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585" activeTab="1"/>
  </bookViews>
  <sheets>
    <sheet name="Feuil1" sheetId="3" r:id="rId1"/>
    <sheet name="Feuil2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G25" i="1" l="1"/>
  <c r="F25" i="1"/>
  <c r="E25" i="1"/>
  <c r="D25" i="1"/>
  <c r="G24" i="1"/>
  <c r="F24" i="1"/>
  <c r="E24" i="1"/>
  <c r="D24" i="1"/>
  <c r="G23" i="1"/>
  <c r="F23" i="1"/>
  <c r="E23" i="1"/>
  <c r="D23" i="1"/>
  <c r="G22" i="1"/>
  <c r="F22" i="1"/>
  <c r="E22" i="1"/>
  <c r="D22" i="1"/>
  <c r="G21" i="1"/>
  <c r="F21" i="1"/>
  <c r="E21" i="1"/>
  <c r="D21" i="1"/>
  <c r="G20" i="1"/>
  <c r="F20" i="1"/>
  <c r="E20" i="1"/>
  <c r="D20" i="1"/>
  <c r="G19" i="1"/>
  <c r="F19" i="1"/>
  <c r="E19" i="1"/>
  <c r="D19" i="1"/>
  <c r="G18" i="1"/>
  <c r="F18" i="1"/>
  <c r="E18" i="1"/>
  <c r="D18" i="1"/>
  <c r="G17" i="1"/>
  <c r="F17" i="1"/>
  <c r="E17" i="1"/>
  <c r="D17" i="1"/>
  <c r="G16" i="1"/>
  <c r="F16" i="1"/>
  <c r="E16" i="1"/>
  <c r="D16" i="1"/>
  <c r="G15" i="1"/>
  <c r="F15" i="1"/>
  <c r="E15" i="1"/>
  <c r="D15" i="1"/>
  <c r="G14" i="1"/>
  <c r="F14" i="1"/>
  <c r="E14" i="1"/>
  <c r="D14" i="1"/>
  <c r="G13" i="1"/>
  <c r="F13" i="1"/>
  <c r="E13" i="1"/>
  <c r="D13" i="1"/>
  <c r="G12" i="1"/>
  <c r="F12" i="1"/>
  <c r="E12" i="1"/>
  <c r="D12" i="1"/>
  <c r="G11" i="1"/>
  <c r="F11" i="1"/>
  <c r="E11" i="1"/>
  <c r="D11" i="1"/>
  <c r="G10" i="1"/>
  <c r="F10" i="1"/>
  <c r="E10" i="1"/>
  <c r="D10" i="1"/>
  <c r="G9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  <c r="F4" i="1"/>
  <c r="E4" i="1"/>
  <c r="D4" i="1"/>
  <c r="F3" i="1"/>
  <c r="E3" i="1"/>
  <c r="D3" i="1"/>
  <c r="G326" i="1"/>
  <c r="F326" i="1"/>
  <c r="E326" i="1"/>
  <c r="D326" i="1"/>
  <c r="G325" i="1"/>
  <c r="F325" i="1"/>
  <c r="E325" i="1"/>
  <c r="D325" i="1"/>
  <c r="G324" i="1"/>
  <c r="F324" i="1"/>
  <c r="E324" i="1"/>
  <c r="D324" i="1"/>
  <c r="G323" i="1"/>
  <c r="F323" i="1"/>
  <c r="E323" i="1"/>
  <c r="D323" i="1"/>
  <c r="G322" i="1"/>
  <c r="F322" i="1"/>
  <c r="E322" i="1"/>
  <c r="D322" i="1"/>
  <c r="G321" i="1"/>
  <c r="F321" i="1"/>
  <c r="E321" i="1"/>
  <c r="D321" i="1"/>
  <c r="G320" i="1"/>
  <c r="F320" i="1"/>
  <c r="E320" i="1"/>
  <c r="D320" i="1"/>
  <c r="G319" i="1"/>
  <c r="F319" i="1"/>
  <c r="E319" i="1"/>
  <c r="D319" i="1"/>
  <c r="G318" i="1"/>
  <c r="F318" i="1"/>
  <c r="E318" i="1"/>
  <c r="D318" i="1"/>
  <c r="G317" i="1"/>
  <c r="F317" i="1"/>
  <c r="E317" i="1"/>
  <c r="D317" i="1"/>
  <c r="G316" i="1"/>
  <c r="F316" i="1"/>
  <c r="E316" i="1"/>
  <c r="D316" i="1"/>
  <c r="G315" i="1"/>
  <c r="F315" i="1"/>
  <c r="E315" i="1"/>
  <c r="D315" i="1"/>
  <c r="G314" i="1"/>
  <c r="F314" i="1"/>
  <c r="E314" i="1"/>
  <c r="D314" i="1"/>
  <c r="G313" i="1"/>
  <c r="F313" i="1"/>
  <c r="E313" i="1"/>
  <c r="D313" i="1"/>
  <c r="G312" i="1"/>
  <c r="F312" i="1"/>
  <c r="E312" i="1"/>
  <c r="D312" i="1"/>
  <c r="G311" i="1"/>
  <c r="F311" i="1"/>
  <c r="E311" i="1"/>
  <c r="D311" i="1"/>
  <c r="G310" i="1"/>
  <c r="F310" i="1"/>
  <c r="E310" i="1"/>
  <c r="D310" i="1"/>
  <c r="G309" i="1"/>
  <c r="F309" i="1"/>
  <c r="E309" i="1"/>
  <c r="D309" i="1"/>
  <c r="G308" i="1"/>
  <c r="F308" i="1"/>
  <c r="E308" i="1"/>
  <c r="D308" i="1"/>
  <c r="G307" i="1"/>
  <c r="F307" i="1"/>
  <c r="E307" i="1"/>
  <c r="D307" i="1"/>
  <c r="G306" i="1"/>
  <c r="F306" i="1"/>
  <c r="E306" i="1"/>
  <c r="D306" i="1"/>
  <c r="G305" i="1"/>
  <c r="F305" i="1"/>
  <c r="E305" i="1"/>
  <c r="D305" i="1"/>
  <c r="G304" i="1"/>
  <c r="F304" i="1"/>
  <c r="E304" i="1"/>
  <c r="D304" i="1"/>
  <c r="G303" i="1"/>
  <c r="F303" i="1"/>
  <c r="E303" i="1"/>
  <c r="D303" i="1"/>
  <c r="G302" i="1"/>
  <c r="F302" i="1"/>
  <c r="E302" i="1"/>
  <c r="D302" i="1"/>
  <c r="G301" i="1"/>
  <c r="F301" i="1"/>
  <c r="E301" i="1"/>
  <c r="D301" i="1"/>
  <c r="G300" i="1"/>
  <c r="F300" i="1"/>
  <c r="E300" i="1"/>
  <c r="D300" i="1"/>
  <c r="G299" i="1"/>
  <c r="F299" i="1"/>
  <c r="E299" i="1"/>
  <c r="D299" i="1"/>
  <c r="G298" i="1"/>
  <c r="F298" i="1"/>
  <c r="E298" i="1"/>
  <c r="D298" i="1"/>
  <c r="G297" i="1"/>
  <c r="F297" i="1"/>
  <c r="E297" i="1"/>
  <c r="D297" i="1"/>
  <c r="G296" i="1"/>
  <c r="F296" i="1"/>
  <c r="E296" i="1"/>
  <c r="D296" i="1"/>
  <c r="G295" i="1"/>
  <c r="F295" i="1"/>
  <c r="E295" i="1"/>
  <c r="D295" i="1"/>
  <c r="G294" i="1"/>
  <c r="F294" i="1"/>
  <c r="E294" i="1"/>
  <c r="D294" i="1"/>
  <c r="G293" i="1"/>
  <c r="F293" i="1"/>
  <c r="E293" i="1"/>
  <c r="D293" i="1"/>
  <c r="G292" i="1"/>
  <c r="F292" i="1"/>
  <c r="E292" i="1"/>
  <c r="D292" i="1"/>
  <c r="G291" i="1"/>
  <c r="F291" i="1"/>
  <c r="E291" i="1"/>
  <c r="D291" i="1"/>
  <c r="G290" i="1"/>
  <c r="F290" i="1"/>
  <c r="E290" i="1"/>
  <c r="D290" i="1"/>
  <c r="G289" i="1"/>
  <c r="F289" i="1"/>
  <c r="E289" i="1"/>
  <c r="D289" i="1"/>
  <c r="G288" i="1"/>
  <c r="F288" i="1"/>
  <c r="E288" i="1"/>
  <c r="D288" i="1"/>
  <c r="G287" i="1"/>
  <c r="F287" i="1"/>
  <c r="E287" i="1"/>
  <c r="D287" i="1"/>
  <c r="G286" i="1"/>
  <c r="F286" i="1"/>
  <c r="E286" i="1"/>
  <c r="D286" i="1"/>
  <c r="G285" i="1"/>
  <c r="F285" i="1"/>
  <c r="E285" i="1"/>
  <c r="D285" i="1"/>
  <c r="G284" i="1"/>
  <c r="F284" i="1"/>
  <c r="E284" i="1"/>
  <c r="D284" i="1"/>
  <c r="G283" i="1"/>
  <c r="F283" i="1"/>
  <c r="E283" i="1"/>
  <c r="D283" i="1"/>
  <c r="G282" i="1"/>
  <c r="F282" i="1"/>
  <c r="E282" i="1"/>
  <c r="D282" i="1"/>
  <c r="G281" i="1"/>
  <c r="F281" i="1"/>
  <c r="E281" i="1"/>
  <c r="D281" i="1"/>
  <c r="G280" i="1"/>
  <c r="F280" i="1"/>
  <c r="E280" i="1"/>
  <c r="D280" i="1"/>
  <c r="G279" i="1"/>
  <c r="F279" i="1"/>
  <c r="E279" i="1"/>
  <c r="D279" i="1"/>
  <c r="G278" i="1"/>
  <c r="F278" i="1"/>
  <c r="E278" i="1"/>
  <c r="D278" i="1"/>
  <c r="G277" i="1"/>
  <c r="F277" i="1"/>
  <c r="E277" i="1"/>
  <c r="D277" i="1"/>
  <c r="G276" i="1"/>
  <c r="F276" i="1"/>
  <c r="E276" i="1"/>
  <c r="D276" i="1"/>
  <c r="G275" i="1"/>
  <c r="F275" i="1"/>
  <c r="E275" i="1"/>
  <c r="D275" i="1"/>
  <c r="G274" i="1"/>
  <c r="F274" i="1"/>
  <c r="E274" i="1"/>
  <c r="D274" i="1"/>
  <c r="G273" i="1"/>
  <c r="F273" i="1"/>
  <c r="E273" i="1"/>
  <c r="D273" i="1"/>
  <c r="G272" i="1"/>
  <c r="F272" i="1"/>
  <c r="E272" i="1"/>
  <c r="D272" i="1"/>
  <c r="G271" i="1"/>
  <c r="F271" i="1"/>
  <c r="E271" i="1"/>
  <c r="D271" i="1"/>
  <c r="G270" i="1"/>
  <c r="F270" i="1"/>
  <c r="E270" i="1"/>
  <c r="D270" i="1"/>
  <c r="G269" i="1"/>
  <c r="F269" i="1"/>
  <c r="E269" i="1"/>
  <c r="D269" i="1"/>
  <c r="G268" i="1"/>
  <c r="F268" i="1"/>
  <c r="E268" i="1"/>
  <c r="D268" i="1"/>
  <c r="G267" i="1"/>
  <c r="F267" i="1"/>
  <c r="E267" i="1"/>
  <c r="D267" i="1"/>
  <c r="G266" i="1"/>
  <c r="F266" i="1"/>
  <c r="E266" i="1"/>
  <c r="D266" i="1"/>
  <c r="G265" i="1"/>
  <c r="F265" i="1"/>
  <c r="E265" i="1"/>
  <c r="D265" i="1"/>
  <c r="G264" i="1"/>
  <c r="F264" i="1"/>
  <c r="E264" i="1"/>
  <c r="D264" i="1"/>
  <c r="G263" i="1"/>
  <c r="F263" i="1"/>
  <c r="E263" i="1"/>
  <c r="D263" i="1"/>
  <c r="G262" i="1"/>
  <c r="F262" i="1"/>
  <c r="E262" i="1"/>
  <c r="D262" i="1"/>
  <c r="G261" i="1"/>
  <c r="F261" i="1"/>
  <c r="E261" i="1"/>
  <c r="D261" i="1"/>
  <c r="G260" i="1"/>
  <c r="F260" i="1"/>
  <c r="E260" i="1"/>
  <c r="D260" i="1"/>
  <c r="G259" i="1"/>
  <c r="F259" i="1"/>
  <c r="E259" i="1"/>
  <c r="D259" i="1"/>
  <c r="G258" i="1"/>
  <c r="F258" i="1"/>
  <c r="E258" i="1"/>
  <c r="D258" i="1"/>
  <c r="G257" i="1"/>
  <c r="F257" i="1"/>
  <c r="E257" i="1"/>
  <c r="D257" i="1"/>
  <c r="G256" i="1"/>
  <c r="F256" i="1"/>
  <c r="E256" i="1"/>
  <c r="D256" i="1"/>
  <c r="G255" i="1"/>
  <c r="F255" i="1"/>
  <c r="E255" i="1"/>
  <c r="D255" i="1"/>
  <c r="G254" i="1"/>
  <c r="F254" i="1"/>
  <c r="E254" i="1"/>
  <c r="D254" i="1"/>
  <c r="G253" i="1"/>
  <c r="F253" i="1"/>
  <c r="E253" i="1"/>
  <c r="D253" i="1"/>
  <c r="G252" i="1"/>
  <c r="F252" i="1"/>
  <c r="E252" i="1"/>
  <c r="D252" i="1"/>
  <c r="G251" i="1"/>
  <c r="F251" i="1"/>
  <c r="E251" i="1"/>
  <c r="D251" i="1"/>
  <c r="G250" i="1"/>
  <c r="F250" i="1"/>
  <c r="E250" i="1"/>
  <c r="D250" i="1"/>
  <c r="G249" i="1"/>
  <c r="F249" i="1"/>
  <c r="E249" i="1"/>
  <c r="D249" i="1"/>
  <c r="G248" i="1"/>
  <c r="F248" i="1"/>
  <c r="E248" i="1"/>
  <c r="D248" i="1"/>
  <c r="G247" i="1"/>
  <c r="F247" i="1"/>
  <c r="E247" i="1"/>
  <c r="D247" i="1"/>
  <c r="G246" i="1"/>
  <c r="F246" i="1"/>
  <c r="E246" i="1"/>
  <c r="D246" i="1"/>
  <c r="G245" i="1"/>
  <c r="F245" i="1"/>
  <c r="E245" i="1"/>
  <c r="D245" i="1"/>
  <c r="G244" i="1"/>
  <c r="F244" i="1"/>
  <c r="E244" i="1"/>
  <c r="D244" i="1"/>
  <c r="G243" i="1"/>
  <c r="F243" i="1"/>
  <c r="E243" i="1"/>
  <c r="D243" i="1"/>
  <c r="G242" i="1"/>
  <c r="F242" i="1"/>
  <c r="E242" i="1"/>
  <c r="D242" i="1"/>
  <c r="G241" i="1"/>
  <c r="F241" i="1"/>
  <c r="E241" i="1"/>
  <c r="D241" i="1"/>
  <c r="G240" i="1"/>
  <c r="F240" i="1"/>
  <c r="E240" i="1"/>
  <c r="D240" i="1"/>
  <c r="G239" i="1"/>
  <c r="F239" i="1"/>
  <c r="E239" i="1"/>
  <c r="D239" i="1"/>
  <c r="G238" i="1"/>
  <c r="F238" i="1"/>
  <c r="E238" i="1"/>
  <c r="D238" i="1"/>
  <c r="G237" i="1"/>
  <c r="F237" i="1"/>
  <c r="E237" i="1"/>
  <c r="D237" i="1"/>
  <c r="G236" i="1"/>
  <c r="F236" i="1"/>
  <c r="E236" i="1"/>
  <c r="D236" i="1"/>
  <c r="G235" i="1"/>
  <c r="F235" i="1"/>
  <c r="E235" i="1"/>
  <c r="D235" i="1"/>
  <c r="G234" i="1"/>
  <c r="F234" i="1"/>
  <c r="E234" i="1"/>
  <c r="D234" i="1"/>
  <c r="G233" i="1"/>
  <c r="F233" i="1"/>
  <c r="E233" i="1"/>
  <c r="D233" i="1"/>
  <c r="G232" i="1"/>
  <c r="F232" i="1"/>
  <c r="E232" i="1"/>
  <c r="D232" i="1"/>
  <c r="G231" i="1"/>
  <c r="F231" i="1"/>
  <c r="E231" i="1"/>
  <c r="D231" i="1"/>
  <c r="G230" i="1"/>
  <c r="F230" i="1"/>
  <c r="E230" i="1"/>
  <c r="D230" i="1"/>
  <c r="G229" i="1"/>
  <c r="F229" i="1"/>
  <c r="E229" i="1"/>
  <c r="D229" i="1"/>
  <c r="G228" i="1"/>
  <c r="F228" i="1"/>
  <c r="E228" i="1"/>
  <c r="D228" i="1"/>
  <c r="G227" i="1"/>
  <c r="F227" i="1"/>
  <c r="E227" i="1"/>
  <c r="D227" i="1"/>
  <c r="G226" i="1"/>
  <c r="F226" i="1"/>
  <c r="E226" i="1"/>
  <c r="D226" i="1"/>
  <c r="G225" i="1"/>
  <c r="F225" i="1"/>
  <c r="E225" i="1"/>
  <c r="D225" i="1"/>
  <c r="G224" i="1"/>
  <c r="F224" i="1"/>
  <c r="E224" i="1"/>
  <c r="D224" i="1"/>
  <c r="G223" i="1"/>
  <c r="F223" i="1"/>
  <c r="E223" i="1"/>
  <c r="D223" i="1"/>
  <c r="G222" i="1"/>
  <c r="F222" i="1"/>
  <c r="E222" i="1"/>
  <c r="D222" i="1"/>
  <c r="G221" i="1"/>
  <c r="F221" i="1"/>
  <c r="E221" i="1"/>
  <c r="D221" i="1"/>
  <c r="G220" i="1"/>
  <c r="F220" i="1"/>
  <c r="E220" i="1"/>
  <c r="D220" i="1"/>
  <c r="G219" i="1"/>
  <c r="F219" i="1"/>
  <c r="E219" i="1"/>
  <c r="D219" i="1"/>
  <c r="G218" i="1"/>
  <c r="F218" i="1"/>
  <c r="E218" i="1"/>
  <c r="D218" i="1"/>
  <c r="G217" i="1"/>
  <c r="F217" i="1"/>
  <c r="E217" i="1"/>
  <c r="D217" i="1"/>
  <c r="G216" i="1"/>
  <c r="F216" i="1"/>
  <c r="E216" i="1"/>
  <c r="D216" i="1"/>
  <c r="G215" i="1"/>
  <c r="F215" i="1"/>
  <c r="E215" i="1"/>
  <c r="D215" i="1"/>
  <c r="G214" i="1"/>
  <c r="F214" i="1"/>
  <c r="E214" i="1"/>
  <c r="D214" i="1"/>
  <c r="G213" i="1"/>
  <c r="F213" i="1"/>
  <c r="E213" i="1"/>
  <c r="D213" i="1"/>
  <c r="G212" i="1"/>
  <c r="F212" i="1"/>
  <c r="E212" i="1"/>
  <c r="D212" i="1"/>
  <c r="G211" i="1"/>
  <c r="F211" i="1"/>
  <c r="E211" i="1"/>
  <c r="D211" i="1"/>
  <c r="G210" i="1"/>
  <c r="F210" i="1"/>
  <c r="E210" i="1"/>
  <c r="D210" i="1"/>
  <c r="G209" i="1"/>
  <c r="F209" i="1"/>
  <c r="E209" i="1"/>
  <c r="D209" i="1"/>
  <c r="G208" i="1"/>
  <c r="F208" i="1"/>
  <c r="E208" i="1"/>
  <c r="D208" i="1"/>
  <c r="G207" i="1"/>
  <c r="F207" i="1"/>
  <c r="E207" i="1"/>
  <c r="D207" i="1"/>
  <c r="G206" i="1"/>
  <c r="F206" i="1"/>
  <c r="E206" i="1"/>
  <c r="D206" i="1"/>
  <c r="G205" i="1"/>
  <c r="F205" i="1"/>
  <c r="E205" i="1"/>
  <c r="D205" i="1"/>
  <c r="G204" i="1"/>
  <c r="F204" i="1"/>
  <c r="E204" i="1"/>
  <c r="D204" i="1"/>
  <c r="G203" i="1"/>
  <c r="F203" i="1"/>
  <c r="E203" i="1"/>
  <c r="D203" i="1"/>
  <c r="G202" i="1"/>
  <c r="F202" i="1"/>
  <c r="E202" i="1"/>
  <c r="D202" i="1"/>
  <c r="G201" i="1"/>
  <c r="F201" i="1"/>
  <c r="E201" i="1"/>
  <c r="D201" i="1"/>
  <c r="G200" i="1"/>
  <c r="F200" i="1"/>
  <c r="E200" i="1"/>
  <c r="D200" i="1"/>
  <c r="G199" i="1"/>
  <c r="F199" i="1"/>
  <c r="E199" i="1"/>
  <c r="D199" i="1"/>
  <c r="G198" i="1"/>
  <c r="F198" i="1"/>
  <c r="E198" i="1"/>
  <c r="D198" i="1"/>
  <c r="G197" i="1"/>
  <c r="F197" i="1"/>
  <c r="E197" i="1"/>
  <c r="D197" i="1"/>
  <c r="G196" i="1"/>
  <c r="F196" i="1"/>
  <c r="E196" i="1"/>
  <c r="D196" i="1"/>
  <c r="G195" i="1"/>
  <c r="F195" i="1"/>
  <c r="E195" i="1"/>
  <c r="D195" i="1"/>
  <c r="G194" i="1"/>
  <c r="F194" i="1"/>
  <c r="E194" i="1"/>
  <c r="D194" i="1"/>
  <c r="G193" i="1"/>
  <c r="F193" i="1"/>
  <c r="E193" i="1"/>
  <c r="D193" i="1"/>
  <c r="G192" i="1"/>
  <c r="F192" i="1"/>
  <c r="E192" i="1"/>
  <c r="D192" i="1"/>
  <c r="G191" i="1"/>
  <c r="F191" i="1"/>
  <c r="E191" i="1"/>
  <c r="D191" i="1"/>
  <c r="G190" i="1"/>
  <c r="F190" i="1"/>
  <c r="E190" i="1"/>
  <c r="D190" i="1"/>
  <c r="G189" i="1"/>
  <c r="F189" i="1"/>
  <c r="E189" i="1"/>
  <c r="D189" i="1"/>
  <c r="G188" i="1"/>
  <c r="F188" i="1"/>
  <c r="E188" i="1"/>
  <c r="D188" i="1"/>
  <c r="G187" i="1"/>
  <c r="F187" i="1"/>
  <c r="E187" i="1"/>
  <c r="D187" i="1"/>
  <c r="G186" i="1"/>
  <c r="F186" i="1"/>
  <c r="E186" i="1"/>
  <c r="D186" i="1"/>
  <c r="G185" i="1"/>
  <c r="F185" i="1"/>
  <c r="E185" i="1"/>
  <c r="D185" i="1"/>
  <c r="G184" i="1"/>
  <c r="F184" i="1"/>
  <c r="E184" i="1"/>
  <c r="D184" i="1"/>
  <c r="G183" i="1"/>
  <c r="F183" i="1"/>
  <c r="E183" i="1"/>
  <c r="D183" i="1"/>
  <c r="G182" i="1"/>
  <c r="F182" i="1"/>
  <c r="E182" i="1"/>
  <c r="D182" i="1"/>
  <c r="G181" i="1"/>
  <c r="F181" i="1"/>
  <c r="E181" i="1"/>
  <c r="D181" i="1"/>
  <c r="G180" i="1"/>
  <c r="F180" i="1"/>
  <c r="E180" i="1"/>
  <c r="D180" i="1"/>
  <c r="G179" i="1"/>
  <c r="F179" i="1"/>
  <c r="E179" i="1"/>
  <c r="D179" i="1"/>
  <c r="G178" i="1"/>
  <c r="F178" i="1"/>
  <c r="E178" i="1"/>
  <c r="D178" i="1"/>
  <c r="G177" i="1"/>
  <c r="F177" i="1"/>
  <c r="E177" i="1"/>
  <c r="D177" i="1"/>
  <c r="G176" i="1"/>
  <c r="F176" i="1"/>
  <c r="E176" i="1"/>
  <c r="D176" i="1"/>
  <c r="G175" i="1"/>
  <c r="F175" i="1"/>
  <c r="E175" i="1"/>
  <c r="D175" i="1"/>
  <c r="G174" i="1"/>
  <c r="F174" i="1"/>
  <c r="E174" i="1"/>
  <c r="D174" i="1"/>
  <c r="G173" i="1"/>
  <c r="F173" i="1"/>
  <c r="E173" i="1"/>
  <c r="D173" i="1"/>
  <c r="G172" i="1"/>
  <c r="F172" i="1"/>
  <c r="E172" i="1"/>
  <c r="D172" i="1"/>
  <c r="G171" i="1"/>
  <c r="F171" i="1"/>
  <c r="E171" i="1"/>
  <c r="D171" i="1"/>
  <c r="G170" i="1"/>
  <c r="F170" i="1"/>
  <c r="E170" i="1"/>
  <c r="D170" i="1"/>
  <c r="G169" i="1"/>
  <c r="F169" i="1"/>
  <c r="E169" i="1"/>
  <c r="D169" i="1"/>
  <c r="G168" i="1"/>
  <c r="F168" i="1"/>
  <c r="E168" i="1"/>
  <c r="D168" i="1"/>
  <c r="G167" i="1"/>
  <c r="F167" i="1"/>
  <c r="E167" i="1"/>
  <c r="D167" i="1"/>
  <c r="G166" i="1"/>
  <c r="F166" i="1"/>
  <c r="E166" i="1"/>
  <c r="D166" i="1"/>
  <c r="G165" i="1"/>
  <c r="F165" i="1"/>
  <c r="E165" i="1"/>
  <c r="D165" i="1"/>
  <c r="G164" i="1"/>
  <c r="F164" i="1"/>
  <c r="E164" i="1"/>
  <c r="D164" i="1"/>
  <c r="G163" i="1"/>
  <c r="F163" i="1"/>
  <c r="E163" i="1"/>
  <c r="D163" i="1"/>
  <c r="G162" i="1"/>
  <c r="F162" i="1"/>
  <c r="E162" i="1"/>
  <c r="D162" i="1"/>
  <c r="G161" i="1"/>
  <c r="F161" i="1"/>
  <c r="E161" i="1"/>
  <c r="D161" i="1"/>
  <c r="G160" i="1"/>
  <c r="F160" i="1"/>
  <c r="E160" i="1"/>
  <c r="D160" i="1"/>
  <c r="G159" i="1"/>
  <c r="F159" i="1"/>
  <c r="E159" i="1"/>
  <c r="D159" i="1"/>
  <c r="G158" i="1"/>
  <c r="F158" i="1"/>
  <c r="E158" i="1"/>
  <c r="D158" i="1"/>
  <c r="G157" i="1"/>
  <c r="F157" i="1"/>
  <c r="E157" i="1"/>
  <c r="D157" i="1"/>
  <c r="G156" i="1"/>
  <c r="F156" i="1"/>
  <c r="E156" i="1"/>
  <c r="D156" i="1"/>
  <c r="G155" i="1"/>
  <c r="F155" i="1"/>
  <c r="E155" i="1"/>
  <c r="D155" i="1"/>
  <c r="G154" i="1"/>
  <c r="F154" i="1"/>
  <c r="E154" i="1"/>
  <c r="D154" i="1"/>
  <c r="G153" i="1"/>
  <c r="F153" i="1"/>
  <c r="E153" i="1"/>
  <c r="D153" i="1"/>
  <c r="G152" i="1"/>
  <c r="F152" i="1"/>
  <c r="E152" i="1"/>
  <c r="D152" i="1"/>
  <c r="G151" i="1"/>
  <c r="F151" i="1"/>
  <c r="E151" i="1"/>
  <c r="D151" i="1"/>
  <c r="G150" i="1"/>
  <c r="F150" i="1"/>
  <c r="E150" i="1"/>
  <c r="D150" i="1"/>
  <c r="G149" i="1"/>
  <c r="F149" i="1"/>
  <c r="E149" i="1"/>
  <c r="D149" i="1"/>
  <c r="G148" i="1"/>
  <c r="F148" i="1"/>
  <c r="E148" i="1"/>
  <c r="D148" i="1"/>
  <c r="G147" i="1"/>
  <c r="F147" i="1"/>
  <c r="E147" i="1"/>
  <c r="D147" i="1"/>
  <c r="G146" i="1"/>
  <c r="F146" i="1"/>
  <c r="E146" i="1"/>
  <c r="D146" i="1"/>
  <c r="G145" i="1"/>
  <c r="F145" i="1"/>
  <c r="E145" i="1"/>
  <c r="D145" i="1"/>
  <c r="G144" i="1"/>
  <c r="F144" i="1"/>
  <c r="E144" i="1"/>
  <c r="D144" i="1"/>
  <c r="G143" i="1"/>
  <c r="F143" i="1"/>
  <c r="E143" i="1"/>
  <c r="D143" i="1"/>
  <c r="G142" i="1"/>
  <c r="F142" i="1"/>
  <c r="E142" i="1"/>
  <c r="D142" i="1"/>
  <c r="G141" i="1"/>
  <c r="F141" i="1"/>
  <c r="E141" i="1"/>
  <c r="D141" i="1"/>
  <c r="G140" i="1"/>
  <c r="F140" i="1"/>
  <c r="E140" i="1"/>
  <c r="D140" i="1"/>
  <c r="G139" i="1"/>
  <c r="F139" i="1"/>
  <c r="E139" i="1"/>
  <c r="D139" i="1"/>
  <c r="G138" i="1"/>
  <c r="F138" i="1"/>
  <c r="E138" i="1"/>
  <c r="D138" i="1"/>
  <c r="G137" i="1"/>
  <c r="F137" i="1"/>
  <c r="E137" i="1"/>
  <c r="D137" i="1"/>
  <c r="G136" i="1"/>
  <c r="F136" i="1"/>
  <c r="E136" i="1"/>
  <c r="D136" i="1"/>
  <c r="G135" i="1"/>
  <c r="F135" i="1"/>
  <c r="E135" i="1"/>
  <c r="D135" i="1"/>
  <c r="G134" i="1"/>
  <c r="F134" i="1"/>
  <c r="E134" i="1"/>
  <c r="D134" i="1"/>
  <c r="G133" i="1"/>
  <c r="F133" i="1"/>
  <c r="E133" i="1"/>
  <c r="D133" i="1"/>
  <c r="G132" i="1"/>
  <c r="F132" i="1"/>
  <c r="E132" i="1"/>
  <c r="D132" i="1"/>
  <c r="G131" i="1"/>
  <c r="F131" i="1"/>
  <c r="E131" i="1"/>
  <c r="D131" i="1"/>
  <c r="G130" i="1"/>
  <c r="F130" i="1"/>
  <c r="E130" i="1"/>
  <c r="D130" i="1"/>
  <c r="G129" i="1"/>
  <c r="F129" i="1"/>
  <c r="E129" i="1"/>
  <c r="D129" i="1"/>
  <c r="G128" i="1"/>
  <c r="F128" i="1"/>
  <c r="E128" i="1"/>
  <c r="D128" i="1"/>
  <c r="G127" i="1"/>
  <c r="F127" i="1"/>
  <c r="E127" i="1"/>
  <c r="D127" i="1"/>
  <c r="G126" i="1"/>
  <c r="F126" i="1"/>
  <c r="E126" i="1"/>
  <c r="D126" i="1"/>
  <c r="G125" i="1"/>
  <c r="F125" i="1"/>
  <c r="E125" i="1"/>
  <c r="D125" i="1"/>
  <c r="G124" i="1"/>
  <c r="F124" i="1"/>
  <c r="E124" i="1"/>
  <c r="D124" i="1"/>
  <c r="G123" i="1"/>
  <c r="F123" i="1"/>
  <c r="E123" i="1"/>
  <c r="D123" i="1"/>
  <c r="G122" i="1"/>
  <c r="F122" i="1"/>
  <c r="E122" i="1"/>
  <c r="D122" i="1"/>
  <c r="G121" i="1"/>
  <c r="F121" i="1"/>
  <c r="E121" i="1"/>
  <c r="D121" i="1"/>
  <c r="G120" i="1"/>
  <c r="F120" i="1"/>
  <c r="E120" i="1"/>
  <c r="D120" i="1"/>
  <c r="G119" i="1"/>
  <c r="F119" i="1"/>
  <c r="E119" i="1"/>
  <c r="D119" i="1"/>
  <c r="G118" i="1"/>
  <c r="F118" i="1"/>
  <c r="E118" i="1"/>
  <c r="D118" i="1"/>
  <c r="G117" i="1"/>
  <c r="F117" i="1"/>
  <c r="E117" i="1"/>
  <c r="D117" i="1"/>
  <c r="G116" i="1"/>
  <c r="F116" i="1"/>
  <c r="E116" i="1"/>
  <c r="D116" i="1"/>
  <c r="G115" i="1"/>
  <c r="F115" i="1"/>
  <c r="E115" i="1"/>
  <c r="D115" i="1"/>
  <c r="G114" i="1"/>
  <c r="F114" i="1"/>
  <c r="E114" i="1"/>
  <c r="D114" i="1"/>
  <c r="G113" i="1"/>
  <c r="F113" i="1"/>
  <c r="E113" i="1"/>
  <c r="D113" i="1"/>
  <c r="G112" i="1"/>
  <c r="F112" i="1"/>
  <c r="E112" i="1"/>
  <c r="D112" i="1"/>
  <c r="G111" i="1"/>
  <c r="F111" i="1"/>
  <c r="E111" i="1"/>
  <c r="D111" i="1"/>
  <c r="G110" i="1"/>
  <c r="F110" i="1"/>
  <c r="E110" i="1"/>
  <c r="D110" i="1"/>
  <c r="G109" i="1"/>
  <c r="F109" i="1"/>
  <c r="E109" i="1"/>
  <c r="D109" i="1"/>
  <c r="G108" i="1"/>
  <c r="F108" i="1"/>
  <c r="E108" i="1"/>
  <c r="D108" i="1"/>
  <c r="G107" i="1"/>
  <c r="F107" i="1"/>
  <c r="E107" i="1"/>
  <c r="D107" i="1"/>
  <c r="G106" i="1"/>
  <c r="F106" i="1"/>
  <c r="E106" i="1"/>
  <c r="D106" i="1"/>
  <c r="G105" i="1"/>
  <c r="F105" i="1"/>
  <c r="E105" i="1"/>
  <c r="D105" i="1"/>
  <c r="G104" i="1"/>
  <c r="F104" i="1"/>
  <c r="E104" i="1"/>
  <c r="D104" i="1"/>
  <c r="G103" i="1"/>
  <c r="F103" i="1"/>
  <c r="E103" i="1"/>
  <c r="D103" i="1"/>
  <c r="G102" i="1"/>
  <c r="F102" i="1"/>
  <c r="E102" i="1"/>
  <c r="D102" i="1"/>
  <c r="G101" i="1"/>
  <c r="F101" i="1"/>
  <c r="E101" i="1"/>
  <c r="D101" i="1"/>
  <c r="G100" i="1"/>
  <c r="F100" i="1"/>
  <c r="E100" i="1"/>
  <c r="D100" i="1"/>
  <c r="G99" i="1"/>
  <c r="F99" i="1"/>
  <c r="E99" i="1"/>
  <c r="D99" i="1"/>
  <c r="G98" i="1"/>
  <c r="F98" i="1"/>
  <c r="E98" i="1"/>
  <c r="D98" i="1"/>
  <c r="G97" i="1"/>
  <c r="F97" i="1"/>
  <c r="E97" i="1"/>
  <c r="D97" i="1"/>
  <c r="G96" i="1"/>
  <c r="F96" i="1"/>
  <c r="E96" i="1"/>
  <c r="D96" i="1"/>
  <c r="G95" i="1"/>
  <c r="F95" i="1"/>
  <c r="E95" i="1"/>
  <c r="D95" i="1"/>
  <c r="G94" i="1"/>
  <c r="F94" i="1"/>
  <c r="E94" i="1"/>
  <c r="D94" i="1"/>
  <c r="G93" i="1"/>
  <c r="F93" i="1"/>
  <c r="E93" i="1"/>
  <c r="D93" i="1"/>
  <c r="G92" i="1"/>
  <c r="F92" i="1"/>
  <c r="E92" i="1"/>
  <c r="D92" i="1"/>
  <c r="G91" i="1"/>
  <c r="F91" i="1"/>
  <c r="E91" i="1"/>
  <c r="D91" i="1"/>
  <c r="G90" i="1"/>
  <c r="F90" i="1"/>
  <c r="E90" i="1"/>
  <c r="D90" i="1"/>
  <c r="G89" i="1"/>
  <c r="F89" i="1"/>
  <c r="E89" i="1"/>
  <c r="D89" i="1"/>
  <c r="G88" i="1"/>
  <c r="F88" i="1"/>
  <c r="E88" i="1"/>
  <c r="D88" i="1"/>
  <c r="G87" i="1"/>
  <c r="F87" i="1"/>
  <c r="E87" i="1"/>
  <c r="D87" i="1"/>
  <c r="G86" i="1"/>
  <c r="F86" i="1"/>
  <c r="E86" i="1"/>
  <c r="D86" i="1"/>
  <c r="G85" i="1"/>
  <c r="F85" i="1"/>
  <c r="E85" i="1"/>
  <c r="D85" i="1"/>
  <c r="G84" i="1"/>
  <c r="F84" i="1"/>
  <c r="E84" i="1"/>
  <c r="D84" i="1"/>
  <c r="G83" i="1"/>
  <c r="F83" i="1"/>
  <c r="E83" i="1"/>
  <c r="D83" i="1"/>
  <c r="G82" i="1"/>
  <c r="F82" i="1"/>
  <c r="E82" i="1"/>
  <c r="D82" i="1"/>
  <c r="G81" i="1"/>
  <c r="F81" i="1"/>
  <c r="E81" i="1"/>
  <c r="D81" i="1"/>
  <c r="G80" i="1"/>
  <c r="F80" i="1"/>
  <c r="E80" i="1"/>
  <c r="D80" i="1"/>
  <c r="G79" i="1"/>
  <c r="F79" i="1"/>
  <c r="E79" i="1"/>
  <c r="D79" i="1"/>
  <c r="G78" i="1"/>
  <c r="F78" i="1"/>
  <c r="E78" i="1"/>
  <c r="D78" i="1"/>
  <c r="G77" i="1"/>
  <c r="F77" i="1"/>
  <c r="E77" i="1"/>
  <c r="D77" i="1"/>
  <c r="G76" i="1"/>
  <c r="F76" i="1"/>
  <c r="E76" i="1"/>
  <c r="D76" i="1"/>
  <c r="G75" i="1"/>
  <c r="F75" i="1"/>
  <c r="E75" i="1"/>
  <c r="D75" i="1"/>
  <c r="G74" i="1"/>
  <c r="F74" i="1"/>
  <c r="E74" i="1"/>
  <c r="D74" i="1"/>
  <c r="G73" i="1"/>
  <c r="F73" i="1"/>
  <c r="E73" i="1"/>
  <c r="D73" i="1"/>
  <c r="G72" i="1"/>
  <c r="F72" i="1"/>
  <c r="E72" i="1"/>
  <c r="D72" i="1"/>
  <c r="G71" i="1"/>
  <c r="F71" i="1"/>
  <c r="E71" i="1"/>
  <c r="D71" i="1"/>
  <c r="G70" i="1"/>
  <c r="F70" i="1"/>
  <c r="E70" i="1"/>
  <c r="D70" i="1"/>
  <c r="G69" i="1"/>
  <c r="F69" i="1"/>
  <c r="E69" i="1"/>
  <c r="D69" i="1"/>
  <c r="G68" i="1"/>
  <c r="F68" i="1"/>
  <c r="E68" i="1"/>
  <c r="D68" i="1"/>
  <c r="G67" i="1"/>
  <c r="F67" i="1"/>
  <c r="E67" i="1"/>
  <c r="D67" i="1"/>
  <c r="G66" i="1"/>
  <c r="F66" i="1"/>
  <c r="E66" i="1"/>
  <c r="D66" i="1"/>
  <c r="G65" i="1"/>
  <c r="F65" i="1"/>
  <c r="E65" i="1"/>
  <c r="D65" i="1"/>
  <c r="G64" i="1"/>
  <c r="F64" i="1"/>
  <c r="E64" i="1"/>
  <c r="D64" i="1"/>
  <c r="G63" i="1"/>
  <c r="F63" i="1"/>
  <c r="E63" i="1"/>
  <c r="D63" i="1"/>
  <c r="G62" i="1"/>
  <c r="F62" i="1"/>
  <c r="E62" i="1"/>
  <c r="D62" i="1"/>
  <c r="G61" i="1"/>
  <c r="F61" i="1"/>
  <c r="E61" i="1"/>
  <c r="D61" i="1"/>
  <c r="G60" i="1"/>
  <c r="F60" i="1"/>
  <c r="E60" i="1"/>
  <c r="D60" i="1"/>
  <c r="G59" i="1"/>
  <c r="F59" i="1"/>
  <c r="E59" i="1"/>
  <c r="D59" i="1"/>
  <c r="G58" i="1"/>
  <c r="F58" i="1"/>
  <c r="E58" i="1"/>
  <c r="D58" i="1"/>
  <c r="G57" i="1"/>
  <c r="F57" i="1"/>
  <c r="E57" i="1"/>
  <c r="D57" i="1"/>
  <c r="G56" i="1"/>
  <c r="F56" i="1"/>
  <c r="E56" i="1"/>
  <c r="D56" i="1"/>
  <c r="G55" i="1"/>
  <c r="F55" i="1"/>
  <c r="E55" i="1"/>
  <c r="D55" i="1"/>
  <c r="G54" i="1"/>
  <c r="F54" i="1"/>
  <c r="E54" i="1"/>
  <c r="D54" i="1"/>
  <c r="G53" i="1"/>
  <c r="F53" i="1"/>
  <c r="E53" i="1"/>
  <c r="D53" i="1"/>
  <c r="G52" i="1"/>
  <c r="F52" i="1"/>
  <c r="E52" i="1"/>
  <c r="D52" i="1"/>
  <c r="G51" i="1"/>
  <c r="F51" i="1"/>
  <c r="E51" i="1"/>
  <c r="D51" i="1"/>
  <c r="G50" i="1"/>
  <c r="F50" i="1"/>
  <c r="E50" i="1"/>
  <c r="D50" i="1"/>
  <c r="G49" i="1"/>
  <c r="F49" i="1"/>
  <c r="E49" i="1"/>
  <c r="D49" i="1"/>
  <c r="G48" i="1"/>
  <c r="F48" i="1"/>
  <c r="E48" i="1"/>
  <c r="D48" i="1"/>
  <c r="G47" i="1"/>
  <c r="F47" i="1"/>
  <c r="E47" i="1"/>
  <c r="D47" i="1"/>
  <c r="G46" i="1"/>
  <c r="F46" i="1"/>
  <c r="E46" i="1"/>
  <c r="D46" i="1"/>
  <c r="G45" i="1"/>
  <c r="F45" i="1"/>
  <c r="E45" i="1"/>
  <c r="D45" i="1"/>
  <c r="G44" i="1"/>
  <c r="F44" i="1"/>
  <c r="E44" i="1"/>
  <c r="D44" i="1"/>
  <c r="G43" i="1"/>
  <c r="F43" i="1"/>
  <c r="E43" i="1"/>
  <c r="D43" i="1"/>
  <c r="G42" i="1"/>
  <c r="F42" i="1"/>
  <c r="E42" i="1"/>
  <c r="D42" i="1"/>
  <c r="G41" i="1"/>
  <c r="F41" i="1"/>
  <c r="E41" i="1"/>
  <c r="D41" i="1"/>
  <c r="G40" i="1"/>
  <c r="F40" i="1"/>
  <c r="E40" i="1"/>
  <c r="D40" i="1"/>
  <c r="G39" i="1"/>
  <c r="F39" i="1"/>
  <c r="E39" i="1"/>
  <c r="D39" i="1"/>
  <c r="G38" i="1"/>
  <c r="F38" i="1"/>
  <c r="E38" i="1"/>
  <c r="D38" i="1"/>
  <c r="G37" i="1"/>
  <c r="F37" i="1"/>
  <c r="E37" i="1"/>
  <c r="D37" i="1"/>
  <c r="G36" i="1"/>
  <c r="F36" i="1"/>
  <c r="E36" i="1"/>
  <c r="D36" i="1"/>
  <c r="G35" i="1"/>
  <c r="F35" i="1"/>
  <c r="E35" i="1"/>
  <c r="D35" i="1"/>
  <c r="G34" i="1"/>
  <c r="F34" i="1"/>
  <c r="E34" i="1"/>
  <c r="D34" i="1"/>
  <c r="G33" i="1"/>
  <c r="F33" i="1"/>
  <c r="E33" i="1"/>
  <c r="D33" i="1"/>
  <c r="G32" i="1"/>
  <c r="F32" i="1"/>
  <c r="E32" i="1"/>
  <c r="D32" i="1"/>
  <c r="G31" i="1"/>
  <c r="F31" i="1"/>
  <c r="E31" i="1"/>
  <c r="D31" i="1"/>
  <c r="G30" i="1"/>
  <c r="F30" i="1"/>
  <c r="E30" i="1"/>
  <c r="D30" i="1"/>
  <c r="G29" i="1"/>
  <c r="F29" i="1"/>
  <c r="E29" i="1"/>
  <c r="D29" i="1"/>
  <c r="G28" i="1"/>
  <c r="F28" i="1"/>
  <c r="E28" i="1"/>
  <c r="D28" i="1"/>
  <c r="G27" i="1"/>
  <c r="F27" i="1"/>
  <c r="E27" i="1"/>
  <c r="D27" i="1"/>
  <c r="G26" i="1"/>
  <c r="F26" i="1"/>
  <c r="E26" i="1"/>
  <c r="D26" i="1"/>
  <c r="Q11" i="3"/>
  <c r="P11" i="3"/>
  <c r="O11" i="3"/>
  <c r="N11" i="3"/>
  <c r="M11" i="3"/>
  <c r="L11" i="3"/>
  <c r="K11" i="3"/>
  <c r="J11" i="3"/>
  <c r="I11" i="3"/>
  <c r="H11" i="3"/>
  <c r="G11" i="3"/>
  <c r="F11" i="3"/>
  <c r="Q8" i="3"/>
  <c r="Q12" i="3" s="1"/>
  <c r="P8" i="3"/>
  <c r="P12" i="3" s="1"/>
  <c r="O8" i="3"/>
  <c r="O12" i="3" s="1"/>
  <c r="N8" i="3"/>
  <c r="N12" i="3" s="1"/>
  <c r="M8" i="3"/>
  <c r="M12" i="3" s="1"/>
  <c r="L8" i="3"/>
  <c r="L12" i="3" s="1"/>
  <c r="K8" i="3"/>
  <c r="K12" i="3" s="1"/>
  <c r="J8" i="3"/>
  <c r="J12" i="3" s="1"/>
  <c r="I8" i="3"/>
  <c r="I12" i="3" s="1"/>
  <c r="H8" i="3"/>
  <c r="H12" i="3" s="1"/>
  <c r="G8" i="3"/>
  <c r="G12" i="3" s="1"/>
  <c r="F8" i="3"/>
  <c r="F12" i="3" s="1"/>
  <c r="E8" i="3"/>
  <c r="E12" i="3" s="1"/>
  <c r="D8" i="3"/>
  <c r="D12" i="3" s="1"/>
  <c r="C8" i="3"/>
  <c r="C12" i="3" s="1"/>
  <c r="B8" i="3"/>
  <c r="B12" i="3" s="1"/>
  <c r="W326" i="1"/>
  <c r="U326" i="1"/>
  <c r="R326" i="1"/>
  <c r="Q326" i="1"/>
  <c r="R325" i="1"/>
  <c r="Q325" i="1"/>
  <c r="R324" i="1"/>
  <c r="Q324" i="1"/>
  <c r="R323" i="1"/>
  <c r="Q323" i="1"/>
  <c r="R322" i="1"/>
  <c r="Q322" i="1"/>
  <c r="W321" i="1"/>
  <c r="U321" i="1"/>
  <c r="R321" i="1"/>
  <c r="Q321" i="1"/>
  <c r="S321" i="1"/>
  <c r="R320" i="1"/>
  <c r="Q320" i="1"/>
  <c r="R319" i="1"/>
  <c r="Q319" i="1"/>
  <c r="R318" i="1"/>
  <c r="Q318" i="1"/>
  <c r="R317" i="1"/>
  <c r="Q317" i="1"/>
  <c r="W316" i="1"/>
  <c r="U316" i="1"/>
  <c r="R316" i="1"/>
  <c r="Q316" i="1"/>
  <c r="R315" i="1"/>
  <c r="Q315" i="1"/>
  <c r="R314" i="1"/>
  <c r="Q314" i="1"/>
  <c r="R313" i="1"/>
  <c r="Q313" i="1"/>
  <c r="R312" i="1"/>
  <c r="Q312" i="1"/>
  <c r="W311" i="1"/>
  <c r="U311" i="1"/>
  <c r="R311" i="1"/>
  <c r="Q311" i="1"/>
  <c r="S311" i="1"/>
  <c r="R310" i="1"/>
  <c r="Q310" i="1"/>
  <c r="R309" i="1"/>
  <c r="Q309" i="1"/>
  <c r="R308" i="1"/>
  <c r="Q308" i="1"/>
  <c r="R307" i="1"/>
  <c r="Q307" i="1"/>
  <c r="A307" i="1"/>
  <c r="W306" i="1"/>
  <c r="U306" i="1"/>
  <c r="V307" i="1" s="1"/>
  <c r="R306" i="1"/>
  <c r="X307" i="1" s="1"/>
  <c r="Q306" i="1"/>
  <c r="R305" i="1"/>
  <c r="Q305" i="1"/>
  <c r="R304" i="1"/>
  <c r="Q304" i="1"/>
  <c r="R303" i="1"/>
  <c r="Q303" i="1"/>
  <c r="R302" i="1"/>
  <c r="Q302" i="1"/>
  <c r="W301" i="1"/>
  <c r="U301" i="1"/>
  <c r="R301" i="1"/>
  <c r="Q301" i="1"/>
  <c r="S301" i="1"/>
  <c r="R300" i="1"/>
  <c r="Q300" i="1"/>
  <c r="R299" i="1"/>
  <c r="Q299" i="1"/>
  <c r="R298" i="1"/>
  <c r="Q298" i="1"/>
  <c r="R297" i="1"/>
  <c r="Q297" i="1"/>
  <c r="W296" i="1"/>
  <c r="U296" i="1"/>
  <c r="R296" i="1"/>
  <c r="Q296" i="1"/>
  <c r="R295" i="1"/>
  <c r="Q295" i="1"/>
  <c r="R294" i="1"/>
  <c r="Q294" i="1"/>
  <c r="R293" i="1"/>
  <c r="Q293" i="1"/>
  <c r="R292" i="1"/>
  <c r="Q292" i="1"/>
  <c r="W291" i="1"/>
  <c r="U291" i="1"/>
  <c r="R291" i="1"/>
  <c r="Q291" i="1"/>
  <c r="S291" i="1"/>
  <c r="R290" i="1"/>
  <c r="Q290" i="1"/>
  <c r="R289" i="1"/>
  <c r="Q289" i="1"/>
  <c r="R288" i="1"/>
  <c r="Q288" i="1"/>
  <c r="R287" i="1"/>
  <c r="Q287" i="1"/>
  <c r="W286" i="1"/>
  <c r="X286" i="1" s="1"/>
  <c r="U286" i="1"/>
  <c r="V286" i="1" s="1"/>
  <c r="R286" i="1"/>
  <c r="Q286" i="1"/>
  <c r="S286" i="1"/>
  <c r="A286" i="1"/>
  <c r="R285" i="1"/>
  <c r="Q285" i="1"/>
  <c r="R284" i="1"/>
  <c r="Q284" i="1"/>
  <c r="R283" i="1"/>
  <c r="Q283" i="1"/>
  <c r="R282" i="1"/>
  <c r="Q282" i="1"/>
  <c r="W281" i="1"/>
  <c r="U281" i="1"/>
  <c r="R281" i="1"/>
  <c r="Q281" i="1"/>
  <c r="S281" i="1"/>
  <c r="R280" i="1"/>
  <c r="Q280" i="1"/>
  <c r="R279" i="1"/>
  <c r="Q279" i="1"/>
  <c r="R278" i="1"/>
  <c r="Q278" i="1"/>
  <c r="R277" i="1"/>
  <c r="Q277" i="1"/>
  <c r="W276" i="1"/>
  <c r="U276" i="1"/>
  <c r="R276" i="1"/>
  <c r="Q276" i="1"/>
  <c r="R275" i="1"/>
  <c r="Q275" i="1"/>
  <c r="R274" i="1"/>
  <c r="Q274" i="1"/>
  <c r="R273" i="1"/>
  <c r="Q273" i="1"/>
  <c r="R272" i="1"/>
  <c r="Q272" i="1"/>
  <c r="W271" i="1"/>
  <c r="U271" i="1"/>
  <c r="R271" i="1"/>
  <c r="Q271" i="1"/>
  <c r="S271" i="1"/>
  <c r="R270" i="1"/>
  <c r="Q270" i="1"/>
  <c r="R269" i="1"/>
  <c r="Q269" i="1"/>
  <c r="R268" i="1"/>
  <c r="Q268" i="1"/>
  <c r="R267" i="1"/>
  <c r="Q267" i="1"/>
  <c r="W266" i="1"/>
  <c r="U266" i="1"/>
  <c r="R266" i="1"/>
  <c r="Q266" i="1"/>
  <c r="R265" i="1"/>
  <c r="Q265" i="1"/>
  <c r="V264" i="1" s="1"/>
  <c r="R264" i="1"/>
  <c r="Q264" i="1"/>
  <c r="A264" i="1"/>
  <c r="R263" i="1"/>
  <c r="Q263" i="1"/>
  <c r="R262" i="1"/>
  <c r="Q262" i="1"/>
  <c r="W261" i="1"/>
  <c r="U261" i="1"/>
  <c r="R261" i="1"/>
  <c r="Q261" i="1"/>
  <c r="S261" i="1"/>
  <c r="R260" i="1"/>
  <c r="Q260" i="1"/>
  <c r="R259" i="1"/>
  <c r="Q259" i="1"/>
  <c r="R258" i="1"/>
  <c r="Q258" i="1"/>
  <c r="R257" i="1"/>
  <c r="Q257" i="1"/>
  <c r="W256" i="1"/>
  <c r="U256" i="1"/>
  <c r="R256" i="1"/>
  <c r="Q256" i="1"/>
  <c r="R255" i="1"/>
  <c r="Q255" i="1"/>
  <c r="R254" i="1"/>
  <c r="Q254" i="1"/>
  <c r="R253" i="1"/>
  <c r="Q253" i="1"/>
  <c r="R252" i="1"/>
  <c r="Q252" i="1"/>
  <c r="W251" i="1"/>
  <c r="U251" i="1"/>
  <c r="R251" i="1"/>
  <c r="Q251" i="1"/>
  <c r="S251" i="1"/>
  <c r="R250" i="1"/>
  <c r="Q250" i="1"/>
  <c r="R249" i="1"/>
  <c r="Q249" i="1"/>
  <c r="R248" i="1"/>
  <c r="Q248" i="1"/>
  <c r="R247" i="1"/>
  <c r="Q247" i="1"/>
  <c r="W246" i="1"/>
  <c r="U246" i="1"/>
  <c r="R246" i="1"/>
  <c r="Q246" i="1"/>
  <c r="R245" i="1"/>
  <c r="Q245" i="1"/>
  <c r="R244" i="1"/>
  <c r="Q244" i="1"/>
  <c r="R243" i="1"/>
  <c r="Q243" i="1"/>
  <c r="X242" i="1"/>
  <c r="R242" i="1"/>
  <c r="Q242" i="1"/>
  <c r="A242" i="1"/>
  <c r="W241" i="1"/>
  <c r="U241" i="1"/>
  <c r="V242" i="1" s="1"/>
  <c r="R241" i="1"/>
  <c r="Q241" i="1"/>
  <c r="S241" i="1"/>
  <c r="R240" i="1"/>
  <c r="Q240" i="1"/>
  <c r="R239" i="1"/>
  <c r="Q239" i="1"/>
  <c r="R238" i="1"/>
  <c r="Q238" i="1"/>
  <c r="R237" i="1"/>
  <c r="Q237" i="1"/>
  <c r="W236" i="1"/>
  <c r="U236" i="1"/>
  <c r="R236" i="1"/>
  <c r="Q236" i="1"/>
  <c r="R235" i="1"/>
  <c r="Q235" i="1"/>
  <c r="R234" i="1"/>
  <c r="Q234" i="1"/>
  <c r="R233" i="1"/>
  <c r="Q233" i="1"/>
  <c r="R232" i="1"/>
  <c r="Q232" i="1"/>
  <c r="W231" i="1"/>
  <c r="U231" i="1"/>
  <c r="R231" i="1"/>
  <c r="Q231" i="1"/>
  <c r="S231" i="1"/>
  <c r="R230" i="1"/>
  <c r="Q230" i="1"/>
  <c r="R229" i="1"/>
  <c r="Q229" i="1"/>
  <c r="R228" i="1"/>
  <c r="Q228" i="1"/>
  <c r="R227" i="1"/>
  <c r="Q227" i="1"/>
  <c r="W226" i="1"/>
  <c r="U226" i="1"/>
  <c r="R226" i="1"/>
  <c r="Q226" i="1"/>
  <c r="R225" i="1"/>
  <c r="Q225" i="1"/>
  <c r="R224" i="1"/>
  <c r="Q224" i="1"/>
  <c r="R223" i="1"/>
  <c r="Q223" i="1"/>
  <c r="R222" i="1"/>
  <c r="Q222" i="1"/>
  <c r="W221" i="1"/>
  <c r="X221" i="1" s="1"/>
  <c r="U221" i="1"/>
  <c r="V221" i="1" s="1"/>
  <c r="R221" i="1"/>
  <c r="Q221" i="1"/>
  <c r="S221" i="1"/>
  <c r="A221" i="1"/>
  <c r="R220" i="1"/>
  <c r="Q220" i="1"/>
  <c r="R219" i="1"/>
  <c r="Q219" i="1"/>
  <c r="R218" i="1"/>
  <c r="Q218" i="1"/>
  <c r="R217" i="1"/>
  <c r="Q217" i="1"/>
  <c r="W216" i="1"/>
  <c r="U216" i="1"/>
  <c r="R216" i="1"/>
  <c r="Q216" i="1"/>
  <c r="R215" i="1"/>
  <c r="Q215" i="1"/>
  <c r="R214" i="1"/>
  <c r="Q214" i="1"/>
  <c r="R213" i="1"/>
  <c r="Q213" i="1"/>
  <c r="R212" i="1"/>
  <c r="Q212" i="1"/>
  <c r="W211" i="1"/>
  <c r="U211" i="1"/>
  <c r="R211" i="1"/>
  <c r="Q211" i="1"/>
  <c r="S211" i="1"/>
  <c r="R210" i="1"/>
  <c r="Q210" i="1"/>
  <c r="R209" i="1"/>
  <c r="Q209" i="1"/>
  <c r="R208" i="1"/>
  <c r="Q208" i="1"/>
  <c r="R207" i="1"/>
  <c r="Q207" i="1"/>
  <c r="W206" i="1"/>
  <c r="U206" i="1"/>
  <c r="R206" i="1"/>
  <c r="Q206" i="1"/>
  <c r="R205" i="1"/>
  <c r="Q205" i="1"/>
  <c r="R204" i="1"/>
  <c r="Q204" i="1"/>
  <c r="R203" i="1"/>
  <c r="Q203" i="1"/>
  <c r="R202" i="1"/>
  <c r="Q202" i="1"/>
  <c r="W201" i="1"/>
  <c r="U201" i="1"/>
  <c r="S201" i="1"/>
  <c r="R201" i="1"/>
  <c r="Q201" i="1"/>
  <c r="R200" i="1"/>
  <c r="Q200" i="1"/>
  <c r="R199" i="1"/>
  <c r="Q199" i="1"/>
  <c r="V198" i="1" s="1"/>
  <c r="R198" i="1"/>
  <c r="Q198" i="1"/>
  <c r="A198" i="1"/>
  <c r="R197" i="1"/>
  <c r="Q197" i="1"/>
  <c r="W196" i="1"/>
  <c r="U196" i="1"/>
  <c r="R196" i="1"/>
  <c r="Q196" i="1"/>
  <c r="R195" i="1"/>
  <c r="Q195" i="1"/>
  <c r="R194" i="1"/>
  <c r="Q194" i="1"/>
  <c r="R193" i="1"/>
  <c r="Q193" i="1"/>
  <c r="R192" i="1"/>
  <c r="Q192" i="1"/>
  <c r="W191" i="1"/>
  <c r="U191" i="1"/>
  <c r="S191" i="1"/>
  <c r="R191" i="1"/>
  <c r="Q191" i="1"/>
  <c r="R190" i="1"/>
  <c r="Q190" i="1"/>
  <c r="R189" i="1"/>
  <c r="Q189" i="1"/>
  <c r="R188" i="1"/>
  <c r="Q188" i="1"/>
  <c r="R187" i="1"/>
  <c r="Q187" i="1"/>
  <c r="W186" i="1"/>
  <c r="X176" i="1" s="1"/>
  <c r="U186" i="1"/>
  <c r="R186" i="1"/>
  <c r="Q186" i="1"/>
  <c r="R185" i="1"/>
  <c r="Q185" i="1"/>
  <c r="R184" i="1"/>
  <c r="Q184" i="1"/>
  <c r="R183" i="1"/>
  <c r="Q183" i="1"/>
  <c r="R182" i="1"/>
  <c r="Q182" i="1"/>
  <c r="W181" i="1"/>
  <c r="U181" i="1"/>
  <c r="R181" i="1"/>
  <c r="Q181" i="1"/>
  <c r="R180" i="1"/>
  <c r="Q180" i="1"/>
  <c r="R179" i="1"/>
  <c r="Q179" i="1"/>
  <c r="R178" i="1"/>
  <c r="Q178" i="1"/>
  <c r="R177" i="1"/>
  <c r="Q177" i="1"/>
  <c r="W176" i="1"/>
  <c r="U176" i="1"/>
  <c r="R176" i="1"/>
  <c r="Q176" i="1"/>
  <c r="A176" i="1"/>
  <c r="R175" i="1"/>
  <c r="Q175" i="1"/>
  <c r="R174" i="1"/>
  <c r="Q174" i="1"/>
  <c r="R173" i="1"/>
  <c r="Q173" i="1"/>
  <c r="R172" i="1"/>
  <c r="Q172" i="1"/>
  <c r="W171" i="1"/>
  <c r="U171" i="1"/>
  <c r="R171" i="1"/>
  <c r="Q171" i="1"/>
  <c r="R170" i="1"/>
  <c r="Q170" i="1"/>
  <c r="R169" i="1"/>
  <c r="Q169" i="1"/>
  <c r="R168" i="1"/>
  <c r="Q168" i="1"/>
  <c r="R167" i="1"/>
  <c r="Q167" i="1"/>
  <c r="W166" i="1"/>
  <c r="U166" i="1"/>
  <c r="R166" i="1"/>
  <c r="Q166" i="1"/>
  <c r="R165" i="1"/>
  <c r="Q165" i="1"/>
  <c r="R164" i="1"/>
  <c r="Q164" i="1"/>
  <c r="R163" i="1"/>
  <c r="Q163" i="1"/>
  <c r="R162" i="1"/>
  <c r="Q162" i="1"/>
  <c r="W161" i="1"/>
  <c r="U161" i="1"/>
  <c r="R161" i="1"/>
  <c r="Q161" i="1"/>
  <c r="S161" i="1"/>
  <c r="R160" i="1"/>
  <c r="Q160" i="1"/>
  <c r="R159" i="1"/>
  <c r="Q159" i="1"/>
  <c r="R158" i="1"/>
  <c r="Q158" i="1"/>
  <c r="R157" i="1"/>
  <c r="Q157" i="1"/>
  <c r="W156" i="1"/>
  <c r="U156" i="1"/>
  <c r="R156" i="1"/>
  <c r="Q156" i="1"/>
  <c r="V155" i="1"/>
  <c r="R155" i="1"/>
  <c r="Q155" i="1"/>
  <c r="A155" i="1"/>
  <c r="R154" i="1"/>
  <c r="Q154" i="1"/>
  <c r="R153" i="1"/>
  <c r="Q153" i="1"/>
  <c r="R152" i="1"/>
  <c r="Q152" i="1"/>
  <c r="W151" i="1"/>
  <c r="U151" i="1"/>
  <c r="R151" i="1"/>
  <c r="Q151" i="1"/>
  <c r="S151" i="1"/>
  <c r="R150" i="1"/>
  <c r="Q150" i="1"/>
  <c r="R149" i="1"/>
  <c r="Q149" i="1"/>
  <c r="R148" i="1"/>
  <c r="Q148" i="1"/>
  <c r="R147" i="1"/>
  <c r="Q147" i="1"/>
  <c r="W146" i="1"/>
  <c r="U146" i="1"/>
  <c r="R146" i="1"/>
  <c r="Q146" i="1"/>
  <c r="R145" i="1"/>
  <c r="Q145" i="1"/>
  <c r="R144" i="1"/>
  <c r="Q144" i="1"/>
  <c r="R143" i="1"/>
  <c r="Q143" i="1"/>
  <c r="R142" i="1"/>
  <c r="Q142" i="1"/>
  <c r="W141" i="1"/>
  <c r="U141" i="1"/>
  <c r="R141" i="1"/>
  <c r="Q141" i="1"/>
  <c r="R140" i="1"/>
  <c r="Q140" i="1"/>
  <c r="R139" i="1"/>
  <c r="Q139" i="1"/>
  <c r="R138" i="1"/>
  <c r="Q138" i="1"/>
  <c r="R137" i="1"/>
  <c r="Q137" i="1"/>
  <c r="W136" i="1"/>
  <c r="U136" i="1"/>
  <c r="R136" i="1"/>
  <c r="Q136" i="1"/>
  <c r="S136" i="1"/>
  <c r="R135" i="1"/>
  <c r="Q135" i="1"/>
  <c r="R134" i="1"/>
  <c r="Q134" i="1"/>
  <c r="V133" i="1"/>
  <c r="R133" i="1"/>
  <c r="Q133" i="1"/>
  <c r="A133" i="1"/>
  <c r="R132" i="1"/>
  <c r="Q132" i="1"/>
  <c r="W131" i="1"/>
  <c r="U131" i="1"/>
  <c r="R131" i="1"/>
  <c r="Q131" i="1"/>
  <c r="S131" i="1"/>
  <c r="R130" i="1"/>
  <c r="Q130" i="1"/>
  <c r="R129" i="1"/>
  <c r="Q129" i="1"/>
  <c r="R128" i="1"/>
  <c r="Q128" i="1"/>
  <c r="R127" i="1"/>
  <c r="Q127" i="1"/>
  <c r="W126" i="1"/>
  <c r="U126" i="1"/>
  <c r="R126" i="1"/>
  <c r="Q126" i="1"/>
  <c r="R125" i="1"/>
  <c r="Q125" i="1"/>
  <c r="R124" i="1"/>
  <c r="Q124" i="1"/>
  <c r="R123" i="1"/>
  <c r="Q123" i="1"/>
  <c r="R122" i="1"/>
  <c r="Q122" i="1"/>
  <c r="W121" i="1"/>
  <c r="U121" i="1"/>
  <c r="R121" i="1"/>
  <c r="Q121" i="1"/>
  <c r="R120" i="1"/>
  <c r="Q120" i="1"/>
  <c r="R119" i="1"/>
  <c r="Q119" i="1"/>
  <c r="R118" i="1"/>
  <c r="Q118" i="1"/>
  <c r="R117" i="1"/>
  <c r="Q117" i="1"/>
  <c r="W116" i="1"/>
  <c r="U116" i="1"/>
  <c r="R116" i="1"/>
  <c r="Q116" i="1"/>
  <c r="R115" i="1"/>
  <c r="Q115" i="1"/>
  <c r="R114" i="1"/>
  <c r="Q114" i="1"/>
  <c r="R113" i="1"/>
  <c r="Q113" i="1"/>
  <c r="R112" i="1"/>
  <c r="Q112" i="1"/>
  <c r="W111" i="1"/>
  <c r="X111" i="1" s="1"/>
  <c r="U111" i="1"/>
  <c r="V111" i="1" s="1"/>
  <c r="R111" i="1"/>
  <c r="Q111" i="1"/>
  <c r="S111" i="1"/>
  <c r="A111" i="1"/>
  <c r="R110" i="1"/>
  <c r="Q110" i="1"/>
  <c r="R109" i="1"/>
  <c r="Q109" i="1"/>
  <c r="R108" i="1"/>
  <c r="Q108" i="1"/>
  <c r="R107" i="1"/>
  <c r="Q107" i="1"/>
  <c r="W106" i="1"/>
  <c r="U106" i="1"/>
  <c r="R106" i="1"/>
  <c r="Q106" i="1"/>
  <c r="S106" i="1"/>
  <c r="R105" i="1"/>
  <c r="Q105" i="1"/>
  <c r="R104" i="1"/>
  <c r="Q104" i="1"/>
  <c r="R103" i="1"/>
  <c r="Q103" i="1"/>
  <c r="R102" i="1"/>
  <c r="Q102" i="1"/>
  <c r="W101" i="1"/>
  <c r="U101" i="1"/>
  <c r="R101" i="1"/>
  <c r="Q101" i="1"/>
  <c r="S101" i="1"/>
  <c r="R100" i="1"/>
  <c r="Q100" i="1"/>
  <c r="R99" i="1"/>
  <c r="Q99" i="1"/>
  <c r="R98" i="1"/>
  <c r="Q98" i="1"/>
  <c r="R97" i="1"/>
  <c r="Q97" i="1"/>
  <c r="W96" i="1"/>
  <c r="U96" i="1"/>
  <c r="R96" i="1"/>
  <c r="Q96" i="1"/>
  <c r="R95" i="1"/>
  <c r="Q95" i="1"/>
  <c r="R94" i="1"/>
  <c r="Q94" i="1"/>
  <c r="R93" i="1"/>
  <c r="Q93" i="1"/>
  <c r="R92" i="1"/>
  <c r="Q92" i="1"/>
  <c r="W91" i="1"/>
  <c r="V91" i="1"/>
  <c r="U91" i="1"/>
  <c r="R91" i="1"/>
  <c r="Q91" i="1"/>
  <c r="S91" i="1"/>
  <c r="A91" i="1"/>
  <c r="R90" i="1"/>
  <c r="Q90" i="1"/>
  <c r="R89" i="1"/>
  <c r="Q89" i="1"/>
  <c r="R88" i="1"/>
  <c r="Q88" i="1"/>
  <c r="R87" i="1"/>
  <c r="Q87" i="1"/>
  <c r="W86" i="1"/>
  <c r="U86" i="1"/>
  <c r="R86" i="1"/>
  <c r="Q86" i="1"/>
  <c r="R85" i="1"/>
  <c r="Q85" i="1"/>
  <c r="R84" i="1"/>
  <c r="Q84" i="1"/>
  <c r="R83" i="1"/>
  <c r="Q83" i="1"/>
  <c r="R82" i="1"/>
  <c r="Q82" i="1"/>
  <c r="W81" i="1"/>
  <c r="U81" i="1"/>
  <c r="R81" i="1"/>
  <c r="Q81" i="1"/>
  <c r="S81" i="1"/>
  <c r="R80" i="1"/>
  <c r="Q80" i="1"/>
  <c r="R79" i="1"/>
  <c r="Q79" i="1"/>
  <c r="R78" i="1"/>
  <c r="Q78" i="1"/>
  <c r="R77" i="1"/>
  <c r="Q77" i="1"/>
  <c r="W76" i="1"/>
  <c r="U76" i="1"/>
  <c r="R76" i="1"/>
  <c r="Q76" i="1"/>
  <c r="R75" i="1"/>
  <c r="Q75" i="1"/>
  <c r="R74" i="1"/>
  <c r="Q74" i="1"/>
  <c r="R73" i="1"/>
  <c r="Q73" i="1"/>
  <c r="R72" i="1"/>
  <c r="Q72" i="1"/>
  <c r="W71" i="1"/>
  <c r="U71" i="1"/>
  <c r="V69" i="1" s="1"/>
  <c r="R71" i="1"/>
  <c r="Q71" i="1"/>
  <c r="S71" i="1"/>
  <c r="R70" i="1"/>
  <c r="Q70" i="1"/>
  <c r="R69" i="1"/>
  <c r="Q69" i="1"/>
  <c r="A69" i="1"/>
  <c r="R68" i="1"/>
  <c r="Q68" i="1"/>
  <c r="R67" i="1"/>
  <c r="Q67" i="1"/>
  <c r="W66" i="1"/>
  <c r="U66" i="1"/>
  <c r="R66" i="1"/>
  <c r="Q66" i="1"/>
  <c r="R65" i="1"/>
  <c r="Q65" i="1"/>
  <c r="R64" i="1"/>
  <c r="Q64" i="1"/>
  <c r="R63" i="1"/>
  <c r="Q63" i="1"/>
  <c r="R62" i="1"/>
  <c r="Q62" i="1"/>
  <c r="W61" i="1"/>
  <c r="U61" i="1"/>
  <c r="R61" i="1"/>
  <c r="Q61" i="1"/>
  <c r="R60" i="1"/>
  <c r="Q60" i="1"/>
  <c r="R59" i="1"/>
  <c r="Q59" i="1"/>
  <c r="R58" i="1"/>
  <c r="Q58" i="1"/>
  <c r="R57" i="1"/>
  <c r="Q57" i="1"/>
  <c r="W56" i="1"/>
  <c r="U56" i="1"/>
  <c r="R56" i="1"/>
  <c r="Q56" i="1"/>
  <c r="R55" i="1"/>
  <c r="Q55" i="1"/>
  <c r="R54" i="1"/>
  <c r="Q54" i="1"/>
  <c r="R53" i="1"/>
  <c r="Q53" i="1"/>
  <c r="R52" i="1"/>
  <c r="Q52" i="1"/>
  <c r="W51" i="1"/>
  <c r="U51" i="1"/>
  <c r="R51" i="1"/>
  <c r="Q51" i="1"/>
  <c r="R50" i="1"/>
  <c r="Q50" i="1"/>
  <c r="R49" i="1"/>
  <c r="Q49" i="1"/>
  <c r="R48" i="1"/>
  <c r="Q48" i="1"/>
  <c r="R47" i="1"/>
  <c r="Q47" i="1"/>
  <c r="W46" i="1"/>
  <c r="X46" i="1" s="1"/>
  <c r="U46" i="1"/>
  <c r="V46" i="1" s="1"/>
  <c r="R46" i="1"/>
  <c r="Q46" i="1"/>
  <c r="S46" i="1"/>
  <c r="A46" i="1"/>
  <c r="R45" i="1"/>
  <c r="Q45" i="1"/>
  <c r="R44" i="1"/>
  <c r="Q44" i="1"/>
  <c r="R43" i="1"/>
  <c r="Q43" i="1"/>
  <c r="R42" i="1"/>
  <c r="Q42" i="1"/>
  <c r="W41" i="1"/>
  <c r="U41" i="1"/>
  <c r="R41" i="1"/>
  <c r="Q41" i="1"/>
  <c r="S41" i="1"/>
  <c r="R40" i="1"/>
  <c r="Q40" i="1"/>
  <c r="R39" i="1"/>
  <c r="Q39" i="1"/>
  <c r="R38" i="1"/>
  <c r="Q38" i="1"/>
  <c r="R37" i="1"/>
  <c r="Q37" i="1"/>
  <c r="W36" i="1"/>
  <c r="U36" i="1"/>
  <c r="R36" i="1"/>
  <c r="Q36" i="1"/>
  <c r="R35" i="1"/>
  <c r="Q35" i="1"/>
  <c r="R34" i="1"/>
  <c r="Q34" i="1"/>
  <c r="R33" i="1"/>
  <c r="Q33" i="1"/>
  <c r="R32" i="1"/>
  <c r="Q32" i="1"/>
  <c r="W31" i="1"/>
  <c r="U31" i="1"/>
  <c r="R31" i="1"/>
  <c r="Q31" i="1"/>
  <c r="R30" i="1"/>
  <c r="Q30" i="1"/>
  <c r="R29" i="1"/>
  <c r="Q29" i="1"/>
  <c r="R28" i="1"/>
  <c r="Q28" i="1"/>
  <c r="R27" i="1"/>
  <c r="Q27" i="1"/>
  <c r="W26" i="1"/>
  <c r="X26" i="1" s="1"/>
  <c r="U26" i="1"/>
  <c r="V26" i="1" s="1"/>
  <c r="R26" i="1"/>
  <c r="Q26" i="1"/>
  <c r="R25" i="1"/>
  <c r="Q25" i="1"/>
  <c r="R24" i="1"/>
  <c r="Q24" i="1"/>
  <c r="R23" i="1"/>
  <c r="Q23" i="1"/>
  <c r="R22" i="1"/>
  <c r="Q22" i="1"/>
  <c r="S21" i="1"/>
  <c r="W21" i="1"/>
  <c r="U21" i="1"/>
  <c r="R21" i="1"/>
  <c r="Q21" i="1"/>
  <c r="R20" i="1"/>
  <c r="Q20" i="1"/>
  <c r="R19" i="1"/>
  <c r="Q19" i="1"/>
  <c r="R18" i="1"/>
  <c r="Q18" i="1"/>
  <c r="R17" i="1"/>
  <c r="Q17" i="1"/>
  <c r="W16" i="1"/>
  <c r="U16" i="1"/>
  <c r="R16" i="1"/>
  <c r="Q16" i="1"/>
  <c r="R15" i="1"/>
  <c r="Q15" i="1"/>
  <c r="R14" i="1"/>
  <c r="Q14" i="1"/>
  <c r="R13" i="1"/>
  <c r="Q13" i="1"/>
  <c r="S11" i="1"/>
  <c r="R12" i="1"/>
  <c r="Q12" i="1"/>
  <c r="W11" i="1"/>
  <c r="U11" i="1"/>
  <c r="R11" i="1"/>
  <c r="Q11" i="1"/>
  <c r="R10" i="1"/>
  <c r="Q10" i="1"/>
  <c r="R9" i="1"/>
  <c r="Q9" i="1"/>
  <c r="R8" i="1"/>
  <c r="Q8" i="1"/>
  <c r="R7" i="1"/>
  <c r="Q7" i="1"/>
  <c r="W6" i="1"/>
  <c r="U6" i="1"/>
  <c r="R6" i="1"/>
  <c r="Q6" i="1"/>
  <c r="R5" i="1"/>
  <c r="Q5" i="1"/>
  <c r="R4" i="1"/>
  <c r="Q4" i="1"/>
  <c r="X3" i="1"/>
  <c r="W3" i="1"/>
  <c r="V3" i="1"/>
  <c r="U3" i="1"/>
  <c r="R3" i="1"/>
  <c r="Q3" i="1"/>
  <c r="A3" i="1"/>
  <c r="B9" i="3" l="1"/>
  <c r="C9" i="3" s="1"/>
  <c r="D9" i="3" s="1"/>
  <c r="E9" i="3" s="1"/>
  <c r="F9" i="3" s="1"/>
  <c r="G9" i="3" s="1"/>
  <c r="H9" i="3" s="1"/>
  <c r="I9" i="3" s="1"/>
  <c r="J9" i="3" s="1"/>
  <c r="K9" i="3" s="1"/>
  <c r="L9" i="3" s="1"/>
  <c r="M9" i="3" s="1"/>
  <c r="N9" i="3" s="1"/>
  <c r="O9" i="3" s="1"/>
  <c r="P9" i="3" s="1"/>
  <c r="Q9" i="3" s="1"/>
  <c r="S26" i="1"/>
  <c r="S31" i="1"/>
  <c r="S16" i="1"/>
  <c r="S3" i="1"/>
  <c r="S6" i="1"/>
  <c r="S51" i="1"/>
  <c r="S61" i="1"/>
  <c r="X91" i="1"/>
  <c r="S96" i="1"/>
  <c r="T91" i="1" s="1"/>
  <c r="S126" i="1"/>
  <c r="S141" i="1"/>
  <c r="S171" i="1"/>
  <c r="S36" i="1"/>
  <c r="S56" i="1"/>
  <c r="S66" i="1"/>
  <c r="S76" i="1"/>
  <c r="S86" i="1"/>
  <c r="S121" i="1"/>
  <c r="S146" i="1"/>
  <c r="S156" i="1"/>
  <c r="S176" i="1"/>
  <c r="V176" i="1"/>
  <c r="S181" i="1"/>
  <c r="S116" i="1"/>
  <c r="T111" i="1" s="1"/>
  <c r="S166" i="1"/>
  <c r="S186" i="1"/>
  <c r="S196" i="1"/>
  <c r="S206" i="1"/>
  <c r="S216" i="1"/>
  <c r="S226" i="1"/>
  <c r="S236" i="1"/>
  <c r="S246" i="1"/>
  <c r="S256" i="1"/>
  <c r="S266" i="1"/>
  <c r="S276" i="1"/>
  <c r="S296" i="1"/>
  <c r="T286" i="1" s="1"/>
  <c r="S306" i="1"/>
  <c r="S316" i="1"/>
  <c r="S326" i="1"/>
  <c r="T198" i="1" l="1"/>
  <c r="X198" i="1" s="1"/>
  <c r="T46" i="1"/>
  <c r="T307" i="1"/>
  <c r="T242" i="1"/>
  <c r="T69" i="1"/>
  <c r="X69" i="1" s="1"/>
  <c r="T264" i="1"/>
  <c r="X264" i="1" s="1"/>
  <c r="T221" i="1"/>
  <c r="T133" i="1"/>
  <c r="X133" i="1" s="1"/>
  <c r="T155" i="1"/>
  <c r="X155" i="1" s="1"/>
  <c r="T3" i="1"/>
  <c r="T176" i="1"/>
  <c r="T26" i="1"/>
</calcChain>
</file>

<file path=xl/sharedStrings.xml><?xml version="1.0" encoding="utf-8"?>
<sst xmlns="http://schemas.openxmlformats.org/spreadsheetml/2006/main" count="10" uniqueCount="6">
  <si>
    <t>Mois</t>
  </si>
  <si>
    <t>Semaine</t>
  </si>
  <si>
    <t>Jour</t>
  </si>
  <si>
    <t>QUOTIDIEN</t>
  </si>
  <si>
    <t>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</si>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</sst>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\ yyyy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14" fontId="3" fillId="8" borderId="0" xfId="0" applyNumberFormat="1" applyFont="1" applyFill="1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 wrapText="1"/>
    </xf>
    <xf numFmtId="164" fontId="3" fillId="10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3" fillId="11" borderId="0" xfId="0" applyNumberFormat="1" applyFont="1" applyFill="1" applyBorder="1" applyAlignment="1">
      <alignment horizontal="center" vertical="center" wrapText="1"/>
    </xf>
    <xf numFmtId="3" fontId="0" fillId="0" borderId="0" xfId="0" quotePrefix="1" applyNumberFormat="1" applyBorder="1" applyAlignment="1">
      <alignment horizontal="center" vertical="center" wrapText="1"/>
    </xf>
    <xf numFmtId="3" fontId="3" fillId="3" borderId="0" xfId="0" applyNumberFormat="1" applyFont="1" applyFill="1" applyBorder="1" applyAlignment="1">
      <alignment horizontal="center" vertical="center" wrapText="1"/>
    </xf>
    <xf numFmtId="3" fontId="3" fillId="4" borderId="0" xfId="0" applyNumberFormat="1" applyFont="1" applyFill="1" applyBorder="1" applyAlignment="1">
      <alignment horizontal="center" vertical="center" wrapText="1"/>
    </xf>
    <xf numFmtId="3" fontId="3" fillId="5" borderId="0" xfId="0" applyNumberFormat="1" applyFont="1" applyFill="1" applyBorder="1" applyAlignment="1">
      <alignment horizontal="center" vertical="center" wrapText="1"/>
    </xf>
    <xf numFmtId="3" fontId="0" fillId="6" borderId="0" xfId="0" applyNumberFormat="1" applyFill="1" applyAlignment="1">
      <alignment horizontal="center" vertical="center"/>
    </xf>
    <xf numFmtId="3" fontId="0" fillId="7" borderId="0" xfId="0" applyNumberFormat="1" applyFill="1" applyAlignment="1">
      <alignment horizontal="center" vertical="center"/>
    </xf>
    <xf numFmtId="3" fontId="0" fillId="0" borderId="0" xfId="0" applyNumberFormat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3" fontId="0" fillId="0" borderId="0" xfId="1" applyNumberFormat="1" applyFont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/>
    </xf>
    <xf numFmtId="165" fontId="3" fillId="0" borderId="2" xfId="1" applyNumberFormat="1" applyFont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65" fontId="6" fillId="7" borderId="2" xfId="1" applyNumberFormat="1" applyFont="1" applyFill="1" applyBorder="1" applyAlignment="1">
      <alignment horizontal="center" vertical="center"/>
    </xf>
    <xf numFmtId="165" fontId="6" fillId="7" borderId="3" xfId="1" applyNumberFormat="1" applyFont="1" applyFill="1" applyBorder="1" applyAlignment="1">
      <alignment horizontal="center" vertical="center"/>
    </xf>
    <xf numFmtId="165" fontId="3" fillId="7" borderId="2" xfId="1" applyNumberFormat="1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165" fontId="1" fillId="7" borderId="5" xfId="1" applyNumberFormat="1" applyFont="1" applyFill="1" applyBorder="1" applyAlignment="1">
      <alignment horizontal="center" vertical="center"/>
    </xf>
    <xf numFmtId="165" fontId="1" fillId="7" borderId="6" xfId="1" applyNumberFormat="1" applyFont="1" applyFill="1" applyBorder="1" applyAlignment="1">
      <alignment horizontal="center" vertical="center"/>
    </xf>
    <xf numFmtId="165" fontId="3" fillId="7" borderId="5" xfId="1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5" fontId="6" fillId="3" borderId="2" xfId="1" applyNumberFormat="1" applyFont="1" applyFill="1" applyBorder="1" applyAlignment="1">
      <alignment horizontal="center" vertical="center"/>
    </xf>
    <xf numFmtId="165" fontId="6" fillId="3" borderId="3" xfId="1" applyNumberFormat="1" applyFont="1" applyFill="1" applyBorder="1" applyAlignment="1">
      <alignment horizontal="center" vertical="center"/>
    </xf>
    <xf numFmtId="165" fontId="3" fillId="3" borderId="2" xfId="1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65" fontId="1" fillId="3" borderId="5" xfId="1" applyNumberFormat="1" applyFont="1" applyFill="1" applyBorder="1" applyAlignment="1">
      <alignment horizontal="center" vertical="center"/>
    </xf>
    <xf numFmtId="165" fontId="1" fillId="3" borderId="6" xfId="1" applyNumberFormat="1" applyFont="1" applyFill="1" applyBorder="1" applyAlignment="1">
      <alignment horizontal="center" vertical="center"/>
    </xf>
    <xf numFmtId="165" fontId="3" fillId="3" borderId="5" xfId="1" applyNumberFormat="1" applyFont="1" applyFill="1" applyBorder="1" applyAlignment="1">
      <alignment horizontal="center" vertical="center"/>
    </xf>
    <xf numFmtId="0" fontId="3" fillId="13" borderId="5" xfId="0" applyFont="1" applyFill="1" applyBorder="1" applyAlignment="1">
      <alignment horizontal="center" vertical="center"/>
    </xf>
    <xf numFmtId="10" fontId="6" fillId="13" borderId="5" xfId="2" applyNumberFormat="1" applyFont="1" applyFill="1" applyBorder="1" applyAlignment="1">
      <alignment horizontal="center" vertical="center"/>
    </xf>
    <xf numFmtId="10" fontId="6" fillId="13" borderId="6" xfId="2" applyNumberFormat="1" applyFont="1" applyFill="1" applyBorder="1" applyAlignment="1">
      <alignment horizontal="center" vertical="center"/>
    </xf>
    <xf numFmtId="10" fontId="3" fillId="13" borderId="5" xfId="2" applyNumberFormat="1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/>
    </xf>
    <xf numFmtId="0" fontId="0" fillId="0" borderId="0" xfId="0"/>
    <xf numFmtId="0" fontId="2" fillId="9" borderId="0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2279"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  <dxf>
      <numFmt numFmtId="166" formatCode="0;0;&quot;-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5</xdr:row>
          <xdr:rowOff>38100</xdr:rowOff>
        </xdr:from>
        <xdr:to>
          <xdr:col>1</xdr:col>
          <xdr:colOff>0</xdr:colOff>
          <xdr:row>8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Service_MSF\Previsionnel%20Activit&#233;%20TG\Consolid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nel"/>
      <sheetName val="Feuil2"/>
      <sheetName val="Feuil3"/>
    </sheetNames>
    <definedNames>
      <definedName name="SelectionRatio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2"/>
  <sheetViews>
    <sheetView workbookViewId="0">
      <selection sqref="A1:XFD1"/>
    </sheetView>
  </sheetViews>
  <sheetFormatPr baseColWidth="10" defaultRowHeight="15" x14ac:dyDescent="0.25"/>
  <cols>
    <col min="2" max="5" width="14.42578125" bestFit="1" customWidth="1"/>
  </cols>
  <sheetData>
    <row r="1" spans="1:17" ht="18.75" x14ac:dyDescent="0.3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5"/>
    </row>
    <row r="2" spans="1:17" ht="15.75" thickBot="1" x14ac:dyDescent="0.3"/>
    <row r="3" spans="1:17" ht="15.75" thickBot="1" x14ac:dyDescent="0.3">
      <c r="A3" s="27"/>
      <c r="B3" s="28"/>
      <c r="C3" s="29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</row>
    <row r="4" spans="1:17" ht="15.75" thickBot="1" x14ac:dyDescent="0.3">
      <c r="A4" s="30"/>
      <c r="B4" s="31">
        <v>100000</v>
      </c>
      <c r="C4" s="31">
        <v>101000</v>
      </c>
      <c r="D4" s="31">
        <v>102000</v>
      </c>
      <c r="E4" s="31">
        <v>103000</v>
      </c>
      <c r="F4" s="31">
        <v>104000</v>
      </c>
      <c r="G4" s="31">
        <v>105000</v>
      </c>
      <c r="H4" s="31">
        <v>106000</v>
      </c>
      <c r="I4" s="31">
        <v>107000</v>
      </c>
      <c r="J4" s="31">
        <v>108000</v>
      </c>
      <c r="K4" s="31">
        <v>109000</v>
      </c>
      <c r="L4" s="31">
        <v>110000</v>
      </c>
      <c r="M4" s="31">
        <v>111000</v>
      </c>
      <c r="N4" s="31">
        <v>112000</v>
      </c>
      <c r="O4" s="31">
        <v>113000</v>
      </c>
      <c r="P4" s="31">
        <v>114000</v>
      </c>
      <c r="Q4" s="31">
        <v>115000</v>
      </c>
    </row>
    <row r="5" spans="1:17" ht="15.75" thickBot="1" x14ac:dyDescent="0.3">
      <c r="A5" s="32"/>
      <c r="B5" s="31">
        <v>102000</v>
      </c>
      <c r="C5" s="31">
        <v>103000</v>
      </c>
      <c r="D5" s="31">
        <v>104000</v>
      </c>
      <c r="E5" s="31">
        <v>105000</v>
      </c>
      <c r="F5" s="31">
        <v>106000</v>
      </c>
      <c r="G5" s="31">
        <v>107000</v>
      </c>
      <c r="H5" s="31">
        <v>108000</v>
      </c>
      <c r="I5" s="31">
        <v>109000</v>
      </c>
      <c r="J5" s="31">
        <v>110000</v>
      </c>
      <c r="K5" s="31">
        <v>111000</v>
      </c>
      <c r="L5" s="31">
        <v>112000</v>
      </c>
      <c r="M5" s="31">
        <v>113000</v>
      </c>
      <c r="N5" s="31">
        <v>114000</v>
      </c>
      <c r="O5" s="31">
        <v>115000</v>
      </c>
      <c r="P5" s="31">
        <v>116000</v>
      </c>
      <c r="Q5" s="31">
        <v>117000</v>
      </c>
    </row>
    <row r="6" spans="1:17" ht="15.75" thickBot="1" x14ac:dyDescent="0.3">
      <c r="A6" s="32"/>
      <c r="B6" s="31">
        <v>500000</v>
      </c>
      <c r="C6" s="31">
        <v>501000</v>
      </c>
      <c r="D6" s="31">
        <v>502000</v>
      </c>
      <c r="E6" s="31">
        <v>503000</v>
      </c>
      <c r="F6" s="31">
        <v>504000</v>
      </c>
      <c r="G6" s="31">
        <v>505000</v>
      </c>
      <c r="H6" s="31">
        <v>506000</v>
      </c>
      <c r="I6" s="31">
        <v>507000</v>
      </c>
      <c r="J6" s="31">
        <v>508000</v>
      </c>
      <c r="K6" s="31">
        <v>509000</v>
      </c>
      <c r="L6" s="31">
        <v>510000</v>
      </c>
      <c r="M6" s="31">
        <v>511000</v>
      </c>
      <c r="N6" s="31">
        <v>512000</v>
      </c>
      <c r="O6" s="31">
        <v>513000</v>
      </c>
      <c r="P6" s="31">
        <v>514000</v>
      </c>
      <c r="Q6" s="31">
        <v>515000</v>
      </c>
    </row>
    <row r="7" spans="1:17" ht="15.75" thickBot="1" x14ac:dyDescent="0.3">
      <c r="A7" s="33"/>
      <c r="B7" s="31">
        <v>600000</v>
      </c>
      <c r="C7" s="31">
        <v>601000</v>
      </c>
      <c r="D7" s="31">
        <v>602000</v>
      </c>
      <c r="E7" s="31">
        <v>603000</v>
      </c>
      <c r="F7" s="31">
        <v>604000</v>
      </c>
      <c r="G7" s="31">
        <v>605000</v>
      </c>
      <c r="H7" s="31">
        <v>606000</v>
      </c>
      <c r="I7" s="31">
        <v>607000</v>
      </c>
      <c r="J7" s="31">
        <v>608000</v>
      </c>
      <c r="K7" s="31">
        <v>609000</v>
      </c>
      <c r="L7" s="31">
        <v>610000</v>
      </c>
      <c r="M7" s="31">
        <v>611000</v>
      </c>
      <c r="N7" s="31">
        <v>612000</v>
      </c>
      <c r="O7" s="31">
        <v>613000</v>
      </c>
      <c r="P7" s="31">
        <v>614000</v>
      </c>
      <c r="Q7" s="31">
        <v>615000</v>
      </c>
    </row>
    <row r="8" spans="1:17" ht="15.75" x14ac:dyDescent="0.25">
      <c r="A8" s="34"/>
      <c r="B8" s="35">
        <f t="shared" ref="B8:O8" si="0">SUM(B4:B7)</f>
        <v>1302000</v>
      </c>
      <c r="C8" s="36">
        <f t="shared" si="0"/>
        <v>1306000</v>
      </c>
      <c r="D8" s="35">
        <f t="shared" si="0"/>
        <v>1310000</v>
      </c>
      <c r="E8" s="35">
        <f t="shared" si="0"/>
        <v>1314000</v>
      </c>
      <c r="F8" s="37">
        <f t="shared" si="0"/>
        <v>1318000</v>
      </c>
      <c r="G8" s="37">
        <f t="shared" si="0"/>
        <v>1322000</v>
      </c>
      <c r="H8" s="37">
        <f t="shared" si="0"/>
        <v>1326000</v>
      </c>
      <c r="I8" s="37">
        <f t="shared" si="0"/>
        <v>1330000</v>
      </c>
      <c r="J8" s="37">
        <f t="shared" si="0"/>
        <v>1334000</v>
      </c>
      <c r="K8" s="37">
        <f t="shared" si="0"/>
        <v>1338000</v>
      </c>
      <c r="L8" s="37">
        <f t="shared" si="0"/>
        <v>1342000</v>
      </c>
      <c r="M8" s="37">
        <f t="shared" si="0"/>
        <v>1346000</v>
      </c>
      <c r="N8" s="37">
        <f t="shared" si="0"/>
        <v>1350000</v>
      </c>
      <c r="O8" s="37">
        <f t="shared" si="0"/>
        <v>1354000</v>
      </c>
      <c r="P8" s="37">
        <f t="shared" ref="P8:Q8" si="1">SUM(P4:P7)</f>
        <v>1358000</v>
      </c>
      <c r="Q8" s="37">
        <f t="shared" si="1"/>
        <v>1362000</v>
      </c>
    </row>
    <row r="9" spans="1:17" ht="15.75" thickBot="1" x14ac:dyDescent="0.3">
      <c r="A9" s="38"/>
      <c r="B9" s="39">
        <f>B8</f>
        <v>1302000</v>
      </c>
      <c r="C9" s="40">
        <f>B9+C8</f>
        <v>2608000</v>
      </c>
      <c r="D9" s="39">
        <f t="shared" ref="D9:E9" si="2">C9+D8</f>
        <v>3918000</v>
      </c>
      <c r="E9" s="39">
        <f t="shared" si="2"/>
        <v>5232000</v>
      </c>
      <c r="F9" s="41">
        <f>IF(F8=0,"-",E9+F8)</f>
        <v>6550000</v>
      </c>
      <c r="G9" s="41">
        <f t="shared" ref="G9:Q9" si="3">IF(G8=0,"-",F9+G8)</f>
        <v>7872000</v>
      </c>
      <c r="H9" s="41">
        <f t="shared" si="3"/>
        <v>9198000</v>
      </c>
      <c r="I9" s="41">
        <f t="shared" si="3"/>
        <v>10528000</v>
      </c>
      <c r="J9" s="41">
        <f t="shared" si="3"/>
        <v>11862000</v>
      </c>
      <c r="K9" s="41">
        <f t="shared" si="3"/>
        <v>13200000</v>
      </c>
      <c r="L9" s="41">
        <f t="shared" si="3"/>
        <v>14542000</v>
      </c>
      <c r="M9" s="41">
        <f t="shared" si="3"/>
        <v>15888000</v>
      </c>
      <c r="N9" s="41">
        <f t="shared" si="3"/>
        <v>17238000</v>
      </c>
      <c r="O9" s="41">
        <f t="shared" si="3"/>
        <v>18592000</v>
      </c>
      <c r="P9" s="41">
        <f t="shared" si="3"/>
        <v>19950000</v>
      </c>
      <c r="Q9" s="41">
        <f t="shared" si="3"/>
        <v>21312000</v>
      </c>
    </row>
    <row r="10" spans="1:17" ht="15.75" x14ac:dyDescent="0.25">
      <c r="A10" s="42"/>
      <c r="B10" s="43"/>
      <c r="C10" s="44"/>
      <c r="D10" s="43"/>
      <c r="E10" s="43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</row>
    <row r="11" spans="1:17" ht="15.75" thickBot="1" x14ac:dyDescent="0.3">
      <c r="A11" s="46"/>
      <c r="B11" s="47"/>
      <c r="C11" s="48"/>
      <c r="D11" s="47"/>
      <c r="E11" s="47"/>
      <c r="F11" s="49">
        <f>IF(F10=0,0,E11+F10)</f>
        <v>0</v>
      </c>
      <c r="G11" s="49">
        <f t="shared" ref="G11:Q11" si="4">IF(G10=0,0,F11+G10)</f>
        <v>0</v>
      </c>
      <c r="H11" s="49">
        <f t="shared" si="4"/>
        <v>0</v>
      </c>
      <c r="I11" s="49">
        <f t="shared" si="4"/>
        <v>0</v>
      </c>
      <c r="J11" s="49">
        <f t="shared" si="4"/>
        <v>0</v>
      </c>
      <c r="K11" s="49">
        <f t="shared" si="4"/>
        <v>0</v>
      </c>
      <c r="L11" s="49">
        <f t="shared" si="4"/>
        <v>0</v>
      </c>
      <c r="M11" s="49">
        <f t="shared" si="4"/>
        <v>0</v>
      </c>
      <c r="N11" s="49">
        <f t="shared" si="4"/>
        <v>0</v>
      </c>
      <c r="O11" s="49">
        <f t="shared" si="4"/>
        <v>0</v>
      </c>
      <c r="P11" s="49">
        <f t="shared" si="4"/>
        <v>0</v>
      </c>
      <c r="Q11" s="49">
        <f t="shared" si="4"/>
        <v>0</v>
      </c>
    </row>
    <row r="12" spans="1:17" ht="16.5" thickBot="1" x14ac:dyDescent="0.3">
      <c r="A12" s="50"/>
      <c r="B12" s="51" t="str">
        <f t="shared" ref="B12:Q12" si="5">IFERROR(B8/B10,"-")</f>
        <v>-</v>
      </c>
      <c r="C12" s="52" t="str">
        <f t="shared" si="5"/>
        <v>-</v>
      </c>
      <c r="D12" s="51" t="str">
        <f t="shared" si="5"/>
        <v>-</v>
      </c>
      <c r="E12" s="51" t="str">
        <f t="shared" si="5"/>
        <v>-</v>
      </c>
      <c r="F12" s="53" t="str">
        <f t="shared" si="5"/>
        <v>-</v>
      </c>
      <c r="G12" s="53" t="str">
        <f t="shared" si="5"/>
        <v>-</v>
      </c>
      <c r="H12" s="53" t="str">
        <f t="shared" si="5"/>
        <v>-</v>
      </c>
      <c r="I12" s="53" t="str">
        <f t="shared" si="5"/>
        <v>-</v>
      </c>
      <c r="J12" s="53" t="str">
        <f t="shared" si="5"/>
        <v>-</v>
      </c>
      <c r="K12" s="53" t="str">
        <f t="shared" si="5"/>
        <v>-</v>
      </c>
      <c r="L12" s="53" t="str">
        <f t="shared" si="5"/>
        <v>-</v>
      </c>
      <c r="M12" s="53" t="str">
        <f t="shared" si="5"/>
        <v>-</v>
      </c>
      <c r="N12" s="53" t="str">
        <f t="shared" si="5"/>
        <v>-</v>
      </c>
      <c r="O12" s="53" t="str">
        <f t="shared" si="5"/>
        <v>-</v>
      </c>
      <c r="P12" s="53" t="str">
        <f t="shared" si="5"/>
        <v>-</v>
      </c>
      <c r="Q12" s="53" t="str">
        <f t="shared" si="5"/>
        <v>-</v>
      </c>
    </row>
  </sheetData>
  <mergeCells count="1"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26"/>
  <sheetViews>
    <sheetView tabSelected="1" workbookViewId="0">
      <selection activeCell="K13" sqref="K13"/>
    </sheetView>
  </sheetViews>
  <sheetFormatPr baseColWidth="10" defaultRowHeight="15" x14ac:dyDescent="0.25"/>
  <sheetData>
    <row r="1" spans="1:24" x14ac:dyDescent="0.25">
      <c r="A1" s="1" t="s">
        <v>0</v>
      </c>
      <c r="B1" s="1" t="s">
        <v>1</v>
      </c>
      <c r="C1" s="1" t="s">
        <v>2</v>
      </c>
      <c r="D1" s="2"/>
      <c r="E1" s="2"/>
      <c r="F1" s="2"/>
      <c r="G1" s="2"/>
      <c r="H1" s="3"/>
      <c r="I1" s="3"/>
      <c r="J1" s="3"/>
      <c r="K1" s="3"/>
      <c r="L1" s="4"/>
      <c r="M1" s="4"/>
      <c r="N1" s="4"/>
      <c r="O1" s="4"/>
      <c r="P1" s="5"/>
      <c r="Q1" s="6" t="s">
        <v>3</v>
      </c>
      <c r="R1" s="7"/>
      <c r="S1" s="8" t="s">
        <v>4</v>
      </c>
      <c r="T1" s="9" t="s">
        <v>5</v>
      </c>
      <c r="U1" s="8" t="s">
        <v>4</v>
      </c>
      <c r="V1" s="9" t="s">
        <v>5</v>
      </c>
      <c r="W1" s="8" t="s">
        <v>4</v>
      </c>
      <c r="X1" s="9" t="s">
        <v>5</v>
      </c>
    </row>
    <row r="2" spans="1:24" x14ac:dyDescent="0.25">
      <c r="A2" s="10"/>
      <c r="B2" s="10"/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3"/>
      <c r="Q2" s="13"/>
      <c r="R2" s="13"/>
      <c r="S2" s="56"/>
      <c r="T2" s="56"/>
      <c r="U2" s="56"/>
      <c r="V2" s="56"/>
      <c r="W2" s="56"/>
      <c r="X2" s="56"/>
    </row>
    <row r="3" spans="1:24" x14ac:dyDescent="0.25">
      <c r="A3" s="14" t="str">
        <f>PROPER(TEXT(DATE(2014,10,1),"mmmm aaaa"))</f>
        <v>Octobre 2014</v>
      </c>
      <c r="B3" s="15">
        <v>40</v>
      </c>
      <c r="C3" s="16">
        <v>41913</v>
      </c>
      <c r="D3" s="17">
        <f>(Feuil1!$C$4/COUNT(Feuil2!$C$3:$C$25))*0.67</f>
        <v>2942.1739130434785</v>
      </c>
      <c r="E3" s="17">
        <f>(Feuil1!$C$5/COUNT(Feuil2!$C$3:$C$25))</f>
        <v>4478.260869565217</v>
      </c>
      <c r="F3" s="17">
        <f>(Feuil1!$C$6/COUNT(Feuil2!$C$3:$C$25))*1</f>
        <v>21782.608695652172</v>
      </c>
      <c r="G3" s="17">
        <v>17478.26086956522</v>
      </c>
      <c r="H3" s="17"/>
      <c r="I3" s="17"/>
      <c r="J3" s="17"/>
      <c r="K3" s="17"/>
      <c r="L3" s="17"/>
      <c r="M3" s="17"/>
      <c r="N3" s="17"/>
      <c r="O3" s="17"/>
      <c r="P3" s="18"/>
      <c r="Q3" s="19">
        <f t="shared" ref="Q3:Q66" si="0">SUM(H3:K3)</f>
        <v>0</v>
      </c>
      <c r="R3" s="20">
        <f t="shared" ref="R3:R66" si="1">SUM(L3:O3)</f>
        <v>0</v>
      </c>
      <c r="S3" s="21">
        <f>SUM(D3:G5)</f>
        <v>140043.91304347827</v>
      </c>
      <c r="T3" s="22">
        <f>S3+S6+S11+S16+S21</f>
        <v>1241044.7826086953</v>
      </c>
      <c r="U3" s="21">
        <f>SUM(H3:K5)</f>
        <v>0</v>
      </c>
      <c r="V3" s="22">
        <f>U3+U6+U11+U16+U21</f>
        <v>0</v>
      </c>
      <c r="W3" s="21">
        <f>SUM(L3:O5)</f>
        <v>0</v>
      </c>
      <c r="X3" s="22">
        <f>W3+W6+W11+W16+W21</f>
        <v>0</v>
      </c>
    </row>
    <row r="4" spans="1:24" x14ac:dyDescent="0.25">
      <c r="A4" s="15"/>
      <c r="B4" s="15"/>
      <c r="C4" s="16">
        <v>41914</v>
      </c>
      <c r="D4" s="17">
        <f>(Feuil1!$C$4/COUNT(Feuil2!$C$3:$C$25))*0.67</f>
        <v>2942.1739130434785</v>
      </c>
      <c r="E4" s="17">
        <f>(Feuil1!$C$5/COUNT(Feuil2!$C$3:$C$25))</f>
        <v>4478.260869565217</v>
      </c>
      <c r="F4" s="17">
        <f>(Feuil1!$C$6/COUNT(Feuil2!$C$3:$C$25))*1</f>
        <v>21782.608695652172</v>
      </c>
      <c r="G4" s="17">
        <v>17478.26086956522</v>
      </c>
      <c r="H4" s="23"/>
      <c r="I4" s="23"/>
      <c r="J4" s="23"/>
      <c r="K4" s="23"/>
      <c r="L4" s="23"/>
      <c r="M4" s="23"/>
      <c r="N4" s="23"/>
      <c r="O4" s="23"/>
      <c r="P4" s="18"/>
      <c r="Q4" s="19">
        <f t="shared" si="0"/>
        <v>0</v>
      </c>
      <c r="R4" s="20">
        <f t="shared" si="1"/>
        <v>0</v>
      </c>
      <c r="S4" s="24"/>
      <c r="T4" s="25"/>
      <c r="U4" s="24"/>
      <c r="V4" s="25"/>
      <c r="W4" s="24"/>
      <c r="X4" s="25"/>
    </row>
    <row r="5" spans="1:24" x14ac:dyDescent="0.25">
      <c r="A5" s="15"/>
      <c r="B5" s="15"/>
      <c r="C5" s="16">
        <v>41915</v>
      </c>
      <c r="D5" s="17">
        <f>(Feuil1!$C$4/COUNT(Feuil2!$C$3:$C$25))*0.67</f>
        <v>2942.1739130434785</v>
      </c>
      <c r="E5" s="17">
        <f>(Feuil1!$C$5/COUNT(Feuil2!$C$3:$C$25))</f>
        <v>4478.260869565217</v>
      </c>
      <c r="F5" s="17">
        <f>(Feuil1!$C$6/COUNT(Feuil2!$C$3:$C$25))*1</f>
        <v>21782.608695652172</v>
      </c>
      <c r="G5" s="17">
        <v>17478.26086956522</v>
      </c>
      <c r="H5" s="23"/>
      <c r="I5" s="23"/>
      <c r="J5" s="23"/>
      <c r="K5" s="23"/>
      <c r="L5" s="23"/>
      <c r="M5" s="23"/>
      <c r="N5" s="23"/>
      <c r="O5" s="23"/>
      <c r="P5" s="18"/>
      <c r="Q5" s="19">
        <f t="shared" si="0"/>
        <v>0</v>
      </c>
      <c r="R5" s="20">
        <f t="shared" si="1"/>
        <v>0</v>
      </c>
      <c r="S5" s="24"/>
      <c r="T5" s="25"/>
      <c r="U5" s="24"/>
      <c r="V5" s="25"/>
      <c r="W5" s="24"/>
      <c r="X5" s="25"/>
    </row>
    <row r="6" spans="1:24" x14ac:dyDescent="0.25">
      <c r="A6" s="15"/>
      <c r="B6" s="15">
        <v>41</v>
      </c>
      <c r="C6" s="16">
        <v>41918</v>
      </c>
      <c r="D6" s="17">
        <f>(Feuil1!$C$4/COUNT(Feuil2!$C$3:$C$25))*0.67</f>
        <v>2942.1739130434785</v>
      </c>
      <c r="E6" s="17">
        <f>(Feuil1!$C$5/COUNT(Feuil2!$C$3:$C$25))</f>
        <v>4478.260869565217</v>
      </c>
      <c r="F6" s="17">
        <f>(Feuil1!$C$6/COUNT(Feuil2!$C$3:$C$25))*1</f>
        <v>21782.608695652172</v>
      </c>
      <c r="G6" s="17">
        <v>17478.26086956522</v>
      </c>
      <c r="H6" s="23"/>
      <c r="I6" s="23"/>
      <c r="J6" s="23"/>
      <c r="K6" s="23"/>
      <c r="L6" s="23"/>
      <c r="M6" s="23"/>
      <c r="N6" s="23"/>
      <c r="O6" s="23"/>
      <c r="P6" s="18"/>
      <c r="Q6" s="19">
        <f t="shared" si="0"/>
        <v>0</v>
      </c>
      <c r="R6" s="20">
        <f t="shared" si="1"/>
        <v>0</v>
      </c>
      <c r="S6" s="21">
        <f>SUM(D6:G10)</f>
        <v>250710.86956521741</v>
      </c>
      <c r="T6" s="22"/>
      <c r="U6" s="21">
        <f>SUM(H6:K10)</f>
        <v>0</v>
      </c>
      <c r="V6" s="22"/>
      <c r="W6" s="21">
        <f>SUM(L6:O10)</f>
        <v>0</v>
      </c>
      <c r="X6" s="22"/>
    </row>
    <row r="7" spans="1:24" x14ac:dyDescent="0.25">
      <c r="A7" s="15"/>
      <c r="B7" s="15"/>
      <c r="C7" s="16">
        <v>41919</v>
      </c>
      <c r="D7" s="17">
        <f>(Feuil1!$C$4/COUNT(Feuil2!$C$3:$C$25))*0.67</f>
        <v>2942.1739130434785</v>
      </c>
      <c r="E7" s="17">
        <f>(Feuil1!$C$5/COUNT(Feuil2!$C$3:$C$25))</f>
        <v>4478.260869565217</v>
      </c>
      <c r="F7" s="17">
        <f>(Feuil1!$C$6/COUNT(Feuil2!$C$3:$C$25))</f>
        <v>21782.608695652172</v>
      </c>
      <c r="G7" s="17">
        <v>17478.26086956522</v>
      </c>
      <c r="H7" s="23"/>
      <c r="I7" s="23"/>
      <c r="J7" s="23"/>
      <c r="K7" s="23"/>
      <c r="L7" s="23"/>
      <c r="M7" s="23"/>
      <c r="N7" s="23"/>
      <c r="O7" s="23"/>
      <c r="P7" s="18"/>
      <c r="Q7" s="19">
        <f t="shared" si="0"/>
        <v>0</v>
      </c>
      <c r="R7" s="20">
        <f t="shared" si="1"/>
        <v>0</v>
      </c>
      <c r="S7" s="24"/>
      <c r="T7" s="25"/>
      <c r="U7" s="24"/>
      <c r="V7" s="25"/>
      <c r="W7" s="24"/>
      <c r="X7" s="25"/>
    </row>
    <row r="8" spans="1:24" x14ac:dyDescent="0.25">
      <c r="A8" s="15"/>
      <c r="B8" s="15"/>
      <c r="C8" s="16">
        <v>41920</v>
      </c>
      <c r="D8" s="17">
        <f>(Feuil1!$C$4/COUNT(Feuil2!$C$3:$C$25))*0.67</f>
        <v>2942.1739130434785</v>
      </c>
      <c r="E8" s="17">
        <f>(Feuil1!$C$5/COUNT(Feuil2!$C$3:$C$25))</f>
        <v>4478.260869565217</v>
      </c>
      <c r="F8" s="17">
        <f>(Feuil1!$C$6/COUNT(Feuil2!$C$3:$C$25))</f>
        <v>21782.608695652172</v>
      </c>
      <c r="G8" s="17">
        <v>17478.26086956522</v>
      </c>
      <c r="H8" s="23"/>
      <c r="I8" s="23"/>
      <c r="J8" s="23"/>
      <c r="K8" s="23"/>
      <c r="L8" s="23"/>
      <c r="M8" s="23"/>
      <c r="N8" s="23"/>
      <c r="O8" s="23"/>
      <c r="P8" s="18"/>
      <c r="Q8" s="19">
        <f t="shared" si="0"/>
        <v>0</v>
      </c>
      <c r="R8" s="20">
        <f t="shared" si="1"/>
        <v>0</v>
      </c>
      <c r="S8" s="24"/>
      <c r="T8" s="25"/>
      <c r="U8" s="24"/>
      <c r="V8" s="25"/>
      <c r="W8" s="24"/>
      <c r="X8" s="25"/>
    </row>
    <row r="9" spans="1:24" x14ac:dyDescent="0.25">
      <c r="A9" s="15"/>
      <c r="B9" s="15"/>
      <c r="C9" s="16">
        <v>41921</v>
      </c>
      <c r="D9" s="17">
        <f>(Feuil1!$C$4/COUNT(Feuil2!$C$3:$C$25))*0.67</f>
        <v>2942.1739130434785</v>
      </c>
      <c r="E9" s="17">
        <f>(Feuil1!$C$5/COUNT(Feuil2!$C$3:$C$25))</f>
        <v>4478.260869565217</v>
      </c>
      <c r="F9" s="17">
        <f>(Feuil1!$C$6/COUNT(Feuil2!$C$3:$C$25))</f>
        <v>21782.608695652172</v>
      </c>
      <c r="G9" s="17">
        <f>(Feuil1!$C$7/COUNT(Feuil2!$C$3:$C$25))</f>
        <v>26130.434782608696</v>
      </c>
      <c r="H9" s="23"/>
      <c r="I9" s="23"/>
      <c r="J9" s="23"/>
      <c r="K9" s="23"/>
      <c r="L9" s="23"/>
      <c r="M9" s="23"/>
      <c r="N9" s="23"/>
      <c r="O9" s="23"/>
      <c r="P9" s="18"/>
      <c r="Q9" s="19">
        <f t="shared" si="0"/>
        <v>0</v>
      </c>
      <c r="R9" s="20">
        <f t="shared" si="1"/>
        <v>0</v>
      </c>
      <c r="S9" s="24"/>
      <c r="T9" s="25"/>
      <c r="U9" s="24"/>
      <c r="V9" s="25"/>
      <c r="W9" s="24"/>
      <c r="X9" s="25"/>
    </row>
    <row r="10" spans="1:24" x14ac:dyDescent="0.25">
      <c r="A10" s="15"/>
      <c r="B10" s="15"/>
      <c r="C10" s="16">
        <v>41922</v>
      </c>
      <c r="D10" s="17">
        <f>(Feuil1!$C$4/COUNT(Feuil2!$C$3:$C$25))*0.67</f>
        <v>2942.1739130434785</v>
      </c>
      <c r="E10" s="17">
        <f>(Feuil1!$C$5/COUNT(Feuil2!$C$3:$C$25))</f>
        <v>4478.260869565217</v>
      </c>
      <c r="F10" s="17">
        <f>(Feuil1!$C$6/COUNT(Feuil2!$C$3:$C$25))</f>
        <v>21782.608695652172</v>
      </c>
      <c r="G10" s="17">
        <f>(Feuil1!$C$7/COUNT(Feuil2!$C$3:$C$25))</f>
        <v>26130.434782608696</v>
      </c>
      <c r="H10" s="23"/>
      <c r="I10" s="23"/>
      <c r="J10" s="23"/>
      <c r="K10" s="23"/>
      <c r="L10" s="23"/>
      <c r="M10" s="23"/>
      <c r="N10" s="23"/>
      <c r="O10" s="23"/>
      <c r="P10" s="18"/>
      <c r="Q10" s="19">
        <f t="shared" si="0"/>
        <v>0</v>
      </c>
      <c r="R10" s="20">
        <f t="shared" si="1"/>
        <v>0</v>
      </c>
      <c r="S10" s="24"/>
      <c r="T10" s="25"/>
      <c r="U10" s="24"/>
      <c r="V10" s="25"/>
      <c r="W10" s="24"/>
      <c r="X10" s="25"/>
    </row>
    <row r="11" spans="1:24" x14ac:dyDescent="0.25">
      <c r="A11" s="15"/>
      <c r="B11" s="15">
        <v>42</v>
      </c>
      <c r="C11" s="16">
        <v>41925</v>
      </c>
      <c r="D11" s="17">
        <f>(Feuil1!$C$4/COUNT(Feuil2!$C$3:$C$25))*0.67</f>
        <v>2942.1739130434785</v>
      </c>
      <c r="E11" s="17">
        <f>(Feuil1!$C$5/COUNT(Feuil2!$C$3:$C$25))</f>
        <v>4478.260869565217</v>
      </c>
      <c r="F11" s="17">
        <f>(Feuil1!$C$6/COUNT(Feuil2!$C$3:$C$25))</f>
        <v>21782.608695652172</v>
      </c>
      <c r="G11" s="17">
        <f>(Feuil1!$C$7/COUNT(Feuil2!$C$3:$C$25))</f>
        <v>26130.434782608696</v>
      </c>
      <c r="H11" s="23"/>
      <c r="I11" s="23"/>
      <c r="J11" s="23"/>
      <c r="K11" s="23"/>
      <c r="L11" s="23"/>
      <c r="M11" s="23"/>
      <c r="N11" s="23"/>
      <c r="O11" s="23"/>
      <c r="P11" s="18"/>
      <c r="Q11" s="19">
        <f t="shared" si="0"/>
        <v>0</v>
      </c>
      <c r="R11" s="20">
        <f t="shared" si="1"/>
        <v>0</v>
      </c>
      <c r="S11" s="21">
        <f>SUM(D11:G15)</f>
        <v>282463.91304347821</v>
      </c>
      <c r="T11" s="22"/>
      <c r="U11" s="21">
        <f>SUM(H11:K15)</f>
        <v>0</v>
      </c>
      <c r="V11" s="22"/>
      <c r="W11" s="21">
        <f>SUM(L11:O15)</f>
        <v>0</v>
      </c>
      <c r="X11" s="22"/>
    </row>
    <row r="12" spans="1:24" x14ac:dyDescent="0.25">
      <c r="A12" s="15"/>
      <c r="B12" s="15"/>
      <c r="C12" s="16">
        <v>41926</v>
      </c>
      <c r="D12" s="17">
        <f>(Feuil1!$C$4/COUNT(Feuil2!$C$3:$C$25))</f>
        <v>4391.304347826087</v>
      </c>
      <c r="E12" s="17">
        <f>(Feuil1!$C$5/COUNT(Feuil2!$C$3:$C$25))</f>
        <v>4478.260869565217</v>
      </c>
      <c r="F12" s="17">
        <f>(Feuil1!$C$6/COUNT(Feuil2!$C$3:$C$25))</f>
        <v>21782.608695652172</v>
      </c>
      <c r="G12" s="17">
        <f>(Feuil1!$C$7/COUNT(Feuil2!$C$3:$C$25))</f>
        <v>26130.434782608696</v>
      </c>
      <c r="H12" s="23"/>
      <c r="I12" s="23"/>
      <c r="J12" s="23"/>
      <c r="K12" s="23"/>
      <c r="L12" s="23"/>
      <c r="M12" s="23"/>
      <c r="N12" s="23"/>
      <c r="O12" s="23"/>
      <c r="P12" s="18"/>
      <c r="Q12" s="19">
        <f t="shared" si="0"/>
        <v>0</v>
      </c>
      <c r="R12" s="20">
        <f t="shared" si="1"/>
        <v>0</v>
      </c>
      <c r="S12" s="24"/>
      <c r="T12" s="25"/>
      <c r="U12" s="24"/>
      <c r="V12" s="25"/>
      <c r="W12" s="24"/>
      <c r="X12" s="25"/>
    </row>
    <row r="13" spans="1:24" x14ac:dyDescent="0.25">
      <c r="A13" s="15"/>
      <c r="B13" s="15"/>
      <c r="C13" s="16">
        <v>41927</v>
      </c>
      <c r="D13" s="17">
        <f>(Feuil1!$C$4/COUNT(Feuil2!$C$3:$C$25))</f>
        <v>4391.304347826087</v>
      </c>
      <c r="E13" s="17">
        <f>(Feuil1!$C$5/COUNT(Feuil2!$C$3:$C$25))</f>
        <v>4478.260869565217</v>
      </c>
      <c r="F13" s="17">
        <f>(Feuil1!$C$6/COUNT(Feuil2!$C$3:$C$25))</f>
        <v>21782.608695652172</v>
      </c>
      <c r="G13" s="17">
        <f>(Feuil1!$C$7/COUNT(Feuil2!$C$3:$C$25))</f>
        <v>26130.434782608696</v>
      </c>
      <c r="H13" s="23"/>
      <c r="I13" s="23"/>
      <c r="J13" s="23"/>
      <c r="K13" s="23"/>
      <c r="L13" s="23"/>
      <c r="M13" s="23"/>
      <c r="N13" s="23"/>
      <c r="O13" s="23"/>
      <c r="P13" s="18"/>
      <c r="Q13" s="19">
        <f t="shared" si="0"/>
        <v>0</v>
      </c>
      <c r="R13" s="20">
        <f t="shared" si="1"/>
        <v>0</v>
      </c>
      <c r="S13" s="24"/>
      <c r="T13" s="25"/>
      <c r="U13" s="24"/>
      <c r="V13" s="25"/>
      <c r="W13" s="24"/>
      <c r="X13" s="25"/>
    </row>
    <row r="14" spans="1:24" x14ac:dyDescent="0.25">
      <c r="A14" s="15"/>
      <c r="B14" s="15"/>
      <c r="C14" s="16">
        <v>41928</v>
      </c>
      <c r="D14" s="17">
        <f>(Feuil1!$C$4/COUNT(Feuil2!$C$3:$C$25))</f>
        <v>4391.304347826087</v>
      </c>
      <c r="E14" s="17">
        <f>(Feuil1!$C$5/COUNT(Feuil2!$C$3:$C$25))</f>
        <v>4478.260869565217</v>
      </c>
      <c r="F14" s="17">
        <f>(Feuil1!$C$6/COUNT(Feuil2!$C$3:$C$25))</f>
        <v>21782.608695652172</v>
      </c>
      <c r="G14" s="17">
        <f>(Feuil1!$C$7/COUNT(Feuil2!$C$3:$C$25))</f>
        <v>26130.434782608696</v>
      </c>
      <c r="H14" s="23"/>
      <c r="I14" s="23"/>
      <c r="J14" s="23"/>
      <c r="K14" s="23"/>
      <c r="L14" s="23"/>
      <c r="M14" s="23"/>
      <c r="N14" s="23"/>
      <c r="O14" s="23"/>
      <c r="P14" s="18"/>
      <c r="Q14" s="19">
        <f t="shared" si="0"/>
        <v>0</v>
      </c>
      <c r="R14" s="20">
        <f t="shared" si="1"/>
        <v>0</v>
      </c>
      <c r="S14" s="24"/>
      <c r="T14" s="25"/>
      <c r="U14" s="24"/>
      <c r="V14" s="25"/>
      <c r="W14" s="24"/>
      <c r="X14" s="25"/>
    </row>
    <row r="15" spans="1:24" x14ac:dyDescent="0.25">
      <c r="A15" s="15"/>
      <c r="B15" s="15"/>
      <c r="C15" s="16">
        <v>41929</v>
      </c>
      <c r="D15" s="17">
        <f>(Feuil1!$C$4/COUNT(Feuil2!$C$3:$C$25))</f>
        <v>4391.304347826087</v>
      </c>
      <c r="E15" s="17">
        <f>(Feuil1!$C$5/COUNT(Feuil2!$C$3:$C$25))</f>
        <v>4478.260869565217</v>
      </c>
      <c r="F15" s="17">
        <f>(Feuil1!$C$6/COUNT(Feuil2!$C$3:$C$25))</f>
        <v>21782.608695652172</v>
      </c>
      <c r="G15" s="17">
        <f>(Feuil1!$C$7/COUNT(Feuil2!$C$3:$C$25))</f>
        <v>26130.434782608696</v>
      </c>
      <c r="H15" s="23"/>
      <c r="I15" s="23"/>
      <c r="J15" s="23"/>
      <c r="K15" s="23"/>
      <c r="L15" s="23"/>
      <c r="M15" s="23"/>
      <c r="N15" s="23"/>
      <c r="O15" s="23"/>
      <c r="P15" s="18"/>
      <c r="Q15" s="19">
        <f t="shared" si="0"/>
        <v>0</v>
      </c>
      <c r="R15" s="20">
        <f t="shared" si="1"/>
        <v>0</v>
      </c>
      <c r="S15" s="24"/>
      <c r="T15" s="25"/>
      <c r="U15" s="24"/>
      <c r="V15" s="25"/>
      <c r="W15" s="24"/>
      <c r="X15" s="25"/>
    </row>
    <row r="16" spans="1:24" x14ac:dyDescent="0.25">
      <c r="A16" s="15"/>
      <c r="B16" s="15">
        <v>43</v>
      </c>
      <c r="C16" s="16">
        <v>41932</v>
      </c>
      <c r="D16" s="17">
        <f>(Feuil1!$C$4/COUNT(Feuil2!$C$3:$C$25))</f>
        <v>4391.304347826087</v>
      </c>
      <c r="E16" s="17">
        <f>(Feuil1!$C$5/COUNT(Feuil2!$C$3:$C$25))</f>
        <v>4478.260869565217</v>
      </c>
      <c r="F16" s="17">
        <f>(Feuil1!$C$6/COUNT(Feuil2!$C$3:$C$25))</f>
        <v>21782.608695652172</v>
      </c>
      <c r="G16" s="17">
        <f>(Feuil1!$C$7/COUNT(Feuil2!$C$3:$C$25))</f>
        <v>26130.434782608696</v>
      </c>
      <c r="H16" s="23"/>
      <c r="I16" s="23"/>
      <c r="J16" s="23"/>
      <c r="K16" s="23"/>
      <c r="L16" s="23"/>
      <c r="M16" s="23"/>
      <c r="N16" s="23"/>
      <c r="O16" s="23"/>
      <c r="P16" s="18"/>
      <c r="Q16" s="19">
        <f t="shared" si="0"/>
        <v>0</v>
      </c>
      <c r="R16" s="20">
        <f t="shared" si="1"/>
        <v>0</v>
      </c>
      <c r="S16" s="21">
        <f>SUM(D16:G20)</f>
        <v>283913.04347826081</v>
      </c>
      <c r="T16" s="22"/>
      <c r="U16" s="21">
        <f>SUM(H16:K20)</f>
        <v>0</v>
      </c>
      <c r="V16" s="22"/>
      <c r="W16" s="21">
        <f>SUM(L16:O20)</f>
        <v>0</v>
      </c>
      <c r="X16" s="22"/>
    </row>
    <row r="17" spans="1:24" x14ac:dyDescent="0.25">
      <c r="A17" s="15"/>
      <c r="B17" s="15"/>
      <c r="C17" s="16">
        <v>41933</v>
      </c>
      <c r="D17" s="17">
        <f>(Feuil1!$C$4/COUNT(Feuil2!$C$3:$C$25))</f>
        <v>4391.304347826087</v>
      </c>
      <c r="E17" s="17">
        <f>(Feuil1!$C$5/COUNT(Feuil2!$C$3:$C$25))</f>
        <v>4478.260869565217</v>
      </c>
      <c r="F17" s="17">
        <f>(Feuil1!$C$6/COUNT(Feuil2!$C$3:$C$25))</f>
        <v>21782.608695652172</v>
      </c>
      <c r="G17" s="17">
        <f>(Feuil1!$C$7/COUNT(Feuil2!$C$3:$C$25))</f>
        <v>26130.434782608696</v>
      </c>
      <c r="H17" s="23"/>
      <c r="I17" s="23"/>
      <c r="J17" s="23"/>
      <c r="K17" s="23"/>
      <c r="L17" s="23"/>
      <c r="M17" s="23"/>
      <c r="N17" s="23"/>
      <c r="O17" s="23"/>
      <c r="P17" s="18"/>
      <c r="Q17" s="19">
        <f t="shared" si="0"/>
        <v>0</v>
      </c>
      <c r="R17" s="20">
        <f t="shared" si="1"/>
        <v>0</v>
      </c>
      <c r="S17" s="24"/>
      <c r="T17" s="25"/>
      <c r="U17" s="24"/>
      <c r="V17" s="25"/>
      <c r="W17" s="24"/>
      <c r="X17" s="25"/>
    </row>
    <row r="18" spans="1:24" x14ac:dyDescent="0.25">
      <c r="A18" s="15"/>
      <c r="B18" s="15"/>
      <c r="C18" s="16">
        <v>41934</v>
      </c>
      <c r="D18" s="17">
        <f>(Feuil1!$C$4/COUNT(Feuil2!$C$3:$C$25))</f>
        <v>4391.304347826087</v>
      </c>
      <c r="E18" s="17">
        <f>(Feuil1!$C$5/COUNT(Feuil2!$C$3:$C$25))</f>
        <v>4478.260869565217</v>
      </c>
      <c r="F18" s="17">
        <f>(Feuil1!$C$6/COUNT(Feuil2!$C$3:$C$25))</f>
        <v>21782.608695652172</v>
      </c>
      <c r="G18" s="17">
        <f>(Feuil1!$C$7/COUNT(Feuil2!$C$3:$C$25))</f>
        <v>26130.434782608696</v>
      </c>
      <c r="H18" s="23"/>
      <c r="I18" s="23"/>
      <c r="J18" s="23"/>
      <c r="K18" s="23"/>
      <c r="L18" s="23"/>
      <c r="M18" s="23"/>
      <c r="N18" s="23"/>
      <c r="O18" s="23"/>
      <c r="P18" s="18"/>
      <c r="Q18" s="19">
        <f t="shared" si="0"/>
        <v>0</v>
      </c>
      <c r="R18" s="20">
        <f t="shared" si="1"/>
        <v>0</v>
      </c>
      <c r="S18" s="24"/>
      <c r="T18" s="25"/>
      <c r="U18" s="24"/>
      <c r="V18" s="25"/>
      <c r="W18" s="24"/>
      <c r="X18" s="25"/>
    </row>
    <row r="19" spans="1:24" x14ac:dyDescent="0.25">
      <c r="A19" s="15"/>
      <c r="B19" s="15"/>
      <c r="C19" s="16">
        <v>41935</v>
      </c>
      <c r="D19" s="17">
        <f>(Feuil1!$C$4/COUNT(Feuil2!$C$3:$C$25))</f>
        <v>4391.304347826087</v>
      </c>
      <c r="E19" s="17">
        <f>(Feuil1!$C$5/COUNT(Feuil2!$C$3:$C$25))</f>
        <v>4478.260869565217</v>
      </c>
      <c r="F19" s="17">
        <f>(Feuil1!$C$6/COUNT(Feuil2!$C$3:$C$25))</f>
        <v>21782.608695652172</v>
      </c>
      <c r="G19" s="17">
        <f>(Feuil1!$C$7/COUNT(Feuil2!$C$3:$C$25))</f>
        <v>26130.434782608696</v>
      </c>
      <c r="H19" s="23"/>
      <c r="I19" s="23"/>
      <c r="J19" s="23"/>
      <c r="K19" s="23"/>
      <c r="L19" s="23"/>
      <c r="M19" s="23"/>
      <c r="N19" s="23"/>
      <c r="O19" s="23"/>
      <c r="P19" s="18"/>
      <c r="Q19" s="19">
        <f t="shared" si="0"/>
        <v>0</v>
      </c>
      <c r="R19" s="20">
        <f t="shared" si="1"/>
        <v>0</v>
      </c>
      <c r="S19" s="24"/>
      <c r="T19" s="25"/>
      <c r="U19" s="24"/>
      <c r="V19" s="25"/>
      <c r="W19" s="24"/>
      <c r="X19" s="25"/>
    </row>
    <row r="20" spans="1:24" x14ac:dyDescent="0.25">
      <c r="A20" s="15"/>
      <c r="B20" s="15"/>
      <c r="C20" s="16">
        <v>41936</v>
      </c>
      <c r="D20" s="17">
        <f>(Feuil1!$C$4/COUNT(Feuil2!$C$3:$C$25))</f>
        <v>4391.304347826087</v>
      </c>
      <c r="E20" s="17">
        <f>(Feuil1!$C$5/COUNT(Feuil2!$C$3:$C$25))</f>
        <v>4478.260869565217</v>
      </c>
      <c r="F20" s="17">
        <f>(Feuil1!$C$6/COUNT(Feuil2!$C$3:$C$25))</f>
        <v>21782.608695652172</v>
      </c>
      <c r="G20" s="17">
        <f>(Feuil1!$C$7/COUNT(Feuil2!$C$3:$C$25))</f>
        <v>26130.434782608696</v>
      </c>
      <c r="H20" s="23"/>
      <c r="I20" s="23"/>
      <c r="J20" s="23"/>
      <c r="K20" s="23"/>
      <c r="L20" s="23"/>
      <c r="M20" s="23"/>
      <c r="N20" s="23"/>
      <c r="O20" s="23"/>
      <c r="P20" s="18"/>
      <c r="Q20" s="19">
        <f t="shared" si="0"/>
        <v>0</v>
      </c>
      <c r="R20" s="20">
        <f t="shared" si="1"/>
        <v>0</v>
      </c>
      <c r="S20" s="24"/>
      <c r="T20" s="25"/>
      <c r="U20" s="24"/>
      <c r="V20" s="25"/>
      <c r="W20" s="24"/>
      <c r="X20" s="25"/>
    </row>
    <row r="21" spans="1:24" x14ac:dyDescent="0.25">
      <c r="A21" s="15"/>
      <c r="B21" s="15">
        <v>44</v>
      </c>
      <c r="C21" s="16">
        <v>41939</v>
      </c>
      <c r="D21" s="17">
        <f>(Feuil1!$C$4/COUNT(Feuil2!$C$3:$C$25))</f>
        <v>4391.304347826087</v>
      </c>
      <c r="E21" s="17">
        <f>(Feuil1!$C$5/COUNT(Feuil2!$C$3:$C$25))</f>
        <v>4478.260869565217</v>
      </c>
      <c r="F21" s="17">
        <f>(Feuil1!$C$6/COUNT(Feuil2!$C$3:$C$25))</f>
        <v>21782.608695652172</v>
      </c>
      <c r="G21" s="17">
        <f>(Feuil1!$C$7/COUNT(Feuil2!$C$3:$C$25))</f>
        <v>26130.434782608696</v>
      </c>
      <c r="H21" s="23"/>
      <c r="I21" s="23"/>
      <c r="J21" s="23"/>
      <c r="K21" s="23"/>
      <c r="L21" s="23"/>
      <c r="M21" s="23"/>
      <c r="N21" s="23"/>
      <c r="O21" s="23"/>
      <c r="P21" s="18"/>
      <c r="Q21" s="19">
        <f t="shared" si="0"/>
        <v>0</v>
      </c>
      <c r="R21" s="20">
        <f t="shared" si="1"/>
        <v>0</v>
      </c>
      <c r="S21" s="21">
        <f>SUM(D21:G25)</f>
        <v>283913.04347826081</v>
      </c>
      <c r="T21" s="22"/>
      <c r="U21" s="21">
        <f>SUM(H21:K25)</f>
        <v>0</v>
      </c>
      <c r="V21" s="22"/>
      <c r="W21" s="21">
        <f>SUM(L21:O25)</f>
        <v>0</v>
      </c>
      <c r="X21" s="22"/>
    </row>
    <row r="22" spans="1:24" x14ac:dyDescent="0.25">
      <c r="A22" s="15"/>
      <c r="B22" s="15"/>
      <c r="C22" s="16">
        <v>41940</v>
      </c>
      <c r="D22" s="17">
        <f>(Feuil1!$C$4/COUNT(Feuil2!$C$3:$C$25))</f>
        <v>4391.304347826087</v>
      </c>
      <c r="E22" s="17">
        <f>(Feuil1!$C$5/COUNT(Feuil2!$C$3:$C$25))</f>
        <v>4478.260869565217</v>
      </c>
      <c r="F22" s="17">
        <f>(Feuil1!$C$6/COUNT(Feuil2!$C$3:$C$25))</f>
        <v>21782.608695652172</v>
      </c>
      <c r="G22" s="17">
        <f>(Feuil1!$C$7/COUNT(Feuil2!$C$3:$C$25))</f>
        <v>26130.434782608696</v>
      </c>
      <c r="H22" s="23"/>
      <c r="I22" s="23"/>
      <c r="J22" s="23"/>
      <c r="K22" s="23"/>
      <c r="L22" s="23"/>
      <c r="M22" s="23"/>
      <c r="N22" s="23"/>
      <c r="O22" s="23"/>
      <c r="P22" s="18"/>
      <c r="Q22" s="19">
        <f t="shared" si="0"/>
        <v>0</v>
      </c>
      <c r="R22" s="20">
        <f t="shared" si="1"/>
        <v>0</v>
      </c>
      <c r="S22" s="24"/>
      <c r="T22" s="25"/>
      <c r="U22" s="24"/>
      <c r="V22" s="25"/>
      <c r="W22" s="24"/>
      <c r="X22" s="25"/>
    </row>
    <row r="23" spans="1:24" x14ac:dyDescent="0.25">
      <c r="A23" s="15"/>
      <c r="B23" s="15"/>
      <c r="C23" s="16">
        <v>41941</v>
      </c>
      <c r="D23" s="17">
        <f>(Feuil1!$C$4/COUNT(Feuil2!$C$3:$C$25))</f>
        <v>4391.304347826087</v>
      </c>
      <c r="E23" s="17">
        <f>(Feuil1!$C$5/COUNT(Feuil2!$C$3:$C$25))</f>
        <v>4478.260869565217</v>
      </c>
      <c r="F23" s="17">
        <f>(Feuil1!$C$6/COUNT(Feuil2!$C$3:$C$25))</f>
        <v>21782.608695652172</v>
      </c>
      <c r="G23" s="17">
        <f>(Feuil1!$C$7/COUNT(Feuil2!$C$3:$C$25))</f>
        <v>26130.434782608696</v>
      </c>
      <c r="H23" s="23"/>
      <c r="I23" s="23"/>
      <c r="J23" s="23"/>
      <c r="K23" s="23"/>
      <c r="L23" s="23"/>
      <c r="M23" s="23"/>
      <c r="N23" s="23"/>
      <c r="O23" s="23"/>
      <c r="P23" s="18"/>
      <c r="Q23" s="19">
        <f t="shared" si="0"/>
        <v>0</v>
      </c>
      <c r="R23" s="20">
        <f t="shared" si="1"/>
        <v>0</v>
      </c>
      <c r="S23" s="24"/>
      <c r="T23" s="25"/>
      <c r="U23" s="24"/>
      <c r="V23" s="25"/>
      <c r="W23" s="24"/>
      <c r="X23" s="25"/>
    </row>
    <row r="24" spans="1:24" x14ac:dyDescent="0.25">
      <c r="A24" s="15"/>
      <c r="B24" s="15"/>
      <c r="C24" s="16">
        <v>41942</v>
      </c>
      <c r="D24" s="17">
        <f>(Feuil1!$C$4/COUNT(Feuil2!$C$3:$C$25))</f>
        <v>4391.304347826087</v>
      </c>
      <c r="E24" s="17">
        <f>(Feuil1!$C$5/COUNT(Feuil2!$C$3:$C$25))</f>
        <v>4478.260869565217</v>
      </c>
      <c r="F24" s="17">
        <f>(Feuil1!$C$6/COUNT(Feuil2!$C$3:$C$25))</f>
        <v>21782.608695652172</v>
      </c>
      <c r="G24" s="17">
        <f>(Feuil1!$C$7/COUNT(Feuil2!$C$3:$C$25))</f>
        <v>26130.434782608696</v>
      </c>
      <c r="H24" s="23"/>
      <c r="I24" s="23"/>
      <c r="J24" s="23"/>
      <c r="K24" s="23"/>
      <c r="L24" s="23"/>
      <c r="M24" s="23"/>
      <c r="N24" s="23"/>
      <c r="O24" s="23"/>
      <c r="P24" s="18"/>
      <c r="Q24" s="19">
        <f t="shared" si="0"/>
        <v>0</v>
      </c>
      <c r="R24" s="20">
        <f t="shared" si="1"/>
        <v>0</v>
      </c>
      <c r="S24" s="24"/>
      <c r="T24" s="25"/>
      <c r="U24" s="24"/>
      <c r="V24" s="25"/>
      <c r="W24" s="24"/>
      <c r="X24" s="25"/>
    </row>
    <row r="25" spans="1:24" x14ac:dyDescent="0.25">
      <c r="A25" s="15"/>
      <c r="B25" s="15"/>
      <c r="C25" s="16">
        <v>41943</v>
      </c>
      <c r="D25" s="17">
        <f>(Feuil1!$C$4/COUNT(Feuil2!$C$3:$C$25))</f>
        <v>4391.304347826087</v>
      </c>
      <c r="E25" s="17">
        <f>(Feuil1!$C$5/COUNT(Feuil2!$C$3:$C$25))</f>
        <v>4478.260869565217</v>
      </c>
      <c r="F25" s="17">
        <f>(Feuil1!$C$6/COUNT(Feuil2!$C$3:$C$25))</f>
        <v>21782.608695652172</v>
      </c>
      <c r="G25" s="17">
        <f>(Feuil1!$C$7/COUNT(Feuil2!$C$3:$C$25))</f>
        <v>26130.434782608696</v>
      </c>
      <c r="H25" s="23"/>
      <c r="I25" s="23"/>
      <c r="J25" s="23"/>
      <c r="K25" s="23"/>
      <c r="L25" s="23"/>
      <c r="M25" s="23"/>
      <c r="N25" s="23"/>
      <c r="O25" s="23"/>
      <c r="P25" s="18"/>
      <c r="Q25" s="19">
        <f t="shared" si="0"/>
        <v>0</v>
      </c>
      <c r="R25" s="20">
        <f t="shared" si="1"/>
        <v>0</v>
      </c>
      <c r="S25" s="24"/>
      <c r="T25" s="25"/>
      <c r="U25" s="24"/>
      <c r="V25" s="25"/>
      <c r="W25" s="24"/>
      <c r="X25" s="25"/>
    </row>
    <row r="26" spans="1:24" x14ac:dyDescent="0.25">
      <c r="A26" s="15"/>
      <c r="B26" s="15">
        <v>45</v>
      </c>
      <c r="C26" s="16">
        <v>41946</v>
      </c>
      <c r="D26" s="17">
        <f>(Feuil1!$D$4/COUNT($C$26:$C$45))</f>
        <v>5100</v>
      </c>
      <c r="E26" s="17">
        <f>(Feuil1!$D$5/COUNT($C$26:$C$45))</f>
        <v>5200</v>
      </c>
      <c r="F26" s="17">
        <f>(Feuil1!$D$6/COUNT($C$26:$C$45))</f>
        <v>25100</v>
      </c>
      <c r="G26" s="17">
        <f>(Feuil1!$D$7/COUNT($C$26:$C$45))</f>
        <v>30100</v>
      </c>
      <c r="H26" s="23"/>
      <c r="I26" s="23"/>
      <c r="J26" s="23"/>
      <c r="K26" s="23"/>
      <c r="L26" s="23"/>
      <c r="M26" s="23"/>
      <c r="N26" s="23"/>
      <c r="O26" s="23"/>
      <c r="P26" s="18"/>
      <c r="Q26" s="19">
        <f t="shared" si="0"/>
        <v>0</v>
      </c>
      <c r="R26" s="20">
        <f t="shared" si="1"/>
        <v>0</v>
      </c>
      <c r="S26" s="21">
        <f>SUM(D26:G30)</f>
        <v>327500</v>
      </c>
      <c r="T26" s="22">
        <f>S26+S31+S36+S41</f>
        <v>1310000</v>
      </c>
      <c r="U26" s="21">
        <f>SUM(H26:K30)</f>
        <v>0</v>
      </c>
      <c r="V26" s="22">
        <f>U26+U31+U36+U41</f>
        <v>0</v>
      </c>
      <c r="W26" s="21">
        <f>SUM(L26:O30)</f>
        <v>0</v>
      </c>
      <c r="X26" s="22">
        <f>W26+W31+W36+W41</f>
        <v>0</v>
      </c>
    </row>
    <row r="27" spans="1:24" x14ac:dyDescent="0.25">
      <c r="A27" s="15"/>
      <c r="B27" s="15"/>
      <c r="C27" s="16">
        <v>41947</v>
      </c>
      <c r="D27" s="17">
        <f>(Feuil1!$D$4/COUNT($C$26:$C$45))</f>
        <v>5100</v>
      </c>
      <c r="E27" s="17">
        <f>(Feuil1!$D$5/COUNT($C$26:$C$45))</f>
        <v>5200</v>
      </c>
      <c r="F27" s="17">
        <f>(Feuil1!$D$6/COUNT($C$26:$C$45))</f>
        <v>25100</v>
      </c>
      <c r="G27" s="17">
        <f>(Feuil1!$D$7/COUNT($C$26:$C$45))</f>
        <v>30100</v>
      </c>
      <c r="H27" s="23"/>
      <c r="I27" s="23"/>
      <c r="J27" s="23"/>
      <c r="K27" s="23"/>
      <c r="L27" s="23"/>
      <c r="M27" s="23"/>
      <c r="N27" s="23"/>
      <c r="O27" s="23"/>
      <c r="P27" s="18"/>
      <c r="Q27" s="19">
        <f t="shared" si="0"/>
        <v>0</v>
      </c>
      <c r="R27" s="20">
        <f t="shared" si="1"/>
        <v>0</v>
      </c>
      <c r="S27" s="24"/>
      <c r="T27" s="25"/>
      <c r="U27" s="24"/>
      <c r="V27" s="25"/>
      <c r="W27" s="24"/>
      <c r="X27" s="25"/>
    </row>
    <row r="28" spans="1:24" x14ac:dyDescent="0.25">
      <c r="A28" s="15"/>
      <c r="B28" s="15"/>
      <c r="C28" s="16">
        <v>41948</v>
      </c>
      <c r="D28" s="17">
        <f>(Feuil1!$D$4/COUNT($C$26:$C$45))</f>
        <v>5100</v>
      </c>
      <c r="E28" s="17">
        <f>(Feuil1!$D$5/COUNT($C$26:$C$45))</f>
        <v>5200</v>
      </c>
      <c r="F28" s="17">
        <f>(Feuil1!$D$6/COUNT($C$26:$C$45))</f>
        <v>25100</v>
      </c>
      <c r="G28" s="17">
        <f>(Feuil1!$D$7/COUNT($C$26:$C$45))</f>
        <v>30100</v>
      </c>
      <c r="H28" s="23"/>
      <c r="I28" s="23"/>
      <c r="J28" s="23"/>
      <c r="K28" s="23"/>
      <c r="L28" s="23"/>
      <c r="M28" s="23"/>
      <c r="N28" s="23"/>
      <c r="O28" s="23"/>
      <c r="P28" s="18"/>
      <c r="Q28" s="19">
        <f t="shared" si="0"/>
        <v>0</v>
      </c>
      <c r="R28" s="20">
        <f t="shared" si="1"/>
        <v>0</v>
      </c>
      <c r="S28" s="24"/>
      <c r="T28" s="25"/>
      <c r="U28" s="24"/>
      <c r="V28" s="25"/>
      <c r="W28" s="24"/>
      <c r="X28" s="25"/>
    </row>
    <row r="29" spans="1:24" x14ac:dyDescent="0.25">
      <c r="A29" s="15"/>
      <c r="B29" s="15"/>
      <c r="C29" s="16">
        <v>41949</v>
      </c>
      <c r="D29" s="17">
        <f>(Feuil1!$D$4/COUNT($C$26:$C$45))</f>
        <v>5100</v>
      </c>
      <c r="E29" s="17">
        <f>(Feuil1!$D$5/COUNT($C$26:$C$45))</f>
        <v>5200</v>
      </c>
      <c r="F29" s="17">
        <f>(Feuil1!$D$6/COUNT($C$26:$C$45))</f>
        <v>25100</v>
      </c>
      <c r="G29" s="17">
        <f>(Feuil1!$D$7/COUNT($C$26:$C$45))</f>
        <v>30100</v>
      </c>
      <c r="H29" s="23"/>
      <c r="I29" s="23"/>
      <c r="J29" s="23"/>
      <c r="K29" s="23"/>
      <c r="L29" s="23"/>
      <c r="M29" s="23"/>
      <c r="N29" s="23"/>
      <c r="O29" s="23"/>
      <c r="P29" s="18"/>
      <c r="Q29" s="19">
        <f t="shared" si="0"/>
        <v>0</v>
      </c>
      <c r="R29" s="20">
        <f t="shared" si="1"/>
        <v>0</v>
      </c>
      <c r="S29" s="24"/>
      <c r="T29" s="25"/>
      <c r="U29" s="24"/>
      <c r="V29" s="25"/>
      <c r="W29" s="24"/>
      <c r="X29" s="25"/>
    </row>
    <row r="30" spans="1:24" x14ac:dyDescent="0.25">
      <c r="A30" s="15"/>
      <c r="B30" s="15"/>
      <c r="C30" s="16">
        <v>41950</v>
      </c>
      <c r="D30" s="17">
        <f>(Feuil1!$D$4/COUNT($C$26:$C$45))</f>
        <v>5100</v>
      </c>
      <c r="E30" s="17">
        <f>(Feuil1!$D$5/COUNT($C$26:$C$45))</f>
        <v>5200</v>
      </c>
      <c r="F30" s="17">
        <f>(Feuil1!$D$6/COUNT($C$26:$C$45))</f>
        <v>25100</v>
      </c>
      <c r="G30" s="17">
        <f>(Feuil1!$D$7/COUNT($C$26:$C$45))</f>
        <v>30100</v>
      </c>
      <c r="H30" s="23"/>
      <c r="I30" s="23"/>
      <c r="J30" s="23"/>
      <c r="K30" s="23"/>
      <c r="L30" s="23"/>
      <c r="M30" s="23"/>
      <c r="N30" s="23"/>
      <c r="O30" s="23"/>
      <c r="P30" s="18"/>
      <c r="Q30" s="19">
        <f t="shared" si="0"/>
        <v>0</v>
      </c>
      <c r="R30" s="20">
        <f t="shared" si="1"/>
        <v>0</v>
      </c>
      <c r="S30" s="24"/>
      <c r="T30" s="25"/>
      <c r="U30" s="24"/>
      <c r="V30" s="25"/>
      <c r="W30" s="24"/>
      <c r="X30" s="25"/>
    </row>
    <row r="31" spans="1:24" x14ac:dyDescent="0.25">
      <c r="A31" s="15"/>
      <c r="B31" s="15">
        <v>46</v>
      </c>
      <c r="C31" s="16">
        <v>41953</v>
      </c>
      <c r="D31" s="17">
        <f>(Feuil1!$D$4/COUNT($C$26:$C$45))</f>
        <v>5100</v>
      </c>
      <c r="E31" s="17">
        <f>(Feuil1!$D$5/COUNT($C$26:$C$45))</f>
        <v>5200</v>
      </c>
      <c r="F31" s="17">
        <f>(Feuil1!$D$6/COUNT($C$26:$C$45))</f>
        <v>25100</v>
      </c>
      <c r="G31" s="17">
        <f>(Feuil1!$D$7/COUNT($C$26:$C$45))</f>
        <v>30100</v>
      </c>
      <c r="H31" s="26"/>
      <c r="I31" s="26"/>
      <c r="J31" s="26"/>
      <c r="K31" s="26"/>
      <c r="L31" s="26"/>
      <c r="M31" s="26"/>
      <c r="N31" s="26"/>
      <c r="O31" s="26"/>
      <c r="P31" s="18"/>
      <c r="Q31" s="19">
        <f t="shared" si="0"/>
        <v>0</v>
      </c>
      <c r="R31" s="20">
        <f t="shared" si="1"/>
        <v>0</v>
      </c>
      <c r="S31" s="21">
        <f>SUM(D31:G35)</f>
        <v>327500</v>
      </c>
      <c r="T31" s="22"/>
      <c r="U31" s="21">
        <f>SUM(H31:K35)</f>
        <v>0</v>
      </c>
      <c r="V31" s="22"/>
      <c r="W31" s="21">
        <f>SUM(L31:O35)</f>
        <v>0</v>
      </c>
      <c r="X31" s="22"/>
    </row>
    <row r="32" spans="1:24" x14ac:dyDescent="0.25">
      <c r="A32" s="15"/>
      <c r="B32" s="15"/>
      <c r="C32" s="16">
        <v>41954</v>
      </c>
      <c r="D32" s="17">
        <f>(Feuil1!$D$4/COUNT($C$26:$C$45))</f>
        <v>5100</v>
      </c>
      <c r="E32" s="17">
        <f>(Feuil1!$D$5/COUNT($C$26:$C$45))</f>
        <v>5200</v>
      </c>
      <c r="F32" s="17">
        <f>(Feuil1!$D$6/COUNT($C$26:$C$45))</f>
        <v>25100</v>
      </c>
      <c r="G32" s="17">
        <f>(Feuil1!$D$7/COUNT($C$26:$C$45))</f>
        <v>30100</v>
      </c>
      <c r="H32" s="23"/>
      <c r="I32" s="23"/>
      <c r="J32" s="23"/>
      <c r="K32" s="23"/>
      <c r="L32" s="23"/>
      <c r="M32" s="23"/>
      <c r="N32" s="23"/>
      <c r="O32" s="23"/>
      <c r="P32" s="18"/>
      <c r="Q32" s="19">
        <f t="shared" si="0"/>
        <v>0</v>
      </c>
      <c r="R32" s="20">
        <f t="shared" si="1"/>
        <v>0</v>
      </c>
      <c r="S32" s="24"/>
      <c r="T32" s="25"/>
      <c r="U32" s="24"/>
      <c r="V32" s="25"/>
      <c r="W32" s="24"/>
      <c r="X32" s="25"/>
    </row>
    <row r="33" spans="1:24" x14ac:dyDescent="0.25">
      <c r="A33" s="15"/>
      <c r="B33" s="15"/>
      <c r="C33" s="16">
        <v>41955</v>
      </c>
      <c r="D33" s="17">
        <f>(Feuil1!$D$4/COUNT($C$26:$C$45))</f>
        <v>5100</v>
      </c>
      <c r="E33" s="17">
        <f>(Feuil1!$D$5/COUNT($C$26:$C$45))</f>
        <v>5200</v>
      </c>
      <c r="F33" s="17">
        <f>(Feuil1!$D$6/COUNT($C$26:$C$45))</f>
        <v>25100</v>
      </c>
      <c r="G33" s="17">
        <f>(Feuil1!$D$7/COUNT($C$26:$C$45))</f>
        <v>30100</v>
      </c>
      <c r="H33" s="23"/>
      <c r="I33" s="23"/>
      <c r="J33" s="23"/>
      <c r="K33" s="23"/>
      <c r="L33" s="23"/>
      <c r="M33" s="23"/>
      <c r="N33" s="23"/>
      <c r="O33" s="23"/>
      <c r="P33" s="18"/>
      <c r="Q33" s="19">
        <f t="shared" si="0"/>
        <v>0</v>
      </c>
      <c r="R33" s="20">
        <f t="shared" si="1"/>
        <v>0</v>
      </c>
      <c r="S33" s="24"/>
      <c r="T33" s="25"/>
      <c r="U33" s="24"/>
      <c r="V33" s="25"/>
      <c r="W33" s="24"/>
      <c r="X33" s="25"/>
    </row>
    <row r="34" spans="1:24" x14ac:dyDescent="0.25">
      <c r="A34" s="15"/>
      <c r="B34" s="15"/>
      <c r="C34" s="16">
        <v>41956</v>
      </c>
      <c r="D34" s="17">
        <f>(Feuil1!$D$4/COUNT($C$26:$C$45))</f>
        <v>5100</v>
      </c>
      <c r="E34" s="17">
        <f>(Feuil1!$D$5/COUNT($C$26:$C$45))</f>
        <v>5200</v>
      </c>
      <c r="F34" s="17">
        <f>(Feuil1!$D$6/COUNT($C$26:$C$45))</f>
        <v>25100</v>
      </c>
      <c r="G34" s="17">
        <f>(Feuil1!$D$7/COUNT($C$26:$C$45))</f>
        <v>30100</v>
      </c>
      <c r="H34" s="23"/>
      <c r="I34" s="23"/>
      <c r="J34" s="23"/>
      <c r="K34" s="23"/>
      <c r="L34" s="23"/>
      <c r="M34" s="23"/>
      <c r="N34" s="23"/>
      <c r="O34" s="23"/>
      <c r="P34" s="18"/>
      <c r="Q34" s="19">
        <f t="shared" si="0"/>
        <v>0</v>
      </c>
      <c r="R34" s="20">
        <f t="shared" si="1"/>
        <v>0</v>
      </c>
      <c r="S34" s="24"/>
      <c r="T34" s="25"/>
      <c r="U34" s="24"/>
      <c r="V34" s="25"/>
      <c r="W34" s="24"/>
      <c r="X34" s="25"/>
    </row>
    <row r="35" spans="1:24" x14ac:dyDescent="0.25">
      <c r="A35" s="15"/>
      <c r="B35" s="15"/>
      <c r="C35" s="16">
        <v>41957</v>
      </c>
      <c r="D35" s="17">
        <f>(Feuil1!$D$4/COUNT($C$26:$C$45))</f>
        <v>5100</v>
      </c>
      <c r="E35" s="17">
        <f>(Feuil1!$D$5/COUNT($C$26:$C$45))</f>
        <v>5200</v>
      </c>
      <c r="F35" s="17">
        <f>(Feuil1!$D$6/COUNT($C$26:$C$45))</f>
        <v>25100</v>
      </c>
      <c r="G35" s="17">
        <f>(Feuil1!$D$7/COUNT($C$26:$C$45))</f>
        <v>30100</v>
      </c>
      <c r="H35" s="23"/>
      <c r="I35" s="23"/>
      <c r="J35" s="23"/>
      <c r="K35" s="23"/>
      <c r="L35" s="23"/>
      <c r="M35" s="23"/>
      <c r="N35" s="23"/>
      <c r="O35" s="23"/>
      <c r="P35" s="18"/>
      <c r="Q35" s="19">
        <f t="shared" si="0"/>
        <v>0</v>
      </c>
      <c r="R35" s="20">
        <f t="shared" si="1"/>
        <v>0</v>
      </c>
      <c r="S35" s="24"/>
      <c r="T35" s="25"/>
      <c r="U35" s="24"/>
      <c r="V35" s="25"/>
      <c r="W35" s="24"/>
      <c r="X35" s="25"/>
    </row>
    <row r="36" spans="1:24" x14ac:dyDescent="0.25">
      <c r="A36" s="15"/>
      <c r="B36" s="15">
        <v>47</v>
      </c>
      <c r="C36" s="16">
        <v>41960</v>
      </c>
      <c r="D36" s="17">
        <f>(Feuil1!$D$4/COUNT($C$26:$C$45))</f>
        <v>5100</v>
      </c>
      <c r="E36" s="17">
        <f>(Feuil1!$D$5/COUNT($C$26:$C$45))</f>
        <v>5200</v>
      </c>
      <c r="F36" s="17">
        <f>(Feuil1!$D$6/COUNT($C$26:$C$45))</f>
        <v>25100</v>
      </c>
      <c r="G36" s="17">
        <f>(Feuil1!$D$7/COUNT($C$26:$C$45))</f>
        <v>30100</v>
      </c>
      <c r="H36" s="23"/>
      <c r="I36" s="23"/>
      <c r="J36" s="23"/>
      <c r="K36" s="23"/>
      <c r="L36" s="23"/>
      <c r="M36" s="23"/>
      <c r="N36" s="23"/>
      <c r="O36" s="23"/>
      <c r="P36" s="18"/>
      <c r="Q36" s="19">
        <f t="shared" si="0"/>
        <v>0</v>
      </c>
      <c r="R36" s="20">
        <f t="shared" si="1"/>
        <v>0</v>
      </c>
      <c r="S36" s="21">
        <f>SUM(D36:G40)</f>
        <v>327500</v>
      </c>
      <c r="T36" s="22"/>
      <c r="U36" s="21">
        <f>SUM(H36:K40)</f>
        <v>0</v>
      </c>
      <c r="V36" s="22"/>
      <c r="W36" s="21">
        <f>SUM(L36:O40)</f>
        <v>0</v>
      </c>
      <c r="X36" s="22"/>
    </row>
    <row r="37" spans="1:24" x14ac:dyDescent="0.25">
      <c r="A37" s="15"/>
      <c r="B37" s="15"/>
      <c r="C37" s="16">
        <v>41961</v>
      </c>
      <c r="D37" s="17">
        <f>(Feuil1!$D$4/COUNT($C$26:$C$45))</f>
        <v>5100</v>
      </c>
      <c r="E37" s="17">
        <f>(Feuil1!$D$5/COUNT($C$26:$C$45))</f>
        <v>5200</v>
      </c>
      <c r="F37" s="17">
        <f>(Feuil1!$D$6/COUNT($C$26:$C$45))</f>
        <v>25100</v>
      </c>
      <c r="G37" s="17">
        <f>(Feuil1!$D$7/COUNT($C$26:$C$45))</f>
        <v>30100</v>
      </c>
      <c r="H37" s="23"/>
      <c r="I37" s="23"/>
      <c r="J37" s="23"/>
      <c r="K37" s="23"/>
      <c r="L37" s="23"/>
      <c r="M37" s="23"/>
      <c r="N37" s="23"/>
      <c r="O37" s="23"/>
      <c r="P37" s="18"/>
      <c r="Q37" s="19">
        <f t="shared" si="0"/>
        <v>0</v>
      </c>
      <c r="R37" s="20">
        <f t="shared" si="1"/>
        <v>0</v>
      </c>
      <c r="S37" s="24"/>
      <c r="T37" s="25"/>
      <c r="U37" s="24"/>
      <c r="V37" s="25"/>
      <c r="W37" s="24"/>
      <c r="X37" s="25"/>
    </row>
    <row r="38" spans="1:24" x14ac:dyDescent="0.25">
      <c r="A38" s="15"/>
      <c r="B38" s="15"/>
      <c r="C38" s="16">
        <v>41962</v>
      </c>
      <c r="D38" s="17">
        <f>(Feuil1!$D$4/COUNT($C$26:$C$45))</f>
        <v>5100</v>
      </c>
      <c r="E38" s="17">
        <f>(Feuil1!$D$5/COUNT($C$26:$C$45))</f>
        <v>5200</v>
      </c>
      <c r="F38" s="17">
        <f>(Feuil1!$D$6/COUNT($C$26:$C$45))</f>
        <v>25100</v>
      </c>
      <c r="G38" s="17">
        <f>(Feuil1!$D$7/COUNT($C$26:$C$45))</f>
        <v>30100</v>
      </c>
      <c r="H38" s="23"/>
      <c r="I38" s="23"/>
      <c r="J38" s="23"/>
      <c r="K38" s="23"/>
      <c r="L38" s="23"/>
      <c r="M38" s="23"/>
      <c r="N38" s="23"/>
      <c r="O38" s="23"/>
      <c r="P38" s="18"/>
      <c r="Q38" s="19">
        <f t="shared" si="0"/>
        <v>0</v>
      </c>
      <c r="R38" s="20">
        <f t="shared" si="1"/>
        <v>0</v>
      </c>
      <c r="S38" s="24"/>
      <c r="T38" s="25"/>
      <c r="U38" s="24"/>
      <c r="V38" s="25"/>
      <c r="W38" s="24"/>
      <c r="X38" s="25"/>
    </row>
    <row r="39" spans="1:24" x14ac:dyDescent="0.25">
      <c r="A39" s="15"/>
      <c r="B39" s="15"/>
      <c r="C39" s="16">
        <v>41963</v>
      </c>
      <c r="D39" s="17">
        <f>(Feuil1!$D$4/COUNT($C$26:$C$45))</f>
        <v>5100</v>
      </c>
      <c r="E39" s="17">
        <f>(Feuil1!$D$5/COUNT($C$26:$C$45))</f>
        <v>5200</v>
      </c>
      <c r="F39" s="17">
        <f>(Feuil1!$D$6/COUNT($C$26:$C$45))</f>
        <v>25100</v>
      </c>
      <c r="G39" s="17">
        <f>(Feuil1!$D$7/COUNT($C$26:$C$45))</f>
        <v>30100</v>
      </c>
      <c r="H39" s="23"/>
      <c r="I39" s="23"/>
      <c r="J39" s="23"/>
      <c r="K39" s="23"/>
      <c r="L39" s="23"/>
      <c r="M39" s="23"/>
      <c r="N39" s="23"/>
      <c r="O39" s="23"/>
      <c r="P39" s="18"/>
      <c r="Q39" s="19">
        <f t="shared" si="0"/>
        <v>0</v>
      </c>
      <c r="R39" s="20">
        <f t="shared" si="1"/>
        <v>0</v>
      </c>
      <c r="S39" s="24"/>
      <c r="T39" s="25"/>
      <c r="U39" s="24"/>
      <c r="V39" s="25"/>
      <c r="W39" s="24"/>
      <c r="X39" s="25"/>
    </row>
    <row r="40" spans="1:24" x14ac:dyDescent="0.25">
      <c r="A40" s="15"/>
      <c r="B40" s="15"/>
      <c r="C40" s="16">
        <v>41964</v>
      </c>
      <c r="D40" s="17">
        <f>(Feuil1!$D$4/COUNT($C$26:$C$45))</f>
        <v>5100</v>
      </c>
      <c r="E40" s="17">
        <f>(Feuil1!$D$5/COUNT($C$26:$C$45))</f>
        <v>5200</v>
      </c>
      <c r="F40" s="17">
        <f>(Feuil1!$D$6/COUNT($C$26:$C$45))</f>
        <v>25100</v>
      </c>
      <c r="G40" s="17">
        <f>(Feuil1!$D$7/COUNT($C$26:$C$45))</f>
        <v>30100</v>
      </c>
      <c r="H40" s="23"/>
      <c r="I40" s="23"/>
      <c r="J40" s="23"/>
      <c r="K40" s="23"/>
      <c r="L40" s="23"/>
      <c r="M40" s="23"/>
      <c r="N40" s="23"/>
      <c r="O40" s="23"/>
      <c r="P40" s="18"/>
      <c r="Q40" s="19">
        <f t="shared" si="0"/>
        <v>0</v>
      </c>
      <c r="R40" s="20">
        <f t="shared" si="1"/>
        <v>0</v>
      </c>
      <c r="S40" s="24"/>
      <c r="T40" s="25"/>
      <c r="U40" s="24"/>
      <c r="V40" s="25"/>
      <c r="W40" s="24"/>
      <c r="X40" s="25"/>
    </row>
    <row r="41" spans="1:24" x14ac:dyDescent="0.25">
      <c r="A41" s="15"/>
      <c r="B41" s="15">
        <v>48</v>
      </c>
      <c r="C41" s="16">
        <v>41967</v>
      </c>
      <c r="D41" s="17">
        <f>(Feuil1!$D$4/COUNT($C$26:$C$45))</f>
        <v>5100</v>
      </c>
      <c r="E41" s="17">
        <f>(Feuil1!$D$5/COUNT($C$26:$C$45))</f>
        <v>5200</v>
      </c>
      <c r="F41" s="17">
        <f>(Feuil1!$D$6/COUNT($C$26:$C$45))</f>
        <v>25100</v>
      </c>
      <c r="G41" s="17">
        <f>(Feuil1!$D$7/COUNT($C$26:$C$45))</f>
        <v>30100</v>
      </c>
      <c r="H41" s="23"/>
      <c r="I41" s="23"/>
      <c r="J41" s="23"/>
      <c r="K41" s="23"/>
      <c r="L41" s="23"/>
      <c r="M41" s="23"/>
      <c r="N41" s="23"/>
      <c r="O41" s="23"/>
      <c r="P41" s="18"/>
      <c r="Q41" s="19">
        <f t="shared" si="0"/>
        <v>0</v>
      </c>
      <c r="R41" s="20">
        <f t="shared" si="1"/>
        <v>0</v>
      </c>
      <c r="S41" s="21">
        <f>SUM(D41:G45)</f>
        <v>327500</v>
      </c>
      <c r="T41" s="22"/>
      <c r="U41" s="21">
        <f>SUM(H41:K45)</f>
        <v>0</v>
      </c>
      <c r="V41" s="22"/>
      <c r="W41" s="21">
        <f>SUM(L41:O45)</f>
        <v>0</v>
      </c>
      <c r="X41" s="22"/>
    </row>
    <row r="42" spans="1:24" x14ac:dyDescent="0.25">
      <c r="A42" s="15"/>
      <c r="B42" s="15"/>
      <c r="C42" s="16">
        <v>41968</v>
      </c>
      <c r="D42" s="17">
        <f>(Feuil1!$D$4/COUNT($C$26:$C$45))</f>
        <v>5100</v>
      </c>
      <c r="E42" s="17">
        <f>(Feuil1!$D$5/COUNT($C$26:$C$45))</f>
        <v>5200</v>
      </c>
      <c r="F42" s="17">
        <f>(Feuil1!$D$6/COUNT($C$26:$C$45))</f>
        <v>25100</v>
      </c>
      <c r="G42" s="17">
        <f>(Feuil1!$D$7/COUNT($C$26:$C$45))</f>
        <v>30100</v>
      </c>
      <c r="H42" s="23"/>
      <c r="I42" s="23"/>
      <c r="J42" s="23"/>
      <c r="K42" s="23"/>
      <c r="L42" s="23"/>
      <c r="M42" s="23"/>
      <c r="N42" s="23"/>
      <c r="O42" s="23"/>
      <c r="P42" s="18"/>
      <c r="Q42" s="19">
        <f t="shared" si="0"/>
        <v>0</v>
      </c>
      <c r="R42" s="20">
        <f t="shared" si="1"/>
        <v>0</v>
      </c>
      <c r="S42" s="24"/>
      <c r="T42" s="25"/>
      <c r="U42" s="24"/>
      <c r="V42" s="25"/>
      <c r="W42" s="24"/>
      <c r="X42" s="25"/>
    </row>
    <row r="43" spans="1:24" x14ac:dyDescent="0.25">
      <c r="A43" s="15"/>
      <c r="B43" s="15"/>
      <c r="C43" s="16">
        <v>41969</v>
      </c>
      <c r="D43" s="17">
        <f>(Feuil1!$D$4/COUNT($C$26:$C$45))</f>
        <v>5100</v>
      </c>
      <c r="E43" s="17">
        <f>(Feuil1!$D$5/COUNT($C$26:$C$45))</f>
        <v>5200</v>
      </c>
      <c r="F43" s="17">
        <f>(Feuil1!$D$6/COUNT($C$26:$C$45))</f>
        <v>25100</v>
      </c>
      <c r="G43" s="17">
        <f>(Feuil1!$D$7/COUNT($C$26:$C$45))</f>
        <v>30100</v>
      </c>
      <c r="H43" s="23"/>
      <c r="I43" s="23"/>
      <c r="J43" s="23"/>
      <c r="K43" s="23"/>
      <c r="L43" s="23"/>
      <c r="M43" s="23"/>
      <c r="N43" s="23"/>
      <c r="O43" s="23"/>
      <c r="P43" s="18"/>
      <c r="Q43" s="19">
        <f t="shared" si="0"/>
        <v>0</v>
      </c>
      <c r="R43" s="20">
        <f t="shared" si="1"/>
        <v>0</v>
      </c>
      <c r="S43" s="24"/>
      <c r="T43" s="25"/>
      <c r="U43" s="24"/>
      <c r="V43" s="25"/>
      <c r="W43" s="24"/>
      <c r="X43" s="25"/>
    </row>
    <row r="44" spans="1:24" x14ac:dyDescent="0.25">
      <c r="A44" s="15"/>
      <c r="B44" s="15"/>
      <c r="C44" s="16">
        <v>41970</v>
      </c>
      <c r="D44" s="17">
        <f>(Feuil1!$D$4/COUNT($C$26:$C$45))</f>
        <v>5100</v>
      </c>
      <c r="E44" s="17">
        <f>(Feuil1!$D$5/COUNT($C$26:$C$45))</f>
        <v>5200</v>
      </c>
      <c r="F44" s="17">
        <f>(Feuil1!$D$6/COUNT($C$26:$C$45))</f>
        <v>25100</v>
      </c>
      <c r="G44" s="17">
        <f>(Feuil1!$D$7/COUNT($C$26:$C$45))</f>
        <v>30100</v>
      </c>
      <c r="H44" s="23"/>
      <c r="I44" s="23"/>
      <c r="J44" s="23"/>
      <c r="K44" s="23"/>
      <c r="L44" s="23"/>
      <c r="M44" s="23"/>
      <c r="N44" s="23"/>
      <c r="O44" s="23"/>
      <c r="P44" s="18"/>
      <c r="Q44" s="19">
        <f t="shared" si="0"/>
        <v>0</v>
      </c>
      <c r="R44" s="20">
        <f t="shared" si="1"/>
        <v>0</v>
      </c>
      <c r="S44" s="24"/>
      <c r="T44" s="25"/>
      <c r="U44" s="24"/>
      <c r="V44" s="25"/>
      <c r="W44" s="24"/>
      <c r="X44" s="25"/>
    </row>
    <row r="45" spans="1:24" x14ac:dyDescent="0.25">
      <c r="A45" s="15"/>
      <c r="B45" s="15"/>
      <c r="C45" s="16">
        <v>41971</v>
      </c>
      <c r="D45" s="17">
        <f>(Feuil1!$D$4/COUNT($C$26:$C$45))</f>
        <v>5100</v>
      </c>
      <c r="E45" s="17">
        <f>(Feuil1!$D$5/COUNT($C$26:$C$45))</f>
        <v>5200</v>
      </c>
      <c r="F45" s="17">
        <f>(Feuil1!$D$6/COUNT($C$26:$C$45))</f>
        <v>25100</v>
      </c>
      <c r="G45" s="17">
        <f>(Feuil1!$D$7/COUNT($C$26:$C$45))</f>
        <v>30100</v>
      </c>
      <c r="H45" s="23"/>
      <c r="I45" s="23"/>
      <c r="J45" s="23"/>
      <c r="K45" s="23"/>
      <c r="L45" s="23"/>
      <c r="M45" s="23"/>
      <c r="N45" s="23"/>
      <c r="O45" s="23"/>
      <c r="P45" s="18"/>
      <c r="Q45" s="19">
        <f t="shared" si="0"/>
        <v>0</v>
      </c>
      <c r="R45" s="20">
        <f t="shared" si="1"/>
        <v>0</v>
      </c>
      <c r="S45" s="24"/>
      <c r="T45" s="25"/>
      <c r="U45" s="24"/>
      <c r="V45" s="25"/>
      <c r="W45" s="24"/>
      <c r="X45" s="25"/>
    </row>
    <row r="46" spans="1:24" x14ac:dyDescent="0.25">
      <c r="A46" s="14" t="str">
        <f>PROPER(TEXT(DATE(2014,12,1),"mmmm aaaa"))</f>
        <v>Décembre 2014</v>
      </c>
      <c r="B46" s="15">
        <v>49</v>
      </c>
      <c r="C46" s="16">
        <v>41974</v>
      </c>
      <c r="D46" s="17">
        <f>(Feuil1!$E$4/COUNT($C$46:$C$68))</f>
        <v>4478.260869565217</v>
      </c>
      <c r="E46" s="17">
        <f>(Feuil1!$E$5/COUNT($C$46:$C$68))</f>
        <v>4565.217391304348</v>
      </c>
      <c r="F46" s="17">
        <f>(Feuil1!$E$6/COUNT($C$46:$C$68))</f>
        <v>21869.565217391304</v>
      </c>
      <c r="G46" s="17">
        <f>(Feuil1!$E$7/COUNT($C$46:$C$68))</f>
        <v>26217.391304347828</v>
      </c>
      <c r="H46" s="23"/>
      <c r="I46" s="23"/>
      <c r="J46" s="23"/>
      <c r="K46" s="23"/>
      <c r="L46" s="23"/>
      <c r="M46" s="23"/>
      <c r="N46" s="23"/>
      <c r="O46" s="23"/>
      <c r="P46" s="18"/>
      <c r="Q46" s="19">
        <f t="shared" si="0"/>
        <v>0</v>
      </c>
      <c r="R46" s="20">
        <f t="shared" si="1"/>
        <v>0</v>
      </c>
      <c r="S46" s="21">
        <f>SUM(D46:G50)</f>
        <v>285652.17391304352</v>
      </c>
      <c r="T46" s="22">
        <f>S46+S51+S56+S61+S66-P69-P70</f>
        <v>1433818.1818181821</v>
      </c>
      <c r="U46" s="21">
        <f>SUM(H46:K50)</f>
        <v>0</v>
      </c>
      <c r="V46" s="22">
        <f>U46+U51+U56+U61+U66-Q69-Q70</f>
        <v>0</v>
      </c>
      <c r="W46" s="21">
        <f>SUM(L46:O50)</f>
        <v>0</v>
      </c>
      <c r="X46" s="22">
        <f>W46+W51+W56+W61+W66-R69-R70</f>
        <v>0</v>
      </c>
    </row>
    <row r="47" spans="1:24" x14ac:dyDescent="0.25">
      <c r="B47" s="15"/>
      <c r="C47" s="16">
        <v>41975</v>
      </c>
      <c r="D47" s="17">
        <f>(Feuil1!$E$4/COUNT($C$46:$C$68))</f>
        <v>4478.260869565217</v>
      </c>
      <c r="E47" s="17">
        <f>(Feuil1!$E$5/COUNT($C$46:$C$68))</f>
        <v>4565.217391304348</v>
      </c>
      <c r="F47" s="17">
        <f>(Feuil1!$E$6/COUNT($C$46:$C$68))</f>
        <v>21869.565217391304</v>
      </c>
      <c r="G47" s="17">
        <f>(Feuil1!$E$7/COUNT($C$46:$C$68))</f>
        <v>26217.391304347828</v>
      </c>
      <c r="H47" s="23"/>
      <c r="I47" s="23"/>
      <c r="J47" s="23"/>
      <c r="K47" s="23"/>
      <c r="L47" s="23"/>
      <c r="M47" s="23"/>
      <c r="N47" s="23"/>
      <c r="O47" s="23"/>
      <c r="P47" s="18"/>
      <c r="Q47" s="19">
        <f t="shared" si="0"/>
        <v>0</v>
      </c>
      <c r="R47" s="20">
        <f t="shared" si="1"/>
        <v>0</v>
      </c>
      <c r="S47" s="24"/>
      <c r="T47" s="25"/>
      <c r="U47" s="24"/>
      <c r="V47" s="25"/>
      <c r="W47" s="24"/>
      <c r="X47" s="25"/>
    </row>
    <row r="48" spans="1:24" x14ac:dyDescent="0.25">
      <c r="A48" s="15"/>
      <c r="B48" s="15"/>
      <c r="C48" s="16">
        <v>41976</v>
      </c>
      <c r="D48" s="17">
        <f>(Feuil1!$E$4/COUNT($C$46:$C$68))</f>
        <v>4478.260869565217</v>
      </c>
      <c r="E48" s="17">
        <f>(Feuil1!$E$5/COUNT($C$46:$C$68))</f>
        <v>4565.217391304348</v>
      </c>
      <c r="F48" s="17">
        <f>(Feuil1!$E$6/COUNT($C$46:$C$68))</f>
        <v>21869.565217391304</v>
      </c>
      <c r="G48" s="17">
        <f>(Feuil1!$E$7/COUNT($C$46:$C$68))</f>
        <v>26217.391304347828</v>
      </c>
      <c r="H48" s="23"/>
      <c r="I48" s="23"/>
      <c r="J48" s="23"/>
      <c r="K48" s="23"/>
      <c r="L48" s="23"/>
      <c r="M48" s="23"/>
      <c r="N48" s="23"/>
      <c r="O48" s="23"/>
      <c r="P48" s="18"/>
      <c r="Q48" s="19">
        <f t="shared" si="0"/>
        <v>0</v>
      </c>
      <c r="R48" s="20">
        <f t="shared" si="1"/>
        <v>0</v>
      </c>
      <c r="S48" s="24"/>
      <c r="T48" s="25"/>
      <c r="U48" s="24"/>
      <c r="V48" s="25"/>
      <c r="W48" s="24"/>
      <c r="X48" s="25"/>
    </row>
    <row r="49" spans="1:24" x14ac:dyDescent="0.25">
      <c r="A49" s="15"/>
      <c r="B49" s="15"/>
      <c r="C49" s="16">
        <v>41977</v>
      </c>
      <c r="D49" s="17">
        <f>(Feuil1!$E$4/COUNT($C$46:$C$68))</f>
        <v>4478.260869565217</v>
      </c>
      <c r="E49" s="17">
        <f>(Feuil1!$E$5/COUNT($C$46:$C$68))</f>
        <v>4565.217391304348</v>
      </c>
      <c r="F49" s="17">
        <f>(Feuil1!$E$6/COUNT($C$46:$C$68))</f>
        <v>21869.565217391304</v>
      </c>
      <c r="G49" s="17">
        <f>(Feuil1!$E$7/COUNT($C$46:$C$68))</f>
        <v>26217.391304347828</v>
      </c>
      <c r="H49" s="23"/>
      <c r="I49" s="23"/>
      <c r="J49" s="23"/>
      <c r="K49" s="23"/>
      <c r="L49" s="23"/>
      <c r="M49" s="23"/>
      <c r="N49" s="23"/>
      <c r="O49" s="23"/>
      <c r="P49" s="18"/>
      <c r="Q49" s="19">
        <f t="shared" si="0"/>
        <v>0</v>
      </c>
      <c r="R49" s="20">
        <f t="shared" si="1"/>
        <v>0</v>
      </c>
      <c r="S49" s="24"/>
      <c r="T49" s="25"/>
      <c r="U49" s="24"/>
      <c r="V49" s="25"/>
      <c r="W49" s="24"/>
      <c r="X49" s="25"/>
    </row>
    <row r="50" spans="1:24" x14ac:dyDescent="0.25">
      <c r="A50" s="15"/>
      <c r="B50" s="15"/>
      <c r="C50" s="16">
        <v>41978</v>
      </c>
      <c r="D50" s="17">
        <f>(Feuil1!$E$4/COUNT($C$46:$C$68))</f>
        <v>4478.260869565217</v>
      </c>
      <c r="E50" s="17">
        <f>(Feuil1!$E$5/COUNT($C$46:$C$68))</f>
        <v>4565.217391304348</v>
      </c>
      <c r="F50" s="17">
        <f>(Feuil1!$E$6/COUNT($C$46:$C$68))</f>
        <v>21869.565217391304</v>
      </c>
      <c r="G50" s="17">
        <f>(Feuil1!$E$7/COUNT($C$46:$C$68))</f>
        <v>26217.391304347828</v>
      </c>
      <c r="H50" s="23"/>
      <c r="I50" s="23"/>
      <c r="J50" s="23"/>
      <c r="K50" s="23"/>
      <c r="L50" s="23"/>
      <c r="M50" s="23"/>
      <c r="N50" s="23"/>
      <c r="O50" s="23"/>
      <c r="P50" s="18"/>
      <c r="Q50" s="19">
        <f t="shared" si="0"/>
        <v>0</v>
      </c>
      <c r="R50" s="20">
        <f t="shared" si="1"/>
        <v>0</v>
      </c>
      <c r="S50" s="24"/>
      <c r="T50" s="25"/>
      <c r="U50" s="24"/>
      <c r="V50" s="25"/>
      <c r="W50" s="24"/>
      <c r="X50" s="25"/>
    </row>
    <row r="51" spans="1:24" x14ac:dyDescent="0.25">
      <c r="A51" s="15"/>
      <c r="B51" s="15">
        <v>50</v>
      </c>
      <c r="C51" s="16">
        <v>41981</v>
      </c>
      <c r="D51" s="17">
        <f>(Feuil1!$E$4/COUNT($C$46:$C$68))</f>
        <v>4478.260869565217</v>
      </c>
      <c r="E51" s="17">
        <f>(Feuil1!$E$5/COUNT($C$46:$C$68))</f>
        <v>4565.217391304348</v>
      </c>
      <c r="F51" s="17">
        <f>(Feuil1!$E$6/COUNT($C$46:$C$68))</f>
        <v>21869.565217391304</v>
      </c>
      <c r="G51" s="17">
        <f>(Feuil1!$E$7/COUNT($C$46:$C$68))</f>
        <v>26217.391304347828</v>
      </c>
      <c r="H51" s="23"/>
      <c r="I51" s="23"/>
      <c r="J51" s="23"/>
      <c r="K51" s="23"/>
      <c r="L51" s="23"/>
      <c r="M51" s="23"/>
      <c r="N51" s="23"/>
      <c r="O51" s="23"/>
      <c r="P51" s="18"/>
      <c r="Q51" s="19">
        <f t="shared" si="0"/>
        <v>0</v>
      </c>
      <c r="R51" s="20">
        <f t="shared" si="1"/>
        <v>0</v>
      </c>
      <c r="S51" s="21">
        <f>SUM(D51:G55)</f>
        <v>285652.17391304352</v>
      </c>
      <c r="T51" s="22"/>
      <c r="U51" s="21">
        <f>SUM(H51:K55)</f>
        <v>0</v>
      </c>
      <c r="V51" s="22"/>
      <c r="W51" s="21">
        <f>SUM(L51:O55)</f>
        <v>0</v>
      </c>
      <c r="X51" s="22"/>
    </row>
    <row r="52" spans="1:24" x14ac:dyDescent="0.25">
      <c r="A52" s="15"/>
      <c r="B52" s="15"/>
      <c r="C52" s="16">
        <v>41982</v>
      </c>
      <c r="D52" s="17">
        <f>(Feuil1!$E$4/COUNT($C$46:$C$68))</f>
        <v>4478.260869565217</v>
      </c>
      <c r="E52" s="17">
        <f>(Feuil1!$E$5/COUNT($C$46:$C$68))</f>
        <v>4565.217391304348</v>
      </c>
      <c r="F52" s="17">
        <f>(Feuil1!$E$6/COUNT($C$46:$C$68))</f>
        <v>21869.565217391304</v>
      </c>
      <c r="G52" s="17">
        <f>(Feuil1!$E$7/COUNT($C$46:$C$68))</f>
        <v>26217.391304347828</v>
      </c>
      <c r="H52" s="23"/>
      <c r="I52" s="23"/>
      <c r="J52" s="23"/>
      <c r="K52" s="23"/>
      <c r="L52" s="23"/>
      <c r="M52" s="23"/>
      <c r="N52" s="23"/>
      <c r="O52" s="23"/>
      <c r="P52" s="18"/>
      <c r="Q52" s="19">
        <f t="shared" si="0"/>
        <v>0</v>
      </c>
      <c r="R52" s="20">
        <f t="shared" si="1"/>
        <v>0</v>
      </c>
      <c r="S52" s="24"/>
      <c r="T52" s="25"/>
      <c r="U52" s="24"/>
      <c r="V52" s="25"/>
      <c r="W52" s="24"/>
      <c r="X52" s="25"/>
    </row>
    <row r="53" spans="1:24" x14ac:dyDescent="0.25">
      <c r="A53" s="15"/>
      <c r="B53" s="15"/>
      <c r="C53" s="16">
        <v>41983</v>
      </c>
      <c r="D53" s="17">
        <f>(Feuil1!$E$4/COUNT($C$46:$C$68))</f>
        <v>4478.260869565217</v>
      </c>
      <c r="E53" s="17">
        <f>(Feuil1!$E$5/COUNT($C$46:$C$68))</f>
        <v>4565.217391304348</v>
      </c>
      <c r="F53" s="17">
        <f>(Feuil1!$E$6/COUNT($C$46:$C$68))</f>
        <v>21869.565217391304</v>
      </c>
      <c r="G53" s="17">
        <f>(Feuil1!$E$7/COUNT($C$46:$C$68))</f>
        <v>26217.391304347828</v>
      </c>
      <c r="H53" s="23"/>
      <c r="I53" s="23"/>
      <c r="J53" s="23"/>
      <c r="K53" s="23"/>
      <c r="L53" s="23"/>
      <c r="M53" s="23"/>
      <c r="N53" s="23"/>
      <c r="O53" s="23"/>
      <c r="P53" s="18"/>
      <c r="Q53" s="19">
        <f t="shared" si="0"/>
        <v>0</v>
      </c>
      <c r="R53" s="20">
        <f t="shared" si="1"/>
        <v>0</v>
      </c>
      <c r="S53" s="24"/>
      <c r="T53" s="25"/>
      <c r="U53" s="24"/>
      <c r="V53" s="25"/>
      <c r="W53" s="24"/>
      <c r="X53" s="25"/>
    </row>
    <row r="54" spans="1:24" x14ac:dyDescent="0.25">
      <c r="A54" s="15"/>
      <c r="B54" s="15"/>
      <c r="C54" s="16">
        <v>41984</v>
      </c>
      <c r="D54" s="17">
        <f>(Feuil1!$E$4/COUNT($C$46:$C$68))</f>
        <v>4478.260869565217</v>
      </c>
      <c r="E54" s="17">
        <f>(Feuil1!$E$5/COUNT($C$46:$C$68))</f>
        <v>4565.217391304348</v>
      </c>
      <c r="F54" s="17">
        <f>(Feuil1!$E$6/COUNT($C$46:$C$68))</f>
        <v>21869.565217391304</v>
      </c>
      <c r="G54" s="17">
        <f>(Feuil1!$E$7/COUNT($C$46:$C$68))</f>
        <v>26217.391304347828</v>
      </c>
      <c r="H54" s="23"/>
      <c r="I54" s="23"/>
      <c r="J54" s="23"/>
      <c r="K54" s="23"/>
      <c r="L54" s="23"/>
      <c r="M54" s="23"/>
      <c r="N54" s="23"/>
      <c r="O54" s="23"/>
      <c r="P54" s="18"/>
      <c r="Q54" s="19">
        <f t="shared" si="0"/>
        <v>0</v>
      </c>
      <c r="R54" s="20">
        <f t="shared" si="1"/>
        <v>0</v>
      </c>
      <c r="S54" s="24"/>
      <c r="T54" s="25"/>
      <c r="U54" s="24"/>
      <c r="V54" s="25"/>
      <c r="W54" s="24"/>
      <c r="X54" s="25"/>
    </row>
    <row r="55" spans="1:24" x14ac:dyDescent="0.25">
      <c r="A55" s="15"/>
      <c r="B55" s="15"/>
      <c r="C55" s="16">
        <v>41985</v>
      </c>
      <c r="D55" s="17">
        <f>(Feuil1!$E$4/COUNT($C$46:$C$68))</f>
        <v>4478.260869565217</v>
      </c>
      <c r="E55" s="17">
        <f>(Feuil1!$E$5/COUNT($C$46:$C$68))</f>
        <v>4565.217391304348</v>
      </c>
      <c r="F55" s="17">
        <f>(Feuil1!$E$6/COUNT($C$46:$C$68))</f>
        <v>21869.565217391304</v>
      </c>
      <c r="G55" s="17">
        <f>(Feuil1!$E$7/COUNT($C$46:$C$68))</f>
        <v>26217.391304347828</v>
      </c>
      <c r="H55" s="23"/>
      <c r="I55" s="23"/>
      <c r="J55" s="23"/>
      <c r="K55" s="23"/>
      <c r="L55" s="23"/>
      <c r="M55" s="23"/>
      <c r="N55" s="23"/>
      <c r="O55" s="23"/>
      <c r="P55" s="18"/>
      <c r="Q55" s="19">
        <f t="shared" si="0"/>
        <v>0</v>
      </c>
      <c r="R55" s="20">
        <f t="shared" si="1"/>
        <v>0</v>
      </c>
      <c r="S55" s="24"/>
      <c r="T55" s="25"/>
      <c r="U55" s="24"/>
      <c r="V55" s="25"/>
      <c r="W55" s="24"/>
      <c r="X55" s="25"/>
    </row>
    <row r="56" spans="1:24" x14ac:dyDescent="0.25">
      <c r="A56" s="15"/>
      <c r="B56" s="15">
        <v>51</v>
      </c>
      <c r="C56" s="16">
        <v>41988</v>
      </c>
      <c r="D56" s="17">
        <f>(Feuil1!$E$4/COUNT($C$46:$C$68))</f>
        <v>4478.260869565217</v>
      </c>
      <c r="E56" s="17">
        <f>(Feuil1!$E$5/COUNT($C$46:$C$68))</f>
        <v>4565.217391304348</v>
      </c>
      <c r="F56" s="17">
        <f>(Feuil1!$E$6/COUNT($C$46:$C$68))</f>
        <v>21869.565217391304</v>
      </c>
      <c r="G56" s="17">
        <f>(Feuil1!$E$7/COUNT($C$46:$C$68))</f>
        <v>26217.391304347828</v>
      </c>
      <c r="H56" s="23"/>
      <c r="I56" s="23"/>
      <c r="J56" s="23"/>
      <c r="K56" s="23"/>
      <c r="L56" s="23"/>
      <c r="M56" s="23"/>
      <c r="N56" s="23"/>
      <c r="O56" s="23"/>
      <c r="P56" s="18"/>
      <c r="Q56" s="19">
        <f t="shared" si="0"/>
        <v>0</v>
      </c>
      <c r="R56" s="20">
        <f t="shared" si="1"/>
        <v>0</v>
      </c>
      <c r="S56" s="21">
        <f>SUM(D56:G60)</f>
        <v>285652.17391304352</v>
      </c>
      <c r="T56" s="22"/>
      <c r="U56" s="21">
        <f>SUM(H56:K60)</f>
        <v>0</v>
      </c>
      <c r="V56" s="22"/>
      <c r="W56" s="21">
        <f>SUM(L56:O60)</f>
        <v>0</v>
      </c>
      <c r="X56" s="22"/>
    </row>
    <row r="57" spans="1:24" x14ac:dyDescent="0.25">
      <c r="A57" s="15"/>
      <c r="B57" s="15"/>
      <c r="C57" s="16">
        <v>41989</v>
      </c>
      <c r="D57" s="17">
        <f>(Feuil1!$E$4/COUNT($C$46:$C$68))</f>
        <v>4478.260869565217</v>
      </c>
      <c r="E57" s="17">
        <f>(Feuil1!$E$5/COUNT($C$46:$C$68))</f>
        <v>4565.217391304348</v>
      </c>
      <c r="F57" s="17">
        <f>(Feuil1!$E$6/COUNT($C$46:$C$68))</f>
        <v>21869.565217391304</v>
      </c>
      <c r="G57" s="17">
        <f>(Feuil1!$E$7/COUNT($C$46:$C$68))</f>
        <v>26217.391304347828</v>
      </c>
      <c r="H57" s="26"/>
      <c r="I57" s="26"/>
      <c r="J57" s="26"/>
      <c r="K57" s="26"/>
      <c r="L57" s="26"/>
      <c r="M57" s="26"/>
      <c r="N57" s="26"/>
      <c r="O57" s="26"/>
      <c r="P57" s="18"/>
      <c r="Q57" s="19">
        <f t="shared" si="0"/>
        <v>0</v>
      </c>
      <c r="R57" s="20">
        <f t="shared" si="1"/>
        <v>0</v>
      </c>
      <c r="S57" s="24"/>
      <c r="T57" s="25"/>
      <c r="U57" s="24"/>
      <c r="V57" s="25"/>
      <c r="W57" s="24"/>
      <c r="X57" s="25"/>
    </row>
    <row r="58" spans="1:24" x14ac:dyDescent="0.25">
      <c r="A58" s="15"/>
      <c r="B58" s="15"/>
      <c r="C58" s="16">
        <v>41990</v>
      </c>
      <c r="D58" s="17">
        <f>(Feuil1!$E$4/COUNT($C$46:$C$68))</f>
        <v>4478.260869565217</v>
      </c>
      <c r="E58" s="17">
        <f>(Feuil1!$E$5/COUNT($C$46:$C$68))</f>
        <v>4565.217391304348</v>
      </c>
      <c r="F58" s="17">
        <f>(Feuil1!$E$6/COUNT($C$46:$C$68))</f>
        <v>21869.565217391304</v>
      </c>
      <c r="G58" s="17">
        <f>(Feuil1!$E$7/COUNT($C$46:$C$68))</f>
        <v>26217.391304347828</v>
      </c>
      <c r="H58" s="23"/>
      <c r="I58" s="23"/>
      <c r="J58" s="23"/>
      <c r="K58" s="23"/>
      <c r="L58" s="23"/>
      <c r="M58" s="23"/>
      <c r="N58" s="23"/>
      <c r="O58" s="23"/>
      <c r="P58" s="18"/>
      <c r="Q58" s="19">
        <f t="shared" si="0"/>
        <v>0</v>
      </c>
      <c r="R58" s="20">
        <f t="shared" si="1"/>
        <v>0</v>
      </c>
      <c r="S58" s="24"/>
      <c r="T58" s="25"/>
      <c r="U58" s="24"/>
      <c r="V58" s="25"/>
      <c r="W58" s="24"/>
      <c r="X58" s="25"/>
    </row>
    <row r="59" spans="1:24" x14ac:dyDescent="0.25">
      <c r="A59" s="15"/>
      <c r="B59" s="15"/>
      <c r="C59" s="16">
        <v>41991</v>
      </c>
      <c r="D59" s="17">
        <f>(Feuil1!$E$4/COUNT($C$46:$C$68))</f>
        <v>4478.260869565217</v>
      </c>
      <c r="E59" s="17">
        <f>(Feuil1!$E$5/COUNT($C$46:$C$68))</f>
        <v>4565.217391304348</v>
      </c>
      <c r="F59" s="17">
        <f>(Feuil1!$E$6/COUNT($C$46:$C$68))</f>
        <v>21869.565217391304</v>
      </c>
      <c r="G59" s="17">
        <f>(Feuil1!$E$7/COUNT($C$46:$C$68))</f>
        <v>26217.391304347828</v>
      </c>
      <c r="H59" s="23"/>
      <c r="I59" s="23"/>
      <c r="J59" s="23"/>
      <c r="K59" s="23"/>
      <c r="L59" s="23"/>
      <c r="M59" s="23"/>
      <c r="N59" s="23"/>
      <c r="O59" s="23"/>
      <c r="P59" s="18"/>
      <c r="Q59" s="19">
        <f t="shared" si="0"/>
        <v>0</v>
      </c>
      <c r="R59" s="20">
        <f t="shared" si="1"/>
        <v>0</v>
      </c>
      <c r="S59" s="24"/>
      <c r="T59" s="25"/>
      <c r="U59" s="24"/>
      <c r="V59" s="25"/>
      <c r="W59" s="24"/>
      <c r="X59" s="25"/>
    </row>
    <row r="60" spans="1:24" x14ac:dyDescent="0.25">
      <c r="A60" s="15"/>
      <c r="B60" s="15"/>
      <c r="C60" s="16">
        <v>41992</v>
      </c>
      <c r="D60" s="17">
        <f>(Feuil1!$E$4/COUNT($C$46:$C$68))</f>
        <v>4478.260869565217</v>
      </c>
      <c r="E60" s="17">
        <f>(Feuil1!$E$5/COUNT($C$46:$C$68))</f>
        <v>4565.217391304348</v>
      </c>
      <c r="F60" s="17">
        <f>(Feuil1!$E$6/COUNT($C$46:$C$68))</f>
        <v>21869.565217391304</v>
      </c>
      <c r="G60" s="17">
        <f>(Feuil1!$E$7/COUNT($C$46:$C$68))</f>
        <v>26217.391304347828</v>
      </c>
      <c r="H60" s="23"/>
      <c r="I60" s="23"/>
      <c r="J60" s="23"/>
      <c r="K60" s="23"/>
      <c r="L60" s="23"/>
      <c r="M60" s="23"/>
      <c r="N60" s="23"/>
      <c r="O60" s="23"/>
      <c r="P60" s="18"/>
      <c r="Q60" s="19">
        <f t="shared" si="0"/>
        <v>0</v>
      </c>
      <c r="R60" s="20">
        <f t="shared" si="1"/>
        <v>0</v>
      </c>
      <c r="S60" s="24"/>
      <c r="T60" s="25"/>
      <c r="U60" s="24"/>
      <c r="V60" s="25"/>
      <c r="W60" s="24"/>
      <c r="X60" s="25"/>
    </row>
    <row r="61" spans="1:24" x14ac:dyDescent="0.25">
      <c r="A61" s="15"/>
      <c r="B61" s="15">
        <v>52</v>
      </c>
      <c r="C61" s="16">
        <v>41995</v>
      </c>
      <c r="D61" s="17">
        <f>(Feuil1!$E$4/COUNT($C$46:$C$68))</f>
        <v>4478.260869565217</v>
      </c>
      <c r="E61" s="17">
        <f>(Feuil1!$E$5/COUNT($C$46:$C$68))</f>
        <v>4565.217391304348</v>
      </c>
      <c r="F61" s="17">
        <f>(Feuil1!$E$6/COUNT($C$46:$C$68))</f>
        <v>21869.565217391304</v>
      </c>
      <c r="G61" s="17">
        <f>(Feuil1!$E$7/COUNT($C$46:$C$68))</f>
        <v>26217.391304347828</v>
      </c>
      <c r="H61" s="23"/>
      <c r="I61" s="23"/>
      <c r="J61" s="23"/>
      <c r="K61" s="23"/>
      <c r="L61" s="23"/>
      <c r="M61" s="23"/>
      <c r="N61" s="23"/>
      <c r="O61" s="23"/>
      <c r="P61" s="18"/>
      <c r="Q61" s="19">
        <f t="shared" si="0"/>
        <v>0</v>
      </c>
      <c r="R61" s="20">
        <f t="shared" si="1"/>
        <v>0</v>
      </c>
      <c r="S61" s="21">
        <f>SUM(D61:G65)</f>
        <v>285652.17391304352</v>
      </c>
      <c r="T61" s="22"/>
      <c r="U61" s="21">
        <f>SUM(H61:K65)</f>
        <v>0</v>
      </c>
      <c r="V61" s="22"/>
      <c r="W61" s="21">
        <f>SUM(L61:O65)</f>
        <v>0</v>
      </c>
      <c r="X61" s="22"/>
    </row>
    <row r="62" spans="1:24" x14ac:dyDescent="0.25">
      <c r="A62" s="15"/>
      <c r="B62" s="15"/>
      <c r="C62" s="16">
        <v>41996</v>
      </c>
      <c r="D62" s="17">
        <f>(Feuil1!$E$4/COUNT($C$46:$C$68))</f>
        <v>4478.260869565217</v>
      </c>
      <c r="E62" s="17">
        <f>(Feuil1!$E$5/COUNT($C$46:$C$68))</f>
        <v>4565.217391304348</v>
      </c>
      <c r="F62" s="17">
        <f>(Feuil1!$E$6/COUNT($C$46:$C$68))</f>
        <v>21869.565217391304</v>
      </c>
      <c r="G62" s="17">
        <f>(Feuil1!$E$7/COUNT($C$46:$C$68))</f>
        <v>26217.391304347828</v>
      </c>
      <c r="H62" s="23"/>
      <c r="I62" s="23"/>
      <c r="J62" s="23"/>
      <c r="K62" s="23"/>
      <c r="L62" s="23"/>
      <c r="M62" s="23"/>
      <c r="N62" s="23"/>
      <c r="O62" s="23"/>
      <c r="P62" s="18"/>
      <c r="Q62" s="19">
        <f t="shared" si="0"/>
        <v>0</v>
      </c>
      <c r="R62" s="20">
        <f t="shared" si="1"/>
        <v>0</v>
      </c>
      <c r="S62" s="24"/>
      <c r="T62" s="25"/>
      <c r="U62" s="24"/>
      <c r="V62" s="25"/>
      <c r="W62" s="24"/>
      <c r="X62" s="25"/>
    </row>
    <row r="63" spans="1:24" x14ac:dyDescent="0.25">
      <c r="A63" s="15"/>
      <c r="B63" s="15"/>
      <c r="C63" s="16">
        <v>41997</v>
      </c>
      <c r="D63" s="17">
        <f>(Feuil1!$E$4/COUNT($C$46:$C$68))</f>
        <v>4478.260869565217</v>
      </c>
      <c r="E63" s="17">
        <f>(Feuil1!$E$5/COUNT($C$46:$C$68))</f>
        <v>4565.217391304348</v>
      </c>
      <c r="F63" s="17">
        <f>(Feuil1!$E$6/COUNT($C$46:$C$68))</f>
        <v>21869.565217391304</v>
      </c>
      <c r="G63" s="17">
        <f>(Feuil1!$E$7/COUNT($C$46:$C$68))</f>
        <v>26217.391304347828</v>
      </c>
      <c r="H63" s="23"/>
      <c r="I63" s="23"/>
      <c r="J63" s="23"/>
      <c r="K63" s="23"/>
      <c r="L63" s="23"/>
      <c r="M63" s="23"/>
      <c r="N63" s="23"/>
      <c r="O63" s="23"/>
      <c r="P63" s="18"/>
      <c r="Q63" s="19">
        <f t="shared" si="0"/>
        <v>0</v>
      </c>
      <c r="R63" s="20">
        <f t="shared" si="1"/>
        <v>0</v>
      </c>
      <c r="S63" s="24"/>
      <c r="T63" s="25"/>
      <c r="U63" s="24"/>
      <c r="V63" s="25"/>
      <c r="W63" s="24"/>
      <c r="X63" s="25"/>
    </row>
    <row r="64" spans="1:24" x14ac:dyDescent="0.25">
      <c r="A64" s="15"/>
      <c r="B64" s="15"/>
      <c r="C64" s="16">
        <v>41998</v>
      </c>
      <c r="D64" s="17">
        <f>(Feuil1!$E$4/COUNT($C$46:$C$68))</f>
        <v>4478.260869565217</v>
      </c>
      <c r="E64" s="17">
        <f>(Feuil1!$E$5/COUNT($C$46:$C$68))</f>
        <v>4565.217391304348</v>
      </c>
      <c r="F64" s="17">
        <f>(Feuil1!$E$6/COUNT($C$46:$C$68))</f>
        <v>21869.565217391304</v>
      </c>
      <c r="G64" s="17">
        <f>(Feuil1!$E$7/COUNT($C$46:$C$68))</f>
        <v>26217.391304347828</v>
      </c>
      <c r="H64" s="23"/>
      <c r="I64" s="23"/>
      <c r="J64" s="23"/>
      <c r="K64" s="23"/>
      <c r="L64" s="23"/>
      <c r="M64" s="23"/>
      <c r="N64" s="23"/>
      <c r="O64" s="23"/>
      <c r="P64" s="18"/>
      <c r="Q64" s="19">
        <f t="shared" si="0"/>
        <v>0</v>
      </c>
      <c r="R64" s="20">
        <f t="shared" si="1"/>
        <v>0</v>
      </c>
      <c r="S64" s="24"/>
      <c r="T64" s="25"/>
      <c r="U64" s="24"/>
      <c r="V64" s="25"/>
      <c r="W64" s="24"/>
      <c r="X64" s="25"/>
    </row>
    <row r="65" spans="1:24" x14ac:dyDescent="0.25">
      <c r="A65" s="15"/>
      <c r="B65" s="15"/>
      <c r="C65" s="16">
        <v>41999</v>
      </c>
      <c r="D65" s="17">
        <f>(Feuil1!$E$4/COUNT($C$46:$C$68))</f>
        <v>4478.260869565217</v>
      </c>
      <c r="E65" s="17">
        <f>(Feuil1!$E$5/COUNT($C$46:$C$68))</f>
        <v>4565.217391304348</v>
      </c>
      <c r="F65" s="17">
        <f>(Feuil1!$E$6/COUNT($C$46:$C$68))</f>
        <v>21869.565217391304</v>
      </c>
      <c r="G65" s="17">
        <f>(Feuil1!$E$7/COUNT($C$46:$C$68))</f>
        <v>26217.391304347828</v>
      </c>
      <c r="H65" s="23"/>
      <c r="I65" s="23"/>
      <c r="J65" s="23"/>
      <c r="K65" s="23"/>
      <c r="L65" s="23"/>
      <c r="M65" s="23"/>
      <c r="N65" s="23"/>
      <c r="O65" s="23"/>
      <c r="P65" s="18"/>
      <c r="Q65" s="19">
        <f t="shared" si="0"/>
        <v>0</v>
      </c>
      <c r="R65" s="20">
        <f t="shared" si="1"/>
        <v>0</v>
      </c>
      <c r="S65" s="24"/>
      <c r="T65" s="25"/>
      <c r="U65" s="24"/>
      <c r="V65" s="25"/>
      <c r="W65" s="24"/>
      <c r="X65" s="25"/>
    </row>
    <row r="66" spans="1:24" x14ac:dyDescent="0.25">
      <c r="A66" s="15"/>
      <c r="B66" s="15">
        <v>1</v>
      </c>
      <c r="C66" s="16">
        <v>42002</v>
      </c>
      <c r="D66" s="17">
        <f>(Feuil1!$E$4/COUNT($C$46:$C$68))</f>
        <v>4478.260869565217</v>
      </c>
      <c r="E66" s="17">
        <f>(Feuil1!$E$5/COUNT($C$46:$C$68))</f>
        <v>4565.217391304348</v>
      </c>
      <c r="F66" s="17">
        <f>(Feuil1!$E$6/COUNT($C$46:$C$68))</f>
        <v>21869.565217391304</v>
      </c>
      <c r="G66" s="17">
        <f>(Feuil1!$E$7/COUNT($C$46:$C$68))</f>
        <v>26217.391304347828</v>
      </c>
      <c r="H66" s="23"/>
      <c r="I66" s="23"/>
      <c r="J66" s="23"/>
      <c r="K66" s="23"/>
      <c r="L66" s="23"/>
      <c r="M66" s="23"/>
      <c r="N66" s="23"/>
      <c r="O66" s="23"/>
      <c r="P66" s="18"/>
      <c r="Q66" s="19">
        <f t="shared" si="0"/>
        <v>0</v>
      </c>
      <c r="R66" s="20">
        <f t="shared" si="1"/>
        <v>0</v>
      </c>
      <c r="S66" s="21">
        <f>SUM(D66:G70)</f>
        <v>291209.48616600799</v>
      </c>
      <c r="T66" s="22"/>
      <c r="U66" s="21">
        <f>SUM(H66:K70)</f>
        <v>0</v>
      </c>
      <c r="V66" s="22"/>
      <c r="W66" s="21">
        <f>SUM(L66:O70)</f>
        <v>0</v>
      </c>
      <c r="X66" s="22"/>
    </row>
    <row r="67" spans="1:24" x14ac:dyDescent="0.25">
      <c r="A67" s="15"/>
      <c r="B67" s="15"/>
      <c r="C67" s="16">
        <v>42003</v>
      </c>
      <c r="D67" s="17">
        <f>(Feuil1!$E$4/COUNT($C$46:$C$68))</f>
        <v>4478.260869565217</v>
      </c>
      <c r="E67" s="17">
        <f>(Feuil1!$E$5/COUNT($C$46:$C$68))</f>
        <v>4565.217391304348</v>
      </c>
      <c r="F67" s="17">
        <f>(Feuil1!$E$6/COUNT($C$46:$C$68))</f>
        <v>21869.565217391304</v>
      </c>
      <c r="G67" s="17">
        <f>(Feuil1!$E$7/COUNT($C$46:$C$68))</f>
        <v>26217.391304347828</v>
      </c>
      <c r="H67" s="23"/>
      <c r="I67" s="23"/>
      <c r="J67" s="23"/>
      <c r="K67" s="23"/>
      <c r="L67" s="23"/>
      <c r="M67" s="23"/>
      <c r="N67" s="23"/>
      <c r="O67" s="23"/>
      <c r="P67" s="18"/>
      <c r="Q67" s="19">
        <f t="shared" ref="Q67:Q130" si="2">SUM(H67:K67)</f>
        <v>0</v>
      </c>
      <c r="R67" s="20">
        <f t="shared" ref="R67:R130" si="3">SUM(L67:O67)</f>
        <v>0</v>
      </c>
      <c r="S67" s="24"/>
      <c r="T67" s="25"/>
      <c r="U67" s="24"/>
      <c r="V67" s="25"/>
      <c r="W67" s="24"/>
      <c r="X67" s="25"/>
    </row>
    <row r="68" spans="1:24" x14ac:dyDescent="0.25">
      <c r="A68" s="15"/>
      <c r="B68" s="15"/>
      <c r="C68" s="16">
        <v>42004</v>
      </c>
      <c r="D68" s="17">
        <f>(Feuil1!$E$4/COUNT($C$46:$C$68))</f>
        <v>4478.260869565217</v>
      </c>
      <c r="E68" s="17">
        <f>(Feuil1!$E$5/COUNT($C$46:$C$68))</f>
        <v>4565.217391304348</v>
      </c>
      <c r="F68" s="17">
        <f>(Feuil1!$E$6/COUNT($C$46:$C$68))</f>
        <v>21869.565217391304</v>
      </c>
      <c r="G68" s="17">
        <f>(Feuil1!$E$7/COUNT($C$46:$C$68))</f>
        <v>26217.391304347828</v>
      </c>
      <c r="H68" s="23"/>
      <c r="I68" s="23"/>
      <c r="J68" s="23"/>
      <c r="K68" s="23"/>
      <c r="L68" s="23"/>
      <c r="M68" s="23"/>
      <c r="N68" s="23"/>
      <c r="O68" s="23"/>
      <c r="P68" s="18"/>
      <c r="Q68" s="19">
        <f t="shared" si="2"/>
        <v>0</v>
      </c>
      <c r="R68" s="20">
        <f t="shared" si="3"/>
        <v>0</v>
      </c>
      <c r="S68" s="24"/>
      <c r="T68" s="25"/>
      <c r="U68" s="24"/>
      <c r="V68" s="25"/>
      <c r="W68" s="24"/>
      <c r="X68" s="25"/>
    </row>
    <row r="69" spans="1:24" x14ac:dyDescent="0.25">
      <c r="A69" s="14" t="str">
        <f>PROPER(TEXT(DATE(2015,1,1),"mmmm aaaa"))</f>
        <v>Janvier 2015</v>
      </c>
      <c r="B69" s="15"/>
      <c r="C69" s="16">
        <v>42005</v>
      </c>
      <c r="D69" s="17">
        <f>(Feuil1!$F$4/COUNT($C$69:$C$90))</f>
        <v>4727.272727272727</v>
      </c>
      <c r="E69" s="17">
        <f>(Feuil1!$F$5/COUNT($C$69:$C$90))</f>
        <v>4818.181818181818</v>
      </c>
      <c r="F69" s="17">
        <f>(Feuil1!$F$6/COUNT($C$69:$C$90))</f>
        <v>22909.090909090908</v>
      </c>
      <c r="G69" s="17">
        <f>(Feuil1!$F$7/COUNT($C$69:$C$90))</f>
        <v>27454.545454545456</v>
      </c>
      <c r="H69" s="23"/>
      <c r="I69" s="23"/>
      <c r="J69" s="23"/>
      <c r="K69" s="23"/>
      <c r="L69" s="23"/>
      <c r="M69" s="23"/>
      <c r="N69" s="23"/>
      <c r="O69" s="23"/>
      <c r="P69" s="18"/>
      <c r="Q69" s="19">
        <f t="shared" si="2"/>
        <v>0</v>
      </c>
      <c r="R69" s="20">
        <f t="shared" si="3"/>
        <v>0</v>
      </c>
      <c r="S69" s="21"/>
      <c r="T69" s="22">
        <f>P69+P70+S71+S76+S81+S86</f>
        <v>1198181.8181818184</v>
      </c>
      <c r="U69" s="21"/>
      <c r="V69" s="22">
        <f>R69+Q70+U71+U76+U81+U86</f>
        <v>0</v>
      </c>
      <c r="W69" s="21"/>
      <c r="X69" s="22">
        <f>T69+R70+W71+W76+W81+W86</f>
        <v>1198181.8181818184</v>
      </c>
    </row>
    <row r="70" spans="1:24" x14ac:dyDescent="0.25">
      <c r="A70" s="15"/>
      <c r="B70" s="15"/>
      <c r="C70" s="16">
        <v>42006</v>
      </c>
      <c r="D70" s="17">
        <f>(Feuil1!$F$4/COUNT($C$69:$C$90))</f>
        <v>4727.272727272727</v>
      </c>
      <c r="E70" s="17">
        <f>(Feuil1!$F$5/COUNT($C$69:$C$90))</f>
        <v>4818.181818181818</v>
      </c>
      <c r="F70" s="17">
        <f>(Feuil1!$F$6/COUNT($C$69:$C$90))</f>
        <v>22909.090909090908</v>
      </c>
      <c r="G70" s="17">
        <f>(Feuil1!$F$7/COUNT($C$69:$C$90))</f>
        <v>27454.545454545456</v>
      </c>
      <c r="H70" s="23"/>
      <c r="I70" s="23"/>
      <c r="J70" s="23"/>
      <c r="K70" s="23"/>
      <c r="L70" s="23"/>
      <c r="M70" s="23"/>
      <c r="N70" s="23"/>
      <c r="O70" s="23"/>
      <c r="P70" s="18"/>
      <c r="Q70" s="19">
        <f t="shared" si="2"/>
        <v>0</v>
      </c>
      <c r="R70" s="20">
        <f t="shared" si="3"/>
        <v>0</v>
      </c>
      <c r="S70" s="24"/>
      <c r="T70" s="25"/>
      <c r="U70" s="24"/>
      <c r="V70" s="25"/>
      <c r="W70" s="24"/>
      <c r="X70" s="25"/>
    </row>
    <row r="71" spans="1:24" x14ac:dyDescent="0.25">
      <c r="A71" s="15"/>
      <c r="B71" s="15">
        <v>2</v>
      </c>
      <c r="C71" s="16">
        <v>42009</v>
      </c>
      <c r="D71" s="17">
        <f>(Feuil1!$F$4/COUNT($C$69:$C$90))</f>
        <v>4727.272727272727</v>
      </c>
      <c r="E71" s="17">
        <f>(Feuil1!$F$5/COUNT($C$69:$C$90))</f>
        <v>4818.181818181818</v>
      </c>
      <c r="F71" s="17">
        <f>(Feuil1!$F$6/COUNT($C$69:$C$90))</f>
        <v>22909.090909090908</v>
      </c>
      <c r="G71" s="17">
        <f>(Feuil1!$F$7/COUNT($C$69:$C$90))</f>
        <v>27454.545454545456</v>
      </c>
      <c r="H71" s="23"/>
      <c r="I71" s="23"/>
      <c r="J71" s="23"/>
      <c r="K71" s="23"/>
      <c r="L71" s="23"/>
      <c r="M71" s="23"/>
      <c r="N71" s="23"/>
      <c r="O71" s="23"/>
      <c r="P71" s="18"/>
      <c r="Q71" s="19">
        <f t="shared" si="2"/>
        <v>0</v>
      </c>
      <c r="R71" s="20">
        <f t="shared" si="3"/>
        <v>0</v>
      </c>
      <c r="S71" s="21">
        <f>SUM(D71:G75)</f>
        <v>299545.45454545459</v>
      </c>
      <c r="T71" s="22"/>
      <c r="U71" s="21">
        <f>SUM(H71:K75)</f>
        <v>0</v>
      </c>
      <c r="V71" s="22"/>
      <c r="W71" s="21">
        <f>SUM(L71:O75)</f>
        <v>0</v>
      </c>
      <c r="X71" s="22"/>
    </row>
    <row r="72" spans="1:24" x14ac:dyDescent="0.25">
      <c r="A72" s="15"/>
      <c r="B72" s="15"/>
      <c r="C72" s="16">
        <v>42010</v>
      </c>
      <c r="D72" s="17">
        <f>(Feuil1!$F$4/COUNT($C$69:$C$90))</f>
        <v>4727.272727272727</v>
      </c>
      <c r="E72" s="17">
        <f>(Feuil1!$F$5/COUNT($C$69:$C$90))</f>
        <v>4818.181818181818</v>
      </c>
      <c r="F72" s="17">
        <f>(Feuil1!$F$6/COUNT($C$69:$C$90))</f>
        <v>22909.090909090908</v>
      </c>
      <c r="G72" s="17">
        <f>(Feuil1!$F$7/COUNT($C$69:$C$90))</f>
        <v>27454.545454545456</v>
      </c>
      <c r="H72" s="23"/>
      <c r="I72" s="23"/>
      <c r="J72" s="23"/>
      <c r="K72" s="23"/>
      <c r="L72" s="23"/>
      <c r="M72" s="23"/>
      <c r="N72" s="23"/>
      <c r="O72" s="23"/>
      <c r="P72" s="18"/>
      <c r="Q72" s="19">
        <f t="shared" si="2"/>
        <v>0</v>
      </c>
      <c r="R72" s="20">
        <f t="shared" si="3"/>
        <v>0</v>
      </c>
      <c r="S72" s="24"/>
      <c r="T72" s="25"/>
      <c r="U72" s="24"/>
      <c r="V72" s="25"/>
      <c r="W72" s="24"/>
      <c r="X72" s="25"/>
    </row>
    <row r="73" spans="1:24" x14ac:dyDescent="0.25">
      <c r="A73" s="15"/>
      <c r="B73" s="15"/>
      <c r="C73" s="16">
        <v>42011</v>
      </c>
      <c r="D73" s="17">
        <f>(Feuil1!$F$4/COUNT($C$69:$C$90))</f>
        <v>4727.272727272727</v>
      </c>
      <c r="E73" s="17">
        <f>(Feuil1!$F$5/COUNT($C$69:$C$90))</f>
        <v>4818.181818181818</v>
      </c>
      <c r="F73" s="17">
        <f>(Feuil1!$F$6/COUNT($C$69:$C$90))</f>
        <v>22909.090909090908</v>
      </c>
      <c r="G73" s="17">
        <f>(Feuil1!$F$7/COUNT($C$69:$C$90))</f>
        <v>27454.545454545456</v>
      </c>
      <c r="H73" s="23"/>
      <c r="I73" s="23"/>
      <c r="J73" s="23"/>
      <c r="K73" s="23"/>
      <c r="L73" s="23"/>
      <c r="M73" s="23"/>
      <c r="N73" s="23"/>
      <c r="O73" s="23"/>
      <c r="P73" s="18"/>
      <c r="Q73" s="19">
        <f t="shared" si="2"/>
        <v>0</v>
      </c>
      <c r="R73" s="20">
        <f t="shared" si="3"/>
        <v>0</v>
      </c>
      <c r="S73" s="24"/>
      <c r="T73" s="25"/>
      <c r="U73" s="24"/>
      <c r="V73" s="25"/>
      <c r="W73" s="24"/>
      <c r="X73" s="25"/>
    </row>
    <row r="74" spans="1:24" x14ac:dyDescent="0.25">
      <c r="A74" s="15"/>
      <c r="B74" s="15"/>
      <c r="C74" s="16">
        <v>42012</v>
      </c>
      <c r="D74" s="17">
        <f>(Feuil1!$F$4/COUNT($C$69:$C$90))</f>
        <v>4727.272727272727</v>
      </c>
      <c r="E74" s="17">
        <f>(Feuil1!$F$5/COUNT($C$69:$C$90))</f>
        <v>4818.181818181818</v>
      </c>
      <c r="F74" s="17">
        <f>(Feuil1!$F$6/COUNT($C$69:$C$90))</f>
        <v>22909.090909090908</v>
      </c>
      <c r="G74" s="17">
        <f>(Feuil1!$F$7/COUNT($C$69:$C$90))</f>
        <v>27454.545454545456</v>
      </c>
      <c r="H74" s="23"/>
      <c r="I74" s="23"/>
      <c r="J74" s="23"/>
      <c r="K74" s="23"/>
      <c r="L74" s="23"/>
      <c r="M74" s="23"/>
      <c r="N74" s="23"/>
      <c r="O74" s="23"/>
      <c r="P74" s="18"/>
      <c r="Q74" s="19">
        <f t="shared" si="2"/>
        <v>0</v>
      </c>
      <c r="R74" s="20">
        <f t="shared" si="3"/>
        <v>0</v>
      </c>
      <c r="S74" s="24"/>
      <c r="T74" s="25"/>
      <c r="U74" s="24"/>
      <c r="V74" s="25"/>
      <c r="W74" s="24"/>
      <c r="X74" s="25"/>
    </row>
    <row r="75" spans="1:24" x14ac:dyDescent="0.25">
      <c r="A75" s="15"/>
      <c r="B75" s="15"/>
      <c r="C75" s="16">
        <v>42013</v>
      </c>
      <c r="D75" s="17">
        <f>(Feuil1!$F$4/COUNT($C$69:$C$90))</f>
        <v>4727.272727272727</v>
      </c>
      <c r="E75" s="17">
        <f>(Feuil1!$F$5/COUNT($C$69:$C$90))</f>
        <v>4818.181818181818</v>
      </c>
      <c r="F75" s="17">
        <f>(Feuil1!$F$6/COUNT($C$69:$C$90))</f>
        <v>22909.090909090908</v>
      </c>
      <c r="G75" s="17">
        <f>(Feuil1!$F$7/COUNT($C$69:$C$90))</f>
        <v>27454.545454545456</v>
      </c>
      <c r="H75" s="23"/>
      <c r="I75" s="23"/>
      <c r="J75" s="23"/>
      <c r="K75" s="23"/>
      <c r="L75" s="23"/>
      <c r="M75" s="23"/>
      <c r="N75" s="23"/>
      <c r="O75" s="23"/>
      <c r="P75" s="18"/>
      <c r="Q75" s="19">
        <f t="shared" si="2"/>
        <v>0</v>
      </c>
      <c r="R75" s="20">
        <f t="shared" si="3"/>
        <v>0</v>
      </c>
      <c r="S75" s="24"/>
      <c r="T75" s="25"/>
      <c r="U75" s="24"/>
      <c r="V75" s="25"/>
      <c r="W75" s="24"/>
      <c r="X75" s="25"/>
    </row>
    <row r="76" spans="1:24" x14ac:dyDescent="0.25">
      <c r="A76" s="15"/>
      <c r="B76" s="15">
        <v>3</v>
      </c>
      <c r="C76" s="16">
        <v>42016</v>
      </c>
      <c r="D76" s="17">
        <f>(Feuil1!$F$4/COUNT($C$69:$C$90))</f>
        <v>4727.272727272727</v>
      </c>
      <c r="E76" s="17">
        <f>(Feuil1!$F$5/COUNT($C$69:$C$90))</f>
        <v>4818.181818181818</v>
      </c>
      <c r="F76" s="17">
        <f>(Feuil1!$F$6/COUNT($C$69:$C$90))</f>
        <v>22909.090909090908</v>
      </c>
      <c r="G76" s="17">
        <f>(Feuil1!$F$7/COUNT($C$69:$C$90))</f>
        <v>27454.545454545456</v>
      </c>
      <c r="H76" s="23"/>
      <c r="I76" s="23"/>
      <c r="J76" s="23"/>
      <c r="K76" s="23"/>
      <c r="L76" s="23"/>
      <c r="M76" s="23"/>
      <c r="N76" s="23"/>
      <c r="O76" s="23"/>
      <c r="P76" s="18"/>
      <c r="Q76" s="19">
        <f t="shared" si="2"/>
        <v>0</v>
      </c>
      <c r="R76" s="20">
        <f t="shared" si="3"/>
        <v>0</v>
      </c>
      <c r="S76" s="21">
        <f>SUM(D76:G80)</f>
        <v>299545.45454545459</v>
      </c>
      <c r="T76" s="22"/>
      <c r="U76" s="21">
        <f>SUM(H76:K80)</f>
        <v>0</v>
      </c>
      <c r="V76" s="22"/>
      <c r="W76" s="21">
        <f>SUM(L76:O80)</f>
        <v>0</v>
      </c>
      <c r="X76" s="22"/>
    </row>
    <row r="77" spans="1:24" x14ac:dyDescent="0.25">
      <c r="A77" s="15"/>
      <c r="B77" s="15"/>
      <c r="C77" s="16">
        <v>42017</v>
      </c>
      <c r="D77" s="17">
        <f>(Feuil1!$F$4/COUNT($C$69:$C$90))</f>
        <v>4727.272727272727</v>
      </c>
      <c r="E77" s="17">
        <f>(Feuil1!$F$5/COUNT($C$69:$C$90))</f>
        <v>4818.181818181818</v>
      </c>
      <c r="F77" s="17">
        <f>(Feuil1!$F$6/COUNT($C$69:$C$90))</f>
        <v>22909.090909090908</v>
      </c>
      <c r="G77" s="17">
        <f>(Feuil1!$F$7/COUNT($C$69:$C$90))</f>
        <v>27454.545454545456</v>
      </c>
      <c r="H77" s="23"/>
      <c r="I77" s="23"/>
      <c r="J77" s="23"/>
      <c r="K77" s="23"/>
      <c r="L77" s="23"/>
      <c r="M77" s="23"/>
      <c r="N77" s="23"/>
      <c r="O77" s="23"/>
      <c r="P77" s="18"/>
      <c r="Q77" s="19">
        <f t="shared" si="2"/>
        <v>0</v>
      </c>
      <c r="R77" s="20">
        <f t="shared" si="3"/>
        <v>0</v>
      </c>
      <c r="S77" s="24"/>
      <c r="T77" s="25"/>
      <c r="U77" s="24"/>
      <c r="V77" s="25"/>
      <c r="W77" s="24"/>
      <c r="X77" s="25"/>
    </row>
    <row r="78" spans="1:24" x14ac:dyDescent="0.25">
      <c r="A78" s="15"/>
      <c r="B78" s="15"/>
      <c r="C78" s="16">
        <v>42018</v>
      </c>
      <c r="D78" s="17">
        <f>(Feuil1!$F$4/COUNT($C$69:$C$90))</f>
        <v>4727.272727272727</v>
      </c>
      <c r="E78" s="17">
        <f>(Feuil1!$F$5/COUNT($C$69:$C$90))</f>
        <v>4818.181818181818</v>
      </c>
      <c r="F78" s="17">
        <f>(Feuil1!$F$6/COUNT($C$69:$C$90))</f>
        <v>22909.090909090908</v>
      </c>
      <c r="G78" s="17">
        <f>(Feuil1!$F$7/COUNT($C$69:$C$90))</f>
        <v>27454.545454545456</v>
      </c>
      <c r="H78" s="23"/>
      <c r="I78" s="23"/>
      <c r="J78" s="23"/>
      <c r="K78" s="23"/>
      <c r="L78" s="23"/>
      <c r="M78" s="23"/>
      <c r="N78" s="23"/>
      <c r="O78" s="23"/>
      <c r="P78" s="18"/>
      <c r="Q78" s="19">
        <f t="shared" si="2"/>
        <v>0</v>
      </c>
      <c r="R78" s="20">
        <f t="shared" si="3"/>
        <v>0</v>
      </c>
      <c r="S78" s="24"/>
      <c r="T78" s="25"/>
      <c r="U78" s="24"/>
      <c r="V78" s="25"/>
      <c r="W78" s="24"/>
      <c r="X78" s="25"/>
    </row>
    <row r="79" spans="1:24" x14ac:dyDescent="0.25">
      <c r="A79" s="15"/>
      <c r="B79" s="15"/>
      <c r="C79" s="16">
        <v>42019</v>
      </c>
      <c r="D79" s="17">
        <f>(Feuil1!$F$4/COUNT($C$69:$C$90))</f>
        <v>4727.272727272727</v>
      </c>
      <c r="E79" s="17">
        <f>(Feuil1!$F$5/COUNT($C$69:$C$90))</f>
        <v>4818.181818181818</v>
      </c>
      <c r="F79" s="17">
        <f>(Feuil1!$F$6/COUNT($C$69:$C$90))</f>
        <v>22909.090909090908</v>
      </c>
      <c r="G79" s="17">
        <f>(Feuil1!$F$7/COUNT($C$69:$C$90))</f>
        <v>27454.545454545456</v>
      </c>
      <c r="H79" s="23"/>
      <c r="I79" s="23"/>
      <c r="J79" s="23"/>
      <c r="K79" s="23"/>
      <c r="L79" s="23"/>
      <c r="M79" s="23"/>
      <c r="N79" s="23"/>
      <c r="O79" s="23"/>
      <c r="P79" s="18"/>
      <c r="Q79" s="19">
        <f t="shared" si="2"/>
        <v>0</v>
      </c>
      <c r="R79" s="20">
        <f t="shared" si="3"/>
        <v>0</v>
      </c>
      <c r="S79" s="24"/>
      <c r="T79" s="25"/>
      <c r="U79" s="24"/>
      <c r="V79" s="25"/>
      <c r="W79" s="24"/>
      <c r="X79" s="25"/>
    </row>
    <row r="80" spans="1:24" x14ac:dyDescent="0.25">
      <c r="A80" s="15"/>
      <c r="B80" s="15"/>
      <c r="C80" s="16">
        <v>42020</v>
      </c>
      <c r="D80" s="17">
        <f>(Feuil1!$F$4/COUNT($C$69:$C$90))</f>
        <v>4727.272727272727</v>
      </c>
      <c r="E80" s="17">
        <f>(Feuil1!$F$5/COUNT($C$69:$C$90))</f>
        <v>4818.181818181818</v>
      </c>
      <c r="F80" s="17">
        <f>(Feuil1!$F$6/COUNT($C$69:$C$90))</f>
        <v>22909.090909090908</v>
      </c>
      <c r="G80" s="17">
        <f>(Feuil1!$F$7/COUNT($C$69:$C$90))</f>
        <v>27454.545454545456</v>
      </c>
      <c r="H80" s="23"/>
      <c r="I80" s="23"/>
      <c r="J80" s="23"/>
      <c r="K80" s="23"/>
      <c r="L80" s="23"/>
      <c r="M80" s="23"/>
      <c r="N80" s="23"/>
      <c r="O80" s="23"/>
      <c r="P80" s="18"/>
      <c r="Q80" s="19">
        <f t="shared" si="2"/>
        <v>0</v>
      </c>
      <c r="R80" s="20">
        <f t="shared" si="3"/>
        <v>0</v>
      </c>
      <c r="S80" s="24"/>
      <c r="T80" s="25"/>
      <c r="U80" s="24"/>
      <c r="V80" s="25"/>
      <c r="W80" s="24"/>
      <c r="X80" s="25"/>
    </row>
    <row r="81" spans="1:24" x14ac:dyDescent="0.25">
      <c r="A81" s="15"/>
      <c r="B81" s="15">
        <v>4</v>
      </c>
      <c r="C81" s="16">
        <v>42023</v>
      </c>
      <c r="D81" s="17">
        <f>(Feuil1!$F$4/COUNT($C$69:$C$90))</f>
        <v>4727.272727272727</v>
      </c>
      <c r="E81" s="17">
        <f>(Feuil1!$F$5/COUNT($C$69:$C$90))</f>
        <v>4818.181818181818</v>
      </c>
      <c r="F81" s="17">
        <f>(Feuil1!$F$6/COUNT($C$69:$C$90))</f>
        <v>22909.090909090908</v>
      </c>
      <c r="G81" s="17">
        <f>(Feuil1!$F$7/COUNT($C$69:$C$90))</f>
        <v>27454.545454545456</v>
      </c>
      <c r="H81" s="23"/>
      <c r="I81" s="23"/>
      <c r="J81" s="23"/>
      <c r="K81" s="23"/>
      <c r="L81" s="23"/>
      <c r="M81" s="23"/>
      <c r="N81" s="23"/>
      <c r="O81" s="23"/>
      <c r="P81" s="18"/>
      <c r="Q81" s="19">
        <f t="shared" si="2"/>
        <v>0</v>
      </c>
      <c r="R81" s="20">
        <f t="shared" si="3"/>
        <v>0</v>
      </c>
      <c r="S81" s="21">
        <f>SUM(D81:G85)</f>
        <v>299545.45454545459</v>
      </c>
      <c r="T81" s="22"/>
      <c r="U81" s="21">
        <f>SUM(H81:K85)</f>
        <v>0</v>
      </c>
      <c r="V81" s="22"/>
      <c r="W81" s="21">
        <f>SUM(L81:O85)</f>
        <v>0</v>
      </c>
      <c r="X81" s="22"/>
    </row>
    <row r="82" spans="1:24" x14ac:dyDescent="0.25">
      <c r="A82" s="15"/>
      <c r="B82" s="15"/>
      <c r="C82" s="16">
        <v>42024</v>
      </c>
      <c r="D82" s="17">
        <f>(Feuil1!$F$4/COUNT($C$69:$C$90))</f>
        <v>4727.272727272727</v>
      </c>
      <c r="E82" s="17">
        <f>(Feuil1!$F$5/COUNT($C$69:$C$90))</f>
        <v>4818.181818181818</v>
      </c>
      <c r="F82" s="17">
        <f>(Feuil1!$F$6/COUNT($C$69:$C$90))</f>
        <v>22909.090909090908</v>
      </c>
      <c r="G82" s="17">
        <f>(Feuil1!$F$7/COUNT($C$69:$C$90))</f>
        <v>27454.545454545456</v>
      </c>
      <c r="H82" s="23"/>
      <c r="I82" s="23"/>
      <c r="J82" s="23"/>
      <c r="K82" s="23"/>
      <c r="L82" s="23"/>
      <c r="M82" s="23"/>
      <c r="N82" s="23"/>
      <c r="O82" s="23"/>
      <c r="P82" s="18"/>
      <c r="Q82" s="19">
        <f t="shared" si="2"/>
        <v>0</v>
      </c>
      <c r="R82" s="20">
        <f t="shared" si="3"/>
        <v>0</v>
      </c>
      <c r="S82" s="24"/>
      <c r="T82" s="25"/>
      <c r="U82" s="24"/>
      <c r="V82" s="25"/>
      <c r="W82" s="24"/>
      <c r="X82" s="25"/>
    </row>
    <row r="83" spans="1:24" x14ac:dyDescent="0.25">
      <c r="A83" s="15"/>
      <c r="B83" s="15"/>
      <c r="C83" s="16">
        <v>42025</v>
      </c>
      <c r="D83" s="17">
        <f>(Feuil1!$F$4/COUNT($C$69:$C$90))</f>
        <v>4727.272727272727</v>
      </c>
      <c r="E83" s="17">
        <f>(Feuil1!$F$5/COUNT($C$69:$C$90))</f>
        <v>4818.181818181818</v>
      </c>
      <c r="F83" s="17">
        <f>(Feuil1!$F$6/COUNT($C$69:$C$90))</f>
        <v>22909.090909090908</v>
      </c>
      <c r="G83" s="17">
        <f>(Feuil1!$F$7/COUNT($C$69:$C$90))</f>
        <v>27454.545454545456</v>
      </c>
      <c r="H83" s="23"/>
      <c r="I83" s="23"/>
      <c r="J83" s="23"/>
      <c r="K83" s="23"/>
      <c r="L83" s="23"/>
      <c r="M83" s="23"/>
      <c r="N83" s="23"/>
      <c r="O83" s="23"/>
      <c r="P83" s="18"/>
      <c r="Q83" s="19">
        <f t="shared" si="2"/>
        <v>0</v>
      </c>
      <c r="R83" s="20">
        <f t="shared" si="3"/>
        <v>0</v>
      </c>
      <c r="S83" s="24"/>
      <c r="T83" s="25"/>
      <c r="U83" s="24"/>
      <c r="V83" s="25"/>
      <c r="W83" s="24"/>
      <c r="X83" s="25"/>
    </row>
    <row r="84" spans="1:24" x14ac:dyDescent="0.25">
      <c r="A84" s="15"/>
      <c r="B84" s="15"/>
      <c r="C84" s="16">
        <v>42026</v>
      </c>
      <c r="D84" s="17">
        <f>(Feuil1!$F$4/COUNT($C$69:$C$90))</f>
        <v>4727.272727272727</v>
      </c>
      <c r="E84" s="17">
        <f>(Feuil1!$F$5/COUNT($C$69:$C$90))</f>
        <v>4818.181818181818</v>
      </c>
      <c r="F84" s="17">
        <f>(Feuil1!$F$6/COUNT($C$69:$C$90))</f>
        <v>22909.090909090908</v>
      </c>
      <c r="G84" s="17">
        <f>(Feuil1!$F$7/COUNT($C$69:$C$90))</f>
        <v>27454.545454545456</v>
      </c>
      <c r="H84" s="26"/>
      <c r="I84" s="26"/>
      <c r="J84" s="26"/>
      <c r="K84" s="26"/>
      <c r="L84" s="26"/>
      <c r="M84" s="26"/>
      <c r="N84" s="26"/>
      <c r="O84" s="26"/>
      <c r="P84" s="18"/>
      <c r="Q84" s="19">
        <f t="shared" si="2"/>
        <v>0</v>
      </c>
      <c r="R84" s="20">
        <f t="shared" si="3"/>
        <v>0</v>
      </c>
      <c r="S84" s="24"/>
      <c r="T84" s="25"/>
      <c r="U84" s="24"/>
      <c r="V84" s="25"/>
      <c r="W84" s="24"/>
      <c r="X84" s="25"/>
    </row>
    <row r="85" spans="1:24" x14ac:dyDescent="0.25">
      <c r="A85" s="15"/>
      <c r="B85" s="15"/>
      <c r="C85" s="16">
        <v>42027</v>
      </c>
      <c r="D85" s="17">
        <f>(Feuil1!$F$4/COUNT($C$69:$C$90))</f>
        <v>4727.272727272727</v>
      </c>
      <c r="E85" s="17">
        <f>(Feuil1!$F$5/COUNT($C$69:$C$90))</f>
        <v>4818.181818181818</v>
      </c>
      <c r="F85" s="17">
        <f>(Feuil1!$F$6/COUNT($C$69:$C$90))</f>
        <v>22909.090909090908</v>
      </c>
      <c r="G85" s="17">
        <f>(Feuil1!$F$7/COUNT($C$69:$C$90))</f>
        <v>27454.545454545456</v>
      </c>
      <c r="H85" s="23"/>
      <c r="I85" s="23"/>
      <c r="J85" s="23"/>
      <c r="K85" s="23"/>
      <c r="L85" s="23"/>
      <c r="M85" s="23"/>
      <c r="N85" s="23"/>
      <c r="O85" s="23"/>
      <c r="P85" s="18"/>
      <c r="Q85" s="19">
        <f t="shared" si="2"/>
        <v>0</v>
      </c>
      <c r="R85" s="20">
        <f t="shared" si="3"/>
        <v>0</v>
      </c>
      <c r="S85" s="24"/>
      <c r="T85" s="25"/>
      <c r="U85" s="24"/>
      <c r="V85" s="25"/>
      <c r="W85" s="24"/>
      <c r="X85" s="25"/>
    </row>
    <row r="86" spans="1:24" x14ac:dyDescent="0.25">
      <c r="A86" s="15"/>
      <c r="B86" s="15">
        <v>5</v>
      </c>
      <c r="C86" s="16">
        <v>42030</v>
      </c>
      <c r="D86" s="17">
        <f>(Feuil1!$F$4/COUNT($C$69:$C$90))</f>
        <v>4727.272727272727</v>
      </c>
      <c r="E86" s="17">
        <f>(Feuil1!$F$5/COUNT($C$69:$C$90))</f>
        <v>4818.181818181818</v>
      </c>
      <c r="F86" s="17">
        <f>(Feuil1!$F$6/COUNT($C$69:$C$90))</f>
        <v>22909.090909090908</v>
      </c>
      <c r="G86" s="17">
        <f>(Feuil1!$F$7/COUNT($C$69:$C$90))</f>
        <v>27454.545454545456</v>
      </c>
      <c r="H86" s="23"/>
      <c r="I86" s="23"/>
      <c r="J86" s="23"/>
      <c r="K86" s="23"/>
      <c r="L86" s="23"/>
      <c r="M86" s="23"/>
      <c r="N86" s="23"/>
      <c r="O86" s="23"/>
      <c r="P86" s="18"/>
      <c r="Q86" s="19">
        <f t="shared" si="2"/>
        <v>0</v>
      </c>
      <c r="R86" s="20">
        <f t="shared" si="3"/>
        <v>0</v>
      </c>
      <c r="S86" s="21">
        <f>SUM(D86:G90)</f>
        <v>299545.45454545459</v>
      </c>
      <c r="T86" s="22"/>
      <c r="U86" s="21">
        <f>SUM(H86:K90)</f>
        <v>0</v>
      </c>
      <c r="V86" s="22"/>
      <c r="W86" s="21">
        <f>SUM(L86:O90)</f>
        <v>0</v>
      </c>
      <c r="X86" s="22"/>
    </row>
    <row r="87" spans="1:24" x14ac:dyDescent="0.25">
      <c r="A87" s="15"/>
      <c r="B87" s="15"/>
      <c r="C87" s="16">
        <v>42031</v>
      </c>
      <c r="D87" s="17">
        <f>(Feuil1!$F$4/COUNT($C$69:$C$90))</f>
        <v>4727.272727272727</v>
      </c>
      <c r="E87" s="17">
        <f>(Feuil1!$F$5/COUNT($C$69:$C$90))</f>
        <v>4818.181818181818</v>
      </c>
      <c r="F87" s="17">
        <f>(Feuil1!$F$6/COUNT($C$69:$C$90))</f>
        <v>22909.090909090908</v>
      </c>
      <c r="G87" s="17">
        <f>(Feuil1!$F$7/COUNT($C$69:$C$90))</f>
        <v>27454.545454545456</v>
      </c>
      <c r="H87" s="23"/>
      <c r="I87" s="23"/>
      <c r="J87" s="23"/>
      <c r="K87" s="23"/>
      <c r="L87" s="23"/>
      <c r="M87" s="23"/>
      <c r="N87" s="23"/>
      <c r="O87" s="23"/>
      <c r="P87" s="18"/>
      <c r="Q87" s="19">
        <f t="shared" si="2"/>
        <v>0</v>
      </c>
      <c r="R87" s="20">
        <f t="shared" si="3"/>
        <v>0</v>
      </c>
      <c r="S87" s="24"/>
      <c r="T87" s="25"/>
      <c r="U87" s="24"/>
      <c r="V87" s="25"/>
      <c r="W87" s="24"/>
      <c r="X87" s="25"/>
    </row>
    <row r="88" spans="1:24" x14ac:dyDescent="0.25">
      <c r="A88" s="15"/>
      <c r="B88" s="15"/>
      <c r="C88" s="16">
        <v>42032</v>
      </c>
      <c r="D88" s="17">
        <f>(Feuil1!$F$4/COUNT($C$69:$C$90))</f>
        <v>4727.272727272727</v>
      </c>
      <c r="E88" s="17">
        <f>(Feuil1!$F$5/COUNT($C$69:$C$90))</f>
        <v>4818.181818181818</v>
      </c>
      <c r="F88" s="17">
        <f>(Feuil1!$F$6/COUNT($C$69:$C$90))</f>
        <v>22909.090909090908</v>
      </c>
      <c r="G88" s="17">
        <f>(Feuil1!$F$7/COUNT($C$69:$C$90))</f>
        <v>27454.545454545456</v>
      </c>
      <c r="H88" s="23"/>
      <c r="I88" s="23"/>
      <c r="J88" s="23"/>
      <c r="K88" s="23"/>
      <c r="L88" s="23"/>
      <c r="M88" s="23"/>
      <c r="N88" s="23"/>
      <c r="O88" s="23"/>
      <c r="P88" s="18"/>
      <c r="Q88" s="19">
        <f t="shared" si="2"/>
        <v>0</v>
      </c>
      <c r="R88" s="20">
        <f t="shared" si="3"/>
        <v>0</v>
      </c>
      <c r="S88" s="24"/>
      <c r="T88" s="25"/>
      <c r="U88" s="24"/>
      <c r="V88" s="25"/>
      <c r="W88" s="24"/>
      <c r="X88" s="25"/>
    </row>
    <row r="89" spans="1:24" x14ac:dyDescent="0.25">
      <c r="A89" s="15"/>
      <c r="B89" s="15"/>
      <c r="C89" s="16">
        <v>42033</v>
      </c>
      <c r="D89" s="17">
        <f>(Feuil1!$F$4/COUNT($C$69:$C$90))</f>
        <v>4727.272727272727</v>
      </c>
      <c r="E89" s="17">
        <f>(Feuil1!$F$5/COUNT($C$69:$C$90))</f>
        <v>4818.181818181818</v>
      </c>
      <c r="F89" s="17">
        <f>(Feuil1!$F$6/COUNT($C$69:$C$90))</f>
        <v>22909.090909090908</v>
      </c>
      <c r="G89" s="17">
        <f>(Feuil1!$F$7/COUNT($C$69:$C$90))</f>
        <v>27454.545454545456</v>
      </c>
      <c r="H89" s="23"/>
      <c r="I89" s="23"/>
      <c r="J89" s="23"/>
      <c r="K89" s="23"/>
      <c r="L89" s="23"/>
      <c r="M89" s="23"/>
      <c r="N89" s="23"/>
      <c r="O89" s="23"/>
      <c r="P89" s="18"/>
      <c r="Q89" s="19">
        <f t="shared" si="2"/>
        <v>0</v>
      </c>
      <c r="R89" s="20">
        <f t="shared" si="3"/>
        <v>0</v>
      </c>
      <c r="S89" s="24"/>
      <c r="T89" s="25"/>
      <c r="U89" s="24"/>
      <c r="V89" s="25"/>
      <c r="W89" s="24"/>
      <c r="X89" s="25"/>
    </row>
    <row r="90" spans="1:24" x14ac:dyDescent="0.25">
      <c r="A90" s="15"/>
      <c r="B90" s="15"/>
      <c r="C90" s="16">
        <v>42034</v>
      </c>
      <c r="D90" s="17">
        <f>(Feuil1!$F$4/COUNT($C$69:$C$90))</f>
        <v>4727.272727272727</v>
      </c>
      <c r="E90" s="17">
        <f>(Feuil1!$F$5/COUNT($C$69:$C$90))</f>
        <v>4818.181818181818</v>
      </c>
      <c r="F90" s="17">
        <f>(Feuil1!$F$6/COUNT($C$69:$C$90))</f>
        <v>22909.090909090908</v>
      </c>
      <c r="G90" s="17">
        <f>(Feuil1!$F$7/COUNT($C$69:$C$90))</f>
        <v>27454.545454545456</v>
      </c>
      <c r="H90" s="23"/>
      <c r="I90" s="23"/>
      <c r="J90" s="23"/>
      <c r="K90" s="23"/>
      <c r="L90" s="23"/>
      <c r="M90" s="23"/>
      <c r="N90" s="23"/>
      <c r="O90" s="23"/>
      <c r="P90" s="18"/>
      <c r="Q90" s="19">
        <f t="shared" si="2"/>
        <v>0</v>
      </c>
      <c r="R90" s="20">
        <f t="shared" si="3"/>
        <v>0</v>
      </c>
      <c r="S90" s="24"/>
      <c r="T90" s="25"/>
      <c r="U90" s="24"/>
      <c r="V90" s="25"/>
      <c r="W90" s="24"/>
      <c r="X90" s="25"/>
    </row>
    <row r="91" spans="1:24" x14ac:dyDescent="0.25">
      <c r="A91" s="14" t="str">
        <f>PROPER(TEXT(DATE(2015,2,1),"mmmm aaaa"))</f>
        <v>Février 2015</v>
      </c>
      <c r="B91" s="15">
        <v>6</v>
      </c>
      <c r="C91" s="16">
        <v>42037</v>
      </c>
      <c r="D91" s="17">
        <f>(Feuil1!$G$4/COUNT($C$91:$C$110))</f>
        <v>5250</v>
      </c>
      <c r="E91" s="17">
        <f>(Feuil1!$G$5/COUNT($C$91:$C$110))</f>
        <v>5350</v>
      </c>
      <c r="F91" s="17">
        <f>(Feuil1!$G$6/COUNT($C$91:$C$110))</f>
        <v>25250</v>
      </c>
      <c r="G91" s="17">
        <f>(Feuil1!$G$7/COUNT($C$91:$C$110))</f>
        <v>30250</v>
      </c>
      <c r="H91" s="23"/>
      <c r="I91" s="23"/>
      <c r="J91" s="23"/>
      <c r="K91" s="23"/>
      <c r="L91" s="23"/>
      <c r="M91" s="23"/>
      <c r="N91" s="23"/>
      <c r="O91" s="23"/>
      <c r="P91" s="18"/>
      <c r="Q91" s="19">
        <f t="shared" si="2"/>
        <v>0</v>
      </c>
      <c r="R91" s="20">
        <f t="shared" si="3"/>
        <v>0</v>
      </c>
      <c r="S91" s="21">
        <f>SUM(D91:G95)</f>
        <v>330500</v>
      </c>
      <c r="T91" s="22">
        <f>S91+S96+S101+S106</f>
        <v>1322000</v>
      </c>
      <c r="U91" s="21">
        <f>SUM(H91:K95)</f>
        <v>0</v>
      </c>
      <c r="V91" s="22">
        <f>U91+U96+U101+U106</f>
        <v>0</v>
      </c>
      <c r="W91" s="21">
        <f>SUM(L91:O95)</f>
        <v>0</v>
      </c>
      <c r="X91" s="22">
        <f>W91+W96+W101+W106</f>
        <v>0</v>
      </c>
    </row>
    <row r="92" spans="1:24" x14ac:dyDescent="0.25">
      <c r="B92" s="15"/>
      <c r="C92" s="16">
        <v>42038</v>
      </c>
      <c r="D92" s="17">
        <f>(Feuil1!$G$4/COUNT($C$91:$C$110))</f>
        <v>5250</v>
      </c>
      <c r="E92" s="17">
        <f>(Feuil1!$G$5/COUNT($C$91:$C$110))</f>
        <v>5350</v>
      </c>
      <c r="F92" s="17">
        <f>(Feuil1!$G$6/COUNT($C$91:$C$110))</f>
        <v>25250</v>
      </c>
      <c r="G92" s="17">
        <f>(Feuil1!$G$7/COUNT($C$91:$C$110))</f>
        <v>30250</v>
      </c>
      <c r="H92" s="23"/>
      <c r="I92" s="23"/>
      <c r="J92" s="23"/>
      <c r="K92" s="23"/>
      <c r="L92" s="23"/>
      <c r="M92" s="23"/>
      <c r="N92" s="23"/>
      <c r="O92" s="23"/>
      <c r="P92" s="18"/>
      <c r="Q92" s="19">
        <f t="shared" si="2"/>
        <v>0</v>
      </c>
      <c r="R92" s="20">
        <f t="shared" si="3"/>
        <v>0</v>
      </c>
      <c r="S92" s="24"/>
      <c r="T92" s="25"/>
      <c r="U92" s="24"/>
      <c r="V92" s="25"/>
      <c r="W92" s="24"/>
      <c r="X92" s="25"/>
    </row>
    <row r="93" spans="1:24" x14ac:dyDescent="0.25">
      <c r="A93" s="15"/>
      <c r="B93" s="15"/>
      <c r="C93" s="16">
        <v>42039</v>
      </c>
      <c r="D93" s="17">
        <f>(Feuil1!$G$4/COUNT($C$91:$C$110))</f>
        <v>5250</v>
      </c>
      <c r="E93" s="17">
        <f>(Feuil1!$G$5/COUNT($C$91:$C$110))</f>
        <v>5350</v>
      </c>
      <c r="F93" s="17">
        <f>(Feuil1!$G$6/COUNT($C$91:$C$110))</f>
        <v>25250</v>
      </c>
      <c r="G93" s="17">
        <f>(Feuil1!$G$7/COUNT($C$91:$C$110))</f>
        <v>30250</v>
      </c>
      <c r="H93" s="23"/>
      <c r="I93" s="23"/>
      <c r="J93" s="23"/>
      <c r="K93" s="23"/>
      <c r="L93" s="23"/>
      <c r="M93" s="23"/>
      <c r="N93" s="23"/>
      <c r="O93" s="23"/>
      <c r="P93" s="18"/>
      <c r="Q93" s="19">
        <f t="shared" si="2"/>
        <v>0</v>
      </c>
      <c r="R93" s="20">
        <f t="shared" si="3"/>
        <v>0</v>
      </c>
      <c r="S93" s="24"/>
      <c r="T93" s="25"/>
      <c r="U93" s="24"/>
      <c r="V93" s="25"/>
      <c r="W93" s="24"/>
      <c r="X93" s="25"/>
    </row>
    <row r="94" spans="1:24" x14ac:dyDescent="0.25">
      <c r="A94" s="15"/>
      <c r="B94" s="15"/>
      <c r="C94" s="16">
        <v>42040</v>
      </c>
      <c r="D94" s="17">
        <f>(Feuil1!$G$4/COUNT($C$91:$C$110))</f>
        <v>5250</v>
      </c>
      <c r="E94" s="17">
        <f>(Feuil1!$G$5/COUNT($C$91:$C$110))</f>
        <v>5350</v>
      </c>
      <c r="F94" s="17">
        <f>(Feuil1!$G$6/COUNT($C$91:$C$110))</f>
        <v>25250</v>
      </c>
      <c r="G94" s="17">
        <f>(Feuil1!$G$7/COUNT($C$91:$C$110))</f>
        <v>30250</v>
      </c>
      <c r="H94" s="23"/>
      <c r="I94" s="23"/>
      <c r="J94" s="23"/>
      <c r="K94" s="23"/>
      <c r="L94" s="23"/>
      <c r="M94" s="23"/>
      <c r="N94" s="23"/>
      <c r="O94" s="23"/>
      <c r="P94" s="18"/>
      <c r="Q94" s="19">
        <f t="shared" si="2"/>
        <v>0</v>
      </c>
      <c r="R94" s="20">
        <f t="shared" si="3"/>
        <v>0</v>
      </c>
      <c r="S94" s="24"/>
      <c r="T94" s="25"/>
      <c r="U94" s="24"/>
      <c r="V94" s="25"/>
      <c r="W94" s="24"/>
      <c r="X94" s="25"/>
    </row>
    <row r="95" spans="1:24" x14ac:dyDescent="0.25">
      <c r="A95" s="15"/>
      <c r="B95" s="15"/>
      <c r="C95" s="16">
        <v>42041</v>
      </c>
      <c r="D95" s="17">
        <f>(Feuil1!$G$4/COUNT($C$91:$C$110))</f>
        <v>5250</v>
      </c>
      <c r="E95" s="17">
        <f>(Feuil1!$G$5/COUNT($C$91:$C$110))</f>
        <v>5350</v>
      </c>
      <c r="F95" s="17">
        <f>(Feuil1!$G$6/COUNT($C$91:$C$110))</f>
        <v>25250</v>
      </c>
      <c r="G95" s="17">
        <f>(Feuil1!$G$7/COUNT($C$91:$C$110))</f>
        <v>30250</v>
      </c>
      <c r="H95" s="23"/>
      <c r="I95" s="23"/>
      <c r="J95" s="23"/>
      <c r="K95" s="23"/>
      <c r="L95" s="23"/>
      <c r="M95" s="23"/>
      <c r="N95" s="23"/>
      <c r="O95" s="23"/>
      <c r="P95" s="18"/>
      <c r="Q95" s="19">
        <f t="shared" si="2"/>
        <v>0</v>
      </c>
      <c r="R95" s="20">
        <f t="shared" si="3"/>
        <v>0</v>
      </c>
      <c r="S95" s="24"/>
      <c r="T95" s="25"/>
      <c r="U95" s="24"/>
      <c r="V95" s="25"/>
      <c r="W95" s="24"/>
      <c r="X95" s="25"/>
    </row>
    <row r="96" spans="1:24" x14ac:dyDescent="0.25">
      <c r="A96" s="15"/>
      <c r="B96" s="15">
        <v>7</v>
      </c>
      <c r="C96" s="16">
        <v>42044</v>
      </c>
      <c r="D96" s="17">
        <f>(Feuil1!$G$4/COUNT($C$91:$C$110))</f>
        <v>5250</v>
      </c>
      <c r="E96" s="17">
        <f>(Feuil1!$G$5/COUNT($C$91:$C$110))</f>
        <v>5350</v>
      </c>
      <c r="F96" s="17">
        <f>(Feuil1!$G$6/COUNT($C$91:$C$110))</f>
        <v>25250</v>
      </c>
      <c r="G96" s="17">
        <f>(Feuil1!$G$7/COUNT($C$91:$C$110))</f>
        <v>30250</v>
      </c>
      <c r="H96" s="23"/>
      <c r="I96" s="23"/>
      <c r="J96" s="23"/>
      <c r="K96" s="23"/>
      <c r="L96" s="23"/>
      <c r="M96" s="23"/>
      <c r="N96" s="23"/>
      <c r="O96" s="23"/>
      <c r="P96" s="18"/>
      <c r="Q96" s="19">
        <f t="shared" si="2"/>
        <v>0</v>
      </c>
      <c r="R96" s="20">
        <f t="shared" si="3"/>
        <v>0</v>
      </c>
      <c r="S96" s="21">
        <f>SUM(D96:G100)</f>
        <v>330500</v>
      </c>
      <c r="T96" s="22"/>
      <c r="U96" s="21">
        <f>SUM(H96:K100)</f>
        <v>0</v>
      </c>
      <c r="V96" s="22"/>
      <c r="W96" s="21">
        <f>SUM(L96:O100)</f>
        <v>0</v>
      </c>
      <c r="X96" s="22"/>
    </row>
    <row r="97" spans="1:24" x14ac:dyDescent="0.25">
      <c r="A97" s="15"/>
      <c r="B97" s="15"/>
      <c r="C97" s="16">
        <v>42045</v>
      </c>
      <c r="D97" s="17">
        <f>(Feuil1!$G$4/COUNT($C$91:$C$110))</f>
        <v>5250</v>
      </c>
      <c r="E97" s="17">
        <f>(Feuil1!$G$5/COUNT($C$91:$C$110))</f>
        <v>5350</v>
      </c>
      <c r="F97" s="17">
        <f>(Feuil1!$G$6/COUNT($C$91:$C$110))</f>
        <v>25250</v>
      </c>
      <c r="G97" s="17">
        <f>(Feuil1!$G$7/COUNT($C$91:$C$110))</f>
        <v>30250</v>
      </c>
      <c r="H97" s="23"/>
      <c r="I97" s="23"/>
      <c r="J97" s="23"/>
      <c r="K97" s="23"/>
      <c r="L97" s="23"/>
      <c r="M97" s="23"/>
      <c r="N97" s="23"/>
      <c r="O97" s="23"/>
      <c r="P97" s="18"/>
      <c r="Q97" s="19">
        <f t="shared" si="2"/>
        <v>0</v>
      </c>
      <c r="R97" s="20">
        <f t="shared" si="3"/>
        <v>0</v>
      </c>
      <c r="S97" s="24"/>
      <c r="T97" s="25"/>
      <c r="U97" s="24"/>
      <c r="V97" s="25"/>
      <c r="W97" s="24"/>
      <c r="X97" s="25"/>
    </row>
    <row r="98" spans="1:24" x14ac:dyDescent="0.25">
      <c r="A98" s="15"/>
      <c r="B98" s="15"/>
      <c r="C98" s="16">
        <v>42046</v>
      </c>
      <c r="D98" s="17">
        <f>(Feuil1!$G$4/COUNT($C$91:$C$110))</f>
        <v>5250</v>
      </c>
      <c r="E98" s="17">
        <f>(Feuil1!$G$5/COUNT($C$91:$C$110))</f>
        <v>5350</v>
      </c>
      <c r="F98" s="17">
        <f>(Feuil1!$G$6/COUNT($C$91:$C$110))</f>
        <v>25250</v>
      </c>
      <c r="G98" s="17">
        <f>(Feuil1!$G$7/COUNT($C$91:$C$110))</f>
        <v>30250</v>
      </c>
      <c r="H98" s="23"/>
      <c r="I98" s="23"/>
      <c r="J98" s="23"/>
      <c r="K98" s="23"/>
      <c r="L98" s="23"/>
      <c r="M98" s="23"/>
      <c r="N98" s="23"/>
      <c r="O98" s="23"/>
      <c r="P98" s="18"/>
      <c r="Q98" s="19">
        <f t="shared" si="2"/>
        <v>0</v>
      </c>
      <c r="R98" s="20">
        <f t="shared" si="3"/>
        <v>0</v>
      </c>
      <c r="S98" s="24"/>
      <c r="T98" s="25"/>
      <c r="U98" s="24"/>
      <c r="V98" s="25"/>
      <c r="W98" s="24"/>
      <c r="X98" s="25"/>
    </row>
    <row r="99" spans="1:24" x14ac:dyDescent="0.25">
      <c r="A99" s="15"/>
      <c r="B99" s="15"/>
      <c r="C99" s="16">
        <v>42047</v>
      </c>
      <c r="D99" s="17">
        <f>(Feuil1!$G$4/COUNT($C$91:$C$110))</f>
        <v>5250</v>
      </c>
      <c r="E99" s="17">
        <f>(Feuil1!$G$5/COUNT($C$91:$C$110))</f>
        <v>5350</v>
      </c>
      <c r="F99" s="17">
        <f>(Feuil1!$G$6/COUNT($C$91:$C$110))</f>
        <v>25250</v>
      </c>
      <c r="G99" s="17">
        <f>(Feuil1!$G$7/COUNT($C$91:$C$110))</f>
        <v>30250</v>
      </c>
      <c r="H99" s="23"/>
      <c r="I99" s="23"/>
      <c r="J99" s="23"/>
      <c r="K99" s="23"/>
      <c r="L99" s="23"/>
      <c r="M99" s="23"/>
      <c r="N99" s="23"/>
      <c r="O99" s="23"/>
      <c r="P99" s="18"/>
      <c r="Q99" s="19">
        <f t="shared" si="2"/>
        <v>0</v>
      </c>
      <c r="R99" s="20">
        <f t="shared" si="3"/>
        <v>0</v>
      </c>
      <c r="S99" s="24"/>
      <c r="T99" s="25"/>
      <c r="U99" s="24"/>
      <c r="V99" s="25"/>
      <c r="W99" s="24"/>
      <c r="X99" s="25"/>
    </row>
    <row r="100" spans="1:24" x14ac:dyDescent="0.25">
      <c r="A100" s="15"/>
      <c r="B100" s="15"/>
      <c r="C100" s="16">
        <v>42048</v>
      </c>
      <c r="D100" s="17">
        <f>(Feuil1!$G$4/COUNT($C$91:$C$110))</f>
        <v>5250</v>
      </c>
      <c r="E100" s="17">
        <f>(Feuil1!$G$5/COUNT($C$91:$C$110))</f>
        <v>5350</v>
      </c>
      <c r="F100" s="17">
        <f>(Feuil1!$G$6/COUNT($C$91:$C$110))</f>
        <v>25250</v>
      </c>
      <c r="G100" s="17">
        <f>(Feuil1!$G$7/COUNT($C$91:$C$110))</f>
        <v>30250</v>
      </c>
      <c r="H100" s="23"/>
      <c r="I100" s="23"/>
      <c r="J100" s="23"/>
      <c r="K100" s="23"/>
      <c r="L100" s="23"/>
      <c r="M100" s="23"/>
      <c r="N100" s="23"/>
      <c r="O100" s="23"/>
      <c r="P100" s="18"/>
      <c r="Q100" s="19">
        <f t="shared" si="2"/>
        <v>0</v>
      </c>
      <c r="R100" s="20">
        <f t="shared" si="3"/>
        <v>0</v>
      </c>
      <c r="S100" s="24"/>
      <c r="T100" s="25"/>
      <c r="U100" s="24"/>
      <c r="V100" s="25"/>
      <c r="W100" s="24"/>
      <c r="X100" s="25"/>
    </row>
    <row r="101" spans="1:24" x14ac:dyDescent="0.25">
      <c r="A101" s="15"/>
      <c r="B101" s="15">
        <v>8</v>
      </c>
      <c r="C101" s="16">
        <v>42051</v>
      </c>
      <c r="D101" s="17">
        <f>(Feuil1!$G$4/COUNT($C$91:$C$110))</f>
        <v>5250</v>
      </c>
      <c r="E101" s="17">
        <f>(Feuil1!$G$5/COUNT($C$91:$C$110))</f>
        <v>5350</v>
      </c>
      <c r="F101" s="17">
        <f>(Feuil1!$G$6/COUNT($C$91:$C$110))</f>
        <v>25250</v>
      </c>
      <c r="G101" s="17">
        <f>(Feuil1!$G$7/COUNT($C$91:$C$110))</f>
        <v>30250</v>
      </c>
      <c r="H101" s="23"/>
      <c r="I101" s="23"/>
      <c r="J101" s="23"/>
      <c r="K101" s="23"/>
      <c r="L101" s="23"/>
      <c r="M101" s="23"/>
      <c r="N101" s="23"/>
      <c r="O101" s="23"/>
      <c r="P101" s="18"/>
      <c r="Q101" s="19">
        <f t="shared" si="2"/>
        <v>0</v>
      </c>
      <c r="R101" s="20">
        <f t="shared" si="3"/>
        <v>0</v>
      </c>
      <c r="S101" s="21">
        <f>SUM(D101:G105)</f>
        <v>330500</v>
      </c>
      <c r="T101" s="22"/>
      <c r="U101" s="21">
        <f>SUM(H101:K105)</f>
        <v>0</v>
      </c>
      <c r="V101" s="22"/>
      <c r="W101" s="21">
        <f>SUM(L101:O105)</f>
        <v>0</v>
      </c>
      <c r="X101" s="22"/>
    </row>
    <row r="102" spans="1:24" x14ac:dyDescent="0.25">
      <c r="A102" s="15"/>
      <c r="B102" s="15"/>
      <c r="C102" s="16">
        <v>42052</v>
      </c>
      <c r="D102" s="17">
        <f>(Feuil1!$G$4/COUNT($C$91:$C$110))</f>
        <v>5250</v>
      </c>
      <c r="E102" s="17">
        <f>(Feuil1!$G$5/COUNT($C$91:$C$110))</f>
        <v>5350</v>
      </c>
      <c r="F102" s="17">
        <f>(Feuil1!$G$6/COUNT($C$91:$C$110))</f>
        <v>25250</v>
      </c>
      <c r="G102" s="17">
        <f>(Feuil1!$G$7/COUNT($C$91:$C$110))</f>
        <v>30250</v>
      </c>
      <c r="H102" s="23"/>
      <c r="I102" s="23"/>
      <c r="J102" s="23"/>
      <c r="K102" s="23"/>
      <c r="L102" s="23"/>
      <c r="M102" s="23"/>
      <c r="N102" s="23"/>
      <c r="O102" s="23"/>
      <c r="P102" s="18"/>
      <c r="Q102" s="19">
        <f t="shared" si="2"/>
        <v>0</v>
      </c>
      <c r="R102" s="20">
        <f t="shared" si="3"/>
        <v>0</v>
      </c>
      <c r="S102" s="24"/>
      <c r="T102" s="25"/>
      <c r="U102" s="24"/>
      <c r="V102" s="25"/>
      <c r="W102" s="24"/>
      <c r="X102" s="25"/>
    </row>
    <row r="103" spans="1:24" x14ac:dyDescent="0.25">
      <c r="A103" s="15"/>
      <c r="B103" s="15"/>
      <c r="C103" s="16">
        <v>42053</v>
      </c>
      <c r="D103" s="17">
        <f>(Feuil1!$G$4/COUNT($C$91:$C$110))</f>
        <v>5250</v>
      </c>
      <c r="E103" s="17">
        <f>(Feuil1!$G$5/COUNT($C$91:$C$110))</f>
        <v>5350</v>
      </c>
      <c r="F103" s="17">
        <f>(Feuil1!$G$6/COUNT($C$91:$C$110))</f>
        <v>25250</v>
      </c>
      <c r="G103" s="17">
        <f>(Feuil1!$G$7/COUNT($C$91:$C$110))</f>
        <v>30250</v>
      </c>
      <c r="H103" s="23"/>
      <c r="I103" s="23"/>
      <c r="J103" s="23"/>
      <c r="K103" s="23"/>
      <c r="L103" s="23"/>
      <c r="M103" s="23"/>
      <c r="N103" s="23"/>
      <c r="O103" s="23"/>
      <c r="P103" s="18"/>
      <c r="Q103" s="19">
        <f t="shared" si="2"/>
        <v>0</v>
      </c>
      <c r="R103" s="20">
        <f t="shared" si="3"/>
        <v>0</v>
      </c>
      <c r="S103" s="24"/>
      <c r="T103" s="25"/>
      <c r="U103" s="24"/>
      <c r="V103" s="25"/>
      <c r="W103" s="24"/>
      <c r="X103" s="25"/>
    </row>
    <row r="104" spans="1:24" x14ac:dyDescent="0.25">
      <c r="A104" s="15"/>
      <c r="B104" s="15"/>
      <c r="C104" s="16">
        <v>42054</v>
      </c>
      <c r="D104" s="17">
        <f>(Feuil1!$G$4/COUNT($C$91:$C$110))</f>
        <v>5250</v>
      </c>
      <c r="E104" s="17">
        <f>(Feuil1!$G$5/COUNT($C$91:$C$110))</f>
        <v>5350</v>
      </c>
      <c r="F104" s="17">
        <f>(Feuil1!$G$6/COUNT($C$91:$C$110))</f>
        <v>25250</v>
      </c>
      <c r="G104" s="17">
        <f>(Feuil1!$G$7/COUNT($C$91:$C$110))</f>
        <v>30250</v>
      </c>
      <c r="H104" s="23"/>
      <c r="I104" s="23"/>
      <c r="J104" s="23"/>
      <c r="K104" s="23"/>
      <c r="L104" s="23"/>
      <c r="M104" s="23"/>
      <c r="N104" s="23"/>
      <c r="O104" s="23"/>
      <c r="P104" s="18"/>
      <c r="Q104" s="19">
        <f t="shared" si="2"/>
        <v>0</v>
      </c>
      <c r="R104" s="20">
        <f t="shared" si="3"/>
        <v>0</v>
      </c>
      <c r="S104" s="24"/>
      <c r="T104" s="25"/>
      <c r="U104" s="24"/>
      <c r="V104" s="25"/>
      <c r="W104" s="24"/>
      <c r="X104" s="25"/>
    </row>
    <row r="105" spans="1:24" x14ac:dyDescent="0.25">
      <c r="A105" s="15"/>
      <c r="B105" s="15"/>
      <c r="C105" s="16">
        <v>42055</v>
      </c>
      <c r="D105" s="17">
        <f>(Feuil1!$G$4/COUNT($C$91:$C$110))</f>
        <v>5250</v>
      </c>
      <c r="E105" s="17">
        <f>(Feuil1!$G$5/COUNT($C$91:$C$110))</f>
        <v>5350</v>
      </c>
      <c r="F105" s="17">
        <f>(Feuil1!$G$6/COUNT($C$91:$C$110))</f>
        <v>25250</v>
      </c>
      <c r="G105" s="17">
        <f>(Feuil1!$G$7/COUNT($C$91:$C$110))</f>
        <v>30250</v>
      </c>
      <c r="H105" s="23"/>
      <c r="I105" s="23"/>
      <c r="J105" s="23"/>
      <c r="K105" s="23"/>
      <c r="L105" s="23"/>
      <c r="M105" s="23"/>
      <c r="N105" s="23"/>
      <c r="O105" s="23"/>
      <c r="P105" s="18"/>
      <c r="Q105" s="19">
        <f t="shared" si="2"/>
        <v>0</v>
      </c>
      <c r="R105" s="20">
        <f t="shared" si="3"/>
        <v>0</v>
      </c>
      <c r="S105" s="24"/>
      <c r="T105" s="25"/>
      <c r="U105" s="24"/>
      <c r="V105" s="25"/>
      <c r="W105" s="24"/>
      <c r="X105" s="25"/>
    </row>
    <row r="106" spans="1:24" x14ac:dyDescent="0.25">
      <c r="A106" s="15"/>
      <c r="B106" s="15">
        <v>9</v>
      </c>
      <c r="C106" s="16">
        <v>42058</v>
      </c>
      <c r="D106" s="17">
        <f>(Feuil1!$G$4/COUNT($C$91:$C$110))</f>
        <v>5250</v>
      </c>
      <c r="E106" s="17">
        <f>(Feuil1!$G$5/COUNT($C$91:$C$110))</f>
        <v>5350</v>
      </c>
      <c r="F106" s="17">
        <f>(Feuil1!$G$6/COUNT($C$91:$C$110))</f>
        <v>25250</v>
      </c>
      <c r="G106" s="17">
        <f>(Feuil1!$G$7/COUNT($C$91:$C$110))</f>
        <v>30250</v>
      </c>
      <c r="H106" s="23"/>
      <c r="I106" s="23"/>
      <c r="J106" s="23"/>
      <c r="K106" s="23"/>
      <c r="L106" s="23"/>
      <c r="M106" s="23"/>
      <c r="N106" s="23"/>
      <c r="O106" s="23"/>
      <c r="P106" s="18"/>
      <c r="Q106" s="19">
        <f t="shared" si="2"/>
        <v>0</v>
      </c>
      <c r="R106" s="20">
        <f t="shared" si="3"/>
        <v>0</v>
      </c>
      <c r="S106" s="21">
        <f>SUM(D106:G110)</f>
        <v>330500</v>
      </c>
      <c r="T106" s="22"/>
      <c r="U106" s="21">
        <f>SUM(H106:K110)</f>
        <v>0</v>
      </c>
      <c r="V106" s="22"/>
      <c r="W106" s="21">
        <f>SUM(L106:O110)</f>
        <v>0</v>
      </c>
      <c r="X106" s="22"/>
    </row>
    <row r="107" spans="1:24" x14ac:dyDescent="0.25">
      <c r="A107" s="15"/>
      <c r="B107" s="15"/>
      <c r="C107" s="16">
        <v>42059</v>
      </c>
      <c r="D107" s="17">
        <f>(Feuil1!$G$4/COUNT($C$91:$C$110))</f>
        <v>5250</v>
      </c>
      <c r="E107" s="17">
        <f>(Feuil1!$G$5/COUNT($C$91:$C$110))</f>
        <v>5350</v>
      </c>
      <c r="F107" s="17">
        <f>(Feuil1!$G$6/COUNT($C$91:$C$110))</f>
        <v>25250</v>
      </c>
      <c r="G107" s="17">
        <f>(Feuil1!$G$7/COUNT($C$91:$C$110))</f>
        <v>30250</v>
      </c>
      <c r="H107" s="23"/>
      <c r="I107" s="23"/>
      <c r="J107" s="23"/>
      <c r="K107" s="23"/>
      <c r="L107" s="23"/>
      <c r="M107" s="23"/>
      <c r="N107" s="23"/>
      <c r="O107" s="23"/>
      <c r="P107" s="18"/>
      <c r="Q107" s="19">
        <f t="shared" si="2"/>
        <v>0</v>
      </c>
      <c r="R107" s="20">
        <f t="shared" si="3"/>
        <v>0</v>
      </c>
      <c r="S107" s="24"/>
      <c r="T107" s="25"/>
      <c r="U107" s="24"/>
      <c r="V107" s="25"/>
      <c r="W107" s="24"/>
      <c r="X107" s="25"/>
    </row>
    <row r="108" spans="1:24" x14ac:dyDescent="0.25">
      <c r="A108" s="15"/>
      <c r="B108" s="15"/>
      <c r="C108" s="16">
        <v>42060</v>
      </c>
      <c r="D108" s="17">
        <f>(Feuil1!$G$4/COUNT($C$91:$C$110))</f>
        <v>5250</v>
      </c>
      <c r="E108" s="17">
        <f>(Feuil1!$G$5/COUNT($C$91:$C$110))</f>
        <v>5350</v>
      </c>
      <c r="F108" s="17">
        <f>(Feuil1!$G$6/COUNT($C$91:$C$110))</f>
        <v>25250</v>
      </c>
      <c r="G108" s="17">
        <f>(Feuil1!$G$7/COUNT($C$91:$C$110))</f>
        <v>30250</v>
      </c>
      <c r="H108" s="23"/>
      <c r="I108" s="23"/>
      <c r="J108" s="23"/>
      <c r="K108" s="23"/>
      <c r="L108" s="23"/>
      <c r="M108" s="23"/>
      <c r="N108" s="23"/>
      <c r="O108" s="23"/>
      <c r="P108" s="18"/>
      <c r="Q108" s="19">
        <f t="shared" si="2"/>
        <v>0</v>
      </c>
      <c r="R108" s="20">
        <f t="shared" si="3"/>
        <v>0</v>
      </c>
      <c r="S108" s="24"/>
      <c r="T108" s="25"/>
      <c r="U108" s="24"/>
      <c r="V108" s="25"/>
      <c r="W108" s="24"/>
      <c r="X108" s="25"/>
    </row>
    <row r="109" spans="1:24" x14ac:dyDescent="0.25">
      <c r="A109" s="15"/>
      <c r="B109" s="15"/>
      <c r="C109" s="16">
        <v>42061</v>
      </c>
      <c r="D109" s="17">
        <f>(Feuil1!$G$4/COUNT($C$91:$C$110))</f>
        <v>5250</v>
      </c>
      <c r="E109" s="17">
        <f>(Feuil1!$G$5/COUNT($C$91:$C$110))</f>
        <v>5350</v>
      </c>
      <c r="F109" s="17">
        <f>(Feuil1!$G$6/COUNT($C$91:$C$110))</f>
        <v>25250</v>
      </c>
      <c r="G109" s="17">
        <f>(Feuil1!$G$7/COUNT($C$91:$C$110))</f>
        <v>30250</v>
      </c>
      <c r="H109" s="23"/>
      <c r="I109" s="23"/>
      <c r="J109" s="23"/>
      <c r="K109" s="23"/>
      <c r="L109" s="23"/>
      <c r="M109" s="23"/>
      <c r="N109" s="23"/>
      <c r="O109" s="23"/>
      <c r="P109" s="18"/>
      <c r="Q109" s="19">
        <f t="shared" si="2"/>
        <v>0</v>
      </c>
      <c r="R109" s="20">
        <f t="shared" si="3"/>
        <v>0</v>
      </c>
      <c r="S109" s="24"/>
      <c r="T109" s="25"/>
      <c r="U109" s="24"/>
      <c r="V109" s="25"/>
      <c r="W109" s="24"/>
      <c r="X109" s="25"/>
    </row>
    <row r="110" spans="1:24" x14ac:dyDescent="0.25">
      <c r="A110" s="15"/>
      <c r="B110" s="15"/>
      <c r="C110" s="16">
        <v>42062</v>
      </c>
      <c r="D110" s="17">
        <f>(Feuil1!$G$4/COUNT($C$91:$C$110))</f>
        <v>5250</v>
      </c>
      <c r="E110" s="17">
        <f>(Feuil1!$G$5/COUNT($C$91:$C$110))</f>
        <v>5350</v>
      </c>
      <c r="F110" s="17">
        <f>(Feuil1!$G$6/COUNT($C$91:$C$110))</f>
        <v>25250</v>
      </c>
      <c r="G110" s="17">
        <f>(Feuil1!$G$7/COUNT($C$91:$C$110))</f>
        <v>30250</v>
      </c>
      <c r="H110" s="23"/>
      <c r="I110" s="23"/>
      <c r="J110" s="23"/>
      <c r="K110" s="23"/>
      <c r="L110" s="23"/>
      <c r="M110" s="23"/>
      <c r="N110" s="23"/>
      <c r="O110" s="23"/>
      <c r="P110" s="18"/>
      <c r="Q110" s="19">
        <f t="shared" si="2"/>
        <v>0</v>
      </c>
      <c r="R110" s="20">
        <f t="shared" si="3"/>
        <v>0</v>
      </c>
      <c r="S110" s="24"/>
      <c r="T110" s="25"/>
      <c r="U110" s="24"/>
      <c r="V110" s="25"/>
      <c r="W110" s="24"/>
      <c r="X110" s="25"/>
    </row>
    <row r="111" spans="1:24" x14ac:dyDescent="0.25">
      <c r="A111" s="14" t="str">
        <f>PROPER(TEXT(DATE(2015,3,1),"mmmm aaaa"))</f>
        <v>Mars 2015</v>
      </c>
      <c r="B111" s="15">
        <v>10</v>
      </c>
      <c r="C111" s="16">
        <v>42065</v>
      </c>
      <c r="D111" s="17">
        <f>(Feuil1!$H$4/COUNT($C$111:$C$132))</f>
        <v>4818.181818181818</v>
      </c>
      <c r="E111" s="17">
        <f>(Feuil1!$H$5/COUNT($C$111:$C$132))</f>
        <v>4909.090909090909</v>
      </c>
      <c r="F111" s="17">
        <f>(Feuil1!$H$6/COUNT($C$111:$C$132))</f>
        <v>23000</v>
      </c>
      <c r="G111" s="17">
        <f>(Feuil1!$H$7/COUNT($C$111:$C$132))</f>
        <v>27545.454545454544</v>
      </c>
      <c r="H111" s="23"/>
      <c r="I111" s="23"/>
      <c r="J111" s="23"/>
      <c r="K111" s="23"/>
      <c r="L111" s="23"/>
      <c r="M111" s="23"/>
      <c r="N111" s="23"/>
      <c r="O111" s="23"/>
      <c r="P111" s="18"/>
      <c r="Q111" s="19">
        <f t="shared" si="2"/>
        <v>0</v>
      </c>
      <c r="R111" s="20">
        <f t="shared" si="3"/>
        <v>0</v>
      </c>
      <c r="S111" s="21">
        <f>SUM(D111:G115)</f>
        <v>301363.63636363641</v>
      </c>
      <c r="T111" s="22">
        <f>S111+S116+S121+S126+P131+P132</f>
        <v>1205454.5454545456</v>
      </c>
      <c r="U111" s="21">
        <f>SUM(H111:K115)</f>
        <v>0</v>
      </c>
      <c r="V111" s="22">
        <f>U111+U116+U121+U126+Q131+Q132</f>
        <v>0</v>
      </c>
      <c r="W111" s="21">
        <f>SUM(L111:O115)</f>
        <v>0</v>
      </c>
      <c r="X111" s="22">
        <f>W111+W116+W121+W126+R131+R132</f>
        <v>0</v>
      </c>
    </row>
    <row r="112" spans="1:24" x14ac:dyDescent="0.25">
      <c r="B112" s="15"/>
      <c r="C112" s="16">
        <v>42066</v>
      </c>
      <c r="D112" s="17">
        <f>(Feuil1!$H$4/COUNT($C$111:$C$132))</f>
        <v>4818.181818181818</v>
      </c>
      <c r="E112" s="17">
        <f>(Feuil1!$H$5/COUNT($C$111:$C$132))</f>
        <v>4909.090909090909</v>
      </c>
      <c r="F112" s="17">
        <f>(Feuil1!$H$6/COUNT($C$111:$C$132))</f>
        <v>23000</v>
      </c>
      <c r="G112" s="17">
        <f>(Feuil1!$H$7/COUNT($C$111:$C$132))</f>
        <v>27545.454545454544</v>
      </c>
      <c r="H112" s="26"/>
      <c r="I112" s="26"/>
      <c r="J112" s="26"/>
      <c r="K112" s="26"/>
      <c r="L112" s="26"/>
      <c r="M112" s="26"/>
      <c r="N112" s="26"/>
      <c r="O112" s="26"/>
      <c r="P112" s="18"/>
      <c r="Q112" s="19">
        <f t="shared" si="2"/>
        <v>0</v>
      </c>
      <c r="R112" s="20">
        <f t="shared" si="3"/>
        <v>0</v>
      </c>
      <c r="S112" s="24"/>
      <c r="T112" s="25"/>
      <c r="U112" s="24"/>
      <c r="V112" s="25"/>
      <c r="W112" s="24"/>
      <c r="X112" s="25"/>
    </row>
    <row r="113" spans="1:24" x14ac:dyDescent="0.25">
      <c r="A113" s="15"/>
      <c r="B113" s="15"/>
      <c r="C113" s="16">
        <v>42067</v>
      </c>
      <c r="D113" s="17">
        <f>(Feuil1!$H$4/COUNT($C$111:$C$132))</f>
        <v>4818.181818181818</v>
      </c>
      <c r="E113" s="17">
        <f>(Feuil1!$H$5/COUNT($C$111:$C$132))</f>
        <v>4909.090909090909</v>
      </c>
      <c r="F113" s="17">
        <f>(Feuil1!$H$6/COUNT($C$111:$C$132))</f>
        <v>23000</v>
      </c>
      <c r="G113" s="17">
        <f>(Feuil1!$H$7/COUNT($C$111:$C$132))</f>
        <v>27545.454545454544</v>
      </c>
      <c r="H113" s="23"/>
      <c r="I113" s="23"/>
      <c r="J113" s="23"/>
      <c r="K113" s="23"/>
      <c r="L113" s="23"/>
      <c r="M113" s="23"/>
      <c r="N113" s="23"/>
      <c r="O113" s="23"/>
      <c r="P113" s="18"/>
      <c r="Q113" s="19">
        <f t="shared" si="2"/>
        <v>0</v>
      </c>
      <c r="R113" s="20">
        <f t="shared" si="3"/>
        <v>0</v>
      </c>
      <c r="S113" s="24"/>
      <c r="T113" s="25"/>
      <c r="U113" s="24"/>
      <c r="V113" s="25"/>
      <c r="W113" s="24"/>
      <c r="X113" s="25"/>
    </row>
    <row r="114" spans="1:24" x14ac:dyDescent="0.25">
      <c r="A114" s="15"/>
      <c r="B114" s="15"/>
      <c r="C114" s="16">
        <v>42068</v>
      </c>
      <c r="D114" s="17">
        <f>(Feuil1!$H$4/COUNT($C$111:$C$132))</f>
        <v>4818.181818181818</v>
      </c>
      <c r="E114" s="17">
        <f>(Feuil1!$H$5/COUNT($C$111:$C$132))</f>
        <v>4909.090909090909</v>
      </c>
      <c r="F114" s="17">
        <f>(Feuil1!$H$6/COUNT($C$111:$C$132))</f>
        <v>23000</v>
      </c>
      <c r="G114" s="17">
        <f>(Feuil1!$H$7/COUNT($C$111:$C$132))</f>
        <v>27545.454545454544</v>
      </c>
      <c r="H114" s="23"/>
      <c r="I114" s="23"/>
      <c r="J114" s="23"/>
      <c r="K114" s="23"/>
      <c r="L114" s="23"/>
      <c r="M114" s="23"/>
      <c r="N114" s="23"/>
      <c r="O114" s="23"/>
      <c r="P114" s="18"/>
      <c r="Q114" s="19">
        <f t="shared" si="2"/>
        <v>0</v>
      </c>
      <c r="R114" s="20">
        <f t="shared" si="3"/>
        <v>0</v>
      </c>
      <c r="S114" s="24"/>
      <c r="T114" s="25"/>
      <c r="U114" s="24"/>
      <c r="V114" s="25"/>
      <c r="W114" s="24"/>
      <c r="X114" s="25"/>
    </row>
    <row r="115" spans="1:24" x14ac:dyDescent="0.25">
      <c r="A115" s="15"/>
      <c r="B115" s="15"/>
      <c r="C115" s="16">
        <v>42069</v>
      </c>
      <c r="D115" s="17">
        <f>(Feuil1!$H$4/COUNT($C$111:$C$132))</f>
        <v>4818.181818181818</v>
      </c>
      <c r="E115" s="17">
        <f>(Feuil1!$H$5/COUNT($C$111:$C$132))</f>
        <v>4909.090909090909</v>
      </c>
      <c r="F115" s="17">
        <f>(Feuil1!$H$6/COUNT($C$111:$C$132))</f>
        <v>23000</v>
      </c>
      <c r="G115" s="17">
        <f>(Feuil1!$H$7/COUNT($C$111:$C$132))</f>
        <v>27545.454545454544</v>
      </c>
      <c r="H115" s="23"/>
      <c r="I115" s="23"/>
      <c r="J115" s="23"/>
      <c r="K115" s="23"/>
      <c r="L115" s="23"/>
      <c r="M115" s="23"/>
      <c r="N115" s="23"/>
      <c r="O115" s="23"/>
      <c r="P115" s="18"/>
      <c r="Q115" s="19">
        <f t="shared" si="2"/>
        <v>0</v>
      </c>
      <c r="R115" s="20">
        <f t="shared" si="3"/>
        <v>0</v>
      </c>
      <c r="S115" s="24"/>
      <c r="T115" s="25"/>
      <c r="U115" s="24"/>
      <c r="V115" s="25"/>
      <c r="W115" s="24"/>
      <c r="X115" s="25"/>
    </row>
    <row r="116" spans="1:24" x14ac:dyDescent="0.25">
      <c r="A116" s="15"/>
      <c r="B116" s="15">
        <v>11</v>
      </c>
      <c r="C116" s="16">
        <v>42072</v>
      </c>
      <c r="D116" s="17">
        <f>(Feuil1!$H$4/COUNT($C$111:$C$132))</f>
        <v>4818.181818181818</v>
      </c>
      <c r="E116" s="17">
        <f>(Feuil1!$H$5/COUNT($C$111:$C$132))</f>
        <v>4909.090909090909</v>
      </c>
      <c r="F116" s="17">
        <f>(Feuil1!$H$6/COUNT($C$111:$C$132))</f>
        <v>23000</v>
      </c>
      <c r="G116" s="17">
        <f>(Feuil1!$H$7/COUNT($C$111:$C$132))</f>
        <v>27545.454545454544</v>
      </c>
      <c r="H116" s="23"/>
      <c r="I116" s="23"/>
      <c r="J116" s="23"/>
      <c r="K116" s="23"/>
      <c r="L116" s="23"/>
      <c r="M116" s="23"/>
      <c r="N116" s="23"/>
      <c r="O116" s="23"/>
      <c r="P116" s="18"/>
      <c r="Q116" s="19">
        <f t="shared" si="2"/>
        <v>0</v>
      </c>
      <c r="R116" s="20">
        <f t="shared" si="3"/>
        <v>0</v>
      </c>
      <c r="S116" s="21">
        <f>SUM(D116:G120)</f>
        <v>301363.63636363641</v>
      </c>
      <c r="T116" s="22"/>
      <c r="U116" s="21">
        <f>SUM(H116:K120)</f>
        <v>0</v>
      </c>
      <c r="V116" s="22"/>
      <c r="W116" s="21">
        <f>SUM(L116:O120)</f>
        <v>0</v>
      </c>
      <c r="X116" s="22"/>
    </row>
    <row r="117" spans="1:24" x14ac:dyDescent="0.25">
      <c r="A117" s="15"/>
      <c r="B117" s="15"/>
      <c r="C117" s="16">
        <v>42073</v>
      </c>
      <c r="D117" s="17">
        <f>(Feuil1!$H$4/COUNT($C$111:$C$132))</f>
        <v>4818.181818181818</v>
      </c>
      <c r="E117" s="17">
        <f>(Feuil1!$H$5/COUNT($C$111:$C$132))</f>
        <v>4909.090909090909</v>
      </c>
      <c r="F117" s="17">
        <f>(Feuil1!$H$6/COUNT($C$111:$C$132))</f>
        <v>23000</v>
      </c>
      <c r="G117" s="17">
        <f>(Feuil1!$H$7/COUNT($C$111:$C$132))</f>
        <v>27545.454545454544</v>
      </c>
      <c r="H117" s="23"/>
      <c r="I117" s="23"/>
      <c r="J117" s="23"/>
      <c r="K117" s="23"/>
      <c r="L117" s="23"/>
      <c r="M117" s="23"/>
      <c r="N117" s="23"/>
      <c r="O117" s="23"/>
      <c r="P117" s="18"/>
      <c r="Q117" s="19">
        <f t="shared" si="2"/>
        <v>0</v>
      </c>
      <c r="R117" s="20">
        <f t="shared" si="3"/>
        <v>0</v>
      </c>
      <c r="S117" s="24"/>
      <c r="T117" s="25"/>
      <c r="U117" s="24"/>
      <c r="V117" s="25"/>
      <c r="W117" s="24"/>
      <c r="X117" s="25"/>
    </row>
    <row r="118" spans="1:24" x14ac:dyDescent="0.25">
      <c r="A118" s="15"/>
      <c r="B118" s="15"/>
      <c r="C118" s="16">
        <v>42074</v>
      </c>
      <c r="D118" s="17">
        <f>(Feuil1!$H$4/COUNT($C$111:$C$132))</f>
        <v>4818.181818181818</v>
      </c>
      <c r="E118" s="17">
        <f>(Feuil1!$H$5/COUNT($C$111:$C$132))</f>
        <v>4909.090909090909</v>
      </c>
      <c r="F118" s="17">
        <f>(Feuil1!$H$6/COUNT($C$111:$C$132))</f>
        <v>23000</v>
      </c>
      <c r="G118" s="17">
        <f>(Feuil1!$H$7/COUNT($C$111:$C$132))</f>
        <v>27545.454545454544</v>
      </c>
      <c r="H118" s="23"/>
      <c r="I118" s="23"/>
      <c r="J118" s="23"/>
      <c r="K118" s="23"/>
      <c r="L118" s="23"/>
      <c r="M118" s="23"/>
      <c r="N118" s="23"/>
      <c r="O118" s="23"/>
      <c r="P118" s="18"/>
      <c r="Q118" s="19">
        <f t="shared" si="2"/>
        <v>0</v>
      </c>
      <c r="R118" s="20">
        <f t="shared" si="3"/>
        <v>0</v>
      </c>
      <c r="S118" s="24"/>
      <c r="T118" s="25"/>
      <c r="U118" s="24"/>
      <c r="V118" s="25"/>
      <c r="W118" s="24"/>
      <c r="X118" s="25"/>
    </row>
    <row r="119" spans="1:24" x14ac:dyDescent="0.25">
      <c r="A119" s="15"/>
      <c r="B119" s="15"/>
      <c r="C119" s="16">
        <v>42075</v>
      </c>
      <c r="D119" s="17">
        <f>(Feuil1!$H$4/COUNT($C$111:$C$132))</f>
        <v>4818.181818181818</v>
      </c>
      <c r="E119" s="17">
        <f>(Feuil1!$H$5/COUNT($C$111:$C$132))</f>
        <v>4909.090909090909</v>
      </c>
      <c r="F119" s="17">
        <f>(Feuil1!$H$6/COUNT($C$111:$C$132))</f>
        <v>23000</v>
      </c>
      <c r="G119" s="17">
        <f>(Feuil1!$H$7/COUNT($C$111:$C$132))</f>
        <v>27545.454545454544</v>
      </c>
      <c r="H119" s="23"/>
      <c r="I119" s="23"/>
      <c r="J119" s="23"/>
      <c r="K119" s="23"/>
      <c r="L119" s="23"/>
      <c r="M119" s="23"/>
      <c r="N119" s="23"/>
      <c r="O119" s="23"/>
      <c r="P119" s="18"/>
      <c r="Q119" s="19">
        <f t="shared" si="2"/>
        <v>0</v>
      </c>
      <c r="R119" s="20">
        <f t="shared" si="3"/>
        <v>0</v>
      </c>
      <c r="S119" s="24"/>
      <c r="T119" s="25"/>
      <c r="U119" s="24"/>
      <c r="V119" s="25"/>
      <c r="W119" s="24"/>
      <c r="X119" s="25"/>
    </row>
    <row r="120" spans="1:24" x14ac:dyDescent="0.25">
      <c r="A120" s="15"/>
      <c r="B120" s="15"/>
      <c r="C120" s="16">
        <v>42076</v>
      </c>
      <c r="D120" s="17">
        <f>(Feuil1!$H$4/COUNT($C$111:$C$132))</f>
        <v>4818.181818181818</v>
      </c>
      <c r="E120" s="17">
        <f>(Feuil1!$H$5/COUNT($C$111:$C$132))</f>
        <v>4909.090909090909</v>
      </c>
      <c r="F120" s="17">
        <f>(Feuil1!$H$6/COUNT($C$111:$C$132))</f>
        <v>23000</v>
      </c>
      <c r="G120" s="17">
        <f>(Feuil1!$H$7/COUNT($C$111:$C$132))</f>
        <v>27545.454545454544</v>
      </c>
      <c r="H120" s="23"/>
      <c r="I120" s="23"/>
      <c r="J120" s="23"/>
      <c r="K120" s="23"/>
      <c r="L120" s="23"/>
      <c r="M120" s="23"/>
      <c r="N120" s="23"/>
      <c r="O120" s="23"/>
      <c r="P120" s="18"/>
      <c r="Q120" s="19">
        <f t="shared" si="2"/>
        <v>0</v>
      </c>
      <c r="R120" s="20">
        <f t="shared" si="3"/>
        <v>0</v>
      </c>
      <c r="S120" s="24"/>
      <c r="T120" s="25"/>
      <c r="U120" s="24"/>
      <c r="V120" s="25"/>
      <c r="W120" s="24"/>
      <c r="X120" s="25"/>
    </row>
    <row r="121" spans="1:24" x14ac:dyDescent="0.25">
      <c r="A121" s="15"/>
      <c r="B121" s="15">
        <v>12</v>
      </c>
      <c r="C121" s="16">
        <v>42079</v>
      </c>
      <c r="D121" s="17">
        <f>(Feuil1!$H$4/COUNT($C$111:$C$132))</f>
        <v>4818.181818181818</v>
      </c>
      <c r="E121" s="17">
        <f>(Feuil1!$H$5/COUNT($C$111:$C$132))</f>
        <v>4909.090909090909</v>
      </c>
      <c r="F121" s="17">
        <f>(Feuil1!$H$6/COUNT($C$111:$C$132))</f>
        <v>23000</v>
      </c>
      <c r="G121" s="17">
        <f>(Feuil1!$H$7/COUNT($C$111:$C$132))</f>
        <v>27545.454545454544</v>
      </c>
      <c r="H121" s="23"/>
      <c r="I121" s="23"/>
      <c r="J121" s="23"/>
      <c r="K121" s="23"/>
      <c r="L121" s="23"/>
      <c r="M121" s="23"/>
      <c r="N121" s="23"/>
      <c r="O121" s="23"/>
      <c r="P121" s="18"/>
      <c r="Q121" s="19">
        <f t="shared" si="2"/>
        <v>0</v>
      </c>
      <c r="R121" s="20">
        <f t="shared" si="3"/>
        <v>0</v>
      </c>
      <c r="S121" s="21">
        <f>SUM(D121:G125)</f>
        <v>301363.63636363641</v>
      </c>
      <c r="T121" s="22"/>
      <c r="U121" s="21">
        <f>SUM(H121:K125)</f>
        <v>0</v>
      </c>
      <c r="V121" s="22"/>
      <c r="W121" s="21">
        <f>SUM(L121:O125)</f>
        <v>0</v>
      </c>
      <c r="X121" s="22"/>
    </row>
    <row r="122" spans="1:24" x14ac:dyDescent="0.25">
      <c r="A122" s="15"/>
      <c r="B122" s="15"/>
      <c r="C122" s="16">
        <v>42080</v>
      </c>
      <c r="D122" s="17">
        <f>(Feuil1!$H$4/COUNT($C$111:$C$132))</f>
        <v>4818.181818181818</v>
      </c>
      <c r="E122" s="17">
        <f>(Feuil1!$H$5/COUNT($C$111:$C$132))</f>
        <v>4909.090909090909</v>
      </c>
      <c r="F122" s="17">
        <f>(Feuil1!$H$6/COUNT($C$111:$C$132))</f>
        <v>23000</v>
      </c>
      <c r="G122" s="17">
        <f>(Feuil1!$H$7/COUNT($C$111:$C$132))</f>
        <v>27545.454545454544</v>
      </c>
      <c r="H122" s="23"/>
      <c r="I122" s="23"/>
      <c r="J122" s="23"/>
      <c r="K122" s="23"/>
      <c r="L122" s="23"/>
      <c r="M122" s="23"/>
      <c r="N122" s="23"/>
      <c r="O122" s="23"/>
      <c r="P122" s="18"/>
      <c r="Q122" s="19">
        <f t="shared" si="2"/>
        <v>0</v>
      </c>
      <c r="R122" s="20">
        <f t="shared" si="3"/>
        <v>0</v>
      </c>
      <c r="S122" s="24"/>
      <c r="T122" s="25"/>
      <c r="U122" s="24"/>
      <c r="V122" s="25"/>
      <c r="W122" s="24"/>
      <c r="X122" s="25"/>
    </row>
    <row r="123" spans="1:24" x14ac:dyDescent="0.25">
      <c r="A123" s="15"/>
      <c r="B123" s="15"/>
      <c r="C123" s="16">
        <v>42081</v>
      </c>
      <c r="D123" s="17">
        <f>(Feuil1!$H$4/COUNT($C$111:$C$132))</f>
        <v>4818.181818181818</v>
      </c>
      <c r="E123" s="17">
        <f>(Feuil1!$H$5/COUNT($C$111:$C$132))</f>
        <v>4909.090909090909</v>
      </c>
      <c r="F123" s="17">
        <f>(Feuil1!$H$6/COUNT($C$111:$C$132))</f>
        <v>23000</v>
      </c>
      <c r="G123" s="17">
        <f>(Feuil1!$H$7/COUNT($C$111:$C$132))</f>
        <v>27545.454545454544</v>
      </c>
      <c r="H123" s="23"/>
      <c r="I123" s="23"/>
      <c r="J123" s="23"/>
      <c r="K123" s="23"/>
      <c r="L123" s="23"/>
      <c r="M123" s="23"/>
      <c r="N123" s="23"/>
      <c r="O123" s="23"/>
      <c r="P123" s="18"/>
      <c r="Q123" s="19">
        <f t="shared" si="2"/>
        <v>0</v>
      </c>
      <c r="R123" s="20">
        <f t="shared" si="3"/>
        <v>0</v>
      </c>
      <c r="S123" s="24"/>
      <c r="T123" s="25"/>
      <c r="U123" s="24"/>
      <c r="V123" s="25"/>
      <c r="W123" s="24"/>
      <c r="X123" s="25"/>
    </row>
    <row r="124" spans="1:24" x14ac:dyDescent="0.25">
      <c r="A124" s="15"/>
      <c r="B124" s="15"/>
      <c r="C124" s="16">
        <v>42082</v>
      </c>
      <c r="D124" s="17">
        <f>(Feuil1!$H$4/COUNT($C$111:$C$132))</f>
        <v>4818.181818181818</v>
      </c>
      <c r="E124" s="17">
        <f>(Feuil1!$H$5/COUNT($C$111:$C$132))</f>
        <v>4909.090909090909</v>
      </c>
      <c r="F124" s="17">
        <f>(Feuil1!$H$6/COUNT($C$111:$C$132))</f>
        <v>23000</v>
      </c>
      <c r="G124" s="17">
        <f>(Feuil1!$H$7/COUNT($C$111:$C$132))</f>
        <v>27545.454545454544</v>
      </c>
      <c r="H124" s="23"/>
      <c r="I124" s="23"/>
      <c r="J124" s="23"/>
      <c r="K124" s="23"/>
      <c r="L124" s="23"/>
      <c r="M124" s="23"/>
      <c r="N124" s="23"/>
      <c r="O124" s="23"/>
      <c r="P124" s="18"/>
      <c r="Q124" s="19">
        <f t="shared" si="2"/>
        <v>0</v>
      </c>
      <c r="R124" s="20">
        <f t="shared" si="3"/>
        <v>0</v>
      </c>
      <c r="S124" s="24"/>
      <c r="T124" s="25"/>
      <c r="U124" s="24"/>
      <c r="V124" s="25"/>
      <c r="W124" s="24"/>
      <c r="X124" s="25"/>
    </row>
    <row r="125" spans="1:24" x14ac:dyDescent="0.25">
      <c r="A125" s="15"/>
      <c r="B125" s="15"/>
      <c r="C125" s="16">
        <v>42083</v>
      </c>
      <c r="D125" s="17">
        <f>(Feuil1!$H$4/COUNT($C$111:$C$132))</f>
        <v>4818.181818181818</v>
      </c>
      <c r="E125" s="17">
        <f>(Feuil1!$H$5/COUNT($C$111:$C$132))</f>
        <v>4909.090909090909</v>
      </c>
      <c r="F125" s="17">
        <f>(Feuil1!$H$6/COUNT($C$111:$C$132))</f>
        <v>23000</v>
      </c>
      <c r="G125" s="17">
        <f>(Feuil1!$H$7/COUNT($C$111:$C$132))</f>
        <v>27545.454545454544</v>
      </c>
      <c r="H125" s="23"/>
      <c r="I125" s="23"/>
      <c r="J125" s="23"/>
      <c r="K125" s="23"/>
      <c r="L125" s="23"/>
      <c r="M125" s="23"/>
      <c r="N125" s="23"/>
      <c r="O125" s="23"/>
      <c r="P125" s="18"/>
      <c r="Q125" s="19">
        <f t="shared" si="2"/>
        <v>0</v>
      </c>
      <c r="R125" s="20">
        <f t="shared" si="3"/>
        <v>0</v>
      </c>
      <c r="S125" s="24"/>
      <c r="T125" s="25"/>
      <c r="U125" s="24"/>
      <c r="V125" s="25"/>
      <c r="W125" s="24"/>
      <c r="X125" s="25"/>
    </row>
    <row r="126" spans="1:24" x14ac:dyDescent="0.25">
      <c r="A126" s="15"/>
      <c r="B126" s="15">
        <v>13</v>
      </c>
      <c r="C126" s="16">
        <v>42086</v>
      </c>
      <c r="D126" s="17">
        <f>(Feuil1!$H$4/COUNT($C$111:$C$132))</f>
        <v>4818.181818181818</v>
      </c>
      <c r="E126" s="17">
        <f>(Feuil1!$H$5/COUNT($C$111:$C$132))</f>
        <v>4909.090909090909</v>
      </c>
      <c r="F126" s="17">
        <f>(Feuil1!$H$6/COUNT($C$111:$C$132))</f>
        <v>23000</v>
      </c>
      <c r="G126" s="17">
        <f>(Feuil1!$H$7/COUNT($C$111:$C$132))</f>
        <v>27545.454545454544</v>
      </c>
      <c r="H126" s="23"/>
      <c r="I126" s="23"/>
      <c r="J126" s="23"/>
      <c r="K126" s="23"/>
      <c r="L126" s="23"/>
      <c r="M126" s="23"/>
      <c r="N126" s="23"/>
      <c r="O126" s="23"/>
      <c r="P126" s="18"/>
      <c r="Q126" s="19">
        <f t="shared" si="2"/>
        <v>0</v>
      </c>
      <c r="R126" s="20">
        <f t="shared" si="3"/>
        <v>0</v>
      </c>
      <c r="S126" s="21">
        <f>SUM(D126:G130)</f>
        <v>301363.63636363641</v>
      </c>
      <c r="T126" s="22"/>
      <c r="U126" s="21">
        <f>SUM(H126:K130)</f>
        <v>0</v>
      </c>
      <c r="V126" s="22"/>
      <c r="W126" s="21">
        <f>SUM(L126:O130)</f>
        <v>0</v>
      </c>
      <c r="X126" s="22"/>
    </row>
    <row r="127" spans="1:24" x14ac:dyDescent="0.25">
      <c r="A127" s="15"/>
      <c r="B127" s="15"/>
      <c r="C127" s="16">
        <v>42087</v>
      </c>
      <c r="D127" s="17">
        <f>(Feuil1!$H$4/COUNT($C$111:$C$132))</f>
        <v>4818.181818181818</v>
      </c>
      <c r="E127" s="17">
        <f>(Feuil1!$H$5/COUNT($C$111:$C$132))</f>
        <v>4909.090909090909</v>
      </c>
      <c r="F127" s="17">
        <f>(Feuil1!$H$6/COUNT($C$111:$C$132))</f>
        <v>23000</v>
      </c>
      <c r="G127" s="17">
        <f>(Feuil1!$H$7/COUNT($C$111:$C$132))</f>
        <v>27545.454545454544</v>
      </c>
      <c r="H127" s="23"/>
      <c r="I127" s="23"/>
      <c r="J127" s="23"/>
      <c r="K127" s="23"/>
      <c r="L127" s="23"/>
      <c r="M127" s="23"/>
      <c r="N127" s="23"/>
      <c r="O127" s="23"/>
      <c r="P127" s="18"/>
      <c r="Q127" s="19">
        <f t="shared" si="2"/>
        <v>0</v>
      </c>
      <c r="R127" s="20">
        <f t="shared" si="3"/>
        <v>0</v>
      </c>
      <c r="S127" s="24"/>
      <c r="T127" s="25"/>
      <c r="U127" s="24"/>
      <c r="V127" s="25"/>
      <c r="W127" s="24"/>
      <c r="X127" s="25"/>
    </row>
    <row r="128" spans="1:24" x14ac:dyDescent="0.25">
      <c r="A128" s="15"/>
      <c r="B128" s="15"/>
      <c r="C128" s="16">
        <v>42088</v>
      </c>
      <c r="D128" s="17">
        <f>(Feuil1!$H$4/COUNT($C$111:$C$132))</f>
        <v>4818.181818181818</v>
      </c>
      <c r="E128" s="17">
        <f>(Feuil1!$H$5/COUNT($C$111:$C$132))</f>
        <v>4909.090909090909</v>
      </c>
      <c r="F128" s="17">
        <f>(Feuil1!$H$6/COUNT($C$111:$C$132))</f>
        <v>23000</v>
      </c>
      <c r="G128" s="17">
        <f>(Feuil1!$H$7/COUNT($C$111:$C$132))</f>
        <v>27545.454545454544</v>
      </c>
      <c r="H128" s="23"/>
      <c r="I128" s="23"/>
      <c r="J128" s="23"/>
      <c r="K128" s="23"/>
      <c r="L128" s="23"/>
      <c r="M128" s="23"/>
      <c r="N128" s="23"/>
      <c r="O128" s="23"/>
      <c r="P128" s="18"/>
      <c r="Q128" s="19">
        <f t="shared" si="2"/>
        <v>0</v>
      </c>
      <c r="R128" s="20">
        <f t="shared" si="3"/>
        <v>0</v>
      </c>
      <c r="S128" s="24"/>
      <c r="T128" s="25"/>
      <c r="U128" s="24"/>
      <c r="V128" s="25"/>
      <c r="W128" s="24"/>
      <c r="X128" s="25"/>
    </row>
    <row r="129" spans="1:24" x14ac:dyDescent="0.25">
      <c r="A129" s="15"/>
      <c r="B129" s="15"/>
      <c r="C129" s="16">
        <v>42089</v>
      </c>
      <c r="D129" s="17">
        <f>(Feuil1!$H$4/COUNT($C$111:$C$132))</f>
        <v>4818.181818181818</v>
      </c>
      <c r="E129" s="17">
        <f>(Feuil1!$H$5/COUNT($C$111:$C$132))</f>
        <v>4909.090909090909</v>
      </c>
      <c r="F129" s="17">
        <f>(Feuil1!$H$6/COUNT($C$111:$C$132))</f>
        <v>23000</v>
      </c>
      <c r="G129" s="17">
        <f>(Feuil1!$H$7/COUNT($C$111:$C$132))</f>
        <v>27545.454545454544</v>
      </c>
      <c r="H129" s="23"/>
      <c r="I129" s="23"/>
      <c r="J129" s="23"/>
      <c r="K129" s="23"/>
      <c r="L129" s="23"/>
      <c r="M129" s="23"/>
      <c r="N129" s="23"/>
      <c r="O129" s="23"/>
      <c r="P129" s="18"/>
      <c r="Q129" s="19">
        <f t="shared" si="2"/>
        <v>0</v>
      </c>
      <c r="R129" s="20">
        <f t="shared" si="3"/>
        <v>0</v>
      </c>
      <c r="S129" s="24"/>
      <c r="T129" s="25"/>
      <c r="U129" s="24"/>
      <c r="V129" s="25"/>
      <c r="W129" s="24"/>
      <c r="X129" s="25"/>
    </row>
    <row r="130" spans="1:24" x14ac:dyDescent="0.25">
      <c r="A130" s="15"/>
      <c r="B130" s="15"/>
      <c r="C130" s="16">
        <v>42090</v>
      </c>
      <c r="D130" s="17">
        <f>(Feuil1!$H$4/COUNT($C$111:$C$132))</f>
        <v>4818.181818181818</v>
      </c>
      <c r="E130" s="17">
        <f>(Feuil1!$H$5/COUNT($C$111:$C$132))</f>
        <v>4909.090909090909</v>
      </c>
      <c r="F130" s="17">
        <f>(Feuil1!$H$6/COUNT($C$111:$C$132))</f>
        <v>23000</v>
      </c>
      <c r="G130" s="17">
        <f>(Feuil1!$H$7/COUNT($C$111:$C$132))</f>
        <v>27545.454545454544</v>
      </c>
      <c r="H130" s="23"/>
      <c r="I130" s="23"/>
      <c r="J130" s="23"/>
      <c r="K130" s="23"/>
      <c r="L130" s="23"/>
      <c r="M130" s="23"/>
      <c r="N130" s="23"/>
      <c r="O130" s="23"/>
      <c r="P130" s="18"/>
      <c r="Q130" s="19">
        <f t="shared" si="2"/>
        <v>0</v>
      </c>
      <c r="R130" s="20">
        <f t="shared" si="3"/>
        <v>0</v>
      </c>
      <c r="S130" s="24"/>
      <c r="T130" s="25"/>
      <c r="U130" s="24"/>
      <c r="V130" s="25"/>
      <c r="W130" s="24"/>
      <c r="X130" s="25"/>
    </row>
    <row r="131" spans="1:24" x14ac:dyDescent="0.25">
      <c r="A131" s="15"/>
      <c r="B131" s="15">
        <v>14</v>
      </c>
      <c r="C131" s="16">
        <v>42093</v>
      </c>
      <c r="D131" s="17">
        <f>(Feuil1!$H$4/COUNT($C$111:$C$132))</f>
        <v>4818.181818181818</v>
      </c>
      <c r="E131" s="17">
        <f>(Feuil1!$H$5/COUNT($C$111:$C$132))</f>
        <v>4909.090909090909</v>
      </c>
      <c r="F131" s="17">
        <f>(Feuil1!$H$6/COUNT($C$111:$C$132))</f>
        <v>23000</v>
      </c>
      <c r="G131" s="17">
        <f>(Feuil1!$H$7/COUNT($C$111:$C$132))</f>
        <v>27545.454545454544</v>
      </c>
      <c r="H131" s="23"/>
      <c r="I131" s="23"/>
      <c r="J131" s="23"/>
      <c r="K131" s="23"/>
      <c r="L131" s="23"/>
      <c r="M131" s="23"/>
      <c r="N131" s="23"/>
      <c r="O131" s="23"/>
      <c r="P131" s="18"/>
      <c r="Q131" s="19">
        <f t="shared" ref="Q131:Q194" si="4">SUM(H131:K131)</f>
        <v>0</v>
      </c>
      <c r="R131" s="20">
        <f t="shared" ref="R131:R194" si="5">SUM(L131:O131)</f>
        <v>0</v>
      </c>
      <c r="S131" s="21">
        <f>SUM(D131:G135)</f>
        <v>301909.09090909088</v>
      </c>
      <c r="T131" s="22"/>
      <c r="U131" s="21">
        <f>SUM(H131:K135)</f>
        <v>0</v>
      </c>
      <c r="V131" s="22"/>
      <c r="W131" s="21">
        <f>SUM(L131:O135)</f>
        <v>0</v>
      </c>
      <c r="X131" s="22"/>
    </row>
    <row r="132" spans="1:24" x14ac:dyDescent="0.25">
      <c r="A132" s="15"/>
      <c r="B132" s="15"/>
      <c r="C132" s="16">
        <v>42094</v>
      </c>
      <c r="D132" s="17">
        <f>(Feuil1!$H$4/COUNT($C$111:$C$132))</f>
        <v>4818.181818181818</v>
      </c>
      <c r="E132" s="17">
        <f>(Feuil1!$H$5/COUNT($C$111:$C$132))</f>
        <v>4909.090909090909</v>
      </c>
      <c r="F132" s="17">
        <f>(Feuil1!$H$6/COUNT($C$111:$C$132))</f>
        <v>23000</v>
      </c>
      <c r="G132" s="17">
        <f>(Feuil1!$H$7/COUNT($C$111:$C$132))</f>
        <v>27545.454545454544</v>
      </c>
      <c r="H132" s="23"/>
      <c r="I132" s="23"/>
      <c r="J132" s="23"/>
      <c r="K132" s="23"/>
      <c r="L132" s="23"/>
      <c r="M132" s="23"/>
      <c r="N132" s="23"/>
      <c r="O132" s="23"/>
      <c r="P132" s="18"/>
      <c r="Q132" s="19">
        <f t="shared" si="4"/>
        <v>0</v>
      </c>
      <c r="R132" s="20">
        <f t="shared" si="5"/>
        <v>0</v>
      </c>
      <c r="S132" s="24"/>
      <c r="T132" s="25"/>
      <c r="U132" s="24"/>
      <c r="V132" s="25"/>
      <c r="W132" s="24"/>
      <c r="X132" s="25"/>
    </row>
    <row r="133" spans="1:24" x14ac:dyDescent="0.25">
      <c r="A133" s="14" t="str">
        <f>PROPER(TEXT(DATE(2015,4,1),"mmmm aaaa"))</f>
        <v>Avril 2015</v>
      </c>
      <c r="B133" s="15"/>
      <c r="C133" s="16">
        <v>42095</v>
      </c>
      <c r="D133" s="17">
        <f>(Feuil1!$I$4/COUNT($C$133:$C$154))</f>
        <v>4863.636363636364</v>
      </c>
      <c r="E133" s="17">
        <f>(Feuil1!$I$5/COUNT($C$133:$C$154))</f>
        <v>4954.545454545455</v>
      </c>
      <c r="F133" s="17">
        <f>(Feuil1!$I$6/COUNT($C$133:$C$154))</f>
        <v>23045.454545454544</v>
      </c>
      <c r="G133" s="17">
        <f>(Feuil1!$I$7/COUNT($C$133:$C$154))</f>
        <v>27590.909090909092</v>
      </c>
      <c r="H133" s="23"/>
      <c r="I133" s="23"/>
      <c r="J133" s="23"/>
      <c r="K133" s="23"/>
      <c r="L133" s="23"/>
      <c r="M133" s="23"/>
      <c r="N133" s="23"/>
      <c r="O133" s="23"/>
      <c r="P133" s="18"/>
      <c r="Q133" s="19">
        <f t="shared" si="4"/>
        <v>0</v>
      </c>
      <c r="R133" s="20">
        <f t="shared" si="5"/>
        <v>0</v>
      </c>
      <c r="S133" s="24"/>
      <c r="T133" s="22">
        <f>P133+P134+P135+S136+S141+S146+S151-P154</f>
        <v>1212160.173160173</v>
      </c>
      <c r="U133" s="24"/>
      <c r="V133" s="22">
        <f>R133+Q134+Q135+U136+U141+U146+U151-Q154</f>
        <v>0</v>
      </c>
      <c r="W133" s="24"/>
      <c r="X133" s="22">
        <f>T133+R134+R135+W136+W141+W146+W151-R154</f>
        <v>1212160.173160173</v>
      </c>
    </row>
    <row r="134" spans="1:24" x14ac:dyDescent="0.25">
      <c r="A134" s="15"/>
      <c r="B134" s="15"/>
      <c r="C134" s="16">
        <v>42096</v>
      </c>
      <c r="D134" s="17">
        <f>(Feuil1!$I$4/COUNT($C$133:$C$154))</f>
        <v>4863.636363636364</v>
      </c>
      <c r="E134" s="17">
        <f>(Feuil1!$I$5/COUNT($C$133:$C$154))</f>
        <v>4954.545454545455</v>
      </c>
      <c r="F134" s="17">
        <f>(Feuil1!$I$6/COUNT($C$133:$C$154))</f>
        <v>23045.454545454544</v>
      </c>
      <c r="G134" s="17">
        <f>(Feuil1!$I$7/COUNT($C$133:$C$154))</f>
        <v>27590.909090909092</v>
      </c>
      <c r="H134" s="23"/>
      <c r="I134" s="23"/>
      <c r="J134" s="23"/>
      <c r="K134" s="23"/>
      <c r="L134" s="23"/>
      <c r="M134" s="23"/>
      <c r="N134" s="23"/>
      <c r="O134" s="23"/>
      <c r="P134" s="18"/>
      <c r="Q134" s="19">
        <f t="shared" si="4"/>
        <v>0</v>
      </c>
      <c r="R134" s="20">
        <f t="shared" si="5"/>
        <v>0</v>
      </c>
      <c r="S134" s="24"/>
      <c r="T134" s="25"/>
      <c r="U134" s="24"/>
      <c r="V134" s="25"/>
      <c r="W134" s="24"/>
      <c r="X134" s="25"/>
    </row>
    <row r="135" spans="1:24" x14ac:dyDescent="0.25">
      <c r="A135" s="15"/>
      <c r="B135" s="15"/>
      <c r="C135" s="16">
        <v>42097</v>
      </c>
      <c r="D135" s="17">
        <f>(Feuil1!$I$4/COUNT($C$133:$C$154))</f>
        <v>4863.636363636364</v>
      </c>
      <c r="E135" s="17">
        <f>(Feuil1!$I$5/COUNT($C$133:$C$154))</f>
        <v>4954.545454545455</v>
      </c>
      <c r="F135" s="17">
        <f>(Feuil1!$I$6/COUNT($C$133:$C$154))</f>
        <v>23045.454545454544</v>
      </c>
      <c r="G135" s="17">
        <f>(Feuil1!$I$7/COUNT($C$133:$C$154))</f>
        <v>27590.909090909092</v>
      </c>
      <c r="H135" s="23"/>
      <c r="I135" s="23"/>
      <c r="J135" s="23"/>
      <c r="K135" s="23"/>
      <c r="L135" s="23"/>
      <c r="M135" s="23"/>
      <c r="N135" s="23"/>
      <c r="O135" s="23"/>
      <c r="P135" s="18"/>
      <c r="Q135" s="19">
        <f t="shared" si="4"/>
        <v>0</v>
      </c>
      <c r="R135" s="20">
        <f t="shared" si="5"/>
        <v>0</v>
      </c>
      <c r="S135" s="24"/>
      <c r="T135" s="25"/>
      <c r="U135" s="24"/>
      <c r="V135" s="25"/>
      <c r="W135" s="24"/>
      <c r="X135" s="25"/>
    </row>
    <row r="136" spans="1:24" x14ac:dyDescent="0.25">
      <c r="A136" s="15"/>
      <c r="B136" s="15">
        <v>15</v>
      </c>
      <c r="C136" s="16">
        <v>42100</v>
      </c>
      <c r="D136" s="17">
        <f>(Feuil1!$I$4/COUNT($C$133:$C$154))</f>
        <v>4863.636363636364</v>
      </c>
      <c r="E136" s="17">
        <f>(Feuil1!$I$5/COUNT($C$133:$C$154))</f>
        <v>4954.545454545455</v>
      </c>
      <c r="F136" s="17">
        <f>(Feuil1!$I$6/COUNT($C$133:$C$154))</f>
        <v>23045.454545454544</v>
      </c>
      <c r="G136" s="17">
        <f>(Feuil1!$I$7/COUNT($C$133:$C$154))</f>
        <v>27590.909090909092</v>
      </c>
      <c r="H136" s="23"/>
      <c r="I136" s="23"/>
      <c r="J136" s="23"/>
      <c r="K136" s="23"/>
      <c r="L136" s="23"/>
      <c r="M136" s="23"/>
      <c r="N136" s="23"/>
      <c r="O136" s="23"/>
      <c r="P136" s="18"/>
      <c r="Q136" s="19">
        <f t="shared" si="4"/>
        <v>0</v>
      </c>
      <c r="R136" s="20">
        <f t="shared" si="5"/>
        <v>0</v>
      </c>
      <c r="S136" s="21">
        <f>SUM(D136:G140)</f>
        <v>302272.72727272724</v>
      </c>
      <c r="T136" s="22"/>
      <c r="U136" s="21">
        <f>SUM(H136:K140)</f>
        <v>0</v>
      </c>
      <c r="V136" s="22"/>
      <c r="W136" s="21">
        <f>SUM(L136:O140)</f>
        <v>0</v>
      </c>
      <c r="X136" s="22"/>
    </row>
    <row r="137" spans="1:24" x14ac:dyDescent="0.25">
      <c r="A137" s="15"/>
      <c r="B137" s="15"/>
      <c r="C137" s="16">
        <v>42101</v>
      </c>
      <c r="D137" s="17">
        <f>(Feuil1!$I$4/COUNT($C$133:$C$154))</f>
        <v>4863.636363636364</v>
      </c>
      <c r="E137" s="17">
        <f>(Feuil1!$I$5/COUNT($C$133:$C$154))</f>
        <v>4954.545454545455</v>
      </c>
      <c r="F137" s="17">
        <f>(Feuil1!$I$6/COUNT($C$133:$C$154))</f>
        <v>23045.454545454544</v>
      </c>
      <c r="G137" s="17">
        <f>(Feuil1!$I$7/COUNT($C$133:$C$154))</f>
        <v>27590.909090909092</v>
      </c>
      <c r="H137" s="26"/>
      <c r="I137" s="26"/>
      <c r="J137" s="26"/>
      <c r="K137" s="26"/>
      <c r="L137" s="26"/>
      <c r="M137" s="26"/>
      <c r="N137" s="26"/>
      <c r="O137" s="26"/>
      <c r="P137" s="18"/>
      <c r="Q137" s="19">
        <f t="shared" si="4"/>
        <v>0</v>
      </c>
      <c r="R137" s="20">
        <f t="shared" si="5"/>
        <v>0</v>
      </c>
      <c r="S137" s="24"/>
      <c r="T137" s="25"/>
      <c r="U137" s="24"/>
      <c r="V137" s="25"/>
      <c r="W137" s="24"/>
      <c r="X137" s="25"/>
    </row>
    <row r="138" spans="1:24" x14ac:dyDescent="0.25">
      <c r="A138" s="15"/>
      <c r="B138" s="15"/>
      <c r="C138" s="16">
        <v>42102</v>
      </c>
      <c r="D138" s="17">
        <f>(Feuil1!$I$4/COUNT($C$133:$C$154))</f>
        <v>4863.636363636364</v>
      </c>
      <c r="E138" s="17">
        <f>(Feuil1!$I$5/COUNT($C$133:$C$154))</f>
        <v>4954.545454545455</v>
      </c>
      <c r="F138" s="17">
        <f>(Feuil1!$I$6/COUNT($C$133:$C$154))</f>
        <v>23045.454545454544</v>
      </c>
      <c r="G138" s="17">
        <f>(Feuil1!$I$7/COUNT($C$133:$C$154))</f>
        <v>27590.909090909092</v>
      </c>
      <c r="H138" s="23"/>
      <c r="I138" s="23"/>
      <c r="J138" s="23"/>
      <c r="K138" s="23"/>
      <c r="L138" s="23"/>
      <c r="M138" s="23"/>
      <c r="N138" s="23"/>
      <c r="O138" s="23"/>
      <c r="P138" s="18"/>
      <c r="Q138" s="19">
        <f t="shared" si="4"/>
        <v>0</v>
      </c>
      <c r="R138" s="20">
        <f t="shared" si="5"/>
        <v>0</v>
      </c>
      <c r="S138" s="24"/>
      <c r="T138" s="25"/>
      <c r="U138" s="24"/>
      <c r="V138" s="25"/>
      <c r="W138" s="24"/>
      <c r="X138" s="25"/>
    </row>
    <row r="139" spans="1:24" x14ac:dyDescent="0.25">
      <c r="A139" s="15"/>
      <c r="B139" s="15"/>
      <c r="C139" s="16">
        <v>42103</v>
      </c>
      <c r="D139" s="17">
        <f>(Feuil1!$I$4/COUNT($C$133:$C$154))</f>
        <v>4863.636363636364</v>
      </c>
      <c r="E139" s="17">
        <f>(Feuil1!$I$5/COUNT($C$133:$C$154))</f>
        <v>4954.545454545455</v>
      </c>
      <c r="F139" s="17">
        <f>(Feuil1!$I$6/COUNT($C$133:$C$154))</f>
        <v>23045.454545454544</v>
      </c>
      <c r="G139" s="17">
        <f>(Feuil1!$I$7/COUNT($C$133:$C$154))</f>
        <v>27590.909090909092</v>
      </c>
      <c r="H139" s="23"/>
      <c r="I139" s="23"/>
      <c r="J139" s="23"/>
      <c r="K139" s="23"/>
      <c r="L139" s="23"/>
      <c r="M139" s="23"/>
      <c r="N139" s="23"/>
      <c r="O139" s="23"/>
      <c r="P139" s="18"/>
      <c r="Q139" s="19">
        <f t="shared" si="4"/>
        <v>0</v>
      </c>
      <c r="R139" s="20">
        <f t="shared" si="5"/>
        <v>0</v>
      </c>
      <c r="S139" s="24"/>
      <c r="T139" s="25"/>
      <c r="U139" s="24"/>
      <c r="V139" s="25"/>
      <c r="W139" s="24"/>
      <c r="X139" s="25"/>
    </row>
    <row r="140" spans="1:24" x14ac:dyDescent="0.25">
      <c r="A140" s="15"/>
      <c r="B140" s="15"/>
      <c r="C140" s="16">
        <v>42104</v>
      </c>
      <c r="D140" s="17">
        <f>(Feuil1!$I$4/COUNT($C$133:$C$154))</f>
        <v>4863.636363636364</v>
      </c>
      <c r="E140" s="17">
        <f>(Feuil1!$I$5/COUNT($C$133:$C$154))</f>
        <v>4954.545454545455</v>
      </c>
      <c r="F140" s="17">
        <f>(Feuil1!$I$6/COUNT($C$133:$C$154))</f>
        <v>23045.454545454544</v>
      </c>
      <c r="G140" s="17">
        <f>(Feuil1!$I$7/COUNT($C$133:$C$154))</f>
        <v>27590.909090909092</v>
      </c>
      <c r="H140" s="23"/>
      <c r="I140" s="23"/>
      <c r="J140" s="23"/>
      <c r="K140" s="23"/>
      <c r="L140" s="23"/>
      <c r="M140" s="23"/>
      <c r="N140" s="23"/>
      <c r="O140" s="23"/>
      <c r="P140" s="18"/>
      <c r="Q140" s="19">
        <f t="shared" si="4"/>
        <v>0</v>
      </c>
      <c r="R140" s="20">
        <f t="shared" si="5"/>
        <v>0</v>
      </c>
      <c r="S140" s="24"/>
      <c r="T140" s="25"/>
      <c r="U140" s="24"/>
      <c r="V140" s="25"/>
      <c r="W140" s="24"/>
      <c r="X140" s="25"/>
    </row>
    <row r="141" spans="1:24" x14ac:dyDescent="0.25">
      <c r="A141" s="15"/>
      <c r="B141" s="15">
        <v>16</v>
      </c>
      <c r="C141" s="16">
        <v>42107</v>
      </c>
      <c r="D141" s="17">
        <f>(Feuil1!$I$4/COUNT($C$133:$C$154))</f>
        <v>4863.636363636364</v>
      </c>
      <c r="E141" s="17">
        <f>(Feuil1!$I$5/COUNT($C$133:$C$154))</f>
        <v>4954.545454545455</v>
      </c>
      <c r="F141" s="17">
        <f>(Feuil1!$I$6/COUNT($C$133:$C$154))</f>
        <v>23045.454545454544</v>
      </c>
      <c r="G141" s="17">
        <f>(Feuil1!$I$7/COUNT($C$133:$C$154))</f>
        <v>27590.909090909092</v>
      </c>
      <c r="H141" s="23"/>
      <c r="I141" s="23"/>
      <c r="J141" s="23"/>
      <c r="K141" s="23"/>
      <c r="L141" s="23"/>
      <c r="M141" s="23"/>
      <c r="N141" s="23"/>
      <c r="O141" s="23"/>
      <c r="P141" s="18"/>
      <c r="Q141" s="19">
        <f t="shared" si="4"/>
        <v>0</v>
      </c>
      <c r="R141" s="20">
        <f t="shared" si="5"/>
        <v>0</v>
      </c>
      <c r="S141" s="21">
        <f>SUM(D141:G145)</f>
        <v>302272.72727272724</v>
      </c>
      <c r="T141" s="22"/>
      <c r="U141" s="21">
        <f>SUM(H141:K145)</f>
        <v>0</v>
      </c>
      <c r="V141" s="22"/>
      <c r="W141" s="21">
        <f>SUM(L141:O145)</f>
        <v>0</v>
      </c>
      <c r="X141" s="22"/>
    </row>
    <row r="142" spans="1:24" x14ac:dyDescent="0.25">
      <c r="A142" s="15"/>
      <c r="B142" s="15"/>
      <c r="C142" s="16">
        <v>42108</v>
      </c>
      <c r="D142" s="17">
        <f>(Feuil1!$I$4/COUNT($C$133:$C$154))</f>
        <v>4863.636363636364</v>
      </c>
      <c r="E142" s="17">
        <f>(Feuil1!$I$5/COUNT($C$133:$C$154))</f>
        <v>4954.545454545455</v>
      </c>
      <c r="F142" s="17">
        <f>(Feuil1!$I$6/COUNT($C$133:$C$154))</f>
        <v>23045.454545454544</v>
      </c>
      <c r="G142" s="17">
        <f>(Feuil1!$I$7/COUNT($C$133:$C$154))</f>
        <v>27590.909090909092</v>
      </c>
      <c r="H142" s="23"/>
      <c r="I142" s="23"/>
      <c r="J142" s="23"/>
      <c r="K142" s="23"/>
      <c r="L142" s="23"/>
      <c r="M142" s="23"/>
      <c r="N142" s="23"/>
      <c r="O142" s="23"/>
      <c r="P142" s="18"/>
      <c r="Q142" s="19">
        <f t="shared" si="4"/>
        <v>0</v>
      </c>
      <c r="R142" s="20">
        <f t="shared" si="5"/>
        <v>0</v>
      </c>
      <c r="S142" s="24"/>
      <c r="T142" s="25"/>
      <c r="U142" s="24"/>
      <c r="V142" s="25"/>
      <c r="W142" s="24"/>
      <c r="X142" s="25"/>
    </row>
    <row r="143" spans="1:24" x14ac:dyDescent="0.25">
      <c r="A143" s="15"/>
      <c r="B143" s="15"/>
      <c r="C143" s="16">
        <v>42109</v>
      </c>
      <c r="D143" s="17">
        <f>(Feuil1!$I$4/COUNT($C$133:$C$154))</f>
        <v>4863.636363636364</v>
      </c>
      <c r="E143" s="17">
        <f>(Feuil1!$I$5/COUNT($C$133:$C$154))</f>
        <v>4954.545454545455</v>
      </c>
      <c r="F143" s="17">
        <f>(Feuil1!$I$6/COUNT($C$133:$C$154))</f>
        <v>23045.454545454544</v>
      </c>
      <c r="G143" s="17">
        <f>(Feuil1!$I$7/COUNT($C$133:$C$154))</f>
        <v>27590.909090909092</v>
      </c>
      <c r="H143" s="23"/>
      <c r="I143" s="23"/>
      <c r="J143" s="23"/>
      <c r="K143" s="23"/>
      <c r="L143" s="23"/>
      <c r="M143" s="23"/>
      <c r="N143" s="23"/>
      <c r="O143" s="23"/>
      <c r="P143" s="18"/>
      <c r="Q143" s="19">
        <f t="shared" si="4"/>
        <v>0</v>
      </c>
      <c r="R143" s="20">
        <f t="shared" si="5"/>
        <v>0</v>
      </c>
      <c r="S143" s="24"/>
      <c r="T143" s="25"/>
      <c r="U143" s="24"/>
      <c r="V143" s="25"/>
      <c r="W143" s="24"/>
      <c r="X143" s="25"/>
    </row>
    <row r="144" spans="1:24" x14ac:dyDescent="0.25">
      <c r="A144" s="15"/>
      <c r="B144" s="15"/>
      <c r="C144" s="16">
        <v>42110</v>
      </c>
      <c r="D144" s="17">
        <f>(Feuil1!$I$4/COUNT($C$133:$C$154))</f>
        <v>4863.636363636364</v>
      </c>
      <c r="E144" s="17">
        <f>(Feuil1!$I$5/COUNT($C$133:$C$154))</f>
        <v>4954.545454545455</v>
      </c>
      <c r="F144" s="17">
        <f>(Feuil1!$I$6/COUNT($C$133:$C$154))</f>
        <v>23045.454545454544</v>
      </c>
      <c r="G144" s="17">
        <f>(Feuil1!$I$7/COUNT($C$133:$C$154))</f>
        <v>27590.909090909092</v>
      </c>
      <c r="H144" s="23"/>
      <c r="I144" s="23"/>
      <c r="J144" s="23"/>
      <c r="K144" s="23"/>
      <c r="L144" s="23"/>
      <c r="M144" s="23"/>
      <c r="N144" s="23"/>
      <c r="O144" s="23"/>
      <c r="P144" s="18"/>
      <c r="Q144" s="19">
        <f t="shared" si="4"/>
        <v>0</v>
      </c>
      <c r="R144" s="20">
        <f t="shared" si="5"/>
        <v>0</v>
      </c>
      <c r="S144" s="24"/>
      <c r="T144" s="25"/>
      <c r="U144" s="24"/>
      <c r="V144" s="25"/>
      <c r="W144" s="24"/>
      <c r="X144" s="25"/>
    </row>
    <row r="145" spans="1:24" x14ac:dyDescent="0.25">
      <c r="A145" s="15"/>
      <c r="B145" s="15"/>
      <c r="C145" s="16">
        <v>42111</v>
      </c>
      <c r="D145" s="17">
        <f>(Feuil1!$I$4/COUNT($C$133:$C$154))</f>
        <v>4863.636363636364</v>
      </c>
      <c r="E145" s="17">
        <f>(Feuil1!$I$5/COUNT($C$133:$C$154))</f>
        <v>4954.545454545455</v>
      </c>
      <c r="F145" s="17">
        <f>(Feuil1!$I$6/COUNT($C$133:$C$154))</f>
        <v>23045.454545454544</v>
      </c>
      <c r="G145" s="17">
        <f>(Feuil1!$I$7/COUNT($C$133:$C$154))</f>
        <v>27590.909090909092</v>
      </c>
      <c r="H145" s="23"/>
      <c r="I145" s="23"/>
      <c r="J145" s="23"/>
      <c r="K145" s="23"/>
      <c r="L145" s="23"/>
      <c r="M145" s="23"/>
      <c r="N145" s="23"/>
      <c r="O145" s="23"/>
      <c r="P145" s="18"/>
      <c r="Q145" s="19">
        <f t="shared" si="4"/>
        <v>0</v>
      </c>
      <c r="R145" s="20">
        <f t="shared" si="5"/>
        <v>0</v>
      </c>
      <c r="S145" s="24"/>
      <c r="T145" s="25"/>
      <c r="U145" s="24"/>
      <c r="V145" s="25"/>
      <c r="W145" s="24"/>
      <c r="X145" s="25"/>
    </row>
    <row r="146" spans="1:24" x14ac:dyDescent="0.25">
      <c r="A146" s="15"/>
      <c r="B146" s="15">
        <v>17</v>
      </c>
      <c r="C146" s="16">
        <v>42114</v>
      </c>
      <c r="D146" s="17">
        <f>(Feuil1!$I$4/COUNT($C$133:$C$154))</f>
        <v>4863.636363636364</v>
      </c>
      <c r="E146" s="17">
        <f>(Feuil1!$I$5/COUNT($C$133:$C$154))</f>
        <v>4954.545454545455</v>
      </c>
      <c r="F146" s="17">
        <f>(Feuil1!$I$6/COUNT($C$133:$C$154))</f>
        <v>23045.454545454544</v>
      </c>
      <c r="G146" s="17">
        <f>(Feuil1!$I$7/COUNT($C$133:$C$154))</f>
        <v>27590.909090909092</v>
      </c>
      <c r="H146" s="23"/>
      <c r="I146" s="23"/>
      <c r="J146" s="23"/>
      <c r="K146" s="23"/>
      <c r="L146" s="23"/>
      <c r="M146" s="23"/>
      <c r="N146" s="23"/>
      <c r="O146" s="23"/>
      <c r="P146" s="18"/>
      <c r="Q146" s="19">
        <f t="shared" si="4"/>
        <v>0</v>
      </c>
      <c r="R146" s="20">
        <f t="shared" si="5"/>
        <v>0</v>
      </c>
      <c r="S146" s="21">
        <f>SUM(D146:G150)</f>
        <v>302272.72727272724</v>
      </c>
      <c r="T146" s="22"/>
      <c r="U146" s="21">
        <f>SUM(H146:K150)</f>
        <v>0</v>
      </c>
      <c r="V146" s="22"/>
      <c r="W146" s="21">
        <f>SUM(L146:O150)</f>
        <v>0</v>
      </c>
      <c r="X146" s="22"/>
    </row>
    <row r="147" spans="1:24" x14ac:dyDescent="0.25">
      <c r="A147" s="15"/>
      <c r="B147" s="15"/>
      <c r="C147" s="16">
        <v>42115</v>
      </c>
      <c r="D147" s="17">
        <f>(Feuil1!$I$4/COUNT($C$133:$C$154))</f>
        <v>4863.636363636364</v>
      </c>
      <c r="E147" s="17">
        <f>(Feuil1!$I$5/COUNT($C$133:$C$154))</f>
        <v>4954.545454545455</v>
      </c>
      <c r="F147" s="17">
        <f>(Feuil1!$I$6/COUNT($C$133:$C$154))</f>
        <v>23045.454545454544</v>
      </c>
      <c r="G147" s="17">
        <f>(Feuil1!$I$7/COUNT($C$133:$C$154))</f>
        <v>27590.909090909092</v>
      </c>
      <c r="H147" s="23"/>
      <c r="I147" s="23"/>
      <c r="J147" s="23"/>
      <c r="K147" s="23"/>
      <c r="L147" s="23"/>
      <c r="M147" s="23"/>
      <c r="N147" s="23"/>
      <c r="O147" s="23"/>
      <c r="P147" s="18"/>
      <c r="Q147" s="19">
        <f t="shared" si="4"/>
        <v>0</v>
      </c>
      <c r="R147" s="20">
        <f t="shared" si="5"/>
        <v>0</v>
      </c>
      <c r="S147" s="24"/>
      <c r="T147" s="25"/>
      <c r="U147" s="24"/>
      <c r="V147" s="25"/>
      <c r="W147" s="24"/>
      <c r="X147" s="25"/>
    </row>
    <row r="148" spans="1:24" x14ac:dyDescent="0.25">
      <c r="A148" s="15"/>
      <c r="B148" s="15"/>
      <c r="C148" s="16">
        <v>42116</v>
      </c>
      <c r="D148" s="17">
        <f>(Feuil1!$I$4/COUNT($C$133:$C$154))</f>
        <v>4863.636363636364</v>
      </c>
      <c r="E148" s="17">
        <f>(Feuil1!$I$5/COUNT($C$133:$C$154))</f>
        <v>4954.545454545455</v>
      </c>
      <c r="F148" s="17">
        <f>(Feuil1!$I$6/COUNT($C$133:$C$154))</f>
        <v>23045.454545454544</v>
      </c>
      <c r="G148" s="17">
        <f>(Feuil1!$I$7/COUNT($C$133:$C$154))</f>
        <v>27590.909090909092</v>
      </c>
      <c r="H148" s="23"/>
      <c r="I148" s="23"/>
      <c r="J148" s="23"/>
      <c r="K148" s="23"/>
      <c r="L148" s="23"/>
      <c r="M148" s="23"/>
      <c r="N148" s="23"/>
      <c r="O148" s="23"/>
      <c r="P148" s="18"/>
      <c r="Q148" s="19">
        <f t="shared" si="4"/>
        <v>0</v>
      </c>
      <c r="R148" s="20">
        <f t="shared" si="5"/>
        <v>0</v>
      </c>
      <c r="S148" s="24"/>
      <c r="T148" s="25"/>
      <c r="U148" s="24"/>
      <c r="V148" s="25"/>
      <c r="W148" s="24"/>
      <c r="X148" s="25"/>
    </row>
    <row r="149" spans="1:24" x14ac:dyDescent="0.25">
      <c r="A149" s="15"/>
      <c r="B149" s="15"/>
      <c r="C149" s="16">
        <v>42117</v>
      </c>
      <c r="D149" s="17">
        <f>(Feuil1!$I$4/COUNT($C$133:$C$154))</f>
        <v>4863.636363636364</v>
      </c>
      <c r="E149" s="17">
        <f>(Feuil1!$I$5/COUNT($C$133:$C$154))</f>
        <v>4954.545454545455</v>
      </c>
      <c r="F149" s="17">
        <f>(Feuil1!$I$6/COUNT($C$133:$C$154))</f>
        <v>23045.454545454544</v>
      </c>
      <c r="G149" s="17">
        <f>(Feuil1!$I$7/COUNT($C$133:$C$154))</f>
        <v>27590.909090909092</v>
      </c>
      <c r="H149" s="23"/>
      <c r="I149" s="23"/>
      <c r="J149" s="23"/>
      <c r="K149" s="23"/>
      <c r="L149" s="23"/>
      <c r="M149" s="23"/>
      <c r="N149" s="23"/>
      <c r="O149" s="23"/>
      <c r="P149" s="18"/>
      <c r="Q149" s="19">
        <f t="shared" si="4"/>
        <v>0</v>
      </c>
      <c r="R149" s="20">
        <f t="shared" si="5"/>
        <v>0</v>
      </c>
      <c r="S149" s="24"/>
      <c r="T149" s="25"/>
      <c r="U149" s="24"/>
      <c r="V149" s="25"/>
      <c r="W149" s="24"/>
      <c r="X149" s="25"/>
    </row>
    <row r="150" spans="1:24" x14ac:dyDescent="0.25">
      <c r="A150" s="15"/>
      <c r="B150" s="15"/>
      <c r="C150" s="16">
        <v>42118</v>
      </c>
      <c r="D150" s="17">
        <f>(Feuil1!$I$4/COUNT($C$133:$C$154))</f>
        <v>4863.636363636364</v>
      </c>
      <c r="E150" s="17">
        <f>(Feuil1!$I$5/COUNT($C$133:$C$154))</f>
        <v>4954.545454545455</v>
      </c>
      <c r="F150" s="17">
        <f>(Feuil1!$I$6/COUNT($C$133:$C$154))</f>
        <v>23045.454545454544</v>
      </c>
      <c r="G150" s="17">
        <f>(Feuil1!$I$7/COUNT($C$133:$C$154))</f>
        <v>27590.909090909092</v>
      </c>
      <c r="H150" s="23"/>
      <c r="I150" s="23"/>
      <c r="J150" s="23"/>
      <c r="K150" s="23"/>
      <c r="L150" s="23"/>
      <c r="M150" s="23"/>
      <c r="N150" s="23"/>
      <c r="O150" s="23"/>
      <c r="P150" s="18"/>
      <c r="Q150" s="19">
        <f t="shared" si="4"/>
        <v>0</v>
      </c>
      <c r="R150" s="20">
        <f t="shared" si="5"/>
        <v>0</v>
      </c>
      <c r="S150" s="24"/>
      <c r="T150" s="25"/>
      <c r="U150" s="24"/>
      <c r="V150" s="25"/>
      <c r="W150" s="24"/>
      <c r="X150" s="25"/>
    </row>
    <row r="151" spans="1:24" x14ac:dyDescent="0.25">
      <c r="A151" s="15"/>
      <c r="B151" s="15">
        <v>18</v>
      </c>
      <c r="C151" s="16">
        <v>42121</v>
      </c>
      <c r="D151" s="17">
        <f>(Feuil1!$I$4/COUNT($C$133:$C$154))</f>
        <v>4863.636363636364</v>
      </c>
      <c r="E151" s="17">
        <f>(Feuil1!$I$5/COUNT($C$133:$C$154))</f>
        <v>4954.545454545455</v>
      </c>
      <c r="F151" s="17">
        <f>(Feuil1!$I$6/COUNT($C$133:$C$154))</f>
        <v>23045.454545454544</v>
      </c>
      <c r="G151" s="17">
        <f>(Feuil1!$I$7/COUNT($C$133:$C$154))</f>
        <v>27590.909090909092</v>
      </c>
      <c r="H151" s="23"/>
      <c r="I151" s="23"/>
      <c r="J151" s="23"/>
      <c r="K151" s="23"/>
      <c r="L151" s="23"/>
      <c r="M151" s="23"/>
      <c r="N151" s="23"/>
      <c r="O151" s="23"/>
      <c r="P151" s="18"/>
      <c r="Q151" s="19">
        <f t="shared" si="4"/>
        <v>0</v>
      </c>
      <c r="R151" s="20">
        <f t="shared" si="5"/>
        <v>0</v>
      </c>
      <c r="S151" s="21">
        <f>SUM(D151:G155)</f>
        <v>305341.99134199129</v>
      </c>
      <c r="T151" s="22"/>
      <c r="U151" s="21">
        <f>SUM(H151:K155)</f>
        <v>0</v>
      </c>
      <c r="V151" s="22"/>
      <c r="W151" s="21">
        <f>SUM(L151:O155)</f>
        <v>0</v>
      </c>
      <c r="X151" s="22"/>
    </row>
    <row r="152" spans="1:24" x14ac:dyDescent="0.25">
      <c r="A152" s="15"/>
      <c r="B152" s="15"/>
      <c r="C152" s="16">
        <v>42122</v>
      </c>
      <c r="D152" s="17">
        <f>(Feuil1!$I$4/COUNT($C$133:$C$154))</f>
        <v>4863.636363636364</v>
      </c>
      <c r="E152" s="17">
        <f>(Feuil1!$I$5/COUNT($C$133:$C$154))</f>
        <v>4954.545454545455</v>
      </c>
      <c r="F152" s="17">
        <f>(Feuil1!$I$6/COUNT($C$133:$C$154))</f>
        <v>23045.454545454544</v>
      </c>
      <c r="G152" s="17">
        <f>(Feuil1!$I$7/COUNT($C$133:$C$154))</f>
        <v>27590.909090909092</v>
      </c>
      <c r="H152" s="23"/>
      <c r="I152" s="23"/>
      <c r="J152" s="23"/>
      <c r="K152" s="23"/>
      <c r="L152" s="23"/>
      <c r="M152" s="23"/>
      <c r="N152" s="23"/>
      <c r="O152" s="23"/>
      <c r="P152" s="18"/>
      <c r="Q152" s="19">
        <f t="shared" si="4"/>
        <v>0</v>
      </c>
      <c r="R152" s="20">
        <f t="shared" si="5"/>
        <v>0</v>
      </c>
      <c r="S152" s="24"/>
      <c r="T152" s="25"/>
      <c r="U152" s="24"/>
      <c r="V152" s="25"/>
      <c r="W152" s="24"/>
      <c r="X152" s="25"/>
    </row>
    <row r="153" spans="1:24" x14ac:dyDescent="0.25">
      <c r="A153" s="15"/>
      <c r="B153" s="15"/>
      <c r="C153" s="16">
        <v>42123</v>
      </c>
      <c r="D153" s="17">
        <f>(Feuil1!$I$4/COUNT($C$133:$C$154))</f>
        <v>4863.636363636364</v>
      </c>
      <c r="E153" s="17">
        <f>(Feuil1!$I$5/COUNT($C$133:$C$154))</f>
        <v>4954.545454545455</v>
      </c>
      <c r="F153" s="17">
        <f>(Feuil1!$I$6/COUNT($C$133:$C$154))</f>
        <v>23045.454545454544</v>
      </c>
      <c r="G153" s="17">
        <f>(Feuil1!$I$7/COUNT($C$133:$C$154))</f>
        <v>27590.909090909092</v>
      </c>
      <c r="H153" s="23"/>
      <c r="I153" s="23"/>
      <c r="J153" s="23"/>
      <c r="K153" s="23"/>
      <c r="L153" s="23"/>
      <c r="M153" s="23"/>
      <c r="N153" s="23"/>
      <c r="O153" s="23"/>
      <c r="P153" s="18"/>
      <c r="Q153" s="19">
        <f t="shared" si="4"/>
        <v>0</v>
      </c>
      <c r="R153" s="20">
        <f t="shared" si="5"/>
        <v>0</v>
      </c>
      <c r="S153" s="24"/>
      <c r="T153" s="25"/>
      <c r="U153" s="24"/>
      <c r="V153" s="25"/>
      <c r="W153" s="24"/>
      <c r="X153" s="25"/>
    </row>
    <row r="154" spans="1:24" x14ac:dyDescent="0.25">
      <c r="A154" s="15"/>
      <c r="B154" s="15"/>
      <c r="C154" s="16">
        <v>42124</v>
      </c>
      <c r="D154" s="17">
        <f>(Feuil1!$I$4/COUNT($C$133:$C$154))</f>
        <v>4863.636363636364</v>
      </c>
      <c r="E154" s="17">
        <f>(Feuil1!$I$5/COUNT($C$133:$C$154))</f>
        <v>4954.545454545455</v>
      </c>
      <c r="F154" s="17">
        <f>(Feuil1!$I$6/COUNT($C$133:$C$154))</f>
        <v>23045.454545454544</v>
      </c>
      <c r="G154" s="17">
        <f>(Feuil1!$I$7/COUNT($C$133:$C$154))</f>
        <v>27590.909090909092</v>
      </c>
      <c r="H154" s="23"/>
      <c r="I154" s="23"/>
      <c r="J154" s="23"/>
      <c r="K154" s="23"/>
      <c r="L154" s="23"/>
      <c r="M154" s="23"/>
      <c r="N154" s="23"/>
      <c r="O154" s="23"/>
      <c r="P154" s="18"/>
      <c r="Q154" s="19">
        <f t="shared" si="4"/>
        <v>0</v>
      </c>
      <c r="R154" s="20">
        <f t="shared" si="5"/>
        <v>0</v>
      </c>
      <c r="S154" s="24"/>
      <c r="T154" s="25"/>
      <c r="U154" s="24"/>
      <c r="V154" s="25"/>
      <c r="W154" s="24"/>
      <c r="X154" s="25"/>
    </row>
    <row r="155" spans="1:24" x14ac:dyDescent="0.25">
      <c r="A155" s="14" t="str">
        <f>PROPER(TEXT(DATE(2015,5,1),"mmmm aaaa"))</f>
        <v>Mai 2015</v>
      </c>
      <c r="B155" s="15"/>
      <c r="C155" s="16">
        <v>42125</v>
      </c>
      <c r="D155" s="17">
        <f>(Feuil1!$J$4/COUNT($C$155:$C$175))</f>
        <v>5142.8571428571431</v>
      </c>
      <c r="E155" s="17">
        <f>(Feuil1!$J$5/COUNT($C$155:$C$175))</f>
        <v>5238.0952380952385</v>
      </c>
      <c r="F155" s="17">
        <f>(Feuil1!$J$6/COUNT($C$155:$C$175))</f>
        <v>24190.476190476191</v>
      </c>
      <c r="G155" s="17">
        <f>(Feuil1!$J$7/COUNT($C$155:$C$175))</f>
        <v>28952.380952380954</v>
      </c>
      <c r="H155" s="23"/>
      <c r="I155" s="23"/>
      <c r="J155" s="23"/>
      <c r="K155" s="23"/>
      <c r="L155" s="23"/>
      <c r="M155" s="23"/>
      <c r="N155" s="23"/>
      <c r="O155" s="23"/>
      <c r="P155" s="18"/>
      <c r="Q155" s="19">
        <f t="shared" si="4"/>
        <v>0</v>
      </c>
      <c r="R155" s="20">
        <f t="shared" si="5"/>
        <v>0</v>
      </c>
      <c r="S155" s="24"/>
      <c r="T155" s="22">
        <f>P155+S156+S161+S166+S171</f>
        <v>1270476.1904761903</v>
      </c>
      <c r="U155" s="24"/>
      <c r="V155" s="22">
        <f>R155+U156+U161+U166+U171</f>
        <v>0</v>
      </c>
      <c r="W155" s="24"/>
      <c r="X155" s="22">
        <f>T155+W156+W161+W166+W171</f>
        <v>1270476.1904761903</v>
      </c>
    </row>
    <row r="156" spans="1:24" x14ac:dyDescent="0.25">
      <c r="A156" s="15"/>
      <c r="B156" s="15">
        <v>19</v>
      </c>
      <c r="C156" s="16">
        <v>42128</v>
      </c>
      <c r="D156" s="17">
        <f>(Feuil1!$J$4/COUNT($C$155:$C$175))</f>
        <v>5142.8571428571431</v>
      </c>
      <c r="E156" s="17">
        <f>(Feuil1!$J$5/COUNT($C$155:$C$175))</f>
        <v>5238.0952380952385</v>
      </c>
      <c r="F156" s="17">
        <f>(Feuil1!$J$6/COUNT($C$155:$C$175))</f>
        <v>24190.476190476191</v>
      </c>
      <c r="G156" s="17">
        <f>(Feuil1!$J$7/COUNT($C$155:$C$175))</f>
        <v>28952.380952380954</v>
      </c>
      <c r="H156" s="23"/>
      <c r="I156" s="23"/>
      <c r="J156" s="23"/>
      <c r="K156" s="23"/>
      <c r="L156" s="23"/>
      <c r="M156" s="23"/>
      <c r="N156" s="23"/>
      <c r="O156" s="23"/>
      <c r="P156" s="18"/>
      <c r="Q156" s="19">
        <f t="shared" si="4"/>
        <v>0</v>
      </c>
      <c r="R156" s="20">
        <f t="shared" si="5"/>
        <v>0</v>
      </c>
      <c r="S156" s="21">
        <f>SUM(D156:G160)</f>
        <v>317619.04761904757</v>
      </c>
      <c r="T156" s="22"/>
      <c r="U156" s="21">
        <f>SUM(H156:K160)</f>
        <v>0</v>
      </c>
      <c r="V156" s="22"/>
      <c r="W156" s="21">
        <f>SUM(L156:O160)</f>
        <v>0</v>
      </c>
      <c r="X156" s="22"/>
    </row>
    <row r="157" spans="1:24" x14ac:dyDescent="0.25">
      <c r="A157" s="15"/>
      <c r="B157" s="15"/>
      <c r="C157" s="16">
        <v>42129</v>
      </c>
      <c r="D157" s="17">
        <f>(Feuil1!$J$4/COUNT($C$155:$C$175))</f>
        <v>5142.8571428571431</v>
      </c>
      <c r="E157" s="17">
        <f>(Feuil1!$J$5/COUNT($C$155:$C$175))</f>
        <v>5238.0952380952385</v>
      </c>
      <c r="F157" s="17">
        <f>(Feuil1!$J$6/COUNT($C$155:$C$175))</f>
        <v>24190.476190476191</v>
      </c>
      <c r="G157" s="17">
        <f>(Feuil1!$J$7/COUNT($C$155:$C$175))</f>
        <v>28952.380952380954</v>
      </c>
      <c r="H157" s="23"/>
      <c r="I157" s="23"/>
      <c r="J157" s="23"/>
      <c r="K157" s="23"/>
      <c r="L157" s="23"/>
      <c r="M157" s="23"/>
      <c r="N157" s="23"/>
      <c r="O157" s="23"/>
      <c r="P157" s="18"/>
      <c r="Q157" s="19">
        <f t="shared" si="4"/>
        <v>0</v>
      </c>
      <c r="R157" s="20">
        <f t="shared" si="5"/>
        <v>0</v>
      </c>
      <c r="S157" s="24"/>
      <c r="T157" s="25"/>
      <c r="U157" s="24"/>
      <c r="V157" s="25"/>
      <c r="W157" s="24"/>
      <c r="X157" s="25"/>
    </row>
    <row r="158" spans="1:24" x14ac:dyDescent="0.25">
      <c r="A158" s="15"/>
      <c r="B158" s="15"/>
      <c r="C158" s="16">
        <v>42130</v>
      </c>
      <c r="D158" s="17">
        <f>(Feuil1!$J$4/COUNT($C$155:$C$175))</f>
        <v>5142.8571428571431</v>
      </c>
      <c r="E158" s="17">
        <f>(Feuil1!$J$5/COUNT($C$155:$C$175))</f>
        <v>5238.0952380952385</v>
      </c>
      <c r="F158" s="17">
        <f>(Feuil1!$J$6/COUNT($C$155:$C$175))</f>
        <v>24190.476190476191</v>
      </c>
      <c r="G158" s="17">
        <f>(Feuil1!$J$7/COUNT($C$155:$C$175))</f>
        <v>28952.380952380954</v>
      </c>
      <c r="H158" s="23"/>
      <c r="I158" s="23"/>
      <c r="J158" s="23"/>
      <c r="K158" s="23"/>
      <c r="L158" s="23"/>
      <c r="M158" s="23"/>
      <c r="N158" s="23"/>
      <c r="O158" s="23"/>
      <c r="P158" s="18"/>
      <c r="Q158" s="19">
        <f t="shared" si="4"/>
        <v>0</v>
      </c>
      <c r="R158" s="20">
        <f t="shared" si="5"/>
        <v>0</v>
      </c>
      <c r="S158" s="24"/>
      <c r="T158" s="25"/>
      <c r="U158" s="24"/>
      <c r="V158" s="25"/>
      <c r="W158" s="24"/>
      <c r="X158" s="25"/>
    </row>
    <row r="159" spans="1:24" x14ac:dyDescent="0.25">
      <c r="A159" s="15"/>
      <c r="B159" s="15"/>
      <c r="C159" s="16">
        <v>42131</v>
      </c>
      <c r="D159" s="17">
        <f>(Feuil1!$J$4/COUNT($C$155:$C$175))</f>
        <v>5142.8571428571431</v>
      </c>
      <c r="E159" s="17">
        <f>(Feuil1!$J$5/COUNT($C$155:$C$175))</f>
        <v>5238.0952380952385</v>
      </c>
      <c r="F159" s="17">
        <f>(Feuil1!$J$6/COUNT($C$155:$C$175))</f>
        <v>24190.476190476191</v>
      </c>
      <c r="G159" s="17">
        <f>(Feuil1!$J$7/COUNT($C$155:$C$175))</f>
        <v>28952.380952380954</v>
      </c>
      <c r="H159" s="23"/>
      <c r="I159" s="23"/>
      <c r="J159" s="23"/>
      <c r="K159" s="23"/>
      <c r="L159" s="23"/>
      <c r="M159" s="23"/>
      <c r="N159" s="23"/>
      <c r="O159" s="23"/>
      <c r="P159" s="18"/>
      <c r="Q159" s="19">
        <f t="shared" si="4"/>
        <v>0</v>
      </c>
      <c r="R159" s="20">
        <f t="shared" si="5"/>
        <v>0</v>
      </c>
      <c r="S159" s="24"/>
      <c r="T159" s="25"/>
      <c r="U159" s="24"/>
      <c r="V159" s="25"/>
      <c r="W159" s="24"/>
      <c r="X159" s="25"/>
    </row>
    <row r="160" spans="1:24" x14ac:dyDescent="0.25">
      <c r="A160" s="15"/>
      <c r="B160" s="15"/>
      <c r="C160" s="16">
        <v>42132</v>
      </c>
      <c r="D160" s="17">
        <f>(Feuil1!$J$4/COUNT($C$155:$C$175))</f>
        <v>5142.8571428571431</v>
      </c>
      <c r="E160" s="17">
        <f>(Feuil1!$J$5/COUNT($C$155:$C$175))</f>
        <v>5238.0952380952385</v>
      </c>
      <c r="F160" s="17">
        <f>(Feuil1!$J$6/COUNT($C$155:$C$175))</f>
        <v>24190.476190476191</v>
      </c>
      <c r="G160" s="17">
        <f>(Feuil1!$J$7/COUNT($C$155:$C$175))</f>
        <v>28952.380952380954</v>
      </c>
      <c r="H160" s="23"/>
      <c r="I160" s="23"/>
      <c r="J160" s="23"/>
      <c r="K160" s="23"/>
      <c r="L160" s="23"/>
      <c r="M160" s="23"/>
      <c r="N160" s="23"/>
      <c r="O160" s="23"/>
      <c r="P160" s="18"/>
      <c r="Q160" s="19">
        <f t="shared" si="4"/>
        <v>0</v>
      </c>
      <c r="R160" s="20">
        <f t="shared" si="5"/>
        <v>0</v>
      </c>
      <c r="S160" s="24"/>
      <c r="T160" s="25"/>
      <c r="U160" s="24"/>
      <c r="V160" s="25"/>
      <c r="W160" s="24"/>
      <c r="X160" s="25"/>
    </row>
    <row r="161" spans="1:24" x14ac:dyDescent="0.25">
      <c r="A161" s="15"/>
      <c r="B161" s="15">
        <v>20</v>
      </c>
      <c r="C161" s="16">
        <v>42135</v>
      </c>
      <c r="D161" s="17">
        <f>(Feuil1!$J$4/COUNT($C$155:$C$175))</f>
        <v>5142.8571428571431</v>
      </c>
      <c r="E161" s="17">
        <f>(Feuil1!$J$5/COUNT($C$155:$C$175))</f>
        <v>5238.0952380952385</v>
      </c>
      <c r="F161" s="17">
        <f>(Feuil1!$J$6/COUNT($C$155:$C$175))</f>
        <v>24190.476190476191</v>
      </c>
      <c r="G161" s="17">
        <f>(Feuil1!$J$7/COUNT($C$155:$C$175))</f>
        <v>28952.380952380954</v>
      </c>
      <c r="H161" s="23"/>
      <c r="I161" s="23"/>
      <c r="J161" s="23"/>
      <c r="K161" s="23"/>
      <c r="L161" s="23"/>
      <c r="M161" s="23"/>
      <c r="N161" s="23"/>
      <c r="O161" s="23"/>
      <c r="P161" s="18"/>
      <c r="Q161" s="19">
        <f t="shared" si="4"/>
        <v>0</v>
      </c>
      <c r="R161" s="20">
        <f t="shared" si="5"/>
        <v>0</v>
      </c>
      <c r="S161" s="21">
        <f>SUM(D161:G165)</f>
        <v>317619.04761904757</v>
      </c>
      <c r="T161" s="22"/>
      <c r="U161" s="21">
        <f>SUM(H161:K165)</f>
        <v>0</v>
      </c>
      <c r="V161" s="22"/>
      <c r="W161" s="21">
        <f>SUM(L161:O165)</f>
        <v>0</v>
      </c>
      <c r="X161" s="22"/>
    </row>
    <row r="162" spans="1:24" x14ac:dyDescent="0.25">
      <c r="A162" s="15"/>
      <c r="B162" s="15"/>
      <c r="C162" s="16">
        <v>42136</v>
      </c>
      <c r="D162" s="17">
        <f>(Feuil1!$J$4/COUNT($C$155:$C$175))</f>
        <v>5142.8571428571431</v>
      </c>
      <c r="E162" s="17">
        <f>(Feuil1!$J$5/COUNT($C$155:$C$175))</f>
        <v>5238.0952380952385</v>
      </c>
      <c r="F162" s="17">
        <f>(Feuil1!$J$6/COUNT($C$155:$C$175))</f>
        <v>24190.476190476191</v>
      </c>
      <c r="G162" s="17">
        <f>(Feuil1!$J$7/COUNT($C$155:$C$175))</f>
        <v>28952.380952380954</v>
      </c>
      <c r="H162" s="23"/>
      <c r="I162" s="23"/>
      <c r="J162" s="23"/>
      <c r="K162" s="23"/>
      <c r="L162" s="23"/>
      <c r="M162" s="23"/>
      <c r="N162" s="23"/>
      <c r="O162" s="23"/>
      <c r="P162" s="18"/>
      <c r="Q162" s="19">
        <f t="shared" si="4"/>
        <v>0</v>
      </c>
      <c r="R162" s="20">
        <f t="shared" si="5"/>
        <v>0</v>
      </c>
      <c r="S162" s="24"/>
      <c r="T162" s="25"/>
      <c r="U162" s="24"/>
      <c r="V162" s="25"/>
      <c r="W162" s="24"/>
      <c r="X162" s="25"/>
    </row>
    <row r="163" spans="1:24" x14ac:dyDescent="0.25">
      <c r="A163" s="15"/>
      <c r="B163" s="15"/>
      <c r="C163" s="16">
        <v>42137</v>
      </c>
      <c r="D163" s="17">
        <f>(Feuil1!$J$4/COUNT($C$155:$C$175))</f>
        <v>5142.8571428571431</v>
      </c>
      <c r="E163" s="17">
        <f>(Feuil1!$J$5/COUNT($C$155:$C$175))</f>
        <v>5238.0952380952385</v>
      </c>
      <c r="F163" s="17">
        <f>(Feuil1!$J$6/COUNT($C$155:$C$175))</f>
        <v>24190.476190476191</v>
      </c>
      <c r="G163" s="17">
        <f>(Feuil1!$J$7/COUNT($C$155:$C$175))</f>
        <v>28952.380952380954</v>
      </c>
      <c r="H163" s="23"/>
      <c r="I163" s="23"/>
      <c r="J163" s="23"/>
      <c r="K163" s="23"/>
      <c r="L163" s="23"/>
      <c r="M163" s="23"/>
      <c r="N163" s="23"/>
      <c r="O163" s="23"/>
      <c r="P163" s="18"/>
      <c r="Q163" s="19">
        <f t="shared" si="4"/>
        <v>0</v>
      </c>
      <c r="R163" s="20">
        <f t="shared" si="5"/>
        <v>0</v>
      </c>
      <c r="S163" s="24"/>
      <c r="T163" s="25"/>
      <c r="U163" s="24"/>
      <c r="V163" s="25"/>
      <c r="W163" s="24"/>
      <c r="X163" s="25"/>
    </row>
    <row r="164" spans="1:24" x14ac:dyDescent="0.25">
      <c r="A164" s="15"/>
      <c r="B164" s="15"/>
      <c r="C164" s="16">
        <v>42138</v>
      </c>
      <c r="D164" s="17">
        <f>(Feuil1!$J$4/COUNT($C$155:$C$175))</f>
        <v>5142.8571428571431</v>
      </c>
      <c r="E164" s="17">
        <f>(Feuil1!$J$5/COUNT($C$155:$C$175))</f>
        <v>5238.0952380952385</v>
      </c>
      <c r="F164" s="17">
        <f>(Feuil1!$J$6/COUNT($C$155:$C$175))</f>
        <v>24190.476190476191</v>
      </c>
      <c r="G164" s="17">
        <f>(Feuil1!$J$7/COUNT($C$155:$C$175))</f>
        <v>28952.380952380954</v>
      </c>
      <c r="H164" s="26"/>
      <c r="I164" s="26"/>
      <c r="J164" s="26"/>
      <c r="K164" s="26"/>
      <c r="L164" s="26"/>
      <c r="M164" s="26"/>
      <c r="N164" s="26"/>
      <c r="O164" s="26"/>
      <c r="P164" s="18"/>
      <c r="Q164" s="19">
        <f t="shared" si="4"/>
        <v>0</v>
      </c>
      <c r="R164" s="20">
        <f t="shared" si="5"/>
        <v>0</v>
      </c>
      <c r="S164" s="24"/>
      <c r="T164" s="25"/>
      <c r="U164" s="24"/>
      <c r="V164" s="25"/>
      <c r="W164" s="24"/>
      <c r="X164" s="25"/>
    </row>
    <row r="165" spans="1:24" x14ac:dyDescent="0.25">
      <c r="A165" s="15"/>
      <c r="B165" s="15"/>
      <c r="C165" s="16">
        <v>42139</v>
      </c>
      <c r="D165" s="17">
        <f>(Feuil1!$J$4/COUNT($C$155:$C$175))</f>
        <v>5142.8571428571431</v>
      </c>
      <c r="E165" s="17">
        <f>(Feuil1!$J$5/COUNT($C$155:$C$175))</f>
        <v>5238.0952380952385</v>
      </c>
      <c r="F165" s="17">
        <f>(Feuil1!$J$6/COUNT($C$155:$C$175))</f>
        <v>24190.476190476191</v>
      </c>
      <c r="G165" s="17">
        <f>(Feuil1!$J$7/COUNT($C$155:$C$175))</f>
        <v>28952.380952380954</v>
      </c>
      <c r="H165" s="23"/>
      <c r="I165" s="23"/>
      <c r="J165" s="23"/>
      <c r="K165" s="23"/>
      <c r="L165" s="23"/>
      <c r="M165" s="23"/>
      <c r="N165" s="23"/>
      <c r="O165" s="23"/>
      <c r="P165" s="18"/>
      <c r="Q165" s="19">
        <f t="shared" si="4"/>
        <v>0</v>
      </c>
      <c r="R165" s="20">
        <f t="shared" si="5"/>
        <v>0</v>
      </c>
      <c r="S165" s="24"/>
      <c r="T165" s="25"/>
      <c r="U165" s="24"/>
      <c r="V165" s="25"/>
      <c r="W165" s="24"/>
      <c r="X165" s="25"/>
    </row>
    <row r="166" spans="1:24" x14ac:dyDescent="0.25">
      <c r="A166" s="15"/>
      <c r="B166" s="15">
        <v>21</v>
      </c>
      <c r="C166" s="16">
        <v>42142</v>
      </c>
      <c r="D166" s="17">
        <f>(Feuil1!$J$4/COUNT($C$155:$C$175))</f>
        <v>5142.8571428571431</v>
      </c>
      <c r="E166" s="17">
        <f>(Feuil1!$J$5/COUNT($C$155:$C$175))</f>
        <v>5238.0952380952385</v>
      </c>
      <c r="F166" s="17">
        <f>(Feuil1!$J$6/COUNT($C$155:$C$175))</f>
        <v>24190.476190476191</v>
      </c>
      <c r="G166" s="17">
        <f>(Feuil1!$J$7/COUNT($C$155:$C$175))</f>
        <v>28952.380952380954</v>
      </c>
      <c r="H166" s="23"/>
      <c r="I166" s="23"/>
      <c r="J166" s="23"/>
      <c r="K166" s="23"/>
      <c r="L166" s="23"/>
      <c r="M166" s="23"/>
      <c r="N166" s="23"/>
      <c r="O166" s="23"/>
      <c r="P166" s="18"/>
      <c r="Q166" s="19">
        <f t="shared" si="4"/>
        <v>0</v>
      </c>
      <c r="R166" s="20">
        <f t="shared" si="5"/>
        <v>0</v>
      </c>
      <c r="S166" s="21">
        <f>SUM(D166:G170)</f>
        <v>317619.04761904757</v>
      </c>
      <c r="T166" s="22"/>
      <c r="U166" s="21">
        <f>SUM(H166:K170)</f>
        <v>0</v>
      </c>
      <c r="V166" s="22"/>
      <c r="W166" s="21">
        <f>SUM(L166:O170)</f>
        <v>0</v>
      </c>
      <c r="X166" s="22"/>
    </row>
    <row r="167" spans="1:24" x14ac:dyDescent="0.25">
      <c r="A167" s="15"/>
      <c r="B167" s="15"/>
      <c r="C167" s="16">
        <v>42143</v>
      </c>
      <c r="D167" s="17">
        <f>(Feuil1!$J$4/COUNT($C$155:$C$175))</f>
        <v>5142.8571428571431</v>
      </c>
      <c r="E167" s="17">
        <f>(Feuil1!$J$5/COUNT($C$155:$C$175))</f>
        <v>5238.0952380952385</v>
      </c>
      <c r="F167" s="17">
        <f>(Feuil1!$J$6/COUNT($C$155:$C$175))</f>
        <v>24190.476190476191</v>
      </c>
      <c r="G167" s="17">
        <f>(Feuil1!$J$7/COUNT($C$155:$C$175))</f>
        <v>28952.380952380954</v>
      </c>
      <c r="H167" s="23"/>
      <c r="I167" s="23"/>
      <c r="J167" s="23"/>
      <c r="K167" s="23"/>
      <c r="L167" s="23"/>
      <c r="M167" s="23"/>
      <c r="N167" s="23"/>
      <c r="O167" s="23"/>
      <c r="P167" s="18"/>
      <c r="Q167" s="19">
        <f t="shared" si="4"/>
        <v>0</v>
      </c>
      <c r="R167" s="20">
        <f t="shared" si="5"/>
        <v>0</v>
      </c>
      <c r="S167" s="24"/>
      <c r="T167" s="25"/>
      <c r="U167" s="24"/>
      <c r="V167" s="25"/>
      <c r="W167" s="24"/>
      <c r="X167" s="25"/>
    </row>
    <row r="168" spans="1:24" x14ac:dyDescent="0.25">
      <c r="A168" s="15"/>
      <c r="B168" s="15"/>
      <c r="C168" s="16">
        <v>42144</v>
      </c>
      <c r="D168" s="17">
        <f>(Feuil1!$J$4/COUNT($C$155:$C$175))</f>
        <v>5142.8571428571431</v>
      </c>
      <c r="E168" s="17">
        <f>(Feuil1!$J$5/COUNT($C$155:$C$175))</f>
        <v>5238.0952380952385</v>
      </c>
      <c r="F168" s="17">
        <f>(Feuil1!$J$6/COUNT($C$155:$C$175))</f>
        <v>24190.476190476191</v>
      </c>
      <c r="G168" s="17">
        <f>(Feuil1!$J$7/COUNT($C$155:$C$175))</f>
        <v>28952.380952380954</v>
      </c>
      <c r="H168" s="23"/>
      <c r="I168" s="23"/>
      <c r="J168" s="23"/>
      <c r="K168" s="23"/>
      <c r="L168" s="23"/>
      <c r="M168" s="23"/>
      <c r="N168" s="23"/>
      <c r="O168" s="23"/>
      <c r="P168" s="18"/>
      <c r="Q168" s="19">
        <f t="shared" si="4"/>
        <v>0</v>
      </c>
      <c r="R168" s="20">
        <f t="shared" si="5"/>
        <v>0</v>
      </c>
      <c r="S168" s="24"/>
      <c r="T168" s="25"/>
      <c r="U168" s="24"/>
      <c r="V168" s="25"/>
      <c r="W168" s="24"/>
      <c r="X168" s="25"/>
    </row>
    <row r="169" spans="1:24" x14ac:dyDescent="0.25">
      <c r="A169" s="15"/>
      <c r="B169" s="15"/>
      <c r="C169" s="16">
        <v>42145</v>
      </c>
      <c r="D169" s="17">
        <f>(Feuil1!$J$4/COUNT($C$155:$C$175))</f>
        <v>5142.8571428571431</v>
      </c>
      <c r="E169" s="17">
        <f>(Feuil1!$J$5/COUNT($C$155:$C$175))</f>
        <v>5238.0952380952385</v>
      </c>
      <c r="F169" s="17">
        <f>(Feuil1!$J$6/COUNT($C$155:$C$175))</f>
        <v>24190.476190476191</v>
      </c>
      <c r="G169" s="17">
        <f>(Feuil1!$J$7/COUNT($C$155:$C$175))</f>
        <v>28952.380952380954</v>
      </c>
      <c r="H169" s="23"/>
      <c r="I169" s="23"/>
      <c r="J169" s="23"/>
      <c r="K169" s="23"/>
      <c r="L169" s="23"/>
      <c r="M169" s="23"/>
      <c r="N169" s="23"/>
      <c r="O169" s="23"/>
      <c r="P169" s="18"/>
      <c r="Q169" s="19">
        <f t="shared" si="4"/>
        <v>0</v>
      </c>
      <c r="R169" s="20">
        <f t="shared" si="5"/>
        <v>0</v>
      </c>
      <c r="S169" s="24"/>
      <c r="T169" s="25"/>
      <c r="U169" s="24"/>
      <c r="V169" s="25"/>
      <c r="W169" s="24"/>
      <c r="X169" s="25"/>
    </row>
    <row r="170" spans="1:24" x14ac:dyDescent="0.25">
      <c r="A170" s="15"/>
      <c r="B170" s="15"/>
      <c r="C170" s="16">
        <v>42146</v>
      </c>
      <c r="D170" s="17">
        <f>(Feuil1!$J$4/COUNT($C$155:$C$175))</f>
        <v>5142.8571428571431</v>
      </c>
      <c r="E170" s="17">
        <f>(Feuil1!$J$5/COUNT($C$155:$C$175))</f>
        <v>5238.0952380952385</v>
      </c>
      <c r="F170" s="17">
        <f>(Feuil1!$J$6/COUNT($C$155:$C$175))</f>
        <v>24190.476190476191</v>
      </c>
      <c r="G170" s="17">
        <f>(Feuil1!$J$7/COUNT($C$155:$C$175))</f>
        <v>28952.380952380954</v>
      </c>
      <c r="H170" s="23"/>
      <c r="I170" s="23"/>
      <c r="J170" s="23"/>
      <c r="K170" s="23"/>
      <c r="L170" s="23"/>
      <c r="M170" s="23"/>
      <c r="N170" s="23"/>
      <c r="O170" s="23"/>
      <c r="P170" s="18"/>
      <c r="Q170" s="19">
        <f t="shared" si="4"/>
        <v>0</v>
      </c>
      <c r="R170" s="20">
        <f t="shared" si="5"/>
        <v>0</v>
      </c>
      <c r="S170" s="24"/>
      <c r="T170" s="25"/>
      <c r="U170" s="24"/>
      <c r="V170" s="25"/>
      <c r="W170" s="24"/>
      <c r="X170" s="25"/>
    </row>
    <row r="171" spans="1:24" x14ac:dyDescent="0.25">
      <c r="A171" s="15"/>
      <c r="B171" s="15">
        <v>22</v>
      </c>
      <c r="C171" s="16">
        <v>42149</v>
      </c>
      <c r="D171" s="17">
        <f>(Feuil1!$J$4/COUNT($C$155:$C$175))</f>
        <v>5142.8571428571431</v>
      </c>
      <c r="E171" s="17">
        <f>(Feuil1!$J$5/COUNT($C$155:$C$175))</f>
        <v>5238.0952380952385</v>
      </c>
      <c r="F171" s="17">
        <f>(Feuil1!$J$6/COUNT($C$155:$C$175))</f>
        <v>24190.476190476191</v>
      </c>
      <c r="G171" s="17">
        <f>(Feuil1!$J$7/COUNT($C$155:$C$175))</f>
        <v>28952.380952380954</v>
      </c>
      <c r="H171" s="23"/>
      <c r="I171" s="23"/>
      <c r="J171" s="23"/>
      <c r="K171" s="23"/>
      <c r="L171" s="23"/>
      <c r="M171" s="23"/>
      <c r="N171" s="23"/>
      <c r="O171" s="23"/>
      <c r="P171" s="18"/>
      <c r="Q171" s="19">
        <f t="shared" si="4"/>
        <v>0</v>
      </c>
      <c r="R171" s="20">
        <f t="shared" si="5"/>
        <v>0</v>
      </c>
      <c r="S171" s="21">
        <f>SUM(D171:G175)</f>
        <v>317619.04761904757</v>
      </c>
      <c r="T171" s="22"/>
      <c r="U171" s="21">
        <f>SUM(H171:K175)</f>
        <v>0</v>
      </c>
      <c r="V171" s="22"/>
      <c r="W171" s="21">
        <f>SUM(L171:O175)</f>
        <v>0</v>
      </c>
      <c r="X171" s="22"/>
    </row>
    <row r="172" spans="1:24" x14ac:dyDescent="0.25">
      <c r="A172" s="15"/>
      <c r="B172" s="15"/>
      <c r="C172" s="16">
        <v>42150</v>
      </c>
      <c r="D172" s="17">
        <f>(Feuil1!$J$4/COUNT($C$155:$C$175))</f>
        <v>5142.8571428571431</v>
      </c>
      <c r="E172" s="17">
        <f>(Feuil1!$J$5/COUNT($C$155:$C$175))</f>
        <v>5238.0952380952385</v>
      </c>
      <c r="F172" s="17">
        <f>(Feuil1!$J$6/COUNT($C$155:$C$175))</f>
        <v>24190.476190476191</v>
      </c>
      <c r="G172" s="17">
        <f>(Feuil1!$J$7/COUNT($C$155:$C$175))</f>
        <v>28952.380952380954</v>
      </c>
      <c r="H172" s="23"/>
      <c r="I172" s="23"/>
      <c r="J172" s="23"/>
      <c r="K172" s="23"/>
      <c r="L172" s="23"/>
      <c r="M172" s="23"/>
      <c r="N172" s="23"/>
      <c r="O172" s="23"/>
      <c r="P172" s="18"/>
      <c r="Q172" s="19">
        <f t="shared" si="4"/>
        <v>0</v>
      </c>
      <c r="R172" s="20">
        <f t="shared" si="5"/>
        <v>0</v>
      </c>
      <c r="S172" s="24"/>
      <c r="T172" s="25"/>
      <c r="U172" s="24"/>
      <c r="V172" s="25"/>
      <c r="W172" s="24"/>
      <c r="X172" s="25"/>
    </row>
    <row r="173" spans="1:24" x14ac:dyDescent="0.25">
      <c r="A173" s="15"/>
      <c r="B173" s="15"/>
      <c r="C173" s="16">
        <v>42151</v>
      </c>
      <c r="D173" s="17">
        <f>(Feuil1!$J$4/COUNT($C$155:$C$175))</f>
        <v>5142.8571428571431</v>
      </c>
      <c r="E173" s="17">
        <f>(Feuil1!$J$5/COUNT($C$155:$C$175))</f>
        <v>5238.0952380952385</v>
      </c>
      <c r="F173" s="17">
        <f>(Feuil1!$J$6/COUNT($C$155:$C$175))</f>
        <v>24190.476190476191</v>
      </c>
      <c r="G173" s="17">
        <f>(Feuil1!$J$7/COUNT($C$155:$C$175))</f>
        <v>28952.380952380954</v>
      </c>
      <c r="H173" s="23"/>
      <c r="I173" s="23"/>
      <c r="J173" s="23"/>
      <c r="K173" s="23"/>
      <c r="L173" s="23"/>
      <c r="M173" s="23"/>
      <c r="N173" s="23"/>
      <c r="O173" s="23"/>
      <c r="P173" s="18"/>
      <c r="Q173" s="19">
        <f t="shared" si="4"/>
        <v>0</v>
      </c>
      <c r="R173" s="20">
        <f t="shared" si="5"/>
        <v>0</v>
      </c>
      <c r="S173" s="24"/>
      <c r="T173" s="25"/>
      <c r="U173" s="24"/>
      <c r="V173" s="25"/>
      <c r="W173" s="24"/>
      <c r="X173" s="25"/>
    </row>
    <row r="174" spans="1:24" x14ac:dyDescent="0.25">
      <c r="A174" s="15"/>
      <c r="B174" s="15"/>
      <c r="C174" s="16">
        <v>42152</v>
      </c>
      <c r="D174" s="17">
        <f>(Feuil1!$J$4/COUNT($C$155:$C$175))</f>
        <v>5142.8571428571431</v>
      </c>
      <c r="E174" s="17">
        <f>(Feuil1!$J$5/COUNT($C$155:$C$175))</f>
        <v>5238.0952380952385</v>
      </c>
      <c r="F174" s="17">
        <f>(Feuil1!$J$6/COUNT($C$155:$C$175))</f>
        <v>24190.476190476191</v>
      </c>
      <c r="G174" s="17">
        <f>(Feuil1!$J$7/COUNT($C$155:$C$175))</f>
        <v>28952.380952380954</v>
      </c>
      <c r="H174" s="23"/>
      <c r="I174" s="23"/>
      <c r="J174" s="23"/>
      <c r="K174" s="23"/>
      <c r="L174" s="23"/>
      <c r="M174" s="23"/>
      <c r="N174" s="23"/>
      <c r="O174" s="23"/>
      <c r="P174" s="18"/>
      <c r="Q174" s="19">
        <f t="shared" si="4"/>
        <v>0</v>
      </c>
      <c r="R174" s="20">
        <f t="shared" si="5"/>
        <v>0</v>
      </c>
      <c r="S174" s="24"/>
      <c r="T174" s="25"/>
      <c r="U174" s="24"/>
      <c r="V174" s="25"/>
      <c r="W174" s="24"/>
      <c r="X174" s="25"/>
    </row>
    <row r="175" spans="1:24" x14ac:dyDescent="0.25">
      <c r="A175" s="15"/>
      <c r="B175" s="15"/>
      <c r="C175" s="16">
        <v>42153</v>
      </c>
      <c r="D175" s="17">
        <f>(Feuil1!$J$4/COUNT($C$155:$C$175))</f>
        <v>5142.8571428571431</v>
      </c>
      <c r="E175" s="17">
        <f>(Feuil1!$J$5/COUNT($C$155:$C$175))</f>
        <v>5238.0952380952385</v>
      </c>
      <c r="F175" s="17">
        <f>(Feuil1!$J$6/COUNT($C$155:$C$175))</f>
        <v>24190.476190476191</v>
      </c>
      <c r="G175" s="17">
        <f>(Feuil1!$J$7/COUNT($C$155:$C$175))</f>
        <v>28952.380952380954</v>
      </c>
      <c r="H175" s="23"/>
      <c r="I175" s="23"/>
      <c r="J175" s="23"/>
      <c r="K175" s="23"/>
      <c r="L175" s="23"/>
      <c r="M175" s="23"/>
      <c r="N175" s="23"/>
      <c r="O175" s="23"/>
      <c r="P175" s="18"/>
      <c r="Q175" s="19">
        <f t="shared" si="4"/>
        <v>0</v>
      </c>
      <c r="R175" s="20">
        <f t="shared" si="5"/>
        <v>0</v>
      </c>
      <c r="S175" s="24"/>
      <c r="T175" s="25"/>
      <c r="U175" s="24"/>
      <c r="V175" s="25"/>
      <c r="W175" s="24"/>
      <c r="X175" s="25"/>
    </row>
    <row r="176" spans="1:24" x14ac:dyDescent="0.25">
      <c r="A176" s="14" t="str">
        <f>PROPER(TEXT(DATE(2015,6,1),"mmmm aaaa"))</f>
        <v>Juin 2015</v>
      </c>
      <c r="B176" s="15">
        <v>23</v>
      </c>
      <c r="C176" s="16">
        <v>42156</v>
      </c>
      <c r="D176" s="17">
        <f>(Feuil1!$K$4/COUNT($C$176:$C$197))</f>
        <v>4954.545454545455</v>
      </c>
      <c r="E176" s="17">
        <f>(Feuil1!$K$5/COUNT($C$176:$C$197))</f>
        <v>5045.454545454545</v>
      </c>
      <c r="F176" s="17">
        <f>(Feuil1!$K$6/COUNT($C$176:$C$197))</f>
        <v>23136.363636363636</v>
      </c>
      <c r="G176" s="17">
        <f>(Feuil1!$K$7/COUNT($C$176:$C$197))</f>
        <v>27681.81818181818</v>
      </c>
      <c r="H176" s="23"/>
      <c r="I176" s="23"/>
      <c r="J176" s="23"/>
      <c r="K176" s="23"/>
      <c r="L176" s="23"/>
      <c r="M176" s="23"/>
      <c r="N176" s="23"/>
      <c r="O176" s="23"/>
      <c r="P176" s="18"/>
      <c r="Q176" s="19">
        <f t="shared" si="4"/>
        <v>0</v>
      </c>
      <c r="R176" s="20">
        <f t="shared" si="5"/>
        <v>0</v>
      </c>
      <c r="S176" s="21">
        <f>SUM(D176:G180)</f>
        <v>304090.90909090906</v>
      </c>
      <c r="T176" s="22">
        <f>S176+S181+S186+S191+P196+P197</f>
        <v>1216363.6363636362</v>
      </c>
      <c r="U176" s="21">
        <f>SUM(H176:K180)</f>
        <v>0</v>
      </c>
      <c r="V176" s="22">
        <f>U176+U181+U186+U191+Q196+Q197</f>
        <v>0</v>
      </c>
      <c r="W176" s="21">
        <f>SUM(L176:O180)</f>
        <v>0</v>
      </c>
      <c r="X176" s="22">
        <f>W176+W181+W186+W191+R196+R197</f>
        <v>0</v>
      </c>
    </row>
    <row r="177" spans="1:24" x14ac:dyDescent="0.25">
      <c r="B177" s="15"/>
      <c r="C177" s="16">
        <v>42157</v>
      </c>
      <c r="D177" s="17">
        <f>(Feuil1!$K$4/COUNT($C$176:$C$197))</f>
        <v>4954.545454545455</v>
      </c>
      <c r="E177" s="17">
        <f>(Feuil1!$K$5/COUNT($C$176:$C$197))</f>
        <v>5045.454545454545</v>
      </c>
      <c r="F177" s="17">
        <f>(Feuil1!$K$6/COUNT($C$176:$C$197))</f>
        <v>23136.363636363636</v>
      </c>
      <c r="G177" s="17">
        <f>(Feuil1!$K$7/COUNT($C$176:$C$197))</f>
        <v>27681.81818181818</v>
      </c>
      <c r="H177" s="23"/>
      <c r="I177" s="23"/>
      <c r="J177" s="23"/>
      <c r="K177" s="23"/>
      <c r="L177" s="23"/>
      <c r="M177" s="23"/>
      <c r="N177" s="23"/>
      <c r="O177" s="23"/>
      <c r="P177" s="18"/>
      <c r="Q177" s="19">
        <f t="shared" si="4"/>
        <v>0</v>
      </c>
      <c r="R177" s="20">
        <f t="shared" si="5"/>
        <v>0</v>
      </c>
      <c r="S177" s="24"/>
      <c r="T177" s="25"/>
      <c r="U177" s="24"/>
      <c r="V177" s="25"/>
      <c r="W177" s="24"/>
      <c r="X177" s="25"/>
    </row>
    <row r="178" spans="1:24" x14ac:dyDescent="0.25">
      <c r="A178" s="15"/>
      <c r="B178" s="15"/>
      <c r="C178" s="16">
        <v>42158</v>
      </c>
      <c r="D178" s="17">
        <f>(Feuil1!$K$4/COUNT($C$176:$C$197))</f>
        <v>4954.545454545455</v>
      </c>
      <c r="E178" s="17">
        <f>(Feuil1!$K$5/COUNT($C$176:$C$197))</f>
        <v>5045.454545454545</v>
      </c>
      <c r="F178" s="17">
        <f>(Feuil1!$K$6/COUNT($C$176:$C$197))</f>
        <v>23136.363636363636</v>
      </c>
      <c r="G178" s="17">
        <f>(Feuil1!$K$7/COUNT($C$176:$C$197))</f>
        <v>27681.81818181818</v>
      </c>
      <c r="H178" s="23"/>
      <c r="I178" s="23"/>
      <c r="J178" s="23"/>
      <c r="K178" s="23"/>
      <c r="L178" s="23"/>
      <c r="M178" s="23"/>
      <c r="N178" s="23"/>
      <c r="O178" s="23"/>
      <c r="P178" s="18"/>
      <c r="Q178" s="19">
        <f t="shared" si="4"/>
        <v>0</v>
      </c>
      <c r="R178" s="20">
        <f t="shared" si="5"/>
        <v>0</v>
      </c>
      <c r="S178" s="24"/>
      <c r="T178" s="25"/>
      <c r="U178" s="24"/>
      <c r="V178" s="25"/>
      <c r="W178" s="24"/>
      <c r="X178" s="25"/>
    </row>
    <row r="179" spans="1:24" x14ac:dyDescent="0.25">
      <c r="A179" s="15"/>
      <c r="B179" s="15"/>
      <c r="C179" s="16">
        <v>42159</v>
      </c>
      <c r="D179" s="17">
        <f>(Feuil1!$K$4/COUNT($C$176:$C$197))</f>
        <v>4954.545454545455</v>
      </c>
      <c r="E179" s="17">
        <f>(Feuil1!$K$5/COUNT($C$176:$C$197))</f>
        <v>5045.454545454545</v>
      </c>
      <c r="F179" s="17">
        <f>(Feuil1!$K$6/COUNT($C$176:$C$197))</f>
        <v>23136.363636363636</v>
      </c>
      <c r="G179" s="17">
        <f>(Feuil1!$K$7/COUNT($C$176:$C$197))</f>
        <v>27681.81818181818</v>
      </c>
      <c r="H179" s="23"/>
      <c r="I179" s="23"/>
      <c r="J179" s="23"/>
      <c r="K179" s="23"/>
      <c r="L179" s="23"/>
      <c r="M179" s="23"/>
      <c r="N179" s="23"/>
      <c r="O179" s="23"/>
      <c r="P179" s="18"/>
      <c r="Q179" s="19">
        <f t="shared" si="4"/>
        <v>0</v>
      </c>
      <c r="R179" s="20">
        <f t="shared" si="5"/>
        <v>0</v>
      </c>
      <c r="S179" s="24"/>
      <c r="T179" s="25"/>
      <c r="U179" s="24"/>
      <c r="V179" s="25"/>
      <c r="W179" s="24"/>
      <c r="X179" s="25"/>
    </row>
    <row r="180" spans="1:24" x14ac:dyDescent="0.25">
      <c r="A180" s="15"/>
      <c r="B180" s="15"/>
      <c r="C180" s="16">
        <v>42160</v>
      </c>
      <c r="D180" s="17">
        <f>(Feuil1!$K$4/COUNT($C$176:$C$197))</f>
        <v>4954.545454545455</v>
      </c>
      <c r="E180" s="17">
        <f>(Feuil1!$K$5/COUNT($C$176:$C$197))</f>
        <v>5045.454545454545</v>
      </c>
      <c r="F180" s="17">
        <f>(Feuil1!$K$6/COUNT($C$176:$C$197))</f>
        <v>23136.363636363636</v>
      </c>
      <c r="G180" s="17">
        <f>(Feuil1!$K$7/COUNT($C$176:$C$197))</f>
        <v>27681.81818181818</v>
      </c>
      <c r="H180" s="23"/>
      <c r="I180" s="23"/>
      <c r="J180" s="23"/>
      <c r="K180" s="23"/>
      <c r="L180" s="23"/>
      <c r="M180" s="23"/>
      <c r="N180" s="23"/>
      <c r="O180" s="23"/>
      <c r="P180" s="18"/>
      <c r="Q180" s="19">
        <f t="shared" si="4"/>
        <v>0</v>
      </c>
      <c r="R180" s="20">
        <f t="shared" si="5"/>
        <v>0</v>
      </c>
      <c r="S180" s="24"/>
      <c r="T180" s="25"/>
      <c r="U180" s="24"/>
      <c r="V180" s="25"/>
      <c r="W180" s="24"/>
      <c r="X180" s="25"/>
    </row>
    <row r="181" spans="1:24" x14ac:dyDescent="0.25">
      <c r="A181" s="15"/>
      <c r="B181" s="15">
        <v>24</v>
      </c>
      <c r="C181" s="16">
        <v>42163</v>
      </c>
      <c r="D181" s="17">
        <f>(Feuil1!$K$4/COUNT($C$176:$C$197))</f>
        <v>4954.545454545455</v>
      </c>
      <c r="E181" s="17">
        <f>(Feuil1!$K$5/COUNT($C$176:$C$197))</f>
        <v>5045.454545454545</v>
      </c>
      <c r="F181" s="17">
        <f>(Feuil1!$K$6/COUNT($C$176:$C$197))</f>
        <v>23136.363636363636</v>
      </c>
      <c r="G181" s="17">
        <f>(Feuil1!$K$7/COUNT($C$176:$C$197))</f>
        <v>27681.81818181818</v>
      </c>
      <c r="H181" s="23"/>
      <c r="I181" s="23"/>
      <c r="J181" s="23"/>
      <c r="K181" s="23"/>
      <c r="L181" s="23"/>
      <c r="M181" s="23"/>
      <c r="N181" s="23"/>
      <c r="O181" s="23"/>
      <c r="P181" s="18"/>
      <c r="Q181" s="19">
        <f t="shared" si="4"/>
        <v>0</v>
      </c>
      <c r="R181" s="20">
        <f t="shared" si="5"/>
        <v>0</v>
      </c>
      <c r="S181" s="21">
        <f>SUM(D181:G185)</f>
        <v>304090.90909090906</v>
      </c>
      <c r="T181" s="22"/>
      <c r="U181" s="21">
        <f>SUM(H181:K185)</f>
        <v>0</v>
      </c>
      <c r="V181" s="22"/>
      <c r="W181" s="21">
        <f>SUM(L181:O185)</f>
        <v>0</v>
      </c>
      <c r="X181" s="22"/>
    </row>
    <row r="182" spans="1:24" x14ac:dyDescent="0.25">
      <c r="A182" s="15"/>
      <c r="B182" s="15"/>
      <c r="C182" s="16">
        <v>42164</v>
      </c>
      <c r="D182" s="17">
        <f>(Feuil1!$K$4/COUNT($C$176:$C$197))</f>
        <v>4954.545454545455</v>
      </c>
      <c r="E182" s="17">
        <f>(Feuil1!$K$5/COUNT($C$176:$C$197))</f>
        <v>5045.454545454545</v>
      </c>
      <c r="F182" s="17">
        <f>(Feuil1!$K$6/COUNT($C$176:$C$197))</f>
        <v>23136.363636363636</v>
      </c>
      <c r="G182" s="17">
        <f>(Feuil1!$K$7/COUNT($C$176:$C$197))</f>
        <v>27681.81818181818</v>
      </c>
      <c r="H182" s="23"/>
      <c r="I182" s="23"/>
      <c r="J182" s="23"/>
      <c r="K182" s="23"/>
      <c r="L182" s="23"/>
      <c r="M182" s="23"/>
      <c r="N182" s="23"/>
      <c r="O182" s="23"/>
      <c r="P182" s="18"/>
      <c r="Q182" s="19">
        <f t="shared" si="4"/>
        <v>0</v>
      </c>
      <c r="R182" s="20">
        <f t="shared" si="5"/>
        <v>0</v>
      </c>
      <c r="S182" s="24"/>
      <c r="T182" s="25"/>
      <c r="U182" s="24"/>
      <c r="V182" s="25"/>
      <c r="W182" s="24"/>
      <c r="X182" s="25"/>
    </row>
    <row r="183" spans="1:24" x14ac:dyDescent="0.25">
      <c r="A183" s="15"/>
      <c r="B183" s="15"/>
      <c r="C183" s="16">
        <v>42165</v>
      </c>
      <c r="D183" s="17">
        <f>(Feuil1!$K$4/COUNT($C$176:$C$197))</f>
        <v>4954.545454545455</v>
      </c>
      <c r="E183" s="17">
        <f>(Feuil1!$K$5/COUNT($C$176:$C$197))</f>
        <v>5045.454545454545</v>
      </c>
      <c r="F183" s="17">
        <f>(Feuil1!$K$6/COUNT($C$176:$C$197))</f>
        <v>23136.363636363636</v>
      </c>
      <c r="G183" s="17">
        <f>(Feuil1!$K$7/COUNT($C$176:$C$197))</f>
        <v>27681.81818181818</v>
      </c>
      <c r="H183" s="23"/>
      <c r="I183" s="23"/>
      <c r="J183" s="23"/>
      <c r="K183" s="23"/>
      <c r="L183" s="23"/>
      <c r="M183" s="23"/>
      <c r="N183" s="23"/>
      <c r="O183" s="23"/>
      <c r="P183" s="18"/>
      <c r="Q183" s="19">
        <f t="shared" si="4"/>
        <v>0</v>
      </c>
      <c r="R183" s="20">
        <f t="shared" si="5"/>
        <v>0</v>
      </c>
      <c r="S183" s="24"/>
      <c r="T183" s="25"/>
      <c r="U183" s="24"/>
      <c r="V183" s="25"/>
      <c r="W183" s="24"/>
      <c r="X183" s="25"/>
    </row>
    <row r="184" spans="1:24" x14ac:dyDescent="0.25">
      <c r="A184" s="15"/>
      <c r="B184" s="15"/>
      <c r="C184" s="16">
        <v>42166</v>
      </c>
      <c r="D184" s="17">
        <f>(Feuil1!$K$4/COUNT($C$176:$C$197))</f>
        <v>4954.545454545455</v>
      </c>
      <c r="E184" s="17">
        <f>(Feuil1!$K$5/COUNT($C$176:$C$197))</f>
        <v>5045.454545454545</v>
      </c>
      <c r="F184" s="17">
        <f>(Feuil1!$K$6/COUNT($C$176:$C$197))</f>
        <v>23136.363636363636</v>
      </c>
      <c r="G184" s="17">
        <f>(Feuil1!$K$7/COUNT($C$176:$C$197))</f>
        <v>27681.81818181818</v>
      </c>
      <c r="H184" s="23"/>
      <c r="I184" s="23"/>
      <c r="J184" s="23"/>
      <c r="K184" s="23"/>
      <c r="L184" s="23"/>
      <c r="M184" s="23"/>
      <c r="N184" s="23"/>
      <c r="O184" s="23"/>
      <c r="P184" s="18"/>
      <c r="Q184" s="19">
        <f t="shared" si="4"/>
        <v>0</v>
      </c>
      <c r="R184" s="20">
        <f t="shared" si="5"/>
        <v>0</v>
      </c>
      <c r="S184" s="24"/>
      <c r="T184" s="25"/>
      <c r="U184" s="24"/>
      <c r="V184" s="25"/>
      <c r="W184" s="24"/>
      <c r="X184" s="25"/>
    </row>
    <row r="185" spans="1:24" x14ac:dyDescent="0.25">
      <c r="A185" s="15"/>
      <c r="B185" s="15"/>
      <c r="C185" s="16">
        <v>42167</v>
      </c>
      <c r="D185" s="17">
        <f>(Feuil1!$K$4/COUNT($C$176:$C$197))</f>
        <v>4954.545454545455</v>
      </c>
      <c r="E185" s="17">
        <f>(Feuil1!$K$5/COUNT($C$176:$C$197))</f>
        <v>5045.454545454545</v>
      </c>
      <c r="F185" s="17">
        <f>(Feuil1!$K$6/COUNT($C$176:$C$197))</f>
        <v>23136.363636363636</v>
      </c>
      <c r="G185" s="17">
        <f>(Feuil1!$K$7/COUNT($C$176:$C$197))</f>
        <v>27681.81818181818</v>
      </c>
      <c r="H185" s="23"/>
      <c r="I185" s="23"/>
      <c r="J185" s="23"/>
      <c r="K185" s="23"/>
      <c r="L185" s="23"/>
      <c r="M185" s="23"/>
      <c r="N185" s="23"/>
      <c r="O185" s="23"/>
      <c r="P185" s="18"/>
      <c r="Q185" s="19">
        <f t="shared" si="4"/>
        <v>0</v>
      </c>
      <c r="R185" s="20">
        <f t="shared" si="5"/>
        <v>0</v>
      </c>
      <c r="S185" s="24"/>
      <c r="T185" s="25"/>
      <c r="U185" s="24"/>
      <c r="V185" s="25"/>
      <c r="W185" s="24"/>
      <c r="X185" s="25"/>
    </row>
    <row r="186" spans="1:24" x14ac:dyDescent="0.25">
      <c r="A186" s="15"/>
      <c r="B186" s="15">
        <v>25</v>
      </c>
      <c r="C186" s="16">
        <v>42170</v>
      </c>
      <c r="D186" s="17">
        <f>(Feuil1!$K$4/COUNT($C$176:$C$197))</f>
        <v>4954.545454545455</v>
      </c>
      <c r="E186" s="17">
        <f>(Feuil1!$K$5/COUNT($C$176:$C$197))</f>
        <v>5045.454545454545</v>
      </c>
      <c r="F186" s="17">
        <f>(Feuil1!$K$6/COUNT($C$176:$C$197))</f>
        <v>23136.363636363636</v>
      </c>
      <c r="G186" s="17">
        <f>(Feuil1!$K$7/COUNT($C$176:$C$197))</f>
        <v>27681.81818181818</v>
      </c>
      <c r="H186" s="23"/>
      <c r="I186" s="23"/>
      <c r="J186" s="23"/>
      <c r="K186" s="23"/>
      <c r="L186" s="23"/>
      <c r="M186" s="23"/>
      <c r="N186" s="23"/>
      <c r="O186" s="23"/>
      <c r="P186" s="18"/>
      <c r="Q186" s="19">
        <f t="shared" si="4"/>
        <v>0</v>
      </c>
      <c r="R186" s="20">
        <f t="shared" si="5"/>
        <v>0</v>
      </c>
      <c r="S186" s="21">
        <f>SUM(D186:G190)</f>
        <v>304090.90909090906</v>
      </c>
      <c r="T186" s="22"/>
      <c r="U186" s="21">
        <f>SUM(H186:K190)</f>
        <v>0</v>
      </c>
      <c r="V186" s="22"/>
      <c r="W186" s="21">
        <f>SUM(L186:O190)</f>
        <v>0</v>
      </c>
      <c r="X186" s="22"/>
    </row>
    <row r="187" spans="1:24" x14ac:dyDescent="0.25">
      <c r="A187" s="15"/>
      <c r="B187" s="15"/>
      <c r="C187" s="16">
        <v>42171</v>
      </c>
      <c r="D187" s="17">
        <f>(Feuil1!$K$4/COUNT($C$176:$C$197))</f>
        <v>4954.545454545455</v>
      </c>
      <c r="E187" s="17">
        <f>(Feuil1!$K$5/COUNT($C$176:$C$197))</f>
        <v>5045.454545454545</v>
      </c>
      <c r="F187" s="17">
        <f>(Feuil1!$K$6/COUNT($C$176:$C$197))</f>
        <v>23136.363636363636</v>
      </c>
      <c r="G187" s="17">
        <f>(Feuil1!$K$7/COUNT($C$176:$C$197))</f>
        <v>27681.81818181818</v>
      </c>
      <c r="H187" s="23"/>
      <c r="I187" s="23"/>
      <c r="J187" s="23"/>
      <c r="K187" s="23"/>
      <c r="L187" s="23"/>
      <c r="M187" s="23"/>
      <c r="N187" s="23"/>
      <c r="O187" s="23"/>
      <c r="P187" s="18"/>
      <c r="Q187" s="19">
        <f t="shared" si="4"/>
        <v>0</v>
      </c>
      <c r="R187" s="20">
        <f t="shared" si="5"/>
        <v>0</v>
      </c>
      <c r="S187" s="24"/>
      <c r="T187" s="25"/>
      <c r="U187" s="24"/>
      <c r="V187" s="25"/>
      <c r="W187" s="24"/>
      <c r="X187" s="25"/>
    </row>
    <row r="188" spans="1:24" x14ac:dyDescent="0.25">
      <c r="A188" s="15"/>
      <c r="B188" s="15"/>
      <c r="C188" s="16">
        <v>42172</v>
      </c>
      <c r="D188" s="17">
        <f>(Feuil1!$K$4/COUNT($C$176:$C$197))</f>
        <v>4954.545454545455</v>
      </c>
      <c r="E188" s="17">
        <f>(Feuil1!$K$5/COUNT($C$176:$C$197))</f>
        <v>5045.454545454545</v>
      </c>
      <c r="F188" s="17">
        <f>(Feuil1!$K$6/COUNT($C$176:$C$197))</f>
        <v>23136.363636363636</v>
      </c>
      <c r="G188" s="17">
        <f>(Feuil1!$K$7/COUNT($C$176:$C$197))</f>
        <v>27681.81818181818</v>
      </c>
      <c r="H188" s="23"/>
      <c r="I188" s="23"/>
      <c r="J188" s="23"/>
      <c r="K188" s="23"/>
      <c r="L188" s="23"/>
      <c r="M188" s="23"/>
      <c r="N188" s="23"/>
      <c r="O188" s="23"/>
      <c r="P188" s="18"/>
      <c r="Q188" s="19">
        <f t="shared" si="4"/>
        <v>0</v>
      </c>
      <c r="R188" s="20">
        <f t="shared" si="5"/>
        <v>0</v>
      </c>
      <c r="S188" s="24"/>
      <c r="T188" s="25"/>
      <c r="U188" s="24"/>
      <c r="V188" s="25"/>
      <c r="W188" s="24"/>
      <c r="X188" s="25"/>
    </row>
    <row r="189" spans="1:24" x14ac:dyDescent="0.25">
      <c r="A189" s="15"/>
      <c r="B189" s="15"/>
      <c r="C189" s="16">
        <v>42173</v>
      </c>
      <c r="D189" s="17">
        <f>(Feuil1!$K$4/COUNT($C$176:$C$197))</f>
        <v>4954.545454545455</v>
      </c>
      <c r="E189" s="17">
        <f>(Feuil1!$K$5/COUNT($C$176:$C$197))</f>
        <v>5045.454545454545</v>
      </c>
      <c r="F189" s="17">
        <f>(Feuil1!$K$6/COUNT($C$176:$C$197))</f>
        <v>23136.363636363636</v>
      </c>
      <c r="G189" s="17">
        <f>(Feuil1!$K$7/COUNT($C$176:$C$197))</f>
        <v>27681.81818181818</v>
      </c>
      <c r="H189" s="23"/>
      <c r="I189" s="23"/>
      <c r="J189" s="23"/>
      <c r="K189" s="23"/>
      <c r="L189" s="23"/>
      <c r="M189" s="23"/>
      <c r="N189" s="23"/>
      <c r="O189" s="23"/>
      <c r="P189" s="18"/>
      <c r="Q189" s="19">
        <f t="shared" si="4"/>
        <v>0</v>
      </c>
      <c r="R189" s="20">
        <f t="shared" si="5"/>
        <v>0</v>
      </c>
      <c r="S189" s="24"/>
      <c r="T189" s="25"/>
      <c r="U189" s="24"/>
      <c r="V189" s="25"/>
      <c r="W189" s="24"/>
      <c r="X189" s="25"/>
    </row>
    <row r="190" spans="1:24" x14ac:dyDescent="0.25">
      <c r="A190" s="15"/>
      <c r="B190" s="15"/>
      <c r="C190" s="16">
        <v>42174</v>
      </c>
      <c r="D190" s="17">
        <f>(Feuil1!$K$4/COUNT($C$176:$C$197))</f>
        <v>4954.545454545455</v>
      </c>
      <c r="E190" s="17">
        <f>(Feuil1!$K$5/COUNT($C$176:$C$197))</f>
        <v>5045.454545454545</v>
      </c>
      <c r="F190" s="17">
        <f>(Feuil1!$K$6/COUNT($C$176:$C$197))</f>
        <v>23136.363636363636</v>
      </c>
      <c r="G190" s="17">
        <f>(Feuil1!$K$7/COUNT($C$176:$C$197))</f>
        <v>27681.81818181818</v>
      </c>
      <c r="H190" s="23"/>
      <c r="I190" s="23"/>
      <c r="J190" s="23"/>
      <c r="K190" s="23"/>
      <c r="L190" s="23"/>
      <c r="M190" s="23"/>
      <c r="N190" s="23"/>
      <c r="O190" s="23"/>
      <c r="P190" s="18"/>
      <c r="Q190" s="19">
        <f t="shared" si="4"/>
        <v>0</v>
      </c>
      <c r="R190" s="20">
        <f t="shared" si="5"/>
        <v>0</v>
      </c>
      <c r="S190" s="24"/>
      <c r="T190" s="25"/>
      <c r="U190" s="24"/>
      <c r="V190" s="25"/>
      <c r="W190" s="24"/>
      <c r="X190" s="25"/>
    </row>
    <row r="191" spans="1:24" x14ac:dyDescent="0.25">
      <c r="A191" s="15"/>
      <c r="B191" s="15">
        <v>26</v>
      </c>
      <c r="C191" s="16">
        <v>42177</v>
      </c>
      <c r="D191" s="17">
        <f>(Feuil1!$K$4/COUNT($C$176:$C$197))</f>
        <v>4954.545454545455</v>
      </c>
      <c r="E191" s="17">
        <f>(Feuil1!$K$5/COUNT($C$176:$C$197))</f>
        <v>5045.454545454545</v>
      </c>
      <c r="F191" s="17">
        <f>(Feuil1!$K$6/COUNT($C$176:$C$197))</f>
        <v>23136.363636363636</v>
      </c>
      <c r="G191" s="17">
        <f>(Feuil1!$K$7/COUNT($C$176:$C$197))</f>
        <v>27681.81818181818</v>
      </c>
      <c r="H191" s="26"/>
      <c r="I191" s="26"/>
      <c r="J191" s="26"/>
      <c r="K191" s="26"/>
      <c r="L191" s="26"/>
      <c r="M191" s="26"/>
      <c r="N191" s="26"/>
      <c r="O191" s="26"/>
      <c r="P191" s="18"/>
      <c r="Q191" s="19">
        <f t="shared" si="4"/>
        <v>0</v>
      </c>
      <c r="R191" s="20">
        <f t="shared" si="5"/>
        <v>0</v>
      </c>
      <c r="S191" s="21">
        <f>SUM(D191:G195)</f>
        <v>304090.90909090906</v>
      </c>
      <c r="T191" s="22"/>
      <c r="U191" s="21">
        <f>SUM(H191:K195)</f>
        <v>0</v>
      </c>
      <c r="V191" s="22"/>
      <c r="W191" s="21">
        <f>SUM(L191:O195)</f>
        <v>0</v>
      </c>
      <c r="X191" s="22"/>
    </row>
    <row r="192" spans="1:24" x14ac:dyDescent="0.25">
      <c r="A192" s="15"/>
      <c r="B192" s="15"/>
      <c r="C192" s="16">
        <v>42178</v>
      </c>
      <c r="D192" s="17">
        <f>(Feuil1!$K$4/COUNT($C$176:$C$197))</f>
        <v>4954.545454545455</v>
      </c>
      <c r="E192" s="17">
        <f>(Feuil1!$K$5/COUNT($C$176:$C$197))</f>
        <v>5045.454545454545</v>
      </c>
      <c r="F192" s="17">
        <f>(Feuil1!$K$6/COUNT($C$176:$C$197))</f>
        <v>23136.363636363636</v>
      </c>
      <c r="G192" s="17">
        <f>(Feuil1!$K$7/COUNT($C$176:$C$197))</f>
        <v>27681.81818181818</v>
      </c>
      <c r="H192" s="23"/>
      <c r="I192" s="23"/>
      <c r="J192" s="23"/>
      <c r="K192" s="23"/>
      <c r="L192" s="23"/>
      <c r="M192" s="23"/>
      <c r="N192" s="23"/>
      <c r="O192" s="23"/>
      <c r="P192" s="18"/>
      <c r="Q192" s="19">
        <f t="shared" si="4"/>
        <v>0</v>
      </c>
      <c r="R192" s="20">
        <f t="shared" si="5"/>
        <v>0</v>
      </c>
      <c r="S192" s="24"/>
      <c r="T192" s="25"/>
      <c r="U192" s="24"/>
      <c r="V192" s="25"/>
      <c r="W192" s="24"/>
      <c r="X192" s="25"/>
    </row>
    <row r="193" spans="1:24" x14ac:dyDescent="0.25">
      <c r="A193" s="15"/>
      <c r="B193" s="15"/>
      <c r="C193" s="16">
        <v>42179</v>
      </c>
      <c r="D193" s="17">
        <f>(Feuil1!$K$4/COUNT($C$176:$C$197))</f>
        <v>4954.545454545455</v>
      </c>
      <c r="E193" s="17">
        <f>(Feuil1!$K$5/COUNT($C$176:$C$197))</f>
        <v>5045.454545454545</v>
      </c>
      <c r="F193" s="17">
        <f>(Feuil1!$K$6/COUNT($C$176:$C$197))</f>
        <v>23136.363636363636</v>
      </c>
      <c r="G193" s="17">
        <f>(Feuil1!$K$7/COUNT($C$176:$C$197))</f>
        <v>27681.81818181818</v>
      </c>
      <c r="H193" s="23"/>
      <c r="I193" s="23"/>
      <c r="J193" s="23"/>
      <c r="K193" s="23"/>
      <c r="L193" s="23"/>
      <c r="M193" s="23"/>
      <c r="N193" s="23"/>
      <c r="O193" s="23"/>
      <c r="P193" s="18"/>
      <c r="Q193" s="19">
        <f t="shared" si="4"/>
        <v>0</v>
      </c>
      <c r="R193" s="20">
        <f t="shared" si="5"/>
        <v>0</v>
      </c>
      <c r="S193" s="24"/>
      <c r="T193" s="25"/>
      <c r="U193" s="24"/>
      <c r="V193" s="25"/>
      <c r="W193" s="24"/>
      <c r="X193" s="25"/>
    </row>
    <row r="194" spans="1:24" x14ac:dyDescent="0.25">
      <c r="A194" s="15"/>
      <c r="B194" s="15"/>
      <c r="C194" s="16">
        <v>42180</v>
      </c>
      <c r="D194" s="17">
        <f>(Feuil1!$K$4/COUNT($C$176:$C$197))</f>
        <v>4954.545454545455</v>
      </c>
      <c r="E194" s="17">
        <f>(Feuil1!$K$5/COUNT($C$176:$C$197))</f>
        <v>5045.454545454545</v>
      </c>
      <c r="F194" s="17">
        <f>(Feuil1!$K$6/COUNT($C$176:$C$197))</f>
        <v>23136.363636363636</v>
      </c>
      <c r="G194" s="17">
        <f>(Feuil1!$K$7/COUNT($C$176:$C$197))</f>
        <v>27681.81818181818</v>
      </c>
      <c r="H194" s="23"/>
      <c r="I194" s="23"/>
      <c r="J194" s="23"/>
      <c r="K194" s="23"/>
      <c r="L194" s="23"/>
      <c r="M194" s="23"/>
      <c r="N194" s="23"/>
      <c r="O194" s="23"/>
      <c r="P194" s="18"/>
      <c r="Q194" s="19">
        <f t="shared" si="4"/>
        <v>0</v>
      </c>
      <c r="R194" s="20">
        <f t="shared" si="5"/>
        <v>0</v>
      </c>
      <c r="S194" s="24"/>
      <c r="T194" s="25"/>
      <c r="U194" s="24"/>
      <c r="V194" s="25"/>
      <c r="W194" s="24"/>
      <c r="X194" s="25"/>
    </row>
    <row r="195" spans="1:24" x14ac:dyDescent="0.25">
      <c r="A195" s="15"/>
      <c r="B195" s="15"/>
      <c r="C195" s="16">
        <v>42181</v>
      </c>
      <c r="D195" s="17">
        <f>(Feuil1!$K$4/COUNT($C$176:$C$197))</f>
        <v>4954.545454545455</v>
      </c>
      <c r="E195" s="17">
        <f>(Feuil1!$K$5/COUNT($C$176:$C$197))</f>
        <v>5045.454545454545</v>
      </c>
      <c r="F195" s="17">
        <f>(Feuil1!$K$6/COUNT($C$176:$C$197))</f>
        <v>23136.363636363636</v>
      </c>
      <c r="G195" s="17">
        <f>(Feuil1!$K$7/COUNT($C$176:$C$197))</f>
        <v>27681.81818181818</v>
      </c>
      <c r="H195" s="23"/>
      <c r="I195" s="23"/>
      <c r="J195" s="23"/>
      <c r="K195" s="23"/>
      <c r="L195" s="23"/>
      <c r="M195" s="23"/>
      <c r="N195" s="23"/>
      <c r="O195" s="23"/>
      <c r="P195" s="18"/>
      <c r="Q195" s="19">
        <f t="shared" ref="Q195:Q258" si="6">SUM(H195:K195)</f>
        <v>0</v>
      </c>
      <c r="R195" s="20">
        <f t="shared" ref="R195:R258" si="7">SUM(L195:O195)</f>
        <v>0</v>
      </c>
      <c r="S195" s="24"/>
      <c r="T195" s="25"/>
      <c r="U195" s="24"/>
      <c r="V195" s="25"/>
      <c r="W195" s="24"/>
      <c r="X195" s="25"/>
    </row>
    <row r="196" spans="1:24" x14ac:dyDescent="0.25">
      <c r="A196" s="15"/>
      <c r="B196" s="15">
        <v>27</v>
      </c>
      <c r="C196" s="16">
        <v>42184</v>
      </c>
      <c r="D196" s="17">
        <f>(Feuil1!$K$4/COUNT($C$176:$C$197))</f>
        <v>4954.545454545455</v>
      </c>
      <c r="E196" s="17">
        <f>(Feuil1!$K$5/COUNT($C$176:$C$197))</f>
        <v>5045.454545454545</v>
      </c>
      <c r="F196" s="17">
        <f>(Feuil1!$K$6/COUNT($C$176:$C$197))</f>
        <v>23136.363636363636</v>
      </c>
      <c r="G196" s="17">
        <f>(Feuil1!$K$7/COUNT($C$176:$C$197))</f>
        <v>27681.81818181818</v>
      </c>
      <c r="H196" s="23"/>
      <c r="I196" s="23"/>
      <c r="J196" s="23"/>
      <c r="K196" s="23"/>
      <c r="L196" s="23"/>
      <c r="M196" s="23"/>
      <c r="N196" s="23"/>
      <c r="O196" s="23"/>
      <c r="P196" s="18"/>
      <c r="Q196" s="19">
        <f t="shared" si="6"/>
        <v>0</v>
      </c>
      <c r="R196" s="20">
        <f t="shared" si="7"/>
        <v>0</v>
      </c>
      <c r="S196" s="21">
        <f>SUM(D196:G200)</f>
        <v>296679.84189723316</v>
      </c>
      <c r="T196" s="22"/>
      <c r="U196" s="21">
        <f>SUM(H196:K200)</f>
        <v>0</v>
      </c>
      <c r="V196" s="22"/>
      <c r="W196" s="21">
        <f>SUM(L196:O200)</f>
        <v>0</v>
      </c>
      <c r="X196" s="22"/>
    </row>
    <row r="197" spans="1:24" x14ac:dyDescent="0.25">
      <c r="A197" s="15"/>
      <c r="B197" s="15"/>
      <c r="C197" s="16">
        <v>42185</v>
      </c>
      <c r="D197" s="17">
        <f>(Feuil1!$K$4/COUNT($C$176:$C$197))</f>
        <v>4954.545454545455</v>
      </c>
      <c r="E197" s="17">
        <f>(Feuil1!$K$5/COUNT($C$176:$C$197))</f>
        <v>5045.454545454545</v>
      </c>
      <c r="F197" s="17">
        <f>(Feuil1!$K$6/COUNT($C$176:$C$197))</f>
        <v>23136.363636363636</v>
      </c>
      <c r="G197" s="17">
        <f>(Feuil1!$K$7/COUNT($C$176:$C$197))</f>
        <v>27681.81818181818</v>
      </c>
      <c r="H197" s="23"/>
      <c r="I197" s="23"/>
      <c r="J197" s="23"/>
      <c r="K197" s="23"/>
      <c r="L197" s="23"/>
      <c r="M197" s="23"/>
      <c r="N197" s="23"/>
      <c r="O197" s="23"/>
      <c r="P197" s="18"/>
      <c r="Q197" s="19">
        <f t="shared" si="6"/>
        <v>0</v>
      </c>
      <c r="R197" s="20">
        <f t="shared" si="7"/>
        <v>0</v>
      </c>
      <c r="S197" s="24"/>
      <c r="T197" s="25"/>
      <c r="U197" s="24"/>
      <c r="V197" s="25"/>
      <c r="W197" s="24"/>
      <c r="X197" s="25"/>
    </row>
    <row r="198" spans="1:24" x14ac:dyDescent="0.25">
      <c r="A198" s="14" t="str">
        <f>PROPER(TEXT(DATE(2015,7,1),"mmmm aaaa"))</f>
        <v>Juillet 2015</v>
      </c>
      <c r="B198" s="15"/>
      <c r="C198" s="16">
        <v>42186</v>
      </c>
      <c r="D198" s="17">
        <f>(Feuil1!$L$4/COUNT($C$198:$C$220))</f>
        <v>4782.608695652174</v>
      </c>
      <c r="E198" s="17">
        <f>(Feuil1!$L$5/COUNT($C$198:$C$220))</f>
        <v>4869.565217391304</v>
      </c>
      <c r="F198" s="17">
        <f>(Feuil1!$L$6/COUNT($C$198:$C$220))</f>
        <v>22173.91304347826</v>
      </c>
      <c r="G198" s="17">
        <f>(Feuil1!$L$7/COUNT($C$198:$C$220))</f>
        <v>26521.739130434784</v>
      </c>
      <c r="H198" s="23"/>
      <c r="I198" s="23"/>
      <c r="J198" s="23"/>
      <c r="K198" s="23"/>
      <c r="L198" s="23"/>
      <c r="M198" s="23"/>
      <c r="N198" s="23"/>
      <c r="O198" s="23"/>
      <c r="P198" s="18"/>
      <c r="Q198" s="19">
        <f t="shared" si="6"/>
        <v>0</v>
      </c>
      <c r="R198" s="20">
        <f t="shared" si="7"/>
        <v>0</v>
      </c>
      <c r="S198" s="24"/>
      <c r="T198" s="22">
        <f>P198+P199+P200+S201+S206+S211+S216</f>
        <v>1166956.5217391304</v>
      </c>
      <c r="U198" s="24"/>
      <c r="V198" s="22">
        <f>R198+Q199+Q200+U201+U206+U211+U216</f>
        <v>0</v>
      </c>
      <c r="W198" s="24"/>
      <c r="X198" s="22">
        <f>T198+R199+R200+W201+W206+W211+W216</f>
        <v>1166956.5217391304</v>
      </c>
    </row>
    <row r="199" spans="1:24" x14ac:dyDescent="0.25">
      <c r="A199" s="15"/>
      <c r="B199" s="15"/>
      <c r="C199" s="16">
        <v>42187</v>
      </c>
      <c r="D199" s="17">
        <f>(Feuil1!$L$4/COUNT($C$198:$C$220))</f>
        <v>4782.608695652174</v>
      </c>
      <c r="E199" s="17">
        <f>(Feuil1!$L$5/COUNT($C$198:$C$220))</f>
        <v>4869.565217391304</v>
      </c>
      <c r="F199" s="17">
        <f>(Feuil1!$L$6/COUNT($C$198:$C$220))</f>
        <v>22173.91304347826</v>
      </c>
      <c r="G199" s="17">
        <f>(Feuil1!$L$7/COUNT($C$198:$C$220))</f>
        <v>26521.739130434784</v>
      </c>
      <c r="H199" s="23"/>
      <c r="I199" s="23"/>
      <c r="J199" s="23"/>
      <c r="K199" s="23"/>
      <c r="L199" s="23"/>
      <c r="M199" s="23"/>
      <c r="N199" s="23"/>
      <c r="O199" s="23"/>
      <c r="P199" s="18"/>
      <c r="Q199" s="19">
        <f t="shared" si="6"/>
        <v>0</v>
      </c>
      <c r="R199" s="20">
        <f t="shared" si="7"/>
        <v>0</v>
      </c>
      <c r="S199" s="24"/>
      <c r="T199" s="25"/>
      <c r="U199" s="24"/>
      <c r="V199" s="25"/>
      <c r="W199" s="24"/>
      <c r="X199" s="25"/>
    </row>
    <row r="200" spans="1:24" x14ac:dyDescent="0.25">
      <c r="A200" s="15"/>
      <c r="B200" s="15"/>
      <c r="C200" s="16">
        <v>42188</v>
      </c>
      <c r="D200" s="17">
        <f>(Feuil1!$L$4/COUNT($C$198:$C$220))</f>
        <v>4782.608695652174</v>
      </c>
      <c r="E200" s="17">
        <f>(Feuil1!$L$5/COUNT($C$198:$C$220))</f>
        <v>4869.565217391304</v>
      </c>
      <c r="F200" s="17">
        <f>(Feuil1!$L$6/COUNT($C$198:$C$220))</f>
        <v>22173.91304347826</v>
      </c>
      <c r="G200" s="17">
        <f>(Feuil1!$L$7/COUNT($C$198:$C$220))</f>
        <v>26521.739130434784</v>
      </c>
      <c r="H200" s="23"/>
      <c r="I200" s="23"/>
      <c r="J200" s="23"/>
      <c r="K200" s="23"/>
      <c r="L200" s="23"/>
      <c r="M200" s="23"/>
      <c r="N200" s="23"/>
      <c r="O200" s="23"/>
      <c r="P200" s="18"/>
      <c r="Q200" s="19">
        <f t="shared" si="6"/>
        <v>0</v>
      </c>
      <c r="R200" s="20">
        <f t="shared" si="7"/>
        <v>0</v>
      </c>
      <c r="S200" s="24"/>
      <c r="T200" s="25"/>
      <c r="U200" s="24"/>
      <c r="V200" s="25"/>
      <c r="W200" s="24"/>
      <c r="X200" s="25"/>
    </row>
    <row r="201" spans="1:24" x14ac:dyDescent="0.25">
      <c r="A201" s="15"/>
      <c r="B201" s="15">
        <v>28</v>
      </c>
      <c r="C201" s="16">
        <v>42191</v>
      </c>
      <c r="D201" s="17">
        <f>(Feuil1!$L$4/COUNT($C$198:$C$220))</f>
        <v>4782.608695652174</v>
      </c>
      <c r="E201" s="17">
        <f>(Feuil1!$L$5/COUNT($C$198:$C$220))</f>
        <v>4869.565217391304</v>
      </c>
      <c r="F201" s="17">
        <f>(Feuil1!$L$6/COUNT($C$198:$C$220))</f>
        <v>22173.91304347826</v>
      </c>
      <c r="G201" s="17">
        <f>(Feuil1!$L$7/COUNT($C$198:$C$220))</f>
        <v>26521.739130434784</v>
      </c>
      <c r="H201" s="23"/>
      <c r="I201" s="23"/>
      <c r="J201" s="23"/>
      <c r="K201" s="23"/>
      <c r="L201" s="23"/>
      <c r="M201" s="23"/>
      <c r="N201" s="23"/>
      <c r="O201" s="23"/>
      <c r="P201" s="18"/>
      <c r="Q201" s="19">
        <f t="shared" si="6"/>
        <v>0</v>
      </c>
      <c r="R201" s="20">
        <f t="shared" si="7"/>
        <v>0</v>
      </c>
      <c r="S201" s="21">
        <f>SUM(D201:G205)</f>
        <v>291739.13043478259</v>
      </c>
      <c r="T201" s="22"/>
      <c r="U201" s="21">
        <f>SUM(H201:K205)</f>
        <v>0</v>
      </c>
      <c r="V201" s="22"/>
      <c r="W201" s="21">
        <f>SUM(L201:O205)</f>
        <v>0</v>
      </c>
      <c r="X201" s="22"/>
    </row>
    <row r="202" spans="1:24" x14ac:dyDescent="0.25">
      <c r="A202" s="15"/>
      <c r="B202" s="15"/>
      <c r="C202" s="16">
        <v>42192</v>
      </c>
      <c r="D202" s="17">
        <f>(Feuil1!$L$4/COUNT($C$198:$C$220))</f>
        <v>4782.608695652174</v>
      </c>
      <c r="E202" s="17">
        <f>(Feuil1!$L$5/COUNT($C$198:$C$220))</f>
        <v>4869.565217391304</v>
      </c>
      <c r="F202" s="17">
        <f>(Feuil1!$L$6/COUNT($C$198:$C$220))</f>
        <v>22173.91304347826</v>
      </c>
      <c r="G202" s="17">
        <f>(Feuil1!$L$7/COUNT($C$198:$C$220))</f>
        <v>26521.739130434784</v>
      </c>
      <c r="H202" s="23"/>
      <c r="I202" s="23"/>
      <c r="J202" s="23"/>
      <c r="K202" s="23"/>
      <c r="L202" s="23"/>
      <c r="M202" s="23"/>
      <c r="N202" s="23"/>
      <c r="O202" s="23"/>
      <c r="P202" s="18"/>
      <c r="Q202" s="19">
        <f t="shared" si="6"/>
        <v>0</v>
      </c>
      <c r="R202" s="20">
        <f t="shared" si="7"/>
        <v>0</v>
      </c>
      <c r="S202" s="24"/>
      <c r="T202" s="25"/>
      <c r="U202" s="24"/>
      <c r="V202" s="25"/>
      <c r="W202" s="24"/>
      <c r="X202" s="25"/>
    </row>
    <row r="203" spans="1:24" x14ac:dyDescent="0.25">
      <c r="A203" s="15"/>
      <c r="B203" s="15"/>
      <c r="C203" s="16">
        <v>42193</v>
      </c>
      <c r="D203" s="17">
        <f>(Feuil1!$L$4/COUNT($C$198:$C$220))</f>
        <v>4782.608695652174</v>
      </c>
      <c r="E203" s="17">
        <f>(Feuil1!$L$5/COUNT($C$198:$C$220))</f>
        <v>4869.565217391304</v>
      </c>
      <c r="F203" s="17">
        <f>(Feuil1!$L$6/COUNT($C$198:$C$220))</f>
        <v>22173.91304347826</v>
      </c>
      <c r="G203" s="17">
        <f>(Feuil1!$L$7/COUNT($C$198:$C$220))</f>
        <v>26521.739130434784</v>
      </c>
      <c r="H203" s="23"/>
      <c r="I203" s="23"/>
      <c r="J203" s="23"/>
      <c r="K203" s="23"/>
      <c r="L203" s="23"/>
      <c r="M203" s="23"/>
      <c r="N203" s="23"/>
      <c r="O203" s="23"/>
      <c r="P203" s="18"/>
      <c r="Q203" s="19">
        <f t="shared" si="6"/>
        <v>0</v>
      </c>
      <c r="R203" s="20">
        <f t="shared" si="7"/>
        <v>0</v>
      </c>
      <c r="S203" s="24"/>
      <c r="T203" s="25"/>
      <c r="U203" s="24"/>
      <c r="V203" s="25"/>
      <c r="W203" s="24"/>
      <c r="X203" s="25"/>
    </row>
    <row r="204" spans="1:24" x14ac:dyDescent="0.25">
      <c r="A204" s="15"/>
      <c r="B204" s="15"/>
      <c r="C204" s="16">
        <v>42194</v>
      </c>
      <c r="D204" s="17">
        <f>(Feuil1!$L$4/COUNT($C$198:$C$220))</f>
        <v>4782.608695652174</v>
      </c>
      <c r="E204" s="17">
        <f>(Feuil1!$L$5/COUNT($C$198:$C$220))</f>
        <v>4869.565217391304</v>
      </c>
      <c r="F204" s="17">
        <f>(Feuil1!$L$6/COUNT($C$198:$C$220))</f>
        <v>22173.91304347826</v>
      </c>
      <c r="G204" s="17">
        <f>(Feuil1!$L$7/COUNT($C$198:$C$220))</f>
        <v>26521.739130434784</v>
      </c>
      <c r="H204" s="23"/>
      <c r="I204" s="23"/>
      <c r="J204" s="23"/>
      <c r="K204" s="23"/>
      <c r="L204" s="23"/>
      <c r="M204" s="23"/>
      <c r="N204" s="23"/>
      <c r="O204" s="23"/>
      <c r="P204" s="18"/>
      <c r="Q204" s="19">
        <f t="shared" si="6"/>
        <v>0</v>
      </c>
      <c r="R204" s="20">
        <f t="shared" si="7"/>
        <v>0</v>
      </c>
      <c r="S204" s="24"/>
      <c r="T204" s="25"/>
      <c r="U204" s="24"/>
      <c r="V204" s="25"/>
      <c r="W204" s="24"/>
      <c r="X204" s="25"/>
    </row>
    <row r="205" spans="1:24" x14ac:dyDescent="0.25">
      <c r="A205" s="15"/>
      <c r="B205" s="15"/>
      <c r="C205" s="16">
        <v>42195</v>
      </c>
      <c r="D205" s="17">
        <f>(Feuil1!$L$4/COUNT($C$198:$C$220))</f>
        <v>4782.608695652174</v>
      </c>
      <c r="E205" s="17">
        <f>(Feuil1!$L$5/COUNT($C$198:$C$220))</f>
        <v>4869.565217391304</v>
      </c>
      <c r="F205" s="17">
        <f>(Feuil1!$L$6/COUNT($C$198:$C$220))</f>
        <v>22173.91304347826</v>
      </c>
      <c r="G205" s="17">
        <f>(Feuil1!$L$7/COUNT($C$198:$C$220))</f>
        <v>26521.739130434784</v>
      </c>
      <c r="H205" s="23"/>
      <c r="I205" s="23"/>
      <c r="J205" s="23"/>
      <c r="K205" s="23"/>
      <c r="L205" s="23"/>
      <c r="M205" s="23"/>
      <c r="N205" s="23"/>
      <c r="O205" s="23"/>
      <c r="P205" s="18"/>
      <c r="Q205" s="19">
        <f t="shared" si="6"/>
        <v>0</v>
      </c>
      <c r="R205" s="20">
        <f t="shared" si="7"/>
        <v>0</v>
      </c>
      <c r="S205" s="24"/>
      <c r="T205" s="25"/>
      <c r="U205" s="24"/>
      <c r="V205" s="25"/>
      <c r="W205" s="24"/>
      <c r="X205" s="25"/>
    </row>
    <row r="206" spans="1:24" x14ac:dyDescent="0.25">
      <c r="A206" s="15"/>
      <c r="B206" s="15">
        <v>29</v>
      </c>
      <c r="C206" s="16">
        <v>42198</v>
      </c>
      <c r="D206" s="17">
        <f>(Feuil1!$L$4/COUNT($C$198:$C$220))</f>
        <v>4782.608695652174</v>
      </c>
      <c r="E206" s="17">
        <f>(Feuil1!$L$5/COUNT($C$198:$C$220))</f>
        <v>4869.565217391304</v>
      </c>
      <c r="F206" s="17">
        <f>(Feuil1!$L$6/COUNT($C$198:$C$220))</f>
        <v>22173.91304347826</v>
      </c>
      <c r="G206" s="17">
        <f>(Feuil1!$L$7/COUNT($C$198:$C$220))</f>
        <v>26521.739130434784</v>
      </c>
      <c r="H206" s="23"/>
      <c r="I206" s="23"/>
      <c r="J206" s="23"/>
      <c r="K206" s="23"/>
      <c r="L206" s="23"/>
      <c r="M206" s="23"/>
      <c r="N206" s="23"/>
      <c r="O206" s="23"/>
      <c r="P206" s="18"/>
      <c r="Q206" s="19">
        <f t="shared" si="6"/>
        <v>0</v>
      </c>
      <c r="R206" s="20">
        <f t="shared" si="7"/>
        <v>0</v>
      </c>
      <c r="S206" s="21">
        <f>SUM(D206:G210)</f>
        <v>291739.13043478259</v>
      </c>
      <c r="T206" s="22"/>
      <c r="U206" s="21">
        <f>SUM(H206:K210)</f>
        <v>0</v>
      </c>
      <c r="V206" s="22"/>
      <c r="W206" s="21">
        <f>SUM(L206:O210)</f>
        <v>0</v>
      </c>
      <c r="X206" s="22"/>
    </row>
    <row r="207" spans="1:24" x14ac:dyDescent="0.25">
      <c r="A207" s="15"/>
      <c r="B207" s="15"/>
      <c r="C207" s="16">
        <v>42199</v>
      </c>
      <c r="D207" s="17">
        <f>(Feuil1!$L$4/COUNT($C$198:$C$220))</f>
        <v>4782.608695652174</v>
      </c>
      <c r="E207" s="17">
        <f>(Feuil1!$L$5/COUNT($C$198:$C$220))</f>
        <v>4869.565217391304</v>
      </c>
      <c r="F207" s="17">
        <f>(Feuil1!$L$6/COUNT($C$198:$C$220))</f>
        <v>22173.91304347826</v>
      </c>
      <c r="G207" s="17">
        <f>(Feuil1!$L$7/COUNT($C$198:$C$220))</f>
        <v>26521.739130434784</v>
      </c>
      <c r="H207" s="23"/>
      <c r="I207" s="23"/>
      <c r="J207" s="23"/>
      <c r="K207" s="23"/>
      <c r="L207" s="23"/>
      <c r="M207" s="23"/>
      <c r="N207" s="23"/>
      <c r="O207" s="23"/>
      <c r="P207" s="18"/>
      <c r="Q207" s="19">
        <f t="shared" si="6"/>
        <v>0</v>
      </c>
      <c r="R207" s="20">
        <f t="shared" si="7"/>
        <v>0</v>
      </c>
      <c r="S207" s="24"/>
      <c r="T207" s="25"/>
      <c r="U207" s="24"/>
      <c r="V207" s="25"/>
      <c r="W207" s="24"/>
      <c r="X207" s="25"/>
    </row>
    <row r="208" spans="1:24" x14ac:dyDescent="0.25">
      <c r="A208" s="15"/>
      <c r="B208" s="15"/>
      <c r="C208" s="16">
        <v>42200</v>
      </c>
      <c r="D208" s="17">
        <f>(Feuil1!$L$4/COUNT($C$198:$C$220))</f>
        <v>4782.608695652174</v>
      </c>
      <c r="E208" s="17">
        <f>(Feuil1!$L$5/COUNT($C$198:$C$220))</f>
        <v>4869.565217391304</v>
      </c>
      <c r="F208" s="17">
        <f>(Feuil1!$L$6/COUNT($C$198:$C$220))</f>
        <v>22173.91304347826</v>
      </c>
      <c r="G208" s="17">
        <f>(Feuil1!$L$7/COUNT($C$198:$C$220))</f>
        <v>26521.739130434784</v>
      </c>
      <c r="H208" s="23"/>
      <c r="I208" s="23"/>
      <c r="J208" s="23"/>
      <c r="K208" s="23"/>
      <c r="L208" s="23"/>
      <c r="M208" s="23"/>
      <c r="N208" s="23"/>
      <c r="O208" s="23"/>
      <c r="P208" s="18"/>
      <c r="Q208" s="19">
        <f t="shared" si="6"/>
        <v>0</v>
      </c>
      <c r="R208" s="20">
        <f t="shared" si="7"/>
        <v>0</v>
      </c>
      <c r="S208" s="24"/>
      <c r="T208" s="25"/>
      <c r="U208" s="24"/>
      <c r="V208" s="25"/>
      <c r="W208" s="24"/>
      <c r="X208" s="25"/>
    </row>
    <row r="209" spans="1:24" x14ac:dyDescent="0.25">
      <c r="A209" s="15"/>
      <c r="B209" s="15"/>
      <c r="C209" s="16">
        <v>42201</v>
      </c>
      <c r="D209" s="17">
        <f>(Feuil1!$L$4/COUNT($C$198:$C$220))</f>
        <v>4782.608695652174</v>
      </c>
      <c r="E209" s="17">
        <f>(Feuil1!$L$5/COUNT($C$198:$C$220))</f>
        <v>4869.565217391304</v>
      </c>
      <c r="F209" s="17">
        <f>(Feuil1!$L$6/COUNT($C$198:$C$220))</f>
        <v>22173.91304347826</v>
      </c>
      <c r="G209" s="17">
        <f>(Feuil1!$L$7/COUNT($C$198:$C$220))</f>
        <v>26521.739130434784</v>
      </c>
      <c r="H209" s="23"/>
      <c r="I209" s="23"/>
      <c r="J209" s="23"/>
      <c r="K209" s="23"/>
      <c r="L209" s="23"/>
      <c r="M209" s="23"/>
      <c r="N209" s="23"/>
      <c r="O209" s="23"/>
      <c r="P209" s="18"/>
      <c r="Q209" s="19">
        <f t="shared" si="6"/>
        <v>0</v>
      </c>
      <c r="R209" s="20">
        <f t="shared" si="7"/>
        <v>0</v>
      </c>
      <c r="S209" s="24"/>
      <c r="T209" s="25"/>
      <c r="U209" s="24"/>
      <c r="V209" s="25"/>
      <c r="W209" s="24"/>
      <c r="X209" s="25"/>
    </row>
    <row r="210" spans="1:24" x14ac:dyDescent="0.25">
      <c r="A210" s="15"/>
      <c r="B210" s="15"/>
      <c r="C210" s="16">
        <v>42202</v>
      </c>
      <c r="D210" s="17">
        <f>(Feuil1!$L$4/COUNT($C$198:$C$220))</f>
        <v>4782.608695652174</v>
      </c>
      <c r="E210" s="17">
        <f>(Feuil1!$L$5/COUNT($C$198:$C$220))</f>
        <v>4869.565217391304</v>
      </c>
      <c r="F210" s="17">
        <f>(Feuil1!$L$6/COUNT($C$198:$C$220))</f>
        <v>22173.91304347826</v>
      </c>
      <c r="G210" s="17">
        <f>(Feuil1!$L$7/COUNT($C$198:$C$220))</f>
        <v>26521.739130434784</v>
      </c>
      <c r="H210" s="23"/>
      <c r="I210" s="23"/>
      <c r="J210" s="23"/>
      <c r="K210" s="23"/>
      <c r="L210" s="23"/>
      <c r="M210" s="23"/>
      <c r="N210" s="23"/>
      <c r="O210" s="23"/>
      <c r="P210" s="18"/>
      <c r="Q210" s="19">
        <f t="shared" si="6"/>
        <v>0</v>
      </c>
      <c r="R210" s="20">
        <f t="shared" si="7"/>
        <v>0</v>
      </c>
      <c r="S210" s="24"/>
      <c r="T210" s="25"/>
      <c r="U210" s="24"/>
      <c r="V210" s="25"/>
      <c r="W210" s="24"/>
      <c r="X210" s="25"/>
    </row>
    <row r="211" spans="1:24" x14ac:dyDescent="0.25">
      <c r="A211" s="15"/>
      <c r="B211" s="15">
        <v>30</v>
      </c>
      <c r="C211" s="16">
        <v>42205</v>
      </c>
      <c r="D211" s="17">
        <f>(Feuil1!$L$4/COUNT($C$198:$C$220))</f>
        <v>4782.608695652174</v>
      </c>
      <c r="E211" s="17">
        <f>(Feuil1!$L$5/COUNT($C$198:$C$220))</f>
        <v>4869.565217391304</v>
      </c>
      <c r="F211" s="17">
        <f>(Feuil1!$L$6/COUNT($C$198:$C$220))</f>
        <v>22173.91304347826</v>
      </c>
      <c r="G211" s="17">
        <f>(Feuil1!$L$7/COUNT($C$198:$C$220))</f>
        <v>26521.739130434784</v>
      </c>
      <c r="H211" s="23"/>
      <c r="I211" s="23"/>
      <c r="J211" s="23"/>
      <c r="K211" s="23"/>
      <c r="L211" s="23"/>
      <c r="M211" s="23"/>
      <c r="N211" s="23"/>
      <c r="O211" s="23"/>
      <c r="P211" s="18"/>
      <c r="Q211" s="19">
        <f t="shared" si="6"/>
        <v>0</v>
      </c>
      <c r="R211" s="20">
        <f t="shared" si="7"/>
        <v>0</v>
      </c>
      <c r="S211" s="21">
        <f>SUM(D211:G215)</f>
        <v>291739.13043478259</v>
      </c>
      <c r="T211" s="22"/>
      <c r="U211" s="21">
        <f>SUM(H211:K215)</f>
        <v>0</v>
      </c>
      <c r="V211" s="22"/>
      <c r="W211" s="21">
        <f>SUM(L211:O215)</f>
        <v>0</v>
      </c>
      <c r="X211" s="22"/>
    </row>
    <row r="212" spans="1:24" x14ac:dyDescent="0.25">
      <c r="A212" s="15"/>
      <c r="B212" s="15"/>
      <c r="C212" s="16">
        <v>42206</v>
      </c>
      <c r="D212" s="17">
        <f>(Feuil1!$L$4/COUNT($C$198:$C$220))</f>
        <v>4782.608695652174</v>
      </c>
      <c r="E212" s="17">
        <f>(Feuil1!$L$5/COUNT($C$198:$C$220))</f>
        <v>4869.565217391304</v>
      </c>
      <c r="F212" s="17">
        <f>(Feuil1!$L$6/COUNT($C$198:$C$220))</f>
        <v>22173.91304347826</v>
      </c>
      <c r="G212" s="17">
        <f>(Feuil1!$L$7/COUNT($C$198:$C$220))</f>
        <v>26521.739130434784</v>
      </c>
      <c r="H212" s="23"/>
      <c r="I212" s="23"/>
      <c r="J212" s="23"/>
      <c r="K212" s="23"/>
      <c r="L212" s="23"/>
      <c r="M212" s="23"/>
      <c r="N212" s="23"/>
      <c r="O212" s="23"/>
      <c r="P212" s="18"/>
      <c r="Q212" s="19">
        <f t="shared" si="6"/>
        <v>0</v>
      </c>
      <c r="R212" s="20">
        <f t="shared" si="7"/>
        <v>0</v>
      </c>
      <c r="S212" s="24"/>
      <c r="T212" s="25"/>
      <c r="U212" s="24"/>
      <c r="V212" s="25"/>
      <c r="W212" s="24"/>
      <c r="X212" s="25"/>
    </row>
    <row r="213" spans="1:24" x14ac:dyDescent="0.25">
      <c r="A213" s="15"/>
      <c r="B213" s="15"/>
      <c r="C213" s="16">
        <v>42207</v>
      </c>
      <c r="D213" s="17">
        <f>(Feuil1!$L$4/COUNT($C$198:$C$220))</f>
        <v>4782.608695652174</v>
      </c>
      <c r="E213" s="17">
        <f>(Feuil1!$L$5/COUNT($C$198:$C$220))</f>
        <v>4869.565217391304</v>
      </c>
      <c r="F213" s="17">
        <f>(Feuil1!$L$6/COUNT($C$198:$C$220))</f>
        <v>22173.91304347826</v>
      </c>
      <c r="G213" s="17">
        <f>(Feuil1!$L$7/COUNT($C$198:$C$220))</f>
        <v>26521.739130434784</v>
      </c>
      <c r="H213" s="23"/>
      <c r="I213" s="23"/>
      <c r="J213" s="23"/>
      <c r="K213" s="23"/>
      <c r="L213" s="23"/>
      <c r="M213" s="23"/>
      <c r="N213" s="23"/>
      <c r="O213" s="23"/>
      <c r="P213" s="18"/>
      <c r="Q213" s="19">
        <f t="shared" si="6"/>
        <v>0</v>
      </c>
      <c r="R213" s="20">
        <f t="shared" si="7"/>
        <v>0</v>
      </c>
      <c r="S213" s="24"/>
      <c r="T213" s="25"/>
      <c r="U213" s="24"/>
      <c r="V213" s="25"/>
      <c r="W213" s="24"/>
      <c r="X213" s="25"/>
    </row>
    <row r="214" spans="1:24" x14ac:dyDescent="0.25">
      <c r="A214" s="15"/>
      <c r="B214" s="15"/>
      <c r="C214" s="16">
        <v>42208</v>
      </c>
      <c r="D214" s="17">
        <f>(Feuil1!$L$4/COUNT($C$198:$C$220))</f>
        <v>4782.608695652174</v>
      </c>
      <c r="E214" s="17">
        <f>(Feuil1!$L$5/COUNT($C$198:$C$220))</f>
        <v>4869.565217391304</v>
      </c>
      <c r="F214" s="17">
        <f>(Feuil1!$L$6/COUNT($C$198:$C$220))</f>
        <v>22173.91304347826</v>
      </c>
      <c r="G214" s="17">
        <f>(Feuil1!$L$7/COUNT($C$198:$C$220))</f>
        <v>26521.739130434784</v>
      </c>
      <c r="H214" s="23"/>
      <c r="I214" s="23"/>
      <c r="J214" s="23"/>
      <c r="K214" s="23"/>
      <c r="L214" s="23"/>
      <c r="M214" s="23"/>
      <c r="N214" s="23"/>
      <c r="O214" s="23"/>
      <c r="P214" s="18"/>
      <c r="Q214" s="19">
        <f t="shared" si="6"/>
        <v>0</v>
      </c>
      <c r="R214" s="20">
        <f t="shared" si="7"/>
        <v>0</v>
      </c>
      <c r="S214" s="24"/>
      <c r="T214" s="25"/>
      <c r="U214" s="24"/>
      <c r="V214" s="25"/>
      <c r="W214" s="24"/>
      <c r="X214" s="25"/>
    </row>
    <row r="215" spans="1:24" x14ac:dyDescent="0.25">
      <c r="A215" s="15"/>
      <c r="B215" s="15"/>
      <c r="C215" s="16">
        <v>42209</v>
      </c>
      <c r="D215" s="17">
        <f>(Feuil1!$L$4/COUNT($C$198:$C$220))</f>
        <v>4782.608695652174</v>
      </c>
      <c r="E215" s="17">
        <f>(Feuil1!$L$5/COUNT($C$198:$C$220))</f>
        <v>4869.565217391304</v>
      </c>
      <c r="F215" s="17">
        <f>(Feuil1!$L$6/COUNT($C$198:$C$220))</f>
        <v>22173.91304347826</v>
      </c>
      <c r="G215" s="17">
        <f>(Feuil1!$L$7/COUNT($C$198:$C$220))</f>
        <v>26521.739130434784</v>
      </c>
      <c r="H215" s="23"/>
      <c r="I215" s="23"/>
      <c r="J215" s="23"/>
      <c r="K215" s="23"/>
      <c r="L215" s="23"/>
      <c r="M215" s="23"/>
      <c r="N215" s="23"/>
      <c r="O215" s="23"/>
      <c r="P215" s="18"/>
      <c r="Q215" s="19">
        <f t="shared" si="6"/>
        <v>0</v>
      </c>
      <c r="R215" s="20">
        <f t="shared" si="7"/>
        <v>0</v>
      </c>
      <c r="S215" s="24"/>
      <c r="T215" s="25"/>
      <c r="U215" s="24"/>
      <c r="V215" s="25"/>
      <c r="W215" s="24"/>
      <c r="X215" s="25"/>
    </row>
    <row r="216" spans="1:24" x14ac:dyDescent="0.25">
      <c r="A216" s="15"/>
      <c r="B216" s="15">
        <v>31</v>
      </c>
      <c r="C216" s="16">
        <v>42212</v>
      </c>
      <c r="D216" s="17">
        <f>(Feuil1!$L$4/COUNT($C$198:$C$220))</f>
        <v>4782.608695652174</v>
      </c>
      <c r="E216" s="17">
        <f>(Feuil1!$L$5/COUNT($C$198:$C$220))</f>
        <v>4869.565217391304</v>
      </c>
      <c r="F216" s="17">
        <f>(Feuil1!$L$6/COUNT($C$198:$C$220))</f>
        <v>22173.91304347826</v>
      </c>
      <c r="G216" s="17">
        <f>(Feuil1!$L$7/COUNT($C$198:$C$220))</f>
        <v>26521.739130434784</v>
      </c>
      <c r="H216" s="23"/>
      <c r="I216" s="23"/>
      <c r="J216" s="23"/>
      <c r="K216" s="23"/>
      <c r="L216" s="23"/>
      <c r="M216" s="23"/>
      <c r="N216" s="23"/>
      <c r="O216" s="23"/>
      <c r="P216" s="18"/>
      <c r="Q216" s="19">
        <f t="shared" si="6"/>
        <v>0</v>
      </c>
      <c r="R216" s="20">
        <f t="shared" si="7"/>
        <v>0</v>
      </c>
      <c r="S216" s="21">
        <f>SUM(D216:G220)</f>
        <v>291739.13043478259</v>
      </c>
      <c r="T216" s="22"/>
      <c r="U216" s="21">
        <f>SUM(H216:K220)</f>
        <v>0</v>
      </c>
      <c r="V216" s="22"/>
      <c r="W216" s="21">
        <f>SUM(L216:O220)</f>
        <v>0</v>
      </c>
      <c r="X216" s="22"/>
    </row>
    <row r="217" spans="1:24" x14ac:dyDescent="0.25">
      <c r="A217" s="15"/>
      <c r="B217" s="15"/>
      <c r="C217" s="16">
        <v>42213</v>
      </c>
      <c r="D217" s="17">
        <f>(Feuil1!$L$4/COUNT($C$198:$C$220))</f>
        <v>4782.608695652174</v>
      </c>
      <c r="E217" s="17">
        <f>(Feuil1!$L$5/COUNT($C$198:$C$220))</f>
        <v>4869.565217391304</v>
      </c>
      <c r="F217" s="17">
        <f>(Feuil1!$L$6/COUNT($C$198:$C$220))</f>
        <v>22173.91304347826</v>
      </c>
      <c r="G217" s="17">
        <f>(Feuil1!$L$7/COUNT($C$198:$C$220))</f>
        <v>26521.739130434784</v>
      </c>
      <c r="H217" s="23"/>
      <c r="I217" s="23"/>
      <c r="J217" s="23"/>
      <c r="K217" s="23"/>
      <c r="L217" s="23"/>
      <c r="M217" s="23"/>
      <c r="N217" s="23"/>
      <c r="O217" s="23"/>
      <c r="P217" s="18"/>
      <c r="Q217" s="19">
        <f t="shared" si="6"/>
        <v>0</v>
      </c>
      <c r="R217" s="20">
        <f t="shared" si="7"/>
        <v>0</v>
      </c>
      <c r="S217" s="24"/>
      <c r="T217" s="25"/>
      <c r="U217" s="24"/>
      <c r="V217" s="25"/>
      <c r="W217" s="24"/>
      <c r="X217" s="25"/>
    </row>
    <row r="218" spans="1:24" x14ac:dyDescent="0.25">
      <c r="A218" s="15"/>
      <c r="B218" s="15"/>
      <c r="C218" s="16">
        <v>42214</v>
      </c>
      <c r="D218" s="17">
        <f>(Feuil1!$L$4/COUNT($C$198:$C$220))</f>
        <v>4782.608695652174</v>
      </c>
      <c r="E218" s="17">
        <f>(Feuil1!$L$5/COUNT($C$198:$C$220))</f>
        <v>4869.565217391304</v>
      </c>
      <c r="F218" s="17">
        <f>(Feuil1!$L$6/COUNT($C$198:$C$220))</f>
        <v>22173.91304347826</v>
      </c>
      <c r="G218" s="17">
        <f>(Feuil1!$L$7/COUNT($C$198:$C$220))</f>
        <v>26521.739130434784</v>
      </c>
      <c r="H218" s="26"/>
      <c r="I218" s="26"/>
      <c r="J218" s="26"/>
      <c r="K218" s="26"/>
      <c r="L218" s="26"/>
      <c r="M218" s="26"/>
      <c r="N218" s="26"/>
      <c r="O218" s="26"/>
      <c r="P218" s="18"/>
      <c r="Q218" s="19">
        <f t="shared" si="6"/>
        <v>0</v>
      </c>
      <c r="R218" s="20">
        <f t="shared" si="7"/>
        <v>0</v>
      </c>
      <c r="S218" s="24"/>
      <c r="T218" s="25"/>
      <c r="U218" s="24"/>
      <c r="V218" s="25"/>
      <c r="W218" s="24"/>
      <c r="X218" s="25"/>
    </row>
    <row r="219" spans="1:24" x14ac:dyDescent="0.25">
      <c r="A219" s="15"/>
      <c r="B219" s="15"/>
      <c r="C219" s="16">
        <v>42215</v>
      </c>
      <c r="D219" s="17">
        <f>(Feuil1!$L$4/COUNT($C$198:$C$220))</f>
        <v>4782.608695652174</v>
      </c>
      <c r="E219" s="17">
        <f>(Feuil1!$L$5/COUNT($C$198:$C$220))</f>
        <v>4869.565217391304</v>
      </c>
      <c r="F219" s="17">
        <f>(Feuil1!$L$6/COUNT($C$198:$C$220))</f>
        <v>22173.91304347826</v>
      </c>
      <c r="G219" s="17">
        <f>(Feuil1!$L$7/COUNT($C$198:$C$220))</f>
        <v>26521.739130434784</v>
      </c>
      <c r="H219" s="23"/>
      <c r="I219" s="23"/>
      <c r="J219" s="23"/>
      <c r="K219" s="23"/>
      <c r="L219" s="23"/>
      <c r="M219" s="23"/>
      <c r="N219" s="23"/>
      <c r="O219" s="23"/>
      <c r="P219" s="18"/>
      <c r="Q219" s="19">
        <f t="shared" si="6"/>
        <v>0</v>
      </c>
      <c r="R219" s="20">
        <f t="shared" si="7"/>
        <v>0</v>
      </c>
      <c r="S219" s="24"/>
      <c r="T219" s="25"/>
      <c r="U219" s="24"/>
      <c r="V219" s="25"/>
      <c r="W219" s="24"/>
      <c r="X219" s="25"/>
    </row>
    <row r="220" spans="1:24" x14ac:dyDescent="0.25">
      <c r="A220" s="15"/>
      <c r="B220" s="15"/>
      <c r="C220" s="16">
        <v>42216</v>
      </c>
      <c r="D220" s="17">
        <f>(Feuil1!$L$4/COUNT($C$198:$C$220))</f>
        <v>4782.608695652174</v>
      </c>
      <c r="E220" s="17">
        <f>(Feuil1!$L$5/COUNT($C$198:$C$220))</f>
        <v>4869.565217391304</v>
      </c>
      <c r="F220" s="17">
        <f>(Feuil1!$L$6/COUNT($C$198:$C$220))</f>
        <v>22173.91304347826</v>
      </c>
      <c r="G220" s="17">
        <f>(Feuil1!$L$7/COUNT($C$198:$C$220))</f>
        <v>26521.739130434784</v>
      </c>
      <c r="H220" s="23"/>
      <c r="I220" s="23"/>
      <c r="J220" s="23"/>
      <c r="K220" s="23"/>
      <c r="L220" s="23"/>
      <c r="M220" s="23"/>
      <c r="N220" s="23"/>
      <c r="O220" s="23"/>
      <c r="P220" s="18"/>
      <c r="Q220" s="19">
        <f t="shared" si="6"/>
        <v>0</v>
      </c>
      <c r="R220" s="20">
        <f t="shared" si="7"/>
        <v>0</v>
      </c>
      <c r="S220" s="24"/>
      <c r="T220" s="25"/>
      <c r="U220" s="24"/>
      <c r="V220" s="25"/>
      <c r="W220" s="24"/>
      <c r="X220" s="25"/>
    </row>
    <row r="221" spans="1:24" x14ac:dyDescent="0.25">
      <c r="A221" s="14" t="str">
        <f>PROPER(TEXT(DATE(2015,8,1),"mmmm aaaa"))</f>
        <v>Août 2015</v>
      </c>
      <c r="B221" s="15">
        <v>32</v>
      </c>
      <c r="C221" s="16">
        <v>42219</v>
      </c>
      <c r="D221" s="17">
        <f>(Feuil1!$M$4/COUNT($C$221:$C$241))</f>
        <v>5285.7142857142853</v>
      </c>
      <c r="E221" s="17">
        <f>(Feuil1!$M$5/COUNT($C$221:$C$241))</f>
        <v>5380.9523809523807</v>
      </c>
      <c r="F221" s="17">
        <f>(Feuil1!$M$6/COUNT($C$221:$C$241))</f>
        <v>24333.333333333332</v>
      </c>
      <c r="G221" s="17">
        <f>(Feuil1!$M$7/COUNT($C$221:$C$241))</f>
        <v>29095.238095238095</v>
      </c>
      <c r="H221" s="23"/>
      <c r="I221" s="23"/>
      <c r="J221" s="23"/>
      <c r="K221" s="23"/>
      <c r="L221" s="23"/>
      <c r="M221" s="23"/>
      <c r="N221" s="23"/>
      <c r="O221" s="23"/>
      <c r="P221" s="18"/>
      <c r="Q221" s="19">
        <f t="shared" si="6"/>
        <v>0</v>
      </c>
      <c r="R221" s="20">
        <f t="shared" si="7"/>
        <v>0</v>
      </c>
      <c r="S221" s="21">
        <f>SUM(D221:G225)</f>
        <v>320476.19047619047</v>
      </c>
      <c r="T221" s="22">
        <f>S221+S226+S231+S236+P241</f>
        <v>1281904.7619047619</v>
      </c>
      <c r="U221" s="21">
        <f>SUM(H221:K225)</f>
        <v>0</v>
      </c>
      <c r="V221" s="22">
        <f>U221+U226+U231+U236+Q241</f>
        <v>0</v>
      </c>
      <c r="W221" s="21">
        <f>SUM(L221:O225)</f>
        <v>0</v>
      </c>
      <c r="X221" s="22">
        <f>W221+W226+W231+W236+R241</f>
        <v>0</v>
      </c>
    </row>
    <row r="222" spans="1:24" x14ac:dyDescent="0.25">
      <c r="A222" s="15"/>
      <c r="B222" s="15"/>
      <c r="C222" s="16">
        <v>42220</v>
      </c>
      <c r="D222" s="17">
        <f>(Feuil1!$M$4/COUNT($C$221:$C$241))</f>
        <v>5285.7142857142853</v>
      </c>
      <c r="E222" s="17">
        <f>(Feuil1!$M$5/COUNT($C$221:$C$241))</f>
        <v>5380.9523809523807</v>
      </c>
      <c r="F222" s="17">
        <f>(Feuil1!$M$6/COUNT($C$221:$C$241))</f>
        <v>24333.333333333332</v>
      </c>
      <c r="G222" s="17">
        <f>(Feuil1!$M$7/COUNT($C$221:$C$241))</f>
        <v>29095.238095238095</v>
      </c>
      <c r="H222" s="23"/>
      <c r="I222" s="23"/>
      <c r="J222" s="23"/>
      <c r="K222" s="23"/>
      <c r="L222" s="23"/>
      <c r="M222" s="23"/>
      <c r="N222" s="23"/>
      <c r="O222" s="23"/>
      <c r="P222" s="18"/>
      <c r="Q222" s="19">
        <f t="shared" si="6"/>
        <v>0</v>
      </c>
      <c r="R222" s="20">
        <f t="shared" si="7"/>
        <v>0</v>
      </c>
      <c r="S222" s="24"/>
      <c r="T222" s="25"/>
      <c r="U222" s="24"/>
      <c r="V222" s="25"/>
      <c r="W222" s="24"/>
      <c r="X222" s="25"/>
    </row>
    <row r="223" spans="1:24" x14ac:dyDescent="0.25">
      <c r="A223" s="15"/>
      <c r="B223" s="15"/>
      <c r="C223" s="16">
        <v>42221</v>
      </c>
      <c r="D223" s="17">
        <f>(Feuil1!$M$4/COUNT($C$221:$C$241))</f>
        <v>5285.7142857142853</v>
      </c>
      <c r="E223" s="17">
        <f>(Feuil1!$M$5/COUNT($C$221:$C$241))</f>
        <v>5380.9523809523807</v>
      </c>
      <c r="F223" s="17">
        <f>(Feuil1!$M$6/COUNT($C$221:$C$241))</f>
        <v>24333.333333333332</v>
      </c>
      <c r="G223" s="17">
        <f>(Feuil1!$M$7/COUNT($C$221:$C$241))</f>
        <v>29095.238095238095</v>
      </c>
      <c r="H223" s="23"/>
      <c r="I223" s="23"/>
      <c r="J223" s="23"/>
      <c r="K223" s="23"/>
      <c r="L223" s="23"/>
      <c r="M223" s="23"/>
      <c r="N223" s="23"/>
      <c r="O223" s="23"/>
      <c r="P223" s="18"/>
      <c r="Q223" s="19">
        <f t="shared" si="6"/>
        <v>0</v>
      </c>
      <c r="R223" s="20">
        <f t="shared" si="7"/>
        <v>0</v>
      </c>
      <c r="S223" s="24"/>
      <c r="T223" s="25"/>
      <c r="U223" s="24"/>
      <c r="V223" s="25"/>
      <c r="W223" s="24"/>
      <c r="X223" s="25"/>
    </row>
    <row r="224" spans="1:24" x14ac:dyDescent="0.25">
      <c r="A224" s="15"/>
      <c r="B224" s="15"/>
      <c r="C224" s="16">
        <v>42222</v>
      </c>
      <c r="D224" s="17">
        <f>(Feuil1!$M$4/COUNT($C$221:$C$241))</f>
        <v>5285.7142857142853</v>
      </c>
      <c r="E224" s="17">
        <f>(Feuil1!$M$5/COUNT($C$221:$C$241))</f>
        <v>5380.9523809523807</v>
      </c>
      <c r="F224" s="17">
        <f>(Feuil1!$M$6/COUNT($C$221:$C$241))</f>
        <v>24333.333333333332</v>
      </c>
      <c r="G224" s="17">
        <f>(Feuil1!$M$7/COUNT($C$221:$C$241))</f>
        <v>29095.238095238095</v>
      </c>
      <c r="H224" s="23"/>
      <c r="I224" s="23"/>
      <c r="J224" s="23"/>
      <c r="K224" s="23"/>
      <c r="L224" s="23"/>
      <c r="M224" s="23"/>
      <c r="N224" s="23"/>
      <c r="O224" s="23"/>
      <c r="P224" s="18"/>
      <c r="Q224" s="19">
        <f t="shared" si="6"/>
        <v>0</v>
      </c>
      <c r="R224" s="20">
        <f t="shared" si="7"/>
        <v>0</v>
      </c>
      <c r="S224" s="24"/>
      <c r="T224" s="25"/>
      <c r="U224" s="24"/>
      <c r="V224" s="25"/>
      <c r="W224" s="24"/>
      <c r="X224" s="25"/>
    </row>
    <row r="225" spans="1:24" x14ac:dyDescent="0.25">
      <c r="A225" s="15"/>
      <c r="B225" s="15"/>
      <c r="C225" s="16">
        <v>42223</v>
      </c>
      <c r="D225" s="17">
        <f>(Feuil1!$M$4/COUNT($C$221:$C$241))</f>
        <v>5285.7142857142853</v>
      </c>
      <c r="E225" s="17">
        <f>(Feuil1!$M$5/COUNT($C$221:$C$241))</f>
        <v>5380.9523809523807</v>
      </c>
      <c r="F225" s="17">
        <f>(Feuil1!$M$6/COUNT($C$221:$C$241))</f>
        <v>24333.333333333332</v>
      </c>
      <c r="G225" s="17">
        <f>(Feuil1!$M$7/COUNT($C$221:$C$241))</f>
        <v>29095.238095238095</v>
      </c>
      <c r="H225" s="23"/>
      <c r="I225" s="23"/>
      <c r="J225" s="23"/>
      <c r="K225" s="23"/>
      <c r="L225" s="23"/>
      <c r="M225" s="23"/>
      <c r="N225" s="23"/>
      <c r="O225" s="23"/>
      <c r="P225" s="18"/>
      <c r="Q225" s="19">
        <f t="shared" si="6"/>
        <v>0</v>
      </c>
      <c r="R225" s="20">
        <f t="shared" si="7"/>
        <v>0</v>
      </c>
      <c r="S225" s="24"/>
      <c r="T225" s="25"/>
      <c r="U225" s="24"/>
      <c r="V225" s="25"/>
      <c r="W225" s="24"/>
      <c r="X225" s="25"/>
    </row>
    <row r="226" spans="1:24" x14ac:dyDescent="0.25">
      <c r="A226" s="15"/>
      <c r="B226" s="15">
        <v>33</v>
      </c>
      <c r="C226" s="16">
        <v>42226</v>
      </c>
      <c r="D226" s="17">
        <f>(Feuil1!$M$4/COUNT($C$221:$C$241))</f>
        <v>5285.7142857142853</v>
      </c>
      <c r="E226" s="17">
        <f>(Feuil1!$M$5/COUNT($C$221:$C$241))</f>
        <v>5380.9523809523807</v>
      </c>
      <c r="F226" s="17">
        <f>(Feuil1!$M$6/COUNT($C$221:$C$241))</f>
        <v>24333.333333333332</v>
      </c>
      <c r="G226" s="17">
        <f>(Feuil1!$M$7/COUNT($C$221:$C$241))</f>
        <v>29095.238095238095</v>
      </c>
      <c r="H226" s="23"/>
      <c r="I226" s="23"/>
      <c r="J226" s="23"/>
      <c r="K226" s="23"/>
      <c r="L226" s="23"/>
      <c r="M226" s="23"/>
      <c r="N226" s="23"/>
      <c r="O226" s="23"/>
      <c r="P226" s="18"/>
      <c r="Q226" s="19">
        <f t="shared" si="6"/>
        <v>0</v>
      </c>
      <c r="R226" s="20">
        <f t="shared" si="7"/>
        <v>0</v>
      </c>
      <c r="S226" s="21">
        <f>SUM(D226:G230)</f>
        <v>320476.19047619047</v>
      </c>
      <c r="T226" s="22"/>
      <c r="U226" s="21">
        <f>SUM(H226:K230)</f>
        <v>0</v>
      </c>
      <c r="V226" s="22"/>
      <c r="W226" s="21">
        <f>SUM(L226:O230)</f>
        <v>0</v>
      </c>
      <c r="X226" s="22"/>
    </row>
    <row r="227" spans="1:24" x14ac:dyDescent="0.25">
      <c r="A227" s="15"/>
      <c r="B227" s="15"/>
      <c r="C227" s="16">
        <v>42227</v>
      </c>
      <c r="D227" s="17">
        <f>(Feuil1!$M$4/COUNT($C$221:$C$241))</f>
        <v>5285.7142857142853</v>
      </c>
      <c r="E227" s="17">
        <f>(Feuil1!$M$5/COUNT($C$221:$C$241))</f>
        <v>5380.9523809523807</v>
      </c>
      <c r="F227" s="17">
        <f>(Feuil1!$M$6/COUNT($C$221:$C$241))</f>
        <v>24333.333333333332</v>
      </c>
      <c r="G227" s="17">
        <f>(Feuil1!$M$7/COUNT($C$221:$C$241))</f>
        <v>29095.238095238095</v>
      </c>
      <c r="H227" s="23"/>
      <c r="I227" s="23"/>
      <c r="J227" s="23"/>
      <c r="K227" s="23"/>
      <c r="L227" s="23"/>
      <c r="M227" s="23"/>
      <c r="N227" s="23"/>
      <c r="O227" s="23"/>
      <c r="P227" s="18"/>
      <c r="Q227" s="19">
        <f t="shared" si="6"/>
        <v>0</v>
      </c>
      <c r="R227" s="20">
        <f t="shared" si="7"/>
        <v>0</v>
      </c>
      <c r="S227" s="24"/>
      <c r="T227" s="25"/>
      <c r="U227" s="24"/>
      <c r="V227" s="25"/>
      <c r="W227" s="24"/>
      <c r="X227" s="25"/>
    </row>
    <row r="228" spans="1:24" x14ac:dyDescent="0.25">
      <c r="A228" s="15"/>
      <c r="B228" s="15"/>
      <c r="C228" s="16">
        <v>42228</v>
      </c>
      <c r="D228" s="17">
        <f>(Feuil1!$M$4/COUNT($C$221:$C$241))</f>
        <v>5285.7142857142853</v>
      </c>
      <c r="E228" s="17">
        <f>(Feuil1!$M$5/COUNT($C$221:$C$241))</f>
        <v>5380.9523809523807</v>
      </c>
      <c r="F228" s="17">
        <f>(Feuil1!$M$6/COUNT($C$221:$C$241))</f>
        <v>24333.333333333332</v>
      </c>
      <c r="G228" s="17">
        <f>(Feuil1!$M$7/COUNT($C$221:$C$241))</f>
        <v>29095.238095238095</v>
      </c>
      <c r="H228" s="23"/>
      <c r="I228" s="23"/>
      <c r="J228" s="23"/>
      <c r="K228" s="23"/>
      <c r="L228" s="23"/>
      <c r="M228" s="23"/>
      <c r="N228" s="23"/>
      <c r="O228" s="23"/>
      <c r="P228" s="18"/>
      <c r="Q228" s="19">
        <f t="shared" si="6"/>
        <v>0</v>
      </c>
      <c r="R228" s="20">
        <f t="shared" si="7"/>
        <v>0</v>
      </c>
      <c r="S228" s="24"/>
      <c r="T228" s="25"/>
      <c r="U228" s="24"/>
      <c r="V228" s="25"/>
      <c r="W228" s="24"/>
      <c r="X228" s="25"/>
    </row>
    <row r="229" spans="1:24" x14ac:dyDescent="0.25">
      <c r="A229" s="15"/>
      <c r="B229" s="15"/>
      <c r="C229" s="16">
        <v>42229</v>
      </c>
      <c r="D229" s="17">
        <f>(Feuil1!$M$4/COUNT($C$221:$C$241))</f>
        <v>5285.7142857142853</v>
      </c>
      <c r="E229" s="17">
        <f>(Feuil1!$M$5/COUNT($C$221:$C$241))</f>
        <v>5380.9523809523807</v>
      </c>
      <c r="F229" s="17">
        <f>(Feuil1!$M$6/COUNT($C$221:$C$241))</f>
        <v>24333.333333333332</v>
      </c>
      <c r="G229" s="17">
        <f>(Feuil1!$M$7/COUNT($C$221:$C$241))</f>
        <v>29095.238095238095</v>
      </c>
      <c r="H229" s="23"/>
      <c r="I229" s="23"/>
      <c r="J229" s="23"/>
      <c r="K229" s="23"/>
      <c r="L229" s="23"/>
      <c r="M229" s="23"/>
      <c r="N229" s="23"/>
      <c r="O229" s="23"/>
      <c r="P229" s="18"/>
      <c r="Q229" s="19">
        <f t="shared" si="6"/>
        <v>0</v>
      </c>
      <c r="R229" s="20">
        <f t="shared" si="7"/>
        <v>0</v>
      </c>
      <c r="S229" s="24"/>
      <c r="T229" s="25"/>
      <c r="U229" s="24"/>
      <c r="V229" s="25"/>
      <c r="W229" s="24"/>
      <c r="X229" s="25"/>
    </row>
    <row r="230" spans="1:24" x14ac:dyDescent="0.25">
      <c r="A230" s="15"/>
      <c r="B230" s="15"/>
      <c r="C230" s="16">
        <v>42230</v>
      </c>
      <c r="D230" s="17">
        <f>(Feuil1!$M$4/COUNT($C$221:$C$241))</f>
        <v>5285.7142857142853</v>
      </c>
      <c r="E230" s="17">
        <f>(Feuil1!$M$5/COUNT($C$221:$C$241))</f>
        <v>5380.9523809523807</v>
      </c>
      <c r="F230" s="17">
        <f>(Feuil1!$M$6/COUNT($C$221:$C$241))</f>
        <v>24333.333333333332</v>
      </c>
      <c r="G230" s="17">
        <f>(Feuil1!$M$7/COUNT($C$221:$C$241))</f>
        <v>29095.238095238095</v>
      </c>
      <c r="H230" s="23"/>
      <c r="I230" s="23"/>
      <c r="J230" s="23"/>
      <c r="K230" s="23"/>
      <c r="L230" s="23"/>
      <c r="M230" s="23"/>
      <c r="N230" s="23"/>
      <c r="O230" s="23"/>
      <c r="P230" s="18"/>
      <c r="Q230" s="19">
        <f t="shared" si="6"/>
        <v>0</v>
      </c>
      <c r="R230" s="20">
        <f t="shared" si="7"/>
        <v>0</v>
      </c>
      <c r="S230" s="24"/>
      <c r="T230" s="25"/>
      <c r="U230" s="24"/>
      <c r="V230" s="25"/>
      <c r="W230" s="24"/>
      <c r="X230" s="25"/>
    </row>
    <row r="231" spans="1:24" x14ac:dyDescent="0.25">
      <c r="A231" s="15"/>
      <c r="B231" s="15">
        <v>34</v>
      </c>
      <c r="C231" s="16">
        <v>42233</v>
      </c>
      <c r="D231" s="17">
        <f>(Feuil1!$M$4/COUNT($C$221:$C$241))</f>
        <v>5285.7142857142853</v>
      </c>
      <c r="E231" s="17">
        <f>(Feuil1!$M$5/COUNT($C$221:$C$241))</f>
        <v>5380.9523809523807</v>
      </c>
      <c r="F231" s="17">
        <f>(Feuil1!$M$6/COUNT($C$221:$C$241))</f>
        <v>24333.333333333332</v>
      </c>
      <c r="G231" s="17">
        <f>(Feuil1!$M$7/COUNT($C$221:$C$241))</f>
        <v>29095.238095238095</v>
      </c>
      <c r="H231" s="23"/>
      <c r="I231" s="23"/>
      <c r="J231" s="23"/>
      <c r="K231" s="23"/>
      <c r="L231" s="23"/>
      <c r="M231" s="23"/>
      <c r="N231" s="23"/>
      <c r="O231" s="23"/>
      <c r="P231" s="18"/>
      <c r="Q231" s="19">
        <f t="shared" si="6"/>
        <v>0</v>
      </c>
      <c r="R231" s="20">
        <f t="shared" si="7"/>
        <v>0</v>
      </c>
      <c r="S231" s="21">
        <f>SUM(D231:G235)</f>
        <v>320476.19047619047</v>
      </c>
      <c r="T231" s="22"/>
      <c r="U231" s="21">
        <f>SUM(H231:K235)</f>
        <v>0</v>
      </c>
      <c r="V231" s="22"/>
      <c r="W231" s="21">
        <f>SUM(L231:O235)</f>
        <v>0</v>
      </c>
      <c r="X231" s="22"/>
    </row>
    <row r="232" spans="1:24" x14ac:dyDescent="0.25">
      <c r="A232" s="15"/>
      <c r="B232" s="15"/>
      <c r="C232" s="16">
        <v>42234</v>
      </c>
      <c r="D232" s="17">
        <f>(Feuil1!$M$4/COUNT($C$221:$C$241))</f>
        <v>5285.7142857142853</v>
      </c>
      <c r="E232" s="17">
        <f>(Feuil1!$M$5/COUNT($C$221:$C$241))</f>
        <v>5380.9523809523807</v>
      </c>
      <c r="F232" s="17">
        <f>(Feuil1!$M$6/COUNT($C$221:$C$241))</f>
        <v>24333.333333333332</v>
      </c>
      <c r="G232" s="17">
        <f>(Feuil1!$M$7/COUNT($C$221:$C$241))</f>
        <v>29095.238095238095</v>
      </c>
      <c r="H232" s="23"/>
      <c r="I232" s="23"/>
      <c r="J232" s="23"/>
      <c r="K232" s="23"/>
      <c r="L232" s="23"/>
      <c r="M232" s="23"/>
      <c r="N232" s="23"/>
      <c r="O232" s="23"/>
      <c r="P232" s="18"/>
      <c r="Q232" s="19">
        <f t="shared" si="6"/>
        <v>0</v>
      </c>
      <c r="R232" s="20">
        <f t="shared" si="7"/>
        <v>0</v>
      </c>
      <c r="S232" s="24"/>
      <c r="T232" s="25"/>
      <c r="U232" s="24"/>
      <c r="V232" s="25"/>
      <c r="W232" s="24"/>
      <c r="X232" s="25"/>
    </row>
    <row r="233" spans="1:24" x14ac:dyDescent="0.25">
      <c r="A233" s="15"/>
      <c r="B233" s="15"/>
      <c r="C233" s="16">
        <v>42235</v>
      </c>
      <c r="D233" s="17">
        <f>(Feuil1!$M$4/COUNT($C$221:$C$241))</f>
        <v>5285.7142857142853</v>
      </c>
      <c r="E233" s="17">
        <f>(Feuil1!$M$5/COUNT($C$221:$C$241))</f>
        <v>5380.9523809523807</v>
      </c>
      <c r="F233" s="17">
        <f>(Feuil1!$M$6/COUNT($C$221:$C$241))</f>
        <v>24333.333333333332</v>
      </c>
      <c r="G233" s="17">
        <f>(Feuil1!$M$7/COUNT($C$221:$C$241))</f>
        <v>29095.238095238095</v>
      </c>
      <c r="H233" s="23"/>
      <c r="I233" s="23"/>
      <c r="J233" s="23"/>
      <c r="K233" s="23"/>
      <c r="L233" s="23"/>
      <c r="M233" s="23"/>
      <c r="N233" s="23"/>
      <c r="O233" s="23"/>
      <c r="P233" s="18"/>
      <c r="Q233" s="19">
        <f t="shared" si="6"/>
        <v>0</v>
      </c>
      <c r="R233" s="20">
        <f t="shared" si="7"/>
        <v>0</v>
      </c>
      <c r="S233" s="24"/>
      <c r="T233" s="25"/>
      <c r="U233" s="24"/>
      <c r="V233" s="25"/>
      <c r="W233" s="24"/>
      <c r="X233" s="25"/>
    </row>
    <row r="234" spans="1:24" x14ac:dyDescent="0.25">
      <c r="A234" s="15"/>
      <c r="B234" s="15"/>
      <c r="C234" s="16">
        <v>42236</v>
      </c>
      <c r="D234" s="17">
        <f>(Feuil1!$M$4/COUNT($C$221:$C$241))</f>
        <v>5285.7142857142853</v>
      </c>
      <c r="E234" s="17">
        <f>(Feuil1!$M$5/COUNT($C$221:$C$241))</f>
        <v>5380.9523809523807</v>
      </c>
      <c r="F234" s="17">
        <f>(Feuil1!$M$6/COUNT($C$221:$C$241))</f>
        <v>24333.333333333332</v>
      </c>
      <c r="G234" s="17">
        <f>(Feuil1!$M$7/COUNT($C$221:$C$241))</f>
        <v>29095.238095238095</v>
      </c>
      <c r="H234" s="23"/>
      <c r="I234" s="23"/>
      <c r="J234" s="23"/>
      <c r="K234" s="23"/>
      <c r="L234" s="23"/>
      <c r="M234" s="23"/>
      <c r="N234" s="23"/>
      <c r="O234" s="23"/>
      <c r="P234" s="18"/>
      <c r="Q234" s="19">
        <f t="shared" si="6"/>
        <v>0</v>
      </c>
      <c r="R234" s="20">
        <f t="shared" si="7"/>
        <v>0</v>
      </c>
      <c r="S234" s="24"/>
      <c r="T234" s="25"/>
      <c r="U234" s="24"/>
      <c r="V234" s="25"/>
      <c r="W234" s="24"/>
      <c r="X234" s="25"/>
    </row>
    <row r="235" spans="1:24" x14ac:dyDescent="0.25">
      <c r="A235" s="15"/>
      <c r="B235" s="15"/>
      <c r="C235" s="16">
        <v>42237</v>
      </c>
      <c r="D235" s="17">
        <f>(Feuil1!$M$4/COUNT($C$221:$C$241))</f>
        <v>5285.7142857142853</v>
      </c>
      <c r="E235" s="17">
        <f>(Feuil1!$M$5/COUNT($C$221:$C$241))</f>
        <v>5380.9523809523807</v>
      </c>
      <c r="F235" s="17">
        <f>(Feuil1!$M$6/COUNT($C$221:$C$241))</f>
        <v>24333.333333333332</v>
      </c>
      <c r="G235" s="17">
        <f>(Feuil1!$M$7/COUNT($C$221:$C$241))</f>
        <v>29095.238095238095</v>
      </c>
      <c r="H235" s="23"/>
      <c r="I235" s="23"/>
      <c r="J235" s="23"/>
      <c r="K235" s="23"/>
      <c r="L235" s="23"/>
      <c r="M235" s="23"/>
      <c r="N235" s="23"/>
      <c r="O235" s="23"/>
      <c r="P235" s="18"/>
      <c r="Q235" s="19">
        <f t="shared" si="6"/>
        <v>0</v>
      </c>
      <c r="R235" s="20">
        <f t="shared" si="7"/>
        <v>0</v>
      </c>
      <c r="S235" s="24"/>
      <c r="T235" s="25"/>
      <c r="U235" s="24"/>
      <c r="V235" s="25"/>
      <c r="W235" s="24"/>
      <c r="X235" s="25"/>
    </row>
    <row r="236" spans="1:24" x14ac:dyDescent="0.25">
      <c r="A236" s="15"/>
      <c r="B236" s="15">
        <v>35</v>
      </c>
      <c r="C236" s="16">
        <v>42240</v>
      </c>
      <c r="D236" s="17">
        <f>(Feuil1!$M$4/COUNT($C$221:$C$241))</f>
        <v>5285.7142857142853</v>
      </c>
      <c r="E236" s="17">
        <f>(Feuil1!$M$5/COUNT($C$221:$C$241))</f>
        <v>5380.9523809523807</v>
      </c>
      <c r="F236" s="17">
        <f>(Feuil1!$M$6/COUNT($C$221:$C$241))</f>
        <v>24333.333333333332</v>
      </c>
      <c r="G236" s="17">
        <f>(Feuil1!$M$7/COUNT($C$221:$C$241))</f>
        <v>29095.238095238095</v>
      </c>
      <c r="H236" s="23"/>
      <c r="I236" s="23"/>
      <c r="J236" s="23"/>
      <c r="K236" s="23"/>
      <c r="L236" s="23"/>
      <c r="M236" s="23"/>
      <c r="N236" s="23"/>
      <c r="O236" s="23"/>
      <c r="P236" s="18"/>
      <c r="Q236" s="19">
        <f t="shared" si="6"/>
        <v>0</v>
      </c>
      <c r="R236" s="20">
        <f t="shared" si="7"/>
        <v>0</v>
      </c>
      <c r="S236" s="21">
        <f>SUM(D236:G240)</f>
        <v>320476.19047619047</v>
      </c>
      <c r="T236" s="22"/>
      <c r="U236" s="21">
        <f>SUM(H236:K240)</f>
        <v>0</v>
      </c>
      <c r="V236" s="22"/>
      <c r="W236" s="21">
        <f>SUM(L236:O240)</f>
        <v>0</v>
      </c>
      <c r="X236" s="22"/>
    </row>
    <row r="237" spans="1:24" x14ac:dyDescent="0.25">
      <c r="A237" s="15"/>
      <c r="B237" s="15"/>
      <c r="C237" s="16">
        <v>42241</v>
      </c>
      <c r="D237" s="17">
        <f>(Feuil1!$M$4/COUNT($C$221:$C$241))</f>
        <v>5285.7142857142853</v>
      </c>
      <c r="E237" s="17">
        <f>(Feuil1!$M$5/COUNT($C$221:$C$241))</f>
        <v>5380.9523809523807</v>
      </c>
      <c r="F237" s="17">
        <f>(Feuil1!$M$6/COUNT($C$221:$C$241))</f>
        <v>24333.333333333332</v>
      </c>
      <c r="G237" s="17">
        <f>(Feuil1!$M$7/COUNT($C$221:$C$241))</f>
        <v>29095.238095238095</v>
      </c>
      <c r="H237" s="23"/>
      <c r="I237" s="23"/>
      <c r="J237" s="23"/>
      <c r="K237" s="23"/>
      <c r="L237" s="23"/>
      <c r="M237" s="23"/>
      <c r="N237" s="23"/>
      <c r="O237" s="23"/>
      <c r="P237" s="18"/>
      <c r="Q237" s="19">
        <f t="shared" si="6"/>
        <v>0</v>
      </c>
      <c r="R237" s="20">
        <f t="shared" si="7"/>
        <v>0</v>
      </c>
      <c r="S237" s="24"/>
      <c r="T237" s="25"/>
      <c r="U237" s="24"/>
      <c r="V237" s="25"/>
      <c r="W237" s="24"/>
      <c r="X237" s="25"/>
    </row>
    <row r="238" spans="1:24" x14ac:dyDescent="0.25">
      <c r="A238" s="15"/>
      <c r="B238" s="15"/>
      <c r="C238" s="16">
        <v>42242</v>
      </c>
      <c r="D238" s="17">
        <f>(Feuil1!$M$4/COUNT($C$221:$C$241))</f>
        <v>5285.7142857142853</v>
      </c>
      <c r="E238" s="17">
        <f>(Feuil1!$M$5/COUNT($C$221:$C$241))</f>
        <v>5380.9523809523807</v>
      </c>
      <c r="F238" s="17">
        <f>(Feuil1!$M$6/COUNT($C$221:$C$241))</f>
        <v>24333.333333333332</v>
      </c>
      <c r="G238" s="17">
        <f>(Feuil1!$M$7/COUNT($C$221:$C$241))</f>
        <v>29095.238095238095</v>
      </c>
      <c r="H238" s="23"/>
      <c r="I238" s="23"/>
      <c r="J238" s="23"/>
      <c r="K238" s="23"/>
      <c r="L238" s="23"/>
      <c r="M238" s="23"/>
      <c r="N238" s="23"/>
      <c r="O238" s="23"/>
      <c r="P238" s="18"/>
      <c r="Q238" s="19">
        <f t="shared" si="6"/>
        <v>0</v>
      </c>
      <c r="R238" s="20">
        <f t="shared" si="7"/>
        <v>0</v>
      </c>
      <c r="S238" s="24"/>
      <c r="T238" s="25"/>
      <c r="U238" s="24"/>
      <c r="V238" s="25"/>
      <c r="W238" s="24"/>
      <c r="X238" s="25"/>
    </row>
    <row r="239" spans="1:24" x14ac:dyDescent="0.25">
      <c r="A239" s="15"/>
      <c r="B239" s="15"/>
      <c r="C239" s="16">
        <v>42243</v>
      </c>
      <c r="D239" s="17">
        <f>(Feuil1!$M$4/COUNT($C$221:$C$241))</f>
        <v>5285.7142857142853</v>
      </c>
      <c r="E239" s="17">
        <f>(Feuil1!$M$5/COUNT($C$221:$C$241))</f>
        <v>5380.9523809523807</v>
      </c>
      <c r="F239" s="17">
        <f>(Feuil1!$M$6/COUNT($C$221:$C$241))</f>
        <v>24333.333333333332</v>
      </c>
      <c r="G239" s="17">
        <f>(Feuil1!$M$7/COUNT($C$221:$C$241))</f>
        <v>29095.238095238095</v>
      </c>
      <c r="H239" s="23"/>
      <c r="I239" s="23"/>
      <c r="J239" s="23"/>
      <c r="K239" s="23"/>
      <c r="L239" s="23"/>
      <c r="M239" s="23"/>
      <c r="N239" s="23"/>
      <c r="O239" s="23"/>
      <c r="P239" s="18"/>
      <c r="Q239" s="19">
        <f t="shared" si="6"/>
        <v>0</v>
      </c>
      <c r="R239" s="20">
        <f t="shared" si="7"/>
        <v>0</v>
      </c>
      <c r="S239" s="24"/>
      <c r="T239" s="25"/>
      <c r="U239" s="24"/>
      <c r="V239" s="25"/>
      <c r="W239" s="24"/>
      <c r="X239" s="25"/>
    </row>
    <row r="240" spans="1:24" x14ac:dyDescent="0.25">
      <c r="A240" s="15"/>
      <c r="B240" s="15"/>
      <c r="C240" s="16">
        <v>42244</v>
      </c>
      <c r="D240" s="17">
        <f>(Feuil1!$M$4/COUNT($C$221:$C$241))</f>
        <v>5285.7142857142853</v>
      </c>
      <c r="E240" s="17">
        <f>(Feuil1!$M$5/COUNT($C$221:$C$241))</f>
        <v>5380.9523809523807</v>
      </c>
      <c r="F240" s="17">
        <f>(Feuil1!$M$6/COUNT($C$221:$C$241))</f>
        <v>24333.333333333332</v>
      </c>
      <c r="G240" s="17">
        <f>(Feuil1!$M$7/COUNT($C$221:$C$241))</f>
        <v>29095.238095238095</v>
      </c>
      <c r="H240" s="23"/>
      <c r="I240" s="23"/>
      <c r="J240" s="23"/>
      <c r="K240" s="23"/>
      <c r="L240" s="23"/>
      <c r="M240" s="23"/>
      <c r="N240" s="23"/>
      <c r="O240" s="23"/>
      <c r="P240" s="18"/>
      <c r="Q240" s="19">
        <f t="shared" si="6"/>
        <v>0</v>
      </c>
      <c r="R240" s="20">
        <f t="shared" si="7"/>
        <v>0</v>
      </c>
      <c r="S240" s="24"/>
      <c r="T240" s="25"/>
      <c r="U240" s="24"/>
      <c r="V240" s="25"/>
      <c r="W240" s="24"/>
      <c r="X240" s="25"/>
    </row>
    <row r="241" spans="1:24" x14ac:dyDescent="0.25">
      <c r="A241" s="15"/>
      <c r="B241" s="15">
        <v>36</v>
      </c>
      <c r="C241" s="16">
        <v>42247</v>
      </c>
      <c r="D241" s="17">
        <f>(Feuil1!$M$4/COUNT($C$221:$C$241))</f>
        <v>5285.7142857142853</v>
      </c>
      <c r="E241" s="17">
        <f>(Feuil1!$M$5/COUNT($C$221:$C$241))</f>
        <v>5380.9523809523807</v>
      </c>
      <c r="F241" s="17">
        <f>(Feuil1!$M$6/COUNT($C$221:$C$241))</f>
        <v>24333.333333333332</v>
      </c>
      <c r="G241" s="17">
        <f>(Feuil1!$M$7/COUNT($C$221:$C$241))</f>
        <v>29095.238095238095</v>
      </c>
      <c r="H241" s="23"/>
      <c r="I241" s="23"/>
      <c r="J241" s="23"/>
      <c r="K241" s="23"/>
      <c r="L241" s="23"/>
      <c r="M241" s="23"/>
      <c r="N241" s="23"/>
      <c r="O241" s="23"/>
      <c r="P241" s="18"/>
      <c r="Q241" s="19">
        <f t="shared" si="6"/>
        <v>0</v>
      </c>
      <c r="R241" s="20">
        <f t="shared" si="7"/>
        <v>0</v>
      </c>
      <c r="S241" s="21">
        <f>SUM(D241:G245)</f>
        <v>309549.78354978352</v>
      </c>
      <c r="T241" s="22"/>
      <c r="U241" s="21">
        <f>SUM(H241:K245)</f>
        <v>0</v>
      </c>
      <c r="V241" s="22"/>
      <c r="W241" s="21">
        <f>SUM(L241:O245)</f>
        <v>0</v>
      </c>
      <c r="X241" s="22"/>
    </row>
    <row r="242" spans="1:24" x14ac:dyDescent="0.25">
      <c r="A242" s="14" t="str">
        <f>PROPER(TEXT(DATE(2015,9,1),"mmmm aaaa"))</f>
        <v>Septembre 2015</v>
      </c>
      <c r="B242" s="15"/>
      <c r="C242" s="16">
        <v>42248</v>
      </c>
      <c r="D242" s="17">
        <f>(Feuil1!$N$4/COUNT($C$242:$C$263))</f>
        <v>5090.909090909091</v>
      </c>
      <c r="E242" s="17">
        <f>(Feuil1!$N$5/COUNT($C$242:$C$263))</f>
        <v>5181.818181818182</v>
      </c>
      <c r="F242" s="17">
        <f>(Feuil1!$N$6/COUNT($C$242:$C$263))</f>
        <v>23272.727272727272</v>
      </c>
      <c r="G242" s="17">
        <f>(Feuil1!$N$7/COUNT($C$242:$C$263))</f>
        <v>27818.18181818182</v>
      </c>
      <c r="H242" s="23"/>
      <c r="I242" s="23"/>
      <c r="J242" s="23"/>
      <c r="K242" s="23"/>
      <c r="L242" s="23"/>
      <c r="M242" s="23"/>
      <c r="N242" s="23"/>
      <c r="O242" s="23"/>
      <c r="P242" s="18"/>
      <c r="Q242" s="19">
        <f t="shared" si="6"/>
        <v>0</v>
      </c>
      <c r="R242" s="20">
        <f t="shared" si="7"/>
        <v>0</v>
      </c>
      <c r="S242" s="24"/>
      <c r="T242" s="22">
        <f>S241-P241+S246+S251+S256+S261-P265-P264</f>
        <v>1537186.1471861473</v>
      </c>
      <c r="U242" s="24"/>
      <c r="V242" s="22">
        <f>U241-Q241+U246+U251+U256+U261-Q265-Q264</f>
        <v>0</v>
      </c>
      <c r="W242" s="24"/>
      <c r="X242" s="22">
        <f>W241-R241+W246+W251+W256+W261-R265-R264</f>
        <v>0</v>
      </c>
    </row>
    <row r="243" spans="1:24" x14ac:dyDescent="0.25">
      <c r="A243" s="15"/>
      <c r="B243" s="15"/>
      <c r="C243" s="16">
        <v>42249</v>
      </c>
      <c r="D243" s="17">
        <f>(Feuil1!$N$4/COUNT($C$242:$C$263))</f>
        <v>5090.909090909091</v>
      </c>
      <c r="E243" s="17">
        <f>(Feuil1!$N$5/COUNT($C$242:$C$263))</f>
        <v>5181.818181818182</v>
      </c>
      <c r="F243" s="17">
        <f>(Feuil1!$N$6/COUNT($C$242:$C$263))</f>
        <v>23272.727272727272</v>
      </c>
      <c r="G243" s="17">
        <f>(Feuil1!$N$7/COUNT($C$242:$C$263))</f>
        <v>27818.18181818182</v>
      </c>
      <c r="H243" s="23"/>
      <c r="I243" s="23"/>
      <c r="J243" s="23"/>
      <c r="K243" s="23"/>
      <c r="L243" s="23"/>
      <c r="M243" s="23"/>
      <c r="N243" s="23"/>
      <c r="O243" s="23"/>
      <c r="P243" s="18"/>
      <c r="Q243" s="19">
        <f t="shared" si="6"/>
        <v>0</v>
      </c>
      <c r="R243" s="20">
        <f t="shared" si="7"/>
        <v>0</v>
      </c>
      <c r="S243" s="24"/>
      <c r="T243" s="25"/>
      <c r="U243" s="24"/>
      <c r="V243" s="25"/>
      <c r="W243" s="24"/>
      <c r="X243" s="25"/>
    </row>
    <row r="244" spans="1:24" x14ac:dyDescent="0.25">
      <c r="A244" s="15"/>
      <c r="B244" s="15"/>
      <c r="C244" s="16">
        <v>42250</v>
      </c>
      <c r="D244" s="17">
        <f>(Feuil1!$N$4/COUNT($C$242:$C$263))</f>
        <v>5090.909090909091</v>
      </c>
      <c r="E244" s="17">
        <f>(Feuil1!$N$5/COUNT($C$242:$C$263))</f>
        <v>5181.818181818182</v>
      </c>
      <c r="F244" s="17">
        <f>(Feuil1!$N$6/COUNT($C$242:$C$263))</f>
        <v>23272.727272727272</v>
      </c>
      <c r="G244" s="17">
        <f>(Feuil1!$N$7/COUNT($C$242:$C$263))</f>
        <v>27818.18181818182</v>
      </c>
      <c r="H244" s="23"/>
      <c r="I244" s="23"/>
      <c r="J244" s="23"/>
      <c r="K244" s="23"/>
      <c r="L244" s="23"/>
      <c r="M244" s="23"/>
      <c r="N244" s="23"/>
      <c r="O244" s="23"/>
      <c r="P244" s="18"/>
      <c r="Q244" s="19">
        <f t="shared" si="6"/>
        <v>0</v>
      </c>
      <c r="R244" s="20">
        <f t="shared" si="7"/>
        <v>0</v>
      </c>
      <c r="S244" s="24"/>
      <c r="T244" s="25"/>
      <c r="U244" s="24"/>
      <c r="V244" s="25"/>
      <c r="W244" s="24"/>
      <c r="X244" s="25"/>
    </row>
    <row r="245" spans="1:24" x14ac:dyDescent="0.25">
      <c r="A245" s="15"/>
      <c r="B245" s="15"/>
      <c r="C245" s="16">
        <v>42251</v>
      </c>
      <c r="D245" s="17">
        <f>(Feuil1!$N$4/COUNT($C$242:$C$263))</f>
        <v>5090.909090909091</v>
      </c>
      <c r="E245" s="17">
        <f>(Feuil1!$N$5/COUNT($C$242:$C$263))</f>
        <v>5181.818181818182</v>
      </c>
      <c r="F245" s="17">
        <f>(Feuil1!$N$6/COUNT($C$242:$C$263))</f>
        <v>23272.727272727272</v>
      </c>
      <c r="G245" s="17">
        <f>(Feuil1!$N$7/COUNT($C$242:$C$263))</f>
        <v>27818.18181818182</v>
      </c>
      <c r="H245" s="26"/>
      <c r="I245" s="26"/>
      <c r="J245" s="26"/>
      <c r="K245" s="26"/>
      <c r="L245" s="26"/>
      <c r="M245" s="26"/>
      <c r="N245" s="26"/>
      <c r="O245" s="26"/>
      <c r="P245" s="18"/>
      <c r="Q245" s="19">
        <f t="shared" si="6"/>
        <v>0</v>
      </c>
      <c r="R245" s="20">
        <f t="shared" si="7"/>
        <v>0</v>
      </c>
      <c r="S245" s="24"/>
      <c r="T245" s="25"/>
      <c r="U245" s="24"/>
      <c r="V245" s="25"/>
      <c r="W245" s="24"/>
      <c r="X245" s="25"/>
    </row>
    <row r="246" spans="1:24" x14ac:dyDescent="0.25">
      <c r="A246" s="15"/>
      <c r="B246" s="15">
        <v>37</v>
      </c>
      <c r="C246" s="16">
        <v>42254</v>
      </c>
      <c r="D246" s="17">
        <f>(Feuil1!$N$4/COUNT($C$242:$C$263))</f>
        <v>5090.909090909091</v>
      </c>
      <c r="E246" s="17">
        <f>(Feuil1!$N$5/COUNT($C$242:$C$263))</f>
        <v>5181.818181818182</v>
      </c>
      <c r="F246" s="17">
        <f>(Feuil1!$N$6/COUNT($C$242:$C$263))</f>
        <v>23272.727272727272</v>
      </c>
      <c r="G246" s="17">
        <f>(Feuil1!$N$7/COUNT($C$242:$C$263))</f>
        <v>27818.18181818182</v>
      </c>
      <c r="H246" s="23"/>
      <c r="I246" s="23"/>
      <c r="J246" s="23"/>
      <c r="K246" s="23"/>
      <c r="L246" s="23"/>
      <c r="M246" s="23"/>
      <c r="N246" s="23"/>
      <c r="O246" s="23"/>
      <c r="P246" s="18"/>
      <c r="Q246" s="19">
        <f t="shared" si="6"/>
        <v>0</v>
      </c>
      <c r="R246" s="20">
        <f t="shared" si="7"/>
        <v>0</v>
      </c>
      <c r="S246" s="21">
        <f>SUM(D246:G250)</f>
        <v>306818.18181818182</v>
      </c>
      <c r="T246" s="22"/>
      <c r="U246" s="21">
        <f>SUM(H246:K250)</f>
        <v>0</v>
      </c>
      <c r="V246" s="22"/>
      <c r="W246" s="21">
        <f>SUM(L246:O250)</f>
        <v>0</v>
      </c>
      <c r="X246" s="22"/>
    </row>
    <row r="247" spans="1:24" x14ac:dyDescent="0.25">
      <c r="A247" s="15"/>
      <c r="B247" s="15"/>
      <c r="C247" s="16">
        <v>42255</v>
      </c>
      <c r="D247" s="17">
        <f>(Feuil1!$N$4/COUNT($C$242:$C$263))</f>
        <v>5090.909090909091</v>
      </c>
      <c r="E247" s="17">
        <f>(Feuil1!$N$5/COUNT($C$242:$C$263))</f>
        <v>5181.818181818182</v>
      </c>
      <c r="F247" s="17">
        <f>(Feuil1!$N$6/COUNT($C$242:$C$263))</f>
        <v>23272.727272727272</v>
      </c>
      <c r="G247" s="17">
        <f>(Feuil1!$N$7/COUNT($C$242:$C$263))</f>
        <v>27818.18181818182</v>
      </c>
      <c r="H247" s="23"/>
      <c r="I247" s="23"/>
      <c r="J247" s="23"/>
      <c r="K247" s="23"/>
      <c r="L247" s="23"/>
      <c r="M247" s="23"/>
      <c r="N247" s="23"/>
      <c r="O247" s="23"/>
      <c r="P247" s="18"/>
      <c r="Q247" s="19">
        <f t="shared" si="6"/>
        <v>0</v>
      </c>
      <c r="R247" s="20">
        <f t="shared" si="7"/>
        <v>0</v>
      </c>
      <c r="S247" s="24"/>
      <c r="T247" s="25"/>
      <c r="U247" s="24"/>
      <c r="V247" s="25"/>
      <c r="W247" s="24"/>
      <c r="X247" s="25"/>
    </row>
    <row r="248" spans="1:24" x14ac:dyDescent="0.25">
      <c r="A248" s="15"/>
      <c r="B248" s="15"/>
      <c r="C248" s="16">
        <v>42256</v>
      </c>
      <c r="D248" s="17">
        <f>(Feuil1!$N$4/COUNT($C$242:$C$263))</f>
        <v>5090.909090909091</v>
      </c>
      <c r="E248" s="17">
        <f>(Feuil1!$N$5/COUNT($C$242:$C$263))</f>
        <v>5181.818181818182</v>
      </c>
      <c r="F248" s="17">
        <f>(Feuil1!$N$6/COUNT($C$242:$C$263))</f>
        <v>23272.727272727272</v>
      </c>
      <c r="G248" s="17">
        <f>(Feuil1!$N$7/COUNT($C$242:$C$263))</f>
        <v>27818.18181818182</v>
      </c>
      <c r="H248" s="23"/>
      <c r="I248" s="23"/>
      <c r="J248" s="23"/>
      <c r="K248" s="23"/>
      <c r="L248" s="23"/>
      <c r="M248" s="23"/>
      <c r="N248" s="23"/>
      <c r="O248" s="23"/>
      <c r="P248" s="18"/>
      <c r="Q248" s="19">
        <f t="shared" si="6"/>
        <v>0</v>
      </c>
      <c r="R248" s="20">
        <f t="shared" si="7"/>
        <v>0</v>
      </c>
      <c r="S248" s="24"/>
      <c r="T248" s="25"/>
      <c r="U248" s="24"/>
      <c r="V248" s="25"/>
      <c r="W248" s="24"/>
      <c r="X248" s="25"/>
    </row>
    <row r="249" spans="1:24" x14ac:dyDescent="0.25">
      <c r="A249" s="15"/>
      <c r="B249" s="15"/>
      <c r="C249" s="16">
        <v>42257</v>
      </c>
      <c r="D249" s="17">
        <f>(Feuil1!$N$4/COUNT($C$242:$C$263))</f>
        <v>5090.909090909091</v>
      </c>
      <c r="E249" s="17">
        <f>(Feuil1!$N$5/COUNT($C$242:$C$263))</f>
        <v>5181.818181818182</v>
      </c>
      <c r="F249" s="17">
        <f>(Feuil1!$N$6/COUNT($C$242:$C$263))</f>
        <v>23272.727272727272</v>
      </c>
      <c r="G249" s="17">
        <f>(Feuil1!$N$7/COUNT($C$242:$C$263))</f>
        <v>27818.18181818182</v>
      </c>
      <c r="H249" s="23"/>
      <c r="I249" s="23"/>
      <c r="J249" s="23"/>
      <c r="K249" s="23"/>
      <c r="L249" s="23"/>
      <c r="M249" s="23"/>
      <c r="N249" s="23"/>
      <c r="O249" s="23"/>
      <c r="P249" s="18"/>
      <c r="Q249" s="19">
        <f t="shared" si="6"/>
        <v>0</v>
      </c>
      <c r="R249" s="20">
        <f t="shared" si="7"/>
        <v>0</v>
      </c>
      <c r="S249" s="24"/>
      <c r="T249" s="25"/>
      <c r="U249" s="24"/>
      <c r="V249" s="25"/>
      <c r="W249" s="24"/>
      <c r="X249" s="25"/>
    </row>
    <row r="250" spans="1:24" x14ac:dyDescent="0.25">
      <c r="A250" s="15"/>
      <c r="B250" s="15"/>
      <c r="C250" s="16">
        <v>42258</v>
      </c>
      <c r="D250" s="17">
        <f>(Feuil1!$N$4/COUNT($C$242:$C$263))</f>
        <v>5090.909090909091</v>
      </c>
      <c r="E250" s="17">
        <f>(Feuil1!$N$5/COUNT($C$242:$C$263))</f>
        <v>5181.818181818182</v>
      </c>
      <c r="F250" s="17">
        <f>(Feuil1!$N$6/COUNT($C$242:$C$263))</f>
        <v>23272.727272727272</v>
      </c>
      <c r="G250" s="17">
        <f>(Feuil1!$N$7/COUNT($C$242:$C$263))</f>
        <v>27818.18181818182</v>
      </c>
      <c r="H250" s="23"/>
      <c r="I250" s="23"/>
      <c r="J250" s="23"/>
      <c r="K250" s="23"/>
      <c r="L250" s="23"/>
      <c r="M250" s="23"/>
      <c r="N250" s="23"/>
      <c r="O250" s="23"/>
      <c r="P250" s="18"/>
      <c r="Q250" s="19">
        <f t="shared" si="6"/>
        <v>0</v>
      </c>
      <c r="R250" s="20">
        <f t="shared" si="7"/>
        <v>0</v>
      </c>
      <c r="S250" s="24"/>
      <c r="T250" s="25"/>
      <c r="U250" s="24"/>
      <c r="V250" s="25"/>
      <c r="W250" s="24"/>
      <c r="X250" s="25"/>
    </row>
    <row r="251" spans="1:24" x14ac:dyDescent="0.25">
      <c r="A251" s="15"/>
      <c r="B251" s="15">
        <v>38</v>
      </c>
      <c r="C251" s="16">
        <v>42261</v>
      </c>
      <c r="D251" s="17">
        <f>(Feuil1!$N$4/COUNT($C$242:$C$263))</f>
        <v>5090.909090909091</v>
      </c>
      <c r="E251" s="17">
        <f>(Feuil1!$N$5/COUNT($C$242:$C$263))</f>
        <v>5181.818181818182</v>
      </c>
      <c r="F251" s="17">
        <f>(Feuil1!$N$6/COUNT($C$242:$C$263))</f>
        <v>23272.727272727272</v>
      </c>
      <c r="G251" s="17">
        <f>(Feuil1!$N$7/COUNT($C$242:$C$263))</f>
        <v>27818.18181818182</v>
      </c>
      <c r="H251" s="23"/>
      <c r="I251" s="23"/>
      <c r="J251" s="23"/>
      <c r="K251" s="23"/>
      <c r="L251" s="23"/>
      <c r="M251" s="23"/>
      <c r="N251" s="23"/>
      <c r="O251" s="23"/>
      <c r="P251" s="18"/>
      <c r="Q251" s="19">
        <f t="shared" si="6"/>
        <v>0</v>
      </c>
      <c r="R251" s="20">
        <f t="shared" si="7"/>
        <v>0</v>
      </c>
      <c r="S251" s="21">
        <f>SUM(D251:G255)</f>
        <v>306818.18181818182</v>
      </c>
      <c r="T251" s="22"/>
      <c r="U251" s="21">
        <f>SUM(H251:K255)</f>
        <v>0</v>
      </c>
      <c r="V251" s="22"/>
      <c r="W251" s="21">
        <f>SUM(L251:O255)</f>
        <v>0</v>
      </c>
      <c r="X251" s="22"/>
    </row>
    <row r="252" spans="1:24" x14ac:dyDescent="0.25">
      <c r="A252" s="15"/>
      <c r="B252" s="15"/>
      <c r="C252" s="16">
        <v>42262</v>
      </c>
      <c r="D252" s="17">
        <f>(Feuil1!$N$4/COUNT($C$242:$C$263))</f>
        <v>5090.909090909091</v>
      </c>
      <c r="E252" s="17">
        <f>(Feuil1!$N$5/COUNT($C$242:$C$263))</f>
        <v>5181.818181818182</v>
      </c>
      <c r="F252" s="17">
        <f>(Feuil1!$N$6/COUNT($C$242:$C$263))</f>
        <v>23272.727272727272</v>
      </c>
      <c r="G252" s="17">
        <f>(Feuil1!$N$7/COUNT($C$242:$C$263))</f>
        <v>27818.18181818182</v>
      </c>
      <c r="H252" s="23"/>
      <c r="I252" s="23"/>
      <c r="J252" s="23"/>
      <c r="K252" s="23"/>
      <c r="L252" s="23"/>
      <c r="M252" s="23"/>
      <c r="N252" s="23"/>
      <c r="O252" s="23"/>
      <c r="P252" s="18"/>
      <c r="Q252" s="19">
        <f t="shared" si="6"/>
        <v>0</v>
      </c>
      <c r="R252" s="20">
        <f t="shared" si="7"/>
        <v>0</v>
      </c>
      <c r="S252" s="24"/>
      <c r="T252" s="25"/>
      <c r="U252" s="24"/>
      <c r="V252" s="25"/>
      <c r="W252" s="24"/>
      <c r="X252" s="25"/>
    </row>
    <row r="253" spans="1:24" x14ac:dyDescent="0.25">
      <c r="A253" s="15"/>
      <c r="B253" s="15"/>
      <c r="C253" s="16">
        <v>42263</v>
      </c>
      <c r="D253" s="17">
        <f>(Feuil1!$N$4/COUNT($C$242:$C$263))</f>
        <v>5090.909090909091</v>
      </c>
      <c r="E253" s="17">
        <f>(Feuil1!$N$5/COUNT($C$242:$C$263))</f>
        <v>5181.818181818182</v>
      </c>
      <c r="F253" s="17">
        <f>(Feuil1!$N$6/COUNT($C$242:$C$263))</f>
        <v>23272.727272727272</v>
      </c>
      <c r="G253" s="17">
        <f>(Feuil1!$N$7/COUNT($C$242:$C$263))</f>
        <v>27818.18181818182</v>
      </c>
      <c r="H253" s="23"/>
      <c r="I253" s="23"/>
      <c r="J253" s="23"/>
      <c r="K253" s="23"/>
      <c r="L253" s="23"/>
      <c r="M253" s="23"/>
      <c r="N253" s="23"/>
      <c r="O253" s="23"/>
      <c r="P253" s="18"/>
      <c r="Q253" s="19">
        <f t="shared" si="6"/>
        <v>0</v>
      </c>
      <c r="R253" s="20">
        <f t="shared" si="7"/>
        <v>0</v>
      </c>
      <c r="S253" s="24"/>
      <c r="T253" s="25"/>
      <c r="U253" s="24"/>
      <c r="V253" s="25"/>
      <c r="W253" s="24"/>
      <c r="X253" s="25"/>
    </row>
    <row r="254" spans="1:24" x14ac:dyDescent="0.25">
      <c r="A254" s="15"/>
      <c r="B254" s="15"/>
      <c r="C254" s="16">
        <v>42264</v>
      </c>
      <c r="D254" s="17">
        <f>(Feuil1!$N$4/COUNT($C$242:$C$263))</f>
        <v>5090.909090909091</v>
      </c>
      <c r="E254" s="17">
        <f>(Feuil1!$N$5/COUNT($C$242:$C$263))</f>
        <v>5181.818181818182</v>
      </c>
      <c r="F254" s="17">
        <f>(Feuil1!$N$6/COUNT($C$242:$C$263))</f>
        <v>23272.727272727272</v>
      </c>
      <c r="G254" s="17">
        <f>(Feuil1!$N$7/COUNT($C$242:$C$263))</f>
        <v>27818.18181818182</v>
      </c>
      <c r="H254" s="23"/>
      <c r="I254" s="23"/>
      <c r="J254" s="23"/>
      <c r="K254" s="23"/>
      <c r="L254" s="23"/>
      <c r="M254" s="23"/>
      <c r="N254" s="23"/>
      <c r="O254" s="23"/>
      <c r="P254" s="18"/>
      <c r="Q254" s="19">
        <f t="shared" si="6"/>
        <v>0</v>
      </c>
      <c r="R254" s="20">
        <f t="shared" si="7"/>
        <v>0</v>
      </c>
      <c r="S254" s="24"/>
      <c r="T254" s="25"/>
      <c r="U254" s="24"/>
      <c r="V254" s="25"/>
      <c r="W254" s="24"/>
      <c r="X254" s="25"/>
    </row>
    <row r="255" spans="1:24" x14ac:dyDescent="0.25">
      <c r="A255" s="15"/>
      <c r="B255" s="15"/>
      <c r="C255" s="16">
        <v>42265</v>
      </c>
      <c r="D255" s="17">
        <f>(Feuil1!$N$4/COUNT($C$242:$C$263))</f>
        <v>5090.909090909091</v>
      </c>
      <c r="E255" s="17">
        <f>(Feuil1!$N$5/COUNT($C$242:$C$263))</f>
        <v>5181.818181818182</v>
      </c>
      <c r="F255" s="17">
        <f>(Feuil1!$N$6/COUNT($C$242:$C$263))</f>
        <v>23272.727272727272</v>
      </c>
      <c r="G255" s="17">
        <f>(Feuil1!$N$7/COUNT($C$242:$C$263))</f>
        <v>27818.18181818182</v>
      </c>
      <c r="H255" s="23"/>
      <c r="I255" s="23"/>
      <c r="J255" s="23"/>
      <c r="K255" s="23"/>
      <c r="L255" s="23"/>
      <c r="M255" s="23"/>
      <c r="N255" s="23"/>
      <c r="O255" s="23"/>
      <c r="P255" s="18"/>
      <c r="Q255" s="19">
        <f t="shared" si="6"/>
        <v>0</v>
      </c>
      <c r="R255" s="20">
        <f t="shared" si="7"/>
        <v>0</v>
      </c>
      <c r="S255" s="24"/>
      <c r="T255" s="25"/>
      <c r="U255" s="24"/>
      <c r="V255" s="25"/>
      <c r="W255" s="24"/>
      <c r="X255" s="25"/>
    </row>
    <row r="256" spans="1:24" x14ac:dyDescent="0.25">
      <c r="A256" s="15"/>
      <c r="B256" s="15">
        <v>39</v>
      </c>
      <c r="C256" s="16">
        <v>42268</v>
      </c>
      <c r="D256" s="17">
        <f>(Feuil1!$N$4/COUNT($C$242:$C$263))</f>
        <v>5090.909090909091</v>
      </c>
      <c r="E256" s="17">
        <f>(Feuil1!$N$5/COUNT($C$242:$C$263))</f>
        <v>5181.818181818182</v>
      </c>
      <c r="F256" s="17">
        <f>(Feuil1!$N$6/COUNT($C$242:$C$263))</f>
        <v>23272.727272727272</v>
      </c>
      <c r="G256" s="17">
        <f>(Feuil1!$N$7/COUNT($C$242:$C$263))</f>
        <v>27818.18181818182</v>
      </c>
      <c r="H256" s="23"/>
      <c r="I256" s="23"/>
      <c r="J256" s="23"/>
      <c r="K256" s="23"/>
      <c r="L256" s="23"/>
      <c r="M256" s="23"/>
      <c r="N256" s="23"/>
      <c r="O256" s="23"/>
      <c r="P256" s="18"/>
      <c r="Q256" s="19">
        <f t="shared" si="6"/>
        <v>0</v>
      </c>
      <c r="R256" s="20">
        <f t="shared" si="7"/>
        <v>0</v>
      </c>
      <c r="S256" s="21">
        <f>SUM(D256:G260)</f>
        <v>306818.18181818182</v>
      </c>
      <c r="T256" s="22"/>
      <c r="U256" s="21">
        <f>SUM(H256:K260)</f>
        <v>0</v>
      </c>
      <c r="V256" s="22"/>
      <c r="W256" s="21">
        <f>SUM(L256:O260)</f>
        <v>0</v>
      </c>
      <c r="X256" s="22"/>
    </row>
    <row r="257" spans="1:24" x14ac:dyDescent="0.25">
      <c r="A257" s="15"/>
      <c r="B257" s="15"/>
      <c r="C257" s="16">
        <v>42269</v>
      </c>
      <c r="D257" s="17">
        <f>(Feuil1!$N$4/COUNT($C$242:$C$263))</f>
        <v>5090.909090909091</v>
      </c>
      <c r="E257" s="17">
        <f>(Feuil1!$N$5/COUNT($C$242:$C$263))</f>
        <v>5181.818181818182</v>
      </c>
      <c r="F257" s="17">
        <f>(Feuil1!$N$6/COUNT($C$242:$C$263))</f>
        <v>23272.727272727272</v>
      </c>
      <c r="G257" s="17">
        <f>(Feuil1!$N$7/COUNT($C$242:$C$263))</f>
        <v>27818.18181818182</v>
      </c>
      <c r="H257" s="23"/>
      <c r="I257" s="23"/>
      <c r="J257" s="23"/>
      <c r="K257" s="23"/>
      <c r="L257" s="23"/>
      <c r="M257" s="23"/>
      <c r="N257" s="23"/>
      <c r="O257" s="23"/>
      <c r="P257" s="18"/>
      <c r="Q257" s="19">
        <f t="shared" si="6"/>
        <v>0</v>
      </c>
      <c r="R257" s="20">
        <f t="shared" si="7"/>
        <v>0</v>
      </c>
      <c r="S257" s="24"/>
      <c r="T257" s="25"/>
      <c r="U257" s="24"/>
      <c r="V257" s="25"/>
      <c r="W257" s="24"/>
      <c r="X257" s="25"/>
    </row>
    <row r="258" spans="1:24" x14ac:dyDescent="0.25">
      <c r="A258" s="15"/>
      <c r="B258" s="15"/>
      <c r="C258" s="16">
        <v>42270</v>
      </c>
      <c r="D258" s="17">
        <f>(Feuil1!$N$4/COUNT($C$242:$C$263))</f>
        <v>5090.909090909091</v>
      </c>
      <c r="E258" s="17">
        <f>(Feuil1!$N$5/COUNT($C$242:$C$263))</f>
        <v>5181.818181818182</v>
      </c>
      <c r="F258" s="17">
        <f>(Feuil1!$N$6/COUNT($C$242:$C$263))</f>
        <v>23272.727272727272</v>
      </c>
      <c r="G258" s="17">
        <f>(Feuil1!$N$7/COUNT($C$242:$C$263))</f>
        <v>27818.18181818182</v>
      </c>
      <c r="H258" s="23"/>
      <c r="I258" s="23"/>
      <c r="J258" s="23"/>
      <c r="K258" s="23"/>
      <c r="L258" s="23"/>
      <c r="M258" s="23"/>
      <c r="N258" s="23"/>
      <c r="O258" s="23"/>
      <c r="P258" s="18"/>
      <c r="Q258" s="19">
        <f t="shared" si="6"/>
        <v>0</v>
      </c>
      <c r="R258" s="20">
        <f t="shared" si="7"/>
        <v>0</v>
      </c>
      <c r="S258" s="24"/>
      <c r="T258" s="25"/>
      <c r="U258" s="24"/>
      <c r="V258" s="25"/>
      <c r="W258" s="24"/>
      <c r="X258" s="25"/>
    </row>
    <row r="259" spans="1:24" x14ac:dyDescent="0.25">
      <c r="A259" s="15"/>
      <c r="B259" s="15"/>
      <c r="C259" s="16">
        <v>42271</v>
      </c>
      <c r="D259" s="17">
        <f>(Feuil1!$N$4/COUNT($C$242:$C$263))</f>
        <v>5090.909090909091</v>
      </c>
      <c r="E259" s="17">
        <f>(Feuil1!$N$5/COUNT($C$242:$C$263))</f>
        <v>5181.818181818182</v>
      </c>
      <c r="F259" s="17">
        <f>(Feuil1!$N$6/COUNT($C$242:$C$263))</f>
        <v>23272.727272727272</v>
      </c>
      <c r="G259" s="17">
        <f>(Feuil1!$N$7/COUNT($C$242:$C$263))</f>
        <v>27818.18181818182</v>
      </c>
      <c r="H259" s="23"/>
      <c r="I259" s="23"/>
      <c r="J259" s="23"/>
      <c r="K259" s="23"/>
      <c r="L259" s="23"/>
      <c r="M259" s="23"/>
      <c r="N259" s="23"/>
      <c r="O259" s="23"/>
      <c r="P259" s="18"/>
      <c r="Q259" s="19">
        <f t="shared" ref="Q259:Q322" si="8">SUM(H259:K259)</f>
        <v>0</v>
      </c>
      <c r="R259" s="20">
        <f t="shared" ref="R259:R322" si="9">SUM(L259:O259)</f>
        <v>0</v>
      </c>
      <c r="S259" s="24"/>
      <c r="T259" s="25"/>
      <c r="U259" s="24"/>
      <c r="V259" s="25"/>
      <c r="W259" s="24"/>
      <c r="X259" s="25"/>
    </row>
    <row r="260" spans="1:24" x14ac:dyDescent="0.25">
      <c r="A260" s="15"/>
      <c r="B260" s="15"/>
      <c r="C260" s="16">
        <v>42272</v>
      </c>
      <c r="D260" s="17">
        <f>(Feuil1!$N$4/COUNT($C$242:$C$263))</f>
        <v>5090.909090909091</v>
      </c>
      <c r="E260" s="17">
        <f>(Feuil1!$N$5/COUNT($C$242:$C$263))</f>
        <v>5181.818181818182</v>
      </c>
      <c r="F260" s="17">
        <f>(Feuil1!$N$6/COUNT($C$242:$C$263))</f>
        <v>23272.727272727272</v>
      </c>
      <c r="G260" s="17">
        <f>(Feuil1!$N$7/COUNT($C$242:$C$263))</f>
        <v>27818.18181818182</v>
      </c>
      <c r="H260" s="23"/>
      <c r="I260" s="23"/>
      <c r="J260" s="23"/>
      <c r="K260" s="23"/>
      <c r="L260" s="23"/>
      <c r="M260" s="23"/>
      <c r="N260" s="23"/>
      <c r="O260" s="23"/>
      <c r="P260" s="18"/>
      <c r="Q260" s="19">
        <f t="shared" si="8"/>
        <v>0</v>
      </c>
      <c r="R260" s="20">
        <f t="shared" si="9"/>
        <v>0</v>
      </c>
      <c r="S260" s="24"/>
      <c r="T260" s="25"/>
      <c r="U260" s="24"/>
      <c r="V260" s="25"/>
      <c r="W260" s="24"/>
      <c r="X260" s="25"/>
    </row>
    <row r="261" spans="1:24" x14ac:dyDescent="0.25">
      <c r="A261" s="15"/>
      <c r="B261" s="15">
        <v>40</v>
      </c>
      <c r="C261" s="16">
        <v>42275</v>
      </c>
      <c r="D261" s="17">
        <f>(Feuil1!$N$4/COUNT($C$242:$C$263))</f>
        <v>5090.909090909091</v>
      </c>
      <c r="E261" s="17">
        <f>(Feuil1!$N$5/COUNT($C$242:$C$263))</f>
        <v>5181.818181818182</v>
      </c>
      <c r="F261" s="17">
        <f>(Feuil1!$N$6/COUNT($C$242:$C$263))</f>
        <v>23272.727272727272</v>
      </c>
      <c r="G261" s="17">
        <f>(Feuil1!$N$7/COUNT($C$242:$C$263))</f>
        <v>27818.18181818182</v>
      </c>
      <c r="H261" s="23"/>
      <c r="I261" s="23"/>
      <c r="J261" s="23"/>
      <c r="K261" s="23"/>
      <c r="L261" s="23"/>
      <c r="M261" s="23"/>
      <c r="N261" s="23"/>
      <c r="O261" s="23"/>
      <c r="P261" s="18"/>
      <c r="Q261" s="19">
        <f t="shared" si="8"/>
        <v>0</v>
      </c>
      <c r="R261" s="20">
        <f t="shared" si="9"/>
        <v>0</v>
      </c>
      <c r="S261" s="21">
        <f>SUM(D261:G265)</f>
        <v>307181.81818181818</v>
      </c>
      <c r="T261" s="22"/>
      <c r="U261" s="21">
        <f>SUM(H261:K265)</f>
        <v>0</v>
      </c>
      <c r="V261" s="22"/>
      <c r="W261" s="21">
        <f>SUM(L261:O265)</f>
        <v>0</v>
      </c>
      <c r="X261" s="22"/>
    </row>
    <row r="262" spans="1:24" x14ac:dyDescent="0.25">
      <c r="A262" s="15"/>
      <c r="B262" s="15"/>
      <c r="C262" s="16">
        <v>42276</v>
      </c>
      <c r="D262" s="17">
        <f>(Feuil1!$N$4/COUNT($C$242:$C$263))</f>
        <v>5090.909090909091</v>
      </c>
      <c r="E262" s="17">
        <f>(Feuil1!$N$5/COUNT($C$242:$C$263))</f>
        <v>5181.818181818182</v>
      </c>
      <c r="F262" s="17">
        <f>(Feuil1!$N$6/COUNT($C$242:$C$263))</f>
        <v>23272.727272727272</v>
      </c>
      <c r="G262" s="17">
        <f>(Feuil1!$N$7/COUNT($C$242:$C$263))</f>
        <v>27818.18181818182</v>
      </c>
      <c r="H262" s="23"/>
      <c r="I262" s="23"/>
      <c r="J262" s="23"/>
      <c r="K262" s="23"/>
      <c r="L262" s="23"/>
      <c r="M262" s="23"/>
      <c r="N262" s="23"/>
      <c r="O262" s="23"/>
      <c r="P262" s="18"/>
      <c r="Q262" s="19">
        <f t="shared" si="8"/>
        <v>0</v>
      </c>
      <c r="R262" s="20">
        <f t="shared" si="9"/>
        <v>0</v>
      </c>
      <c r="S262" s="24"/>
      <c r="T262" s="25"/>
      <c r="U262" s="24"/>
      <c r="V262" s="25"/>
      <c r="W262" s="24"/>
      <c r="X262" s="25"/>
    </row>
    <row r="263" spans="1:24" x14ac:dyDescent="0.25">
      <c r="A263" s="15"/>
      <c r="B263" s="15"/>
      <c r="C263" s="16">
        <v>42277</v>
      </c>
      <c r="D263" s="17">
        <f>(Feuil1!$N$4/COUNT($C$242:$C$263))</f>
        <v>5090.909090909091</v>
      </c>
      <c r="E263" s="17">
        <f>(Feuil1!$N$5/COUNT($C$242:$C$263))</f>
        <v>5181.818181818182</v>
      </c>
      <c r="F263" s="17">
        <f>(Feuil1!$N$6/COUNT($C$242:$C$263))</f>
        <v>23272.727272727272</v>
      </c>
      <c r="G263" s="17">
        <f>(Feuil1!$N$7/COUNT($C$242:$C$263))</f>
        <v>27818.18181818182</v>
      </c>
      <c r="H263" s="23"/>
      <c r="I263" s="23"/>
      <c r="J263" s="23"/>
      <c r="K263" s="23"/>
      <c r="L263" s="23"/>
      <c r="M263" s="23"/>
      <c r="N263" s="23"/>
      <c r="O263" s="23"/>
      <c r="P263" s="18"/>
      <c r="Q263" s="19">
        <f t="shared" si="8"/>
        <v>0</v>
      </c>
      <c r="R263" s="20">
        <f t="shared" si="9"/>
        <v>0</v>
      </c>
      <c r="S263" s="24"/>
      <c r="T263" s="25"/>
      <c r="U263" s="24"/>
      <c r="V263" s="25"/>
      <c r="W263" s="24"/>
      <c r="X263" s="25"/>
    </row>
    <row r="264" spans="1:24" x14ac:dyDescent="0.25">
      <c r="A264" s="14" t="str">
        <f>PROPER(TEXT(DATE(2015,10,1),"mmmm aaaa"))</f>
        <v>Octobre 2015</v>
      </c>
      <c r="B264" s="15"/>
      <c r="C264" s="16">
        <v>42278</v>
      </c>
      <c r="D264" s="17">
        <f>(Feuil1!$O$4/COUNT($C$264:$C$285))</f>
        <v>5136.363636363636</v>
      </c>
      <c r="E264" s="17">
        <f>(Feuil1!$O$5/COUNT($C$264:$C$285))</f>
        <v>5227.272727272727</v>
      </c>
      <c r="F264" s="17">
        <f>(Feuil1!$O$6/COUNT($C$264:$C$285))</f>
        <v>23318.18181818182</v>
      </c>
      <c r="G264" s="17">
        <f>(Feuil1!$O$7/COUNT($C$264:$C$285))</f>
        <v>27863.636363636364</v>
      </c>
      <c r="H264" s="23"/>
      <c r="I264" s="23"/>
      <c r="J264" s="23"/>
      <c r="K264" s="23"/>
      <c r="L264" s="23"/>
      <c r="M264" s="23"/>
      <c r="N264" s="23"/>
      <c r="O264" s="23"/>
      <c r="P264" s="18"/>
      <c r="Q264" s="19">
        <f t="shared" si="8"/>
        <v>0</v>
      </c>
      <c r="R264" s="20">
        <f t="shared" si="9"/>
        <v>0</v>
      </c>
      <c r="S264" s="24"/>
      <c r="T264" s="22">
        <f>P264+P265+S266+S271+S276+S281</f>
        <v>1230909.0909090908</v>
      </c>
      <c r="U264" s="24"/>
      <c r="V264" s="22">
        <f>R264+Q265+U266+U271+U276+U281</f>
        <v>0</v>
      </c>
      <c r="W264" s="24"/>
      <c r="X264" s="22">
        <f>T264+R265+W266+W271+W276+W281</f>
        <v>1230909.0909090908</v>
      </c>
    </row>
    <row r="265" spans="1:24" x14ac:dyDescent="0.25">
      <c r="A265" s="15"/>
      <c r="B265" s="15"/>
      <c r="C265" s="16">
        <v>42279</v>
      </c>
      <c r="D265" s="17">
        <f>(Feuil1!$O$4/COUNT($C$264:$C$285))</f>
        <v>5136.363636363636</v>
      </c>
      <c r="E265" s="17">
        <f>(Feuil1!$O$5/COUNT($C$264:$C$285))</f>
        <v>5227.272727272727</v>
      </c>
      <c r="F265" s="17">
        <f>(Feuil1!$O$6/COUNT($C$264:$C$285))</f>
        <v>23318.18181818182</v>
      </c>
      <c r="G265" s="17">
        <f>(Feuil1!$O$7/COUNT($C$264:$C$285))</f>
        <v>27863.636363636364</v>
      </c>
      <c r="H265" s="23"/>
      <c r="I265" s="23"/>
      <c r="J265" s="23"/>
      <c r="K265" s="23"/>
      <c r="L265" s="23"/>
      <c r="M265" s="23"/>
      <c r="N265" s="23"/>
      <c r="O265" s="23"/>
      <c r="P265" s="18"/>
      <c r="Q265" s="19">
        <f t="shared" si="8"/>
        <v>0</v>
      </c>
      <c r="R265" s="20">
        <f t="shared" si="9"/>
        <v>0</v>
      </c>
      <c r="S265" s="24"/>
      <c r="T265" s="25"/>
      <c r="U265" s="24"/>
      <c r="V265" s="25"/>
      <c r="W265" s="24"/>
      <c r="X265" s="25"/>
    </row>
    <row r="266" spans="1:24" x14ac:dyDescent="0.25">
      <c r="A266" s="15"/>
      <c r="B266" s="15">
        <v>41</v>
      </c>
      <c r="C266" s="16">
        <v>42282</v>
      </c>
      <c r="D266" s="17">
        <f>(Feuil1!$O$4/COUNT($C$264:$C$285))</f>
        <v>5136.363636363636</v>
      </c>
      <c r="E266" s="17">
        <f>(Feuil1!$O$5/COUNT($C$264:$C$285))</f>
        <v>5227.272727272727</v>
      </c>
      <c r="F266" s="17">
        <f>(Feuil1!$O$6/COUNT($C$264:$C$285))</f>
        <v>23318.18181818182</v>
      </c>
      <c r="G266" s="17">
        <f>(Feuil1!$O$7/COUNT($C$264:$C$285))</f>
        <v>27863.636363636364</v>
      </c>
      <c r="H266" s="23"/>
      <c r="I266" s="23"/>
      <c r="J266" s="23"/>
      <c r="K266" s="23"/>
      <c r="L266" s="23"/>
      <c r="M266" s="23"/>
      <c r="N266" s="23"/>
      <c r="O266" s="23"/>
      <c r="P266" s="18"/>
      <c r="Q266" s="19">
        <f t="shared" si="8"/>
        <v>0</v>
      </c>
      <c r="R266" s="20">
        <f t="shared" si="9"/>
        <v>0</v>
      </c>
      <c r="S266" s="21">
        <f>SUM(D266:G270)</f>
        <v>307727.27272727271</v>
      </c>
      <c r="T266" s="22"/>
      <c r="U266" s="21">
        <f>SUM(H266:K270)</f>
        <v>0</v>
      </c>
      <c r="V266" s="22"/>
      <c r="W266" s="21">
        <f>SUM(L266:O270)</f>
        <v>0</v>
      </c>
      <c r="X266" s="22"/>
    </row>
    <row r="267" spans="1:24" x14ac:dyDescent="0.25">
      <c r="A267" s="15"/>
      <c r="B267" s="15"/>
      <c r="C267" s="16">
        <v>42283</v>
      </c>
      <c r="D267" s="17">
        <f>(Feuil1!$O$4/COUNT($C$264:$C$285))</f>
        <v>5136.363636363636</v>
      </c>
      <c r="E267" s="17">
        <f>(Feuil1!$O$5/COUNT($C$264:$C$285))</f>
        <v>5227.272727272727</v>
      </c>
      <c r="F267" s="17">
        <f>(Feuil1!$O$6/COUNT($C$264:$C$285))</f>
        <v>23318.18181818182</v>
      </c>
      <c r="G267" s="17">
        <f>(Feuil1!$O$7/COUNT($C$264:$C$285))</f>
        <v>27863.636363636364</v>
      </c>
      <c r="H267" s="23"/>
      <c r="I267" s="23"/>
      <c r="J267" s="23"/>
      <c r="K267" s="23"/>
      <c r="L267" s="23"/>
      <c r="M267" s="23"/>
      <c r="N267" s="23"/>
      <c r="O267" s="23"/>
      <c r="P267" s="18"/>
      <c r="Q267" s="19">
        <f t="shared" si="8"/>
        <v>0</v>
      </c>
      <c r="R267" s="20">
        <f t="shared" si="9"/>
        <v>0</v>
      </c>
      <c r="S267" s="24"/>
      <c r="T267" s="25"/>
      <c r="U267" s="24"/>
      <c r="V267" s="25"/>
      <c r="W267" s="24"/>
      <c r="X267" s="25"/>
    </row>
    <row r="268" spans="1:24" x14ac:dyDescent="0.25">
      <c r="A268" s="15"/>
      <c r="B268" s="15"/>
      <c r="C268" s="16">
        <v>42284</v>
      </c>
      <c r="D268" s="17">
        <f>(Feuil1!$O$4/COUNT($C$264:$C$285))</f>
        <v>5136.363636363636</v>
      </c>
      <c r="E268" s="17">
        <f>(Feuil1!$O$5/COUNT($C$264:$C$285))</f>
        <v>5227.272727272727</v>
      </c>
      <c r="F268" s="17">
        <f>(Feuil1!$O$6/COUNT($C$264:$C$285))</f>
        <v>23318.18181818182</v>
      </c>
      <c r="G268" s="17">
        <f>(Feuil1!$O$7/COUNT($C$264:$C$285))</f>
        <v>27863.636363636364</v>
      </c>
      <c r="H268" s="23"/>
      <c r="I268" s="23"/>
      <c r="J268" s="23"/>
      <c r="K268" s="23"/>
      <c r="L268" s="23"/>
      <c r="M268" s="23"/>
      <c r="N268" s="23"/>
      <c r="O268" s="23"/>
      <c r="P268" s="18"/>
      <c r="Q268" s="19">
        <f t="shared" si="8"/>
        <v>0</v>
      </c>
      <c r="R268" s="20">
        <f t="shared" si="9"/>
        <v>0</v>
      </c>
      <c r="S268" s="24"/>
      <c r="T268" s="25"/>
      <c r="U268" s="24"/>
      <c r="V268" s="25"/>
      <c r="W268" s="24"/>
      <c r="X268" s="25"/>
    </row>
    <row r="269" spans="1:24" x14ac:dyDescent="0.25">
      <c r="A269" s="15"/>
      <c r="B269" s="15"/>
      <c r="C269" s="16">
        <v>42285</v>
      </c>
      <c r="D269" s="17">
        <f>(Feuil1!$O$4/COUNT($C$264:$C$285))</f>
        <v>5136.363636363636</v>
      </c>
      <c r="E269" s="17">
        <f>(Feuil1!$O$5/COUNT($C$264:$C$285))</f>
        <v>5227.272727272727</v>
      </c>
      <c r="F269" s="17">
        <f>(Feuil1!$O$6/COUNT($C$264:$C$285))</f>
        <v>23318.18181818182</v>
      </c>
      <c r="G269" s="17">
        <f>(Feuil1!$O$7/COUNT($C$264:$C$285))</f>
        <v>27863.636363636364</v>
      </c>
      <c r="H269" s="23"/>
      <c r="I269" s="23"/>
      <c r="J269" s="23"/>
      <c r="K269" s="23"/>
      <c r="L269" s="23"/>
      <c r="M269" s="23"/>
      <c r="N269" s="23"/>
      <c r="O269" s="23"/>
      <c r="P269" s="18"/>
      <c r="Q269" s="19">
        <f t="shared" si="8"/>
        <v>0</v>
      </c>
      <c r="R269" s="20">
        <f t="shared" si="9"/>
        <v>0</v>
      </c>
      <c r="S269" s="24"/>
      <c r="T269" s="25"/>
      <c r="U269" s="24"/>
      <c r="V269" s="25"/>
      <c r="W269" s="24"/>
      <c r="X269" s="25"/>
    </row>
    <row r="270" spans="1:24" x14ac:dyDescent="0.25">
      <c r="A270" s="15"/>
      <c r="B270" s="15"/>
      <c r="C270" s="16">
        <v>42286</v>
      </c>
      <c r="D270" s="17">
        <f>(Feuil1!$O$4/COUNT($C$264:$C$285))</f>
        <v>5136.363636363636</v>
      </c>
      <c r="E270" s="17">
        <f>(Feuil1!$O$5/COUNT($C$264:$C$285))</f>
        <v>5227.272727272727</v>
      </c>
      <c r="F270" s="17">
        <f>(Feuil1!$O$6/COUNT($C$264:$C$285))</f>
        <v>23318.18181818182</v>
      </c>
      <c r="G270" s="17">
        <f>(Feuil1!$O$7/COUNT($C$264:$C$285))</f>
        <v>27863.636363636364</v>
      </c>
      <c r="H270" s="23"/>
      <c r="I270" s="23"/>
      <c r="J270" s="23"/>
      <c r="K270" s="23"/>
      <c r="L270" s="23"/>
      <c r="M270" s="23"/>
      <c r="N270" s="23"/>
      <c r="O270" s="23"/>
      <c r="P270" s="18"/>
      <c r="Q270" s="19">
        <f t="shared" si="8"/>
        <v>0</v>
      </c>
      <c r="R270" s="20">
        <f t="shared" si="9"/>
        <v>0</v>
      </c>
      <c r="S270" s="24"/>
      <c r="T270" s="25"/>
      <c r="U270" s="24"/>
      <c r="V270" s="25"/>
      <c r="W270" s="24"/>
      <c r="X270" s="25"/>
    </row>
    <row r="271" spans="1:24" x14ac:dyDescent="0.25">
      <c r="A271" s="15"/>
      <c r="B271" s="15">
        <v>42</v>
      </c>
      <c r="C271" s="16">
        <v>42289</v>
      </c>
      <c r="D271" s="17">
        <f>(Feuil1!$O$4/COUNT($C$264:$C$285))</f>
        <v>5136.363636363636</v>
      </c>
      <c r="E271" s="17">
        <f>(Feuil1!$O$5/COUNT($C$264:$C$285))</f>
        <v>5227.272727272727</v>
      </c>
      <c r="F271" s="17">
        <f>(Feuil1!$O$6/COUNT($C$264:$C$285))</f>
        <v>23318.18181818182</v>
      </c>
      <c r="G271" s="17">
        <f>(Feuil1!$O$7/COUNT($C$264:$C$285))</f>
        <v>27863.636363636364</v>
      </c>
      <c r="H271" s="23"/>
      <c r="I271" s="23"/>
      <c r="J271" s="23"/>
      <c r="K271" s="23"/>
      <c r="L271" s="23"/>
      <c r="M271" s="23"/>
      <c r="N271" s="23"/>
      <c r="O271" s="23"/>
      <c r="P271" s="18"/>
      <c r="Q271" s="19">
        <f t="shared" si="8"/>
        <v>0</v>
      </c>
      <c r="R271" s="20">
        <f t="shared" si="9"/>
        <v>0</v>
      </c>
      <c r="S271" s="21">
        <f>SUM(D271:G275)</f>
        <v>307727.27272727271</v>
      </c>
      <c r="T271" s="22"/>
      <c r="U271" s="21">
        <f>SUM(H271:K275)</f>
        <v>0</v>
      </c>
      <c r="V271" s="22"/>
      <c r="W271" s="21">
        <f>SUM(L271:O275)</f>
        <v>0</v>
      </c>
      <c r="X271" s="22"/>
    </row>
    <row r="272" spans="1:24" x14ac:dyDescent="0.25">
      <c r="A272" s="15"/>
      <c r="B272" s="15"/>
      <c r="C272" s="16">
        <v>42290</v>
      </c>
      <c r="D272" s="17">
        <f>(Feuil1!$O$4/COUNT($C$264:$C$285))</f>
        <v>5136.363636363636</v>
      </c>
      <c r="E272" s="17">
        <f>(Feuil1!$O$5/COUNT($C$264:$C$285))</f>
        <v>5227.272727272727</v>
      </c>
      <c r="F272" s="17">
        <f>(Feuil1!$O$6/COUNT($C$264:$C$285))</f>
        <v>23318.18181818182</v>
      </c>
      <c r="G272" s="17">
        <f>(Feuil1!$O$7/COUNT($C$264:$C$285))</f>
        <v>27863.636363636364</v>
      </c>
      <c r="H272" s="23"/>
      <c r="I272" s="23"/>
      <c r="J272" s="23"/>
      <c r="K272" s="23"/>
      <c r="L272" s="23"/>
      <c r="M272" s="23"/>
      <c r="N272" s="23"/>
      <c r="O272" s="23"/>
      <c r="P272" s="18"/>
      <c r="Q272" s="19">
        <f t="shared" si="8"/>
        <v>0</v>
      </c>
      <c r="R272" s="20">
        <f t="shared" si="9"/>
        <v>0</v>
      </c>
      <c r="S272" s="24"/>
      <c r="T272" s="25"/>
      <c r="U272" s="24"/>
      <c r="V272" s="25"/>
      <c r="W272" s="24"/>
      <c r="X272" s="25"/>
    </row>
    <row r="273" spans="1:24" x14ac:dyDescent="0.25">
      <c r="A273" s="15"/>
      <c r="B273" s="15"/>
      <c r="C273" s="16">
        <v>42291</v>
      </c>
      <c r="D273" s="17">
        <f>(Feuil1!$O$4/COUNT($C$264:$C$285))</f>
        <v>5136.363636363636</v>
      </c>
      <c r="E273" s="17">
        <f>(Feuil1!$O$5/COUNT($C$264:$C$285))</f>
        <v>5227.272727272727</v>
      </c>
      <c r="F273" s="17">
        <f>(Feuil1!$O$6/COUNT($C$264:$C$285))</f>
        <v>23318.18181818182</v>
      </c>
      <c r="G273" s="17">
        <f>(Feuil1!$O$7/COUNT($C$264:$C$285))</f>
        <v>27863.636363636364</v>
      </c>
      <c r="H273" s="26"/>
      <c r="I273" s="26"/>
      <c r="J273" s="26"/>
      <c r="K273" s="26"/>
      <c r="L273" s="26"/>
      <c r="M273" s="26"/>
      <c r="N273" s="26"/>
      <c r="O273" s="26"/>
      <c r="P273" s="18"/>
      <c r="Q273" s="19">
        <f t="shared" si="8"/>
        <v>0</v>
      </c>
      <c r="R273" s="20">
        <f t="shared" si="9"/>
        <v>0</v>
      </c>
      <c r="S273" s="24"/>
      <c r="T273" s="25"/>
      <c r="U273" s="24"/>
      <c r="V273" s="25"/>
      <c r="W273" s="24"/>
      <c r="X273" s="25"/>
    </row>
    <row r="274" spans="1:24" x14ac:dyDescent="0.25">
      <c r="A274" s="15"/>
      <c r="B274" s="15"/>
      <c r="C274" s="16">
        <v>42292</v>
      </c>
      <c r="D274" s="17">
        <f>(Feuil1!$O$4/COUNT($C$264:$C$285))</f>
        <v>5136.363636363636</v>
      </c>
      <c r="E274" s="17">
        <f>(Feuil1!$O$5/COUNT($C$264:$C$285))</f>
        <v>5227.272727272727</v>
      </c>
      <c r="F274" s="17">
        <f>(Feuil1!$O$6/COUNT($C$264:$C$285))</f>
        <v>23318.18181818182</v>
      </c>
      <c r="G274" s="17">
        <f>(Feuil1!$O$7/COUNT($C$264:$C$285))</f>
        <v>27863.636363636364</v>
      </c>
      <c r="H274" s="23"/>
      <c r="I274" s="23"/>
      <c r="J274" s="23"/>
      <c r="K274" s="23"/>
      <c r="L274" s="23"/>
      <c r="M274" s="23"/>
      <c r="N274" s="23"/>
      <c r="O274" s="23"/>
      <c r="P274" s="18"/>
      <c r="Q274" s="19">
        <f t="shared" si="8"/>
        <v>0</v>
      </c>
      <c r="R274" s="20">
        <f t="shared" si="9"/>
        <v>0</v>
      </c>
      <c r="S274" s="24"/>
      <c r="T274" s="25"/>
      <c r="U274" s="24"/>
      <c r="V274" s="25"/>
      <c r="W274" s="24"/>
      <c r="X274" s="25"/>
    </row>
    <row r="275" spans="1:24" x14ac:dyDescent="0.25">
      <c r="A275" s="15"/>
      <c r="B275" s="15"/>
      <c r="C275" s="16">
        <v>42293</v>
      </c>
      <c r="D275" s="17">
        <f>(Feuil1!$O$4/COUNT($C$264:$C$285))</f>
        <v>5136.363636363636</v>
      </c>
      <c r="E275" s="17">
        <f>(Feuil1!$O$5/COUNT($C$264:$C$285))</f>
        <v>5227.272727272727</v>
      </c>
      <c r="F275" s="17">
        <f>(Feuil1!$O$6/COUNT($C$264:$C$285))</f>
        <v>23318.18181818182</v>
      </c>
      <c r="G275" s="17">
        <f>(Feuil1!$O$7/COUNT($C$264:$C$285))</f>
        <v>27863.636363636364</v>
      </c>
      <c r="H275" s="23"/>
      <c r="I275" s="23"/>
      <c r="J275" s="23"/>
      <c r="K275" s="23"/>
      <c r="L275" s="23"/>
      <c r="M275" s="23"/>
      <c r="N275" s="23"/>
      <c r="O275" s="23"/>
      <c r="P275" s="18"/>
      <c r="Q275" s="19">
        <f t="shared" si="8"/>
        <v>0</v>
      </c>
      <c r="R275" s="20">
        <f t="shared" si="9"/>
        <v>0</v>
      </c>
      <c r="S275" s="24"/>
      <c r="T275" s="25"/>
      <c r="U275" s="24"/>
      <c r="V275" s="25"/>
      <c r="W275" s="24"/>
      <c r="X275" s="25"/>
    </row>
    <row r="276" spans="1:24" x14ac:dyDescent="0.25">
      <c r="A276" s="15"/>
      <c r="B276" s="15">
        <v>43</v>
      </c>
      <c r="C276" s="16">
        <v>42296</v>
      </c>
      <c r="D276" s="17">
        <f>(Feuil1!$O$4/COUNT($C$264:$C$285))</f>
        <v>5136.363636363636</v>
      </c>
      <c r="E276" s="17">
        <f>(Feuil1!$O$5/COUNT($C$264:$C$285))</f>
        <v>5227.272727272727</v>
      </c>
      <c r="F276" s="17">
        <f>(Feuil1!$O$6/COUNT($C$264:$C$285))</f>
        <v>23318.18181818182</v>
      </c>
      <c r="G276" s="17">
        <f>(Feuil1!$O$7/COUNT($C$264:$C$285))</f>
        <v>27863.636363636364</v>
      </c>
      <c r="H276" s="23"/>
      <c r="I276" s="23"/>
      <c r="J276" s="23"/>
      <c r="K276" s="23"/>
      <c r="L276" s="23"/>
      <c r="M276" s="23"/>
      <c r="N276" s="23"/>
      <c r="O276" s="23"/>
      <c r="P276" s="18"/>
      <c r="Q276" s="19">
        <f t="shared" si="8"/>
        <v>0</v>
      </c>
      <c r="R276" s="20">
        <f t="shared" si="9"/>
        <v>0</v>
      </c>
      <c r="S276" s="21">
        <f>SUM(D276:G280)</f>
        <v>307727.27272727271</v>
      </c>
      <c r="T276" s="22"/>
      <c r="U276" s="21">
        <f>SUM(H276:K280)</f>
        <v>0</v>
      </c>
      <c r="V276" s="22"/>
      <c r="W276" s="21">
        <f>SUM(L276:O280)</f>
        <v>0</v>
      </c>
      <c r="X276" s="22"/>
    </row>
    <row r="277" spans="1:24" x14ac:dyDescent="0.25">
      <c r="A277" s="15"/>
      <c r="B277" s="15"/>
      <c r="C277" s="16">
        <v>42297</v>
      </c>
      <c r="D277" s="17">
        <f>(Feuil1!$O$4/COUNT($C$264:$C$285))</f>
        <v>5136.363636363636</v>
      </c>
      <c r="E277" s="17">
        <f>(Feuil1!$O$5/COUNT($C$264:$C$285))</f>
        <v>5227.272727272727</v>
      </c>
      <c r="F277" s="17">
        <f>(Feuil1!$O$6/COUNT($C$264:$C$285))</f>
        <v>23318.18181818182</v>
      </c>
      <c r="G277" s="17">
        <f>(Feuil1!$O$7/COUNT($C$264:$C$285))</f>
        <v>27863.636363636364</v>
      </c>
      <c r="H277" s="23"/>
      <c r="I277" s="23"/>
      <c r="J277" s="23"/>
      <c r="K277" s="23"/>
      <c r="L277" s="23"/>
      <c r="M277" s="23"/>
      <c r="N277" s="23"/>
      <c r="O277" s="23"/>
      <c r="P277" s="18"/>
      <c r="Q277" s="19">
        <f t="shared" si="8"/>
        <v>0</v>
      </c>
      <c r="R277" s="20">
        <f t="shared" si="9"/>
        <v>0</v>
      </c>
      <c r="S277" s="24"/>
      <c r="T277" s="25"/>
      <c r="U277" s="24"/>
      <c r="V277" s="25"/>
      <c r="W277" s="24"/>
      <c r="X277" s="25"/>
    </row>
    <row r="278" spans="1:24" x14ac:dyDescent="0.25">
      <c r="A278" s="15"/>
      <c r="B278" s="15"/>
      <c r="C278" s="16">
        <v>42298</v>
      </c>
      <c r="D278" s="17">
        <f>(Feuil1!$O$4/COUNT($C$264:$C$285))</f>
        <v>5136.363636363636</v>
      </c>
      <c r="E278" s="17">
        <f>(Feuil1!$O$5/COUNT($C$264:$C$285))</f>
        <v>5227.272727272727</v>
      </c>
      <c r="F278" s="17">
        <f>(Feuil1!$O$6/COUNT($C$264:$C$285))</f>
        <v>23318.18181818182</v>
      </c>
      <c r="G278" s="17">
        <f>(Feuil1!$O$7/COUNT($C$264:$C$285))</f>
        <v>27863.636363636364</v>
      </c>
      <c r="H278" s="23"/>
      <c r="I278" s="23"/>
      <c r="J278" s="23"/>
      <c r="K278" s="23"/>
      <c r="L278" s="23"/>
      <c r="M278" s="23"/>
      <c r="N278" s="23"/>
      <c r="O278" s="23"/>
      <c r="P278" s="18"/>
      <c r="Q278" s="19">
        <f t="shared" si="8"/>
        <v>0</v>
      </c>
      <c r="R278" s="20">
        <f t="shared" si="9"/>
        <v>0</v>
      </c>
      <c r="S278" s="24"/>
      <c r="T278" s="25"/>
      <c r="U278" s="24"/>
      <c r="V278" s="25"/>
      <c r="W278" s="24"/>
      <c r="X278" s="25"/>
    </row>
    <row r="279" spans="1:24" x14ac:dyDescent="0.25">
      <c r="A279" s="15"/>
      <c r="B279" s="15"/>
      <c r="C279" s="16">
        <v>42299</v>
      </c>
      <c r="D279" s="17">
        <f>(Feuil1!$O$4/COUNT($C$264:$C$285))</f>
        <v>5136.363636363636</v>
      </c>
      <c r="E279" s="17">
        <f>(Feuil1!$O$5/COUNT($C$264:$C$285))</f>
        <v>5227.272727272727</v>
      </c>
      <c r="F279" s="17">
        <f>(Feuil1!$O$6/COUNT($C$264:$C$285))</f>
        <v>23318.18181818182</v>
      </c>
      <c r="G279" s="17">
        <f>(Feuil1!$O$7/COUNT($C$264:$C$285))</f>
        <v>27863.636363636364</v>
      </c>
      <c r="H279" s="23"/>
      <c r="I279" s="23"/>
      <c r="J279" s="23"/>
      <c r="K279" s="23"/>
      <c r="L279" s="23"/>
      <c r="M279" s="23"/>
      <c r="N279" s="23"/>
      <c r="O279" s="23"/>
      <c r="P279" s="18"/>
      <c r="Q279" s="19">
        <f t="shared" si="8"/>
        <v>0</v>
      </c>
      <c r="R279" s="20">
        <f t="shared" si="9"/>
        <v>0</v>
      </c>
      <c r="S279" s="24"/>
      <c r="T279" s="25"/>
      <c r="U279" s="24"/>
      <c r="V279" s="25"/>
      <c r="W279" s="24"/>
      <c r="X279" s="25"/>
    </row>
    <row r="280" spans="1:24" x14ac:dyDescent="0.25">
      <c r="A280" s="15"/>
      <c r="B280" s="15"/>
      <c r="C280" s="16">
        <v>42300</v>
      </c>
      <c r="D280" s="17">
        <f>(Feuil1!$O$4/COUNT($C$264:$C$285))</f>
        <v>5136.363636363636</v>
      </c>
      <c r="E280" s="17">
        <f>(Feuil1!$O$5/COUNT($C$264:$C$285))</f>
        <v>5227.272727272727</v>
      </c>
      <c r="F280" s="17">
        <f>(Feuil1!$O$6/COUNT($C$264:$C$285))</f>
        <v>23318.18181818182</v>
      </c>
      <c r="G280" s="17">
        <f>(Feuil1!$O$7/COUNT($C$264:$C$285))</f>
        <v>27863.636363636364</v>
      </c>
      <c r="H280" s="23"/>
      <c r="I280" s="23"/>
      <c r="J280" s="23"/>
      <c r="K280" s="23"/>
      <c r="L280" s="23"/>
      <c r="M280" s="23"/>
      <c r="N280" s="23"/>
      <c r="O280" s="23"/>
      <c r="P280" s="18"/>
      <c r="Q280" s="19">
        <f t="shared" si="8"/>
        <v>0</v>
      </c>
      <c r="R280" s="20">
        <f t="shared" si="9"/>
        <v>0</v>
      </c>
      <c r="S280" s="24"/>
      <c r="T280" s="25"/>
      <c r="U280" s="24"/>
      <c r="V280" s="25"/>
      <c r="W280" s="24"/>
      <c r="X280" s="25"/>
    </row>
    <row r="281" spans="1:24" x14ac:dyDescent="0.25">
      <c r="A281" s="15"/>
      <c r="B281" s="15">
        <v>44</v>
      </c>
      <c r="C281" s="16">
        <v>42303</v>
      </c>
      <c r="D281" s="17">
        <f>(Feuil1!$O$4/COUNT($C$264:$C$285))</f>
        <v>5136.363636363636</v>
      </c>
      <c r="E281" s="17">
        <f>(Feuil1!$O$5/COUNT($C$264:$C$285))</f>
        <v>5227.272727272727</v>
      </c>
      <c r="F281" s="17">
        <f>(Feuil1!$O$6/COUNT($C$264:$C$285))</f>
        <v>23318.18181818182</v>
      </c>
      <c r="G281" s="17">
        <f>(Feuil1!$O$7/COUNT($C$264:$C$285))</f>
        <v>27863.636363636364</v>
      </c>
      <c r="H281" s="23"/>
      <c r="I281" s="23"/>
      <c r="J281" s="23"/>
      <c r="K281" s="23"/>
      <c r="L281" s="23"/>
      <c r="M281" s="23"/>
      <c r="N281" s="23"/>
      <c r="O281" s="23"/>
      <c r="P281" s="18"/>
      <c r="Q281" s="19">
        <f t="shared" si="8"/>
        <v>0</v>
      </c>
      <c r="R281" s="20">
        <f t="shared" si="9"/>
        <v>0</v>
      </c>
      <c r="S281" s="21">
        <f>SUM(D281:G285)</f>
        <v>307727.27272727271</v>
      </c>
      <c r="T281" s="22"/>
      <c r="U281" s="21">
        <f>SUM(H281:K285)</f>
        <v>0</v>
      </c>
      <c r="V281" s="22"/>
      <c r="W281" s="21">
        <f>SUM(L281:O285)</f>
        <v>0</v>
      </c>
      <c r="X281" s="22"/>
    </row>
    <row r="282" spans="1:24" x14ac:dyDescent="0.25">
      <c r="A282" s="15"/>
      <c r="B282" s="15"/>
      <c r="C282" s="16">
        <v>42304</v>
      </c>
      <c r="D282" s="17">
        <f>(Feuil1!$O$4/COUNT($C$264:$C$285))</f>
        <v>5136.363636363636</v>
      </c>
      <c r="E282" s="17">
        <f>(Feuil1!$O$5/COUNT($C$264:$C$285))</f>
        <v>5227.272727272727</v>
      </c>
      <c r="F282" s="17">
        <f>(Feuil1!$O$6/COUNT($C$264:$C$285))</f>
        <v>23318.18181818182</v>
      </c>
      <c r="G282" s="17">
        <f>(Feuil1!$O$7/COUNT($C$264:$C$285))</f>
        <v>27863.636363636364</v>
      </c>
      <c r="H282" s="23"/>
      <c r="I282" s="23"/>
      <c r="J282" s="23"/>
      <c r="K282" s="23"/>
      <c r="L282" s="23"/>
      <c r="M282" s="23"/>
      <c r="N282" s="23"/>
      <c r="O282" s="23"/>
      <c r="P282" s="18"/>
      <c r="Q282" s="19">
        <f t="shared" si="8"/>
        <v>0</v>
      </c>
      <c r="R282" s="20">
        <f t="shared" si="9"/>
        <v>0</v>
      </c>
      <c r="S282" s="24"/>
      <c r="T282" s="25"/>
      <c r="U282" s="24"/>
      <c r="V282" s="25"/>
      <c r="W282" s="24"/>
      <c r="X282" s="25"/>
    </row>
    <row r="283" spans="1:24" x14ac:dyDescent="0.25">
      <c r="A283" s="15"/>
      <c r="B283" s="15"/>
      <c r="C283" s="16">
        <v>42305</v>
      </c>
      <c r="D283" s="17">
        <f>(Feuil1!$O$4/COUNT($C$264:$C$285))</f>
        <v>5136.363636363636</v>
      </c>
      <c r="E283" s="17">
        <f>(Feuil1!$O$5/COUNT($C$264:$C$285))</f>
        <v>5227.272727272727</v>
      </c>
      <c r="F283" s="17">
        <f>(Feuil1!$O$6/COUNT($C$264:$C$285))</f>
        <v>23318.18181818182</v>
      </c>
      <c r="G283" s="17">
        <f>(Feuil1!$O$7/COUNT($C$264:$C$285))</f>
        <v>27863.636363636364</v>
      </c>
      <c r="H283" s="23"/>
      <c r="I283" s="23"/>
      <c r="J283" s="23"/>
      <c r="K283" s="23"/>
      <c r="L283" s="23"/>
      <c r="M283" s="23"/>
      <c r="N283" s="23"/>
      <c r="O283" s="23"/>
      <c r="P283" s="18"/>
      <c r="Q283" s="19">
        <f t="shared" si="8"/>
        <v>0</v>
      </c>
      <c r="R283" s="20">
        <f t="shared" si="9"/>
        <v>0</v>
      </c>
      <c r="S283" s="24"/>
      <c r="T283" s="25"/>
      <c r="U283" s="24"/>
      <c r="V283" s="25"/>
      <c r="W283" s="24"/>
      <c r="X283" s="25"/>
    </row>
    <row r="284" spans="1:24" x14ac:dyDescent="0.25">
      <c r="A284" s="15"/>
      <c r="B284" s="15"/>
      <c r="C284" s="16">
        <v>42306</v>
      </c>
      <c r="D284" s="17">
        <f>(Feuil1!$O$4/COUNT($C$264:$C$285))</f>
        <v>5136.363636363636</v>
      </c>
      <c r="E284" s="17">
        <f>(Feuil1!$O$5/COUNT($C$264:$C$285))</f>
        <v>5227.272727272727</v>
      </c>
      <c r="F284" s="17">
        <f>(Feuil1!$O$6/COUNT($C$264:$C$285))</f>
        <v>23318.18181818182</v>
      </c>
      <c r="G284" s="17">
        <f>(Feuil1!$O$7/COUNT($C$264:$C$285))</f>
        <v>27863.636363636364</v>
      </c>
      <c r="H284" s="23"/>
      <c r="I284" s="23"/>
      <c r="J284" s="23"/>
      <c r="K284" s="23"/>
      <c r="L284" s="23"/>
      <c r="M284" s="23"/>
      <c r="N284" s="23"/>
      <c r="O284" s="23"/>
      <c r="P284" s="18"/>
      <c r="Q284" s="19">
        <f t="shared" si="8"/>
        <v>0</v>
      </c>
      <c r="R284" s="20">
        <f t="shared" si="9"/>
        <v>0</v>
      </c>
      <c r="S284" s="24"/>
      <c r="T284" s="25"/>
      <c r="U284" s="24"/>
      <c r="V284" s="25"/>
      <c r="W284" s="24"/>
      <c r="X284" s="25"/>
    </row>
    <row r="285" spans="1:24" x14ac:dyDescent="0.25">
      <c r="A285" s="15"/>
      <c r="B285" s="15"/>
      <c r="C285" s="16">
        <v>42307</v>
      </c>
      <c r="D285" s="17">
        <f>(Feuil1!$O$4/COUNT($C$264:$C$285))</f>
        <v>5136.363636363636</v>
      </c>
      <c r="E285" s="17">
        <f>(Feuil1!$O$5/COUNT($C$264:$C$285))</f>
        <v>5227.272727272727</v>
      </c>
      <c r="F285" s="17">
        <f>(Feuil1!$O$6/COUNT($C$264:$C$285))</f>
        <v>23318.18181818182</v>
      </c>
      <c r="G285" s="17">
        <f>(Feuil1!$O$7/COUNT($C$264:$C$285))</f>
        <v>27863.636363636364</v>
      </c>
      <c r="H285" s="23"/>
      <c r="I285" s="23"/>
      <c r="J285" s="23"/>
      <c r="K285" s="23"/>
      <c r="L285" s="23"/>
      <c r="M285" s="23"/>
      <c r="N285" s="23"/>
      <c r="O285" s="23"/>
      <c r="P285" s="18"/>
      <c r="Q285" s="19">
        <f t="shared" si="8"/>
        <v>0</v>
      </c>
      <c r="R285" s="20">
        <f t="shared" si="9"/>
        <v>0</v>
      </c>
      <c r="S285" s="24"/>
      <c r="T285" s="25"/>
      <c r="U285" s="24"/>
      <c r="V285" s="25"/>
      <c r="W285" s="24"/>
      <c r="X285" s="25"/>
    </row>
    <row r="286" spans="1:24" x14ac:dyDescent="0.25">
      <c r="A286" s="14" t="str">
        <f>PROPER(TEXT(DATE(2015,11,1),"mmmm aaaa"))</f>
        <v>Novembre 2015</v>
      </c>
      <c r="B286" s="15">
        <v>45</v>
      </c>
      <c r="C286" s="16">
        <v>42310</v>
      </c>
      <c r="D286" s="17">
        <f>(Feuil1!$P$4/COUNT($C$286:$C$306))</f>
        <v>5428.5714285714284</v>
      </c>
      <c r="E286" s="17">
        <f>(Feuil1!$P$5/COUNT($C$286:$C$306))</f>
        <v>5523.8095238095239</v>
      </c>
      <c r="F286" s="17">
        <f>(Feuil1!$P$6/COUNT($C$286:$C$306))</f>
        <v>24476.190476190477</v>
      </c>
      <c r="G286" s="17">
        <f>(Feuil1!$P$7/COUNT($C$286:$C$306))</f>
        <v>29238.095238095237</v>
      </c>
      <c r="H286" s="23"/>
      <c r="I286" s="23"/>
      <c r="J286" s="23"/>
      <c r="K286" s="23"/>
      <c r="L286" s="23"/>
      <c r="M286" s="23"/>
      <c r="N286" s="23"/>
      <c r="O286" s="23"/>
      <c r="P286" s="18"/>
      <c r="Q286" s="19">
        <f t="shared" si="8"/>
        <v>0</v>
      </c>
      <c r="R286" s="20">
        <f t="shared" si="9"/>
        <v>0</v>
      </c>
      <c r="S286" s="21">
        <f>SUM(D286:G290)</f>
        <v>323333.33333333337</v>
      </c>
      <c r="T286" s="22">
        <f>S286+S291+S296+S301+P306</f>
        <v>1293333.3333333335</v>
      </c>
      <c r="U286" s="21">
        <f>SUM(H286:K290)</f>
        <v>0</v>
      </c>
      <c r="V286" s="22">
        <f>U286+U291+U296+U301+Q306</f>
        <v>0</v>
      </c>
      <c r="W286" s="21">
        <f>SUM(L286:O290)</f>
        <v>0</v>
      </c>
      <c r="X286" s="22">
        <f>W286+W291+W296+W301+R306</f>
        <v>0</v>
      </c>
    </row>
    <row r="287" spans="1:24" x14ac:dyDescent="0.25">
      <c r="A287" s="15"/>
      <c r="B287" s="15"/>
      <c r="C287" s="16">
        <v>42311</v>
      </c>
      <c r="D287" s="17">
        <f>(Feuil1!$P$4/COUNT($C$286:$C$306))</f>
        <v>5428.5714285714284</v>
      </c>
      <c r="E287" s="17">
        <f>(Feuil1!$P$5/COUNT($C$286:$C$306))</f>
        <v>5523.8095238095239</v>
      </c>
      <c r="F287" s="17">
        <f>(Feuil1!$P$6/COUNT($C$286:$C$306))</f>
        <v>24476.190476190477</v>
      </c>
      <c r="G287" s="17">
        <f>(Feuil1!$P$7/COUNT($C$286:$C$306))</f>
        <v>29238.095238095237</v>
      </c>
      <c r="H287" s="23"/>
      <c r="I287" s="23"/>
      <c r="J287" s="23"/>
      <c r="K287" s="23"/>
      <c r="L287" s="23"/>
      <c r="M287" s="23"/>
      <c r="N287" s="23"/>
      <c r="O287" s="23"/>
      <c r="P287" s="18"/>
      <c r="Q287" s="19">
        <f t="shared" si="8"/>
        <v>0</v>
      </c>
      <c r="R287" s="20">
        <f t="shared" si="9"/>
        <v>0</v>
      </c>
      <c r="S287" s="24"/>
      <c r="T287" s="25"/>
      <c r="U287" s="24"/>
      <c r="V287" s="25"/>
      <c r="W287" s="24"/>
      <c r="X287" s="25"/>
    </row>
    <row r="288" spans="1:24" x14ac:dyDescent="0.25">
      <c r="A288" s="15"/>
      <c r="B288" s="15"/>
      <c r="C288" s="16">
        <v>42312</v>
      </c>
      <c r="D288" s="17">
        <f>(Feuil1!$P$4/COUNT($C$286:$C$306))</f>
        <v>5428.5714285714284</v>
      </c>
      <c r="E288" s="17">
        <f>(Feuil1!$P$5/COUNT($C$286:$C$306))</f>
        <v>5523.8095238095239</v>
      </c>
      <c r="F288" s="17">
        <f>(Feuil1!$P$6/COUNT($C$286:$C$306))</f>
        <v>24476.190476190477</v>
      </c>
      <c r="G288" s="17">
        <f>(Feuil1!$P$7/COUNT($C$286:$C$306))</f>
        <v>29238.095238095237</v>
      </c>
      <c r="H288" s="23"/>
      <c r="I288" s="23"/>
      <c r="J288" s="23"/>
      <c r="K288" s="23"/>
      <c r="L288" s="23"/>
      <c r="M288" s="23"/>
      <c r="N288" s="23"/>
      <c r="O288" s="23"/>
      <c r="P288" s="18"/>
      <c r="Q288" s="19">
        <f t="shared" si="8"/>
        <v>0</v>
      </c>
      <c r="R288" s="20">
        <f t="shared" si="9"/>
        <v>0</v>
      </c>
      <c r="S288" s="24"/>
      <c r="T288" s="25"/>
      <c r="U288" s="24"/>
      <c r="V288" s="25"/>
      <c r="W288" s="24"/>
      <c r="X288" s="25"/>
    </row>
    <row r="289" spans="1:24" x14ac:dyDescent="0.25">
      <c r="A289" s="15"/>
      <c r="B289" s="15"/>
      <c r="C289" s="16">
        <v>42313</v>
      </c>
      <c r="D289" s="17">
        <f>(Feuil1!$P$4/COUNT($C$286:$C$306))</f>
        <v>5428.5714285714284</v>
      </c>
      <c r="E289" s="17">
        <f>(Feuil1!$P$5/COUNT($C$286:$C$306))</f>
        <v>5523.8095238095239</v>
      </c>
      <c r="F289" s="17">
        <f>(Feuil1!$P$6/COUNT($C$286:$C$306))</f>
        <v>24476.190476190477</v>
      </c>
      <c r="G289" s="17">
        <f>(Feuil1!$P$7/COUNT($C$286:$C$306))</f>
        <v>29238.095238095237</v>
      </c>
      <c r="H289" s="23"/>
      <c r="I289" s="23"/>
      <c r="J289" s="23"/>
      <c r="K289" s="23"/>
      <c r="L289" s="23"/>
      <c r="M289" s="23"/>
      <c r="N289" s="23"/>
      <c r="O289" s="23"/>
      <c r="P289" s="18"/>
      <c r="Q289" s="19">
        <f t="shared" si="8"/>
        <v>0</v>
      </c>
      <c r="R289" s="20">
        <f t="shared" si="9"/>
        <v>0</v>
      </c>
      <c r="S289" s="24"/>
      <c r="T289" s="25"/>
      <c r="U289" s="24"/>
      <c r="V289" s="25"/>
      <c r="W289" s="24"/>
      <c r="X289" s="25"/>
    </row>
    <row r="290" spans="1:24" x14ac:dyDescent="0.25">
      <c r="A290" s="15"/>
      <c r="B290" s="15"/>
      <c r="C290" s="16">
        <v>42314</v>
      </c>
      <c r="D290" s="17">
        <f>(Feuil1!$P$4/COUNT($C$286:$C$306))</f>
        <v>5428.5714285714284</v>
      </c>
      <c r="E290" s="17">
        <f>(Feuil1!$P$5/COUNT($C$286:$C$306))</f>
        <v>5523.8095238095239</v>
      </c>
      <c r="F290" s="17">
        <f>(Feuil1!$P$6/COUNT($C$286:$C$306))</f>
        <v>24476.190476190477</v>
      </c>
      <c r="G290" s="17">
        <f>(Feuil1!$P$7/COUNT($C$286:$C$306))</f>
        <v>29238.095238095237</v>
      </c>
      <c r="H290" s="23"/>
      <c r="I290" s="23"/>
      <c r="J290" s="23"/>
      <c r="K290" s="23"/>
      <c r="L290" s="23"/>
      <c r="M290" s="23"/>
      <c r="N290" s="23"/>
      <c r="O290" s="23"/>
      <c r="P290" s="18"/>
      <c r="Q290" s="19">
        <f t="shared" si="8"/>
        <v>0</v>
      </c>
      <c r="R290" s="20">
        <f t="shared" si="9"/>
        <v>0</v>
      </c>
      <c r="S290" s="24"/>
      <c r="T290" s="25"/>
      <c r="U290" s="24"/>
      <c r="V290" s="25"/>
      <c r="W290" s="24"/>
      <c r="X290" s="25"/>
    </row>
    <row r="291" spans="1:24" x14ac:dyDescent="0.25">
      <c r="A291" s="15"/>
      <c r="B291" s="15">
        <v>46</v>
      </c>
      <c r="C291" s="16">
        <v>42317</v>
      </c>
      <c r="D291" s="17">
        <f>(Feuil1!$P$4/COUNT($C$286:$C$306))</f>
        <v>5428.5714285714284</v>
      </c>
      <c r="E291" s="17">
        <f>(Feuil1!$P$5/COUNT($C$286:$C$306))</f>
        <v>5523.8095238095239</v>
      </c>
      <c r="F291" s="17">
        <f>(Feuil1!$P$6/COUNT($C$286:$C$306))</f>
        <v>24476.190476190477</v>
      </c>
      <c r="G291" s="17">
        <f>(Feuil1!$P$7/COUNT($C$286:$C$306))</f>
        <v>29238.095238095237</v>
      </c>
      <c r="H291" s="23"/>
      <c r="I291" s="23"/>
      <c r="J291" s="23"/>
      <c r="K291" s="23"/>
      <c r="L291" s="23"/>
      <c r="M291" s="23"/>
      <c r="N291" s="23"/>
      <c r="O291" s="23"/>
      <c r="P291" s="18"/>
      <c r="Q291" s="19">
        <f t="shared" si="8"/>
        <v>0</v>
      </c>
      <c r="R291" s="20">
        <f t="shared" si="9"/>
        <v>0</v>
      </c>
      <c r="S291" s="21">
        <f>SUM(D291:G295)</f>
        <v>323333.33333333337</v>
      </c>
      <c r="T291" s="22"/>
      <c r="U291" s="21">
        <f>SUM(H291:K295)</f>
        <v>0</v>
      </c>
      <c r="V291" s="22"/>
      <c r="W291" s="21">
        <f>SUM(L291:O295)</f>
        <v>0</v>
      </c>
      <c r="X291" s="22"/>
    </row>
    <row r="292" spans="1:24" x14ac:dyDescent="0.25">
      <c r="A292" s="15"/>
      <c r="B292" s="15"/>
      <c r="C292" s="16">
        <v>42318</v>
      </c>
      <c r="D292" s="17">
        <f>(Feuil1!$P$4/COUNT($C$286:$C$306))</f>
        <v>5428.5714285714284</v>
      </c>
      <c r="E292" s="17">
        <f>(Feuil1!$P$5/COUNT($C$286:$C$306))</f>
        <v>5523.8095238095239</v>
      </c>
      <c r="F292" s="17">
        <f>(Feuil1!$P$6/COUNT($C$286:$C$306))</f>
        <v>24476.190476190477</v>
      </c>
      <c r="G292" s="17">
        <f>(Feuil1!$P$7/COUNT($C$286:$C$306))</f>
        <v>29238.095238095237</v>
      </c>
      <c r="H292" s="23"/>
      <c r="I292" s="23"/>
      <c r="J292" s="23"/>
      <c r="K292" s="23"/>
      <c r="L292" s="23"/>
      <c r="M292" s="23"/>
      <c r="N292" s="23"/>
      <c r="O292" s="23"/>
      <c r="P292" s="18"/>
      <c r="Q292" s="19">
        <f t="shared" si="8"/>
        <v>0</v>
      </c>
      <c r="R292" s="20">
        <f t="shared" si="9"/>
        <v>0</v>
      </c>
      <c r="S292" s="24"/>
      <c r="T292" s="25"/>
      <c r="U292" s="24"/>
      <c r="V292" s="25"/>
      <c r="W292" s="24"/>
      <c r="X292" s="25"/>
    </row>
    <row r="293" spans="1:24" x14ac:dyDescent="0.25">
      <c r="A293" s="15"/>
      <c r="B293" s="15"/>
      <c r="C293" s="16">
        <v>42319</v>
      </c>
      <c r="D293" s="17">
        <f>(Feuil1!$P$4/COUNT($C$286:$C$306))</f>
        <v>5428.5714285714284</v>
      </c>
      <c r="E293" s="17">
        <f>(Feuil1!$P$5/COUNT($C$286:$C$306))</f>
        <v>5523.8095238095239</v>
      </c>
      <c r="F293" s="17">
        <f>(Feuil1!$P$6/COUNT($C$286:$C$306))</f>
        <v>24476.190476190477</v>
      </c>
      <c r="G293" s="17">
        <f>(Feuil1!$P$7/COUNT($C$286:$C$306))</f>
        <v>29238.095238095237</v>
      </c>
      <c r="H293" s="23"/>
      <c r="I293" s="23"/>
      <c r="J293" s="23"/>
      <c r="K293" s="23"/>
      <c r="L293" s="23"/>
      <c r="M293" s="23"/>
      <c r="N293" s="23"/>
      <c r="O293" s="23"/>
      <c r="P293" s="18"/>
      <c r="Q293" s="19">
        <f t="shared" si="8"/>
        <v>0</v>
      </c>
      <c r="R293" s="20">
        <f t="shared" si="9"/>
        <v>0</v>
      </c>
      <c r="S293" s="24"/>
      <c r="T293" s="25"/>
      <c r="U293" s="24"/>
      <c r="V293" s="25"/>
      <c r="W293" s="24"/>
      <c r="X293" s="25"/>
    </row>
    <row r="294" spans="1:24" x14ac:dyDescent="0.25">
      <c r="A294" s="15"/>
      <c r="B294" s="15"/>
      <c r="C294" s="16">
        <v>42320</v>
      </c>
      <c r="D294" s="17">
        <f>(Feuil1!$P$4/COUNT($C$286:$C$306))</f>
        <v>5428.5714285714284</v>
      </c>
      <c r="E294" s="17">
        <f>(Feuil1!$P$5/COUNT($C$286:$C$306))</f>
        <v>5523.8095238095239</v>
      </c>
      <c r="F294" s="17">
        <f>(Feuil1!$P$6/COUNT($C$286:$C$306))</f>
        <v>24476.190476190477</v>
      </c>
      <c r="G294" s="17">
        <f>(Feuil1!$P$7/COUNT($C$286:$C$306))</f>
        <v>29238.095238095237</v>
      </c>
      <c r="H294" s="23"/>
      <c r="I294" s="23"/>
      <c r="J294" s="23"/>
      <c r="K294" s="23"/>
      <c r="L294" s="23"/>
      <c r="M294" s="23"/>
      <c r="N294" s="23"/>
      <c r="O294" s="23"/>
      <c r="P294" s="18"/>
      <c r="Q294" s="19">
        <f t="shared" si="8"/>
        <v>0</v>
      </c>
      <c r="R294" s="20">
        <f t="shared" si="9"/>
        <v>0</v>
      </c>
      <c r="S294" s="24"/>
      <c r="T294" s="25"/>
      <c r="U294" s="24"/>
      <c r="V294" s="25"/>
      <c r="W294" s="24"/>
      <c r="X294" s="25"/>
    </row>
    <row r="295" spans="1:24" x14ac:dyDescent="0.25">
      <c r="A295" s="15"/>
      <c r="B295" s="15"/>
      <c r="C295" s="16">
        <v>42321</v>
      </c>
      <c r="D295" s="17">
        <f>(Feuil1!$P$4/COUNT($C$286:$C$306))</f>
        <v>5428.5714285714284</v>
      </c>
      <c r="E295" s="17">
        <f>(Feuil1!$P$5/COUNT($C$286:$C$306))</f>
        <v>5523.8095238095239</v>
      </c>
      <c r="F295" s="17">
        <f>(Feuil1!$P$6/COUNT($C$286:$C$306))</f>
        <v>24476.190476190477</v>
      </c>
      <c r="G295" s="17">
        <f>(Feuil1!$P$7/COUNT($C$286:$C$306))</f>
        <v>29238.095238095237</v>
      </c>
      <c r="H295" s="23"/>
      <c r="I295" s="23"/>
      <c r="J295" s="23"/>
      <c r="K295" s="23"/>
      <c r="L295" s="23"/>
      <c r="M295" s="23"/>
      <c r="N295" s="23"/>
      <c r="O295" s="23"/>
      <c r="P295" s="18"/>
      <c r="Q295" s="19">
        <f t="shared" si="8"/>
        <v>0</v>
      </c>
      <c r="R295" s="20">
        <f t="shared" si="9"/>
        <v>0</v>
      </c>
      <c r="S295" s="24"/>
      <c r="T295" s="25"/>
      <c r="U295" s="24"/>
      <c r="V295" s="25"/>
      <c r="W295" s="24"/>
      <c r="X295" s="25"/>
    </row>
    <row r="296" spans="1:24" x14ac:dyDescent="0.25">
      <c r="A296" s="15"/>
      <c r="B296" s="15">
        <v>47</v>
      </c>
      <c r="C296" s="16">
        <v>42324</v>
      </c>
      <c r="D296" s="17">
        <f>(Feuil1!$P$4/COUNT($C$286:$C$306))</f>
        <v>5428.5714285714284</v>
      </c>
      <c r="E296" s="17">
        <f>(Feuil1!$P$5/COUNT($C$286:$C$306))</f>
        <v>5523.8095238095239</v>
      </c>
      <c r="F296" s="17">
        <f>(Feuil1!$P$6/COUNT($C$286:$C$306))</f>
        <v>24476.190476190477</v>
      </c>
      <c r="G296" s="17">
        <f>(Feuil1!$P$7/COUNT($C$286:$C$306))</f>
        <v>29238.095238095237</v>
      </c>
      <c r="H296" s="23"/>
      <c r="I296" s="23"/>
      <c r="J296" s="23"/>
      <c r="K296" s="23"/>
      <c r="L296" s="23"/>
      <c r="M296" s="23"/>
      <c r="N296" s="23"/>
      <c r="O296" s="23"/>
      <c r="P296" s="18"/>
      <c r="Q296" s="19">
        <f t="shared" si="8"/>
        <v>0</v>
      </c>
      <c r="R296" s="20">
        <f t="shared" si="9"/>
        <v>0</v>
      </c>
      <c r="S296" s="21">
        <f>SUM(D296:G300)</f>
        <v>323333.33333333337</v>
      </c>
      <c r="T296" s="22"/>
      <c r="U296" s="21">
        <f>SUM(H296:K300)</f>
        <v>0</v>
      </c>
      <c r="V296" s="22"/>
      <c r="W296" s="21">
        <f>SUM(L296:O300)</f>
        <v>0</v>
      </c>
      <c r="X296" s="22"/>
    </row>
    <row r="297" spans="1:24" x14ac:dyDescent="0.25">
      <c r="A297" s="15"/>
      <c r="B297" s="15"/>
      <c r="C297" s="16">
        <v>42325</v>
      </c>
      <c r="D297" s="17">
        <f>(Feuil1!$P$4/COUNT($C$286:$C$306))</f>
        <v>5428.5714285714284</v>
      </c>
      <c r="E297" s="17">
        <f>(Feuil1!$P$5/COUNT($C$286:$C$306))</f>
        <v>5523.8095238095239</v>
      </c>
      <c r="F297" s="17">
        <f>(Feuil1!$P$6/COUNT($C$286:$C$306))</f>
        <v>24476.190476190477</v>
      </c>
      <c r="G297" s="17">
        <f>(Feuil1!$P$7/COUNT($C$286:$C$306))</f>
        <v>29238.095238095237</v>
      </c>
      <c r="H297" s="23"/>
      <c r="I297" s="23"/>
      <c r="J297" s="23"/>
      <c r="K297" s="23"/>
      <c r="L297" s="23"/>
      <c r="M297" s="23"/>
      <c r="N297" s="23"/>
      <c r="O297" s="23"/>
      <c r="P297" s="18"/>
      <c r="Q297" s="19">
        <f t="shared" si="8"/>
        <v>0</v>
      </c>
      <c r="R297" s="20">
        <f t="shared" si="9"/>
        <v>0</v>
      </c>
      <c r="S297" s="24"/>
      <c r="T297" s="25"/>
      <c r="U297" s="24"/>
      <c r="V297" s="25"/>
      <c r="W297" s="24"/>
      <c r="X297" s="25"/>
    </row>
    <row r="298" spans="1:24" x14ac:dyDescent="0.25">
      <c r="A298" s="15"/>
      <c r="B298" s="15"/>
      <c r="C298" s="16">
        <v>42326</v>
      </c>
      <c r="D298" s="17">
        <f>(Feuil1!$P$4/COUNT($C$286:$C$306))</f>
        <v>5428.5714285714284</v>
      </c>
      <c r="E298" s="17">
        <f>(Feuil1!$P$5/COUNT($C$286:$C$306))</f>
        <v>5523.8095238095239</v>
      </c>
      <c r="F298" s="17">
        <f>(Feuil1!$P$6/COUNT($C$286:$C$306))</f>
        <v>24476.190476190477</v>
      </c>
      <c r="G298" s="17">
        <f>(Feuil1!$P$7/COUNT($C$286:$C$306))</f>
        <v>29238.095238095237</v>
      </c>
      <c r="H298" s="23"/>
      <c r="I298" s="23"/>
      <c r="J298" s="23"/>
      <c r="K298" s="23"/>
      <c r="L298" s="23"/>
      <c r="M298" s="23"/>
      <c r="N298" s="23"/>
      <c r="O298" s="23"/>
      <c r="P298" s="18"/>
      <c r="Q298" s="19">
        <f t="shared" si="8"/>
        <v>0</v>
      </c>
      <c r="R298" s="20">
        <f t="shared" si="9"/>
        <v>0</v>
      </c>
      <c r="S298" s="24"/>
      <c r="T298" s="25"/>
      <c r="U298" s="24"/>
      <c r="V298" s="25"/>
      <c r="W298" s="24"/>
      <c r="X298" s="25"/>
    </row>
    <row r="299" spans="1:24" x14ac:dyDescent="0.25">
      <c r="A299" s="15"/>
      <c r="B299" s="15"/>
      <c r="C299" s="16">
        <v>42327</v>
      </c>
      <c r="D299" s="17">
        <f>(Feuil1!$P$4/COUNT($C$286:$C$306))</f>
        <v>5428.5714285714284</v>
      </c>
      <c r="E299" s="17">
        <f>(Feuil1!$P$5/COUNT($C$286:$C$306))</f>
        <v>5523.8095238095239</v>
      </c>
      <c r="F299" s="17">
        <f>(Feuil1!$P$6/COUNT($C$286:$C$306))</f>
        <v>24476.190476190477</v>
      </c>
      <c r="G299" s="17">
        <f>(Feuil1!$P$7/COUNT($C$286:$C$306))</f>
        <v>29238.095238095237</v>
      </c>
      <c r="H299" s="26"/>
      <c r="I299" s="26"/>
      <c r="J299" s="26"/>
      <c r="K299" s="26"/>
      <c r="L299" s="26"/>
      <c r="M299" s="26"/>
      <c r="N299" s="26"/>
      <c r="O299" s="26"/>
      <c r="P299" s="18"/>
      <c r="Q299" s="19">
        <f t="shared" si="8"/>
        <v>0</v>
      </c>
      <c r="R299" s="20">
        <f t="shared" si="9"/>
        <v>0</v>
      </c>
      <c r="S299" s="24"/>
      <c r="T299" s="25"/>
      <c r="U299" s="24"/>
      <c r="V299" s="25"/>
      <c r="W299" s="24"/>
      <c r="X299" s="25"/>
    </row>
    <row r="300" spans="1:24" x14ac:dyDescent="0.25">
      <c r="A300" s="15"/>
      <c r="B300" s="15"/>
      <c r="C300" s="16">
        <v>42328</v>
      </c>
      <c r="D300" s="17">
        <f>(Feuil1!$P$4/COUNT($C$286:$C$306))</f>
        <v>5428.5714285714284</v>
      </c>
      <c r="E300" s="17">
        <f>(Feuil1!$P$5/COUNT($C$286:$C$306))</f>
        <v>5523.8095238095239</v>
      </c>
      <c r="F300" s="17">
        <f>(Feuil1!$P$6/COUNT($C$286:$C$306))</f>
        <v>24476.190476190477</v>
      </c>
      <c r="G300" s="17">
        <f>(Feuil1!$P$7/COUNT($C$286:$C$306))</f>
        <v>29238.095238095237</v>
      </c>
      <c r="H300" s="23"/>
      <c r="I300" s="23"/>
      <c r="J300" s="23"/>
      <c r="K300" s="23"/>
      <c r="L300" s="23"/>
      <c r="M300" s="23"/>
      <c r="N300" s="23"/>
      <c r="O300" s="23"/>
      <c r="P300" s="18"/>
      <c r="Q300" s="19">
        <f t="shared" si="8"/>
        <v>0</v>
      </c>
      <c r="R300" s="20">
        <f t="shared" si="9"/>
        <v>0</v>
      </c>
      <c r="S300" s="24"/>
      <c r="T300" s="25"/>
      <c r="U300" s="24"/>
      <c r="V300" s="25"/>
      <c r="W300" s="24"/>
      <c r="X300" s="25"/>
    </row>
    <row r="301" spans="1:24" x14ac:dyDescent="0.25">
      <c r="A301" s="15"/>
      <c r="B301" s="15">
        <v>48</v>
      </c>
      <c r="C301" s="16">
        <v>42331</v>
      </c>
      <c r="D301" s="17">
        <f>(Feuil1!$P$4/COUNT($C$286:$C$306))</f>
        <v>5428.5714285714284</v>
      </c>
      <c r="E301" s="17">
        <f>(Feuil1!$P$5/COUNT($C$286:$C$306))</f>
        <v>5523.8095238095239</v>
      </c>
      <c r="F301" s="17">
        <f>(Feuil1!$P$6/COUNT($C$286:$C$306))</f>
        <v>24476.190476190477</v>
      </c>
      <c r="G301" s="17">
        <f>(Feuil1!$P$7/COUNT($C$286:$C$306))</f>
        <v>29238.095238095237</v>
      </c>
      <c r="H301" s="23"/>
      <c r="I301" s="23"/>
      <c r="J301" s="23"/>
      <c r="K301" s="23"/>
      <c r="L301" s="23"/>
      <c r="M301" s="23"/>
      <c r="N301" s="23"/>
      <c r="O301" s="23"/>
      <c r="P301" s="18"/>
      <c r="Q301" s="19">
        <f t="shared" si="8"/>
        <v>0</v>
      </c>
      <c r="R301" s="20">
        <f t="shared" si="9"/>
        <v>0</v>
      </c>
      <c r="S301" s="21">
        <f>SUM(D301:G305)</f>
        <v>323333.33333333337</v>
      </c>
      <c r="T301" s="22"/>
      <c r="U301" s="21">
        <f>SUM(H301:K305)</f>
        <v>0</v>
      </c>
      <c r="V301" s="22"/>
      <c r="W301" s="21">
        <f>SUM(L301:O305)</f>
        <v>0</v>
      </c>
      <c r="X301" s="22"/>
    </row>
    <row r="302" spans="1:24" x14ac:dyDescent="0.25">
      <c r="A302" s="15"/>
      <c r="B302" s="15"/>
      <c r="C302" s="16">
        <v>42332</v>
      </c>
      <c r="D302" s="17">
        <f>(Feuil1!$P$4/COUNT($C$286:$C$306))</f>
        <v>5428.5714285714284</v>
      </c>
      <c r="E302" s="17">
        <f>(Feuil1!$P$5/COUNT($C$286:$C$306))</f>
        <v>5523.8095238095239</v>
      </c>
      <c r="F302" s="17">
        <f>(Feuil1!$P$6/COUNT($C$286:$C$306))</f>
        <v>24476.190476190477</v>
      </c>
      <c r="G302" s="17">
        <f>(Feuil1!$P$7/COUNT($C$286:$C$306))</f>
        <v>29238.095238095237</v>
      </c>
      <c r="H302" s="23"/>
      <c r="I302" s="23"/>
      <c r="J302" s="23"/>
      <c r="K302" s="23"/>
      <c r="L302" s="23"/>
      <c r="M302" s="23"/>
      <c r="N302" s="23"/>
      <c r="O302" s="23"/>
      <c r="P302" s="18"/>
      <c r="Q302" s="19">
        <f t="shared" si="8"/>
        <v>0</v>
      </c>
      <c r="R302" s="20">
        <f t="shared" si="9"/>
        <v>0</v>
      </c>
      <c r="S302" s="24"/>
      <c r="T302" s="25"/>
      <c r="U302" s="24"/>
      <c r="V302" s="25"/>
      <c r="W302" s="24"/>
      <c r="X302" s="25"/>
    </row>
    <row r="303" spans="1:24" x14ac:dyDescent="0.25">
      <c r="A303" s="15"/>
      <c r="B303" s="15"/>
      <c r="C303" s="16">
        <v>42333</v>
      </c>
      <c r="D303" s="17">
        <f>(Feuil1!$P$4/COUNT($C$286:$C$306))</f>
        <v>5428.5714285714284</v>
      </c>
      <c r="E303" s="17">
        <f>(Feuil1!$P$5/COUNT($C$286:$C$306))</f>
        <v>5523.8095238095239</v>
      </c>
      <c r="F303" s="17">
        <f>(Feuil1!$P$6/COUNT($C$286:$C$306))</f>
        <v>24476.190476190477</v>
      </c>
      <c r="G303" s="17">
        <f>(Feuil1!$P$7/COUNT($C$286:$C$306))</f>
        <v>29238.095238095237</v>
      </c>
      <c r="H303" s="23"/>
      <c r="I303" s="23"/>
      <c r="J303" s="23"/>
      <c r="K303" s="23"/>
      <c r="L303" s="23"/>
      <c r="M303" s="23"/>
      <c r="N303" s="23"/>
      <c r="O303" s="23"/>
      <c r="P303" s="18"/>
      <c r="Q303" s="19">
        <f t="shared" si="8"/>
        <v>0</v>
      </c>
      <c r="R303" s="20">
        <f t="shared" si="9"/>
        <v>0</v>
      </c>
      <c r="S303" s="24"/>
      <c r="T303" s="25"/>
      <c r="U303" s="24"/>
      <c r="V303" s="25"/>
      <c r="W303" s="24"/>
      <c r="X303" s="25"/>
    </row>
    <row r="304" spans="1:24" x14ac:dyDescent="0.25">
      <c r="A304" s="15"/>
      <c r="B304" s="15"/>
      <c r="C304" s="16">
        <v>42334</v>
      </c>
      <c r="D304" s="17">
        <f>(Feuil1!$P$4/COUNT($C$286:$C$306))</f>
        <v>5428.5714285714284</v>
      </c>
      <c r="E304" s="17">
        <f>(Feuil1!$P$5/COUNT($C$286:$C$306))</f>
        <v>5523.8095238095239</v>
      </c>
      <c r="F304" s="17">
        <f>(Feuil1!$P$6/COUNT($C$286:$C$306))</f>
        <v>24476.190476190477</v>
      </c>
      <c r="G304" s="17">
        <f>(Feuil1!$P$7/COUNT($C$286:$C$306))</f>
        <v>29238.095238095237</v>
      </c>
      <c r="H304" s="23"/>
      <c r="I304" s="23"/>
      <c r="J304" s="23"/>
      <c r="K304" s="23"/>
      <c r="L304" s="23"/>
      <c r="M304" s="23"/>
      <c r="N304" s="23"/>
      <c r="O304" s="23"/>
      <c r="P304" s="18"/>
      <c r="Q304" s="19">
        <f t="shared" si="8"/>
        <v>0</v>
      </c>
      <c r="R304" s="20">
        <f t="shared" si="9"/>
        <v>0</v>
      </c>
      <c r="S304" s="24"/>
      <c r="T304" s="25"/>
      <c r="U304" s="24"/>
      <c r="V304" s="25"/>
      <c r="W304" s="24"/>
      <c r="X304" s="25"/>
    </row>
    <row r="305" spans="1:24" x14ac:dyDescent="0.25">
      <c r="A305" s="15"/>
      <c r="B305" s="15"/>
      <c r="C305" s="16">
        <v>42335</v>
      </c>
      <c r="D305" s="17">
        <f>(Feuil1!$P$4/COUNT($C$286:$C$306))</f>
        <v>5428.5714285714284</v>
      </c>
      <c r="E305" s="17">
        <f>(Feuil1!$P$5/COUNT($C$286:$C$306))</f>
        <v>5523.8095238095239</v>
      </c>
      <c r="F305" s="17">
        <f>(Feuil1!$P$6/COUNT($C$286:$C$306))</f>
        <v>24476.190476190477</v>
      </c>
      <c r="G305" s="17">
        <f>(Feuil1!$P$7/COUNT($C$286:$C$306))</f>
        <v>29238.095238095237</v>
      </c>
      <c r="H305" s="23"/>
      <c r="I305" s="23"/>
      <c r="J305" s="23"/>
      <c r="K305" s="23"/>
      <c r="L305" s="23"/>
      <c r="M305" s="23"/>
      <c r="N305" s="23"/>
      <c r="O305" s="23"/>
      <c r="P305" s="18"/>
      <c r="Q305" s="19">
        <f t="shared" si="8"/>
        <v>0</v>
      </c>
      <c r="R305" s="20">
        <f t="shared" si="9"/>
        <v>0</v>
      </c>
      <c r="S305" s="24"/>
      <c r="T305" s="25"/>
      <c r="U305" s="24"/>
      <c r="V305" s="25"/>
      <c r="W305" s="24"/>
      <c r="X305" s="25"/>
    </row>
    <row r="306" spans="1:24" x14ac:dyDescent="0.25">
      <c r="A306" s="15"/>
      <c r="B306" s="15">
        <v>49</v>
      </c>
      <c r="C306" s="16">
        <v>42338</v>
      </c>
      <c r="D306" s="17">
        <f>(Feuil1!$P$4/COUNT($C$286:$C$306))</f>
        <v>5428.5714285714284</v>
      </c>
      <c r="E306" s="17">
        <f>(Feuil1!$P$5/COUNT($C$286:$C$306))</f>
        <v>5523.8095238095239</v>
      </c>
      <c r="F306" s="17">
        <f>(Feuil1!$P$6/COUNT($C$286:$C$306))</f>
        <v>24476.190476190477</v>
      </c>
      <c r="G306" s="17">
        <f>(Feuil1!$P$7/COUNT($C$286:$C$306))</f>
        <v>29238.095238095237</v>
      </c>
      <c r="H306" s="23"/>
      <c r="I306" s="23"/>
      <c r="J306" s="23"/>
      <c r="K306" s="23"/>
      <c r="L306" s="23"/>
      <c r="M306" s="23"/>
      <c r="N306" s="23"/>
      <c r="O306" s="23"/>
      <c r="P306" s="18"/>
      <c r="Q306" s="19">
        <f t="shared" si="8"/>
        <v>0</v>
      </c>
      <c r="R306" s="20">
        <f t="shared" si="9"/>
        <v>0</v>
      </c>
      <c r="S306" s="21">
        <f>SUM(D306:G310)</f>
        <v>337066.66666666663</v>
      </c>
      <c r="T306" s="22"/>
      <c r="U306" s="21">
        <f>SUM(H306:K310)</f>
        <v>0</v>
      </c>
      <c r="V306" s="22"/>
      <c r="W306" s="21">
        <f>SUM(L306:O310)</f>
        <v>0</v>
      </c>
      <c r="X306" s="22"/>
    </row>
    <row r="307" spans="1:24" x14ac:dyDescent="0.25">
      <c r="A307" s="14" t="str">
        <f>PROPER(TEXT(DATE(2015,12,1),"mmmm aaaa"))</f>
        <v>Décembre 2015</v>
      </c>
      <c r="B307" s="15"/>
      <c r="C307" s="16">
        <v>42339</v>
      </c>
      <c r="D307" s="17">
        <f>(Feuil1!$Q$4/COUNT($C$307:$C$326))</f>
        <v>5750</v>
      </c>
      <c r="E307" s="17">
        <f>(Feuil1!$Q$5/COUNT($C$307:$C$326))</f>
        <v>5850</v>
      </c>
      <c r="F307" s="17">
        <f>(Feuil1!$Q$6/COUNT($C$307:$C$326))</f>
        <v>25750</v>
      </c>
      <c r="G307" s="17">
        <f>(Feuil1!$Q$7/COUNT($C$307:$C$326))</f>
        <v>30750</v>
      </c>
      <c r="H307" s="23"/>
      <c r="I307" s="23"/>
      <c r="J307" s="23"/>
      <c r="K307" s="23"/>
      <c r="L307" s="23"/>
      <c r="M307" s="23"/>
      <c r="N307" s="23"/>
      <c r="O307" s="23"/>
      <c r="P307" s="18"/>
      <c r="Q307" s="19">
        <f t="shared" si="8"/>
        <v>0</v>
      </c>
      <c r="R307" s="20">
        <f t="shared" si="9"/>
        <v>0</v>
      </c>
      <c r="S307" s="24"/>
      <c r="T307" s="22">
        <f>S306-P306+S311+S316+S321+S326</f>
        <v>1426666.6666666665</v>
      </c>
      <c r="U307" s="24"/>
      <c r="V307" s="22">
        <f>U306-Q306+U311+U316+U321+U326</f>
        <v>0</v>
      </c>
      <c r="W307" s="24"/>
      <c r="X307" s="22">
        <f>W306-R306+W311+W316+W321+W326</f>
        <v>0</v>
      </c>
    </row>
    <row r="308" spans="1:24" x14ac:dyDescent="0.25">
      <c r="A308" s="15"/>
      <c r="B308" s="15"/>
      <c r="C308" s="16">
        <v>42340</v>
      </c>
      <c r="D308" s="17">
        <f>(Feuil1!$Q$4/COUNT($C$307:$C$326))</f>
        <v>5750</v>
      </c>
      <c r="E308" s="17">
        <f>(Feuil1!$Q$5/COUNT($C$307:$C$326))</f>
        <v>5850</v>
      </c>
      <c r="F308" s="17">
        <f>(Feuil1!$Q$6/COUNT($C$307:$C$326))</f>
        <v>25750</v>
      </c>
      <c r="G308" s="17">
        <f>(Feuil1!$Q$7/COUNT($C$307:$C$326))</f>
        <v>30750</v>
      </c>
      <c r="H308" s="23"/>
      <c r="I308" s="23"/>
      <c r="J308" s="23"/>
      <c r="K308" s="23"/>
      <c r="L308" s="23"/>
      <c r="M308" s="23"/>
      <c r="N308" s="23"/>
      <c r="O308" s="23"/>
      <c r="P308" s="18"/>
      <c r="Q308" s="19">
        <f t="shared" si="8"/>
        <v>0</v>
      </c>
      <c r="R308" s="20">
        <f t="shared" si="9"/>
        <v>0</v>
      </c>
      <c r="S308" s="24"/>
      <c r="T308" s="25"/>
      <c r="U308" s="24"/>
      <c r="V308" s="25"/>
      <c r="W308" s="24"/>
      <c r="X308" s="25"/>
    </row>
    <row r="309" spans="1:24" x14ac:dyDescent="0.25">
      <c r="A309" s="15"/>
      <c r="B309" s="15"/>
      <c r="C309" s="16">
        <v>42341</v>
      </c>
      <c r="D309" s="17">
        <f>(Feuil1!$Q$4/COUNT($C$307:$C$326))</f>
        <v>5750</v>
      </c>
      <c r="E309" s="17">
        <f>(Feuil1!$Q$5/COUNT($C$307:$C$326))</f>
        <v>5850</v>
      </c>
      <c r="F309" s="17">
        <f>(Feuil1!$Q$6/COUNT($C$307:$C$326))</f>
        <v>25750</v>
      </c>
      <c r="G309" s="17">
        <f>(Feuil1!$Q$7/COUNT($C$307:$C$326))</f>
        <v>30750</v>
      </c>
      <c r="H309" s="23"/>
      <c r="I309" s="23"/>
      <c r="J309" s="23"/>
      <c r="K309" s="23"/>
      <c r="L309" s="23"/>
      <c r="M309" s="23"/>
      <c r="N309" s="23"/>
      <c r="O309" s="23"/>
      <c r="P309" s="18"/>
      <c r="Q309" s="19">
        <f t="shared" si="8"/>
        <v>0</v>
      </c>
      <c r="R309" s="20">
        <f t="shared" si="9"/>
        <v>0</v>
      </c>
      <c r="S309" s="24"/>
      <c r="T309" s="25"/>
      <c r="U309" s="24"/>
      <c r="V309" s="25"/>
      <c r="W309" s="24"/>
      <c r="X309" s="25"/>
    </row>
    <row r="310" spans="1:24" x14ac:dyDescent="0.25">
      <c r="A310" s="15"/>
      <c r="B310" s="15"/>
      <c r="C310" s="16">
        <v>42342</v>
      </c>
      <c r="D310" s="17">
        <f>(Feuil1!$Q$4/COUNT($C$307:$C$326))</f>
        <v>5750</v>
      </c>
      <c r="E310" s="17">
        <f>(Feuil1!$Q$5/COUNT($C$307:$C$326))</f>
        <v>5850</v>
      </c>
      <c r="F310" s="17">
        <f>(Feuil1!$Q$6/COUNT($C$307:$C$326))</f>
        <v>25750</v>
      </c>
      <c r="G310" s="17">
        <f>(Feuil1!$Q$7/COUNT($C$307:$C$326))</f>
        <v>30750</v>
      </c>
      <c r="H310" s="23"/>
      <c r="I310" s="23"/>
      <c r="J310" s="23"/>
      <c r="K310" s="23"/>
      <c r="L310" s="23"/>
      <c r="M310" s="23"/>
      <c r="N310" s="23"/>
      <c r="O310" s="23"/>
      <c r="P310" s="18"/>
      <c r="Q310" s="19">
        <f t="shared" si="8"/>
        <v>0</v>
      </c>
      <c r="R310" s="20">
        <f t="shared" si="9"/>
        <v>0</v>
      </c>
      <c r="S310" s="24"/>
      <c r="T310" s="25"/>
      <c r="U310" s="24"/>
      <c r="V310" s="25"/>
      <c r="W310" s="24"/>
      <c r="X310" s="25"/>
    </row>
    <row r="311" spans="1:24" x14ac:dyDescent="0.25">
      <c r="A311" s="15"/>
      <c r="B311" s="15">
        <v>50</v>
      </c>
      <c r="C311" s="16">
        <v>42345</v>
      </c>
      <c r="D311" s="17">
        <f>(Feuil1!$Q$4/COUNT($C$307:$C$326))</f>
        <v>5750</v>
      </c>
      <c r="E311" s="17">
        <f>(Feuil1!$Q$5/COUNT($C$307:$C$326))</f>
        <v>5850</v>
      </c>
      <c r="F311" s="17">
        <f>(Feuil1!$Q$6/COUNT($C$307:$C$326))</f>
        <v>25750</v>
      </c>
      <c r="G311" s="17">
        <f>(Feuil1!$Q$7/COUNT($C$307:$C$326))</f>
        <v>30750</v>
      </c>
      <c r="H311" s="23"/>
      <c r="I311" s="23"/>
      <c r="J311" s="23"/>
      <c r="K311" s="23"/>
      <c r="L311" s="23"/>
      <c r="M311" s="23"/>
      <c r="N311" s="23"/>
      <c r="O311" s="23"/>
      <c r="P311" s="18"/>
      <c r="Q311" s="19">
        <f t="shared" si="8"/>
        <v>0</v>
      </c>
      <c r="R311" s="20">
        <f t="shared" si="9"/>
        <v>0</v>
      </c>
      <c r="S311" s="21">
        <f>SUM(D311:G315)</f>
        <v>340500</v>
      </c>
      <c r="T311" s="22"/>
      <c r="U311" s="21">
        <f>SUM(H311:K315)</f>
        <v>0</v>
      </c>
      <c r="V311" s="22"/>
      <c r="W311" s="21">
        <f>SUM(L311:O315)</f>
        <v>0</v>
      </c>
      <c r="X311" s="22"/>
    </row>
    <row r="312" spans="1:24" x14ac:dyDescent="0.25">
      <c r="A312" s="15"/>
      <c r="B312" s="15"/>
      <c r="C312" s="16">
        <v>42346</v>
      </c>
      <c r="D312" s="17">
        <f>(Feuil1!$Q$4/COUNT($C$307:$C$326))</f>
        <v>5750</v>
      </c>
      <c r="E312" s="17">
        <f>(Feuil1!$Q$5/COUNT($C$307:$C$326))</f>
        <v>5850</v>
      </c>
      <c r="F312" s="17">
        <f>(Feuil1!$Q$6/COUNT($C$307:$C$326))</f>
        <v>25750</v>
      </c>
      <c r="G312" s="17">
        <f>(Feuil1!$Q$7/COUNT($C$307:$C$326))</f>
        <v>30750</v>
      </c>
      <c r="H312" s="23"/>
      <c r="I312" s="23"/>
      <c r="J312" s="23"/>
      <c r="K312" s="23"/>
      <c r="L312" s="23"/>
      <c r="M312" s="23"/>
      <c r="N312" s="23"/>
      <c r="O312" s="23"/>
      <c r="P312" s="18"/>
      <c r="Q312" s="19">
        <f t="shared" si="8"/>
        <v>0</v>
      </c>
      <c r="R312" s="20">
        <f t="shared" si="9"/>
        <v>0</v>
      </c>
      <c r="S312" s="24"/>
      <c r="T312" s="25"/>
      <c r="U312" s="24"/>
      <c r="V312" s="25"/>
      <c r="W312" s="24"/>
      <c r="X312" s="25"/>
    </row>
    <row r="313" spans="1:24" x14ac:dyDescent="0.25">
      <c r="A313" s="15"/>
      <c r="B313" s="15"/>
      <c r="C313" s="16">
        <v>42347</v>
      </c>
      <c r="D313" s="17">
        <f>(Feuil1!$Q$4/COUNT($C$307:$C$326))</f>
        <v>5750</v>
      </c>
      <c r="E313" s="17">
        <f>(Feuil1!$Q$5/COUNT($C$307:$C$326))</f>
        <v>5850</v>
      </c>
      <c r="F313" s="17">
        <f>(Feuil1!$Q$6/COUNT($C$307:$C$326))</f>
        <v>25750</v>
      </c>
      <c r="G313" s="17">
        <f>(Feuil1!$Q$7/COUNT($C$307:$C$326))</f>
        <v>30750</v>
      </c>
      <c r="H313" s="23"/>
      <c r="I313" s="23"/>
      <c r="J313" s="23"/>
      <c r="K313" s="23"/>
      <c r="L313" s="23"/>
      <c r="M313" s="23"/>
      <c r="N313" s="23"/>
      <c r="O313" s="23"/>
      <c r="P313" s="18"/>
      <c r="Q313" s="19">
        <f t="shared" si="8"/>
        <v>0</v>
      </c>
      <c r="R313" s="20">
        <f t="shared" si="9"/>
        <v>0</v>
      </c>
      <c r="S313" s="24"/>
      <c r="T313" s="25"/>
      <c r="U313" s="24"/>
      <c r="V313" s="25"/>
      <c r="W313" s="24"/>
      <c r="X313" s="25"/>
    </row>
    <row r="314" spans="1:24" x14ac:dyDescent="0.25">
      <c r="A314" s="15"/>
      <c r="B314" s="15"/>
      <c r="C314" s="16">
        <v>42348</v>
      </c>
      <c r="D314" s="17">
        <f>(Feuil1!$Q$4/COUNT($C$307:$C$326))</f>
        <v>5750</v>
      </c>
      <c r="E314" s="17">
        <f>(Feuil1!$Q$5/COUNT($C$307:$C$326))</f>
        <v>5850</v>
      </c>
      <c r="F314" s="17">
        <f>(Feuil1!$Q$6/COUNT($C$307:$C$326))</f>
        <v>25750</v>
      </c>
      <c r="G314" s="17">
        <f>(Feuil1!$Q$7/COUNT($C$307:$C$326))</f>
        <v>30750</v>
      </c>
      <c r="H314" s="23"/>
      <c r="I314" s="23"/>
      <c r="J314" s="23"/>
      <c r="K314" s="23"/>
      <c r="L314" s="23"/>
      <c r="M314" s="23"/>
      <c r="N314" s="23"/>
      <c r="O314" s="23"/>
      <c r="P314" s="18"/>
      <c r="Q314" s="19">
        <f t="shared" si="8"/>
        <v>0</v>
      </c>
      <c r="R314" s="20">
        <f t="shared" si="9"/>
        <v>0</v>
      </c>
      <c r="S314" s="24"/>
      <c r="T314" s="25"/>
      <c r="U314" s="24"/>
      <c r="V314" s="25"/>
      <c r="W314" s="24"/>
      <c r="X314" s="25"/>
    </row>
    <row r="315" spans="1:24" x14ac:dyDescent="0.25">
      <c r="A315" s="15"/>
      <c r="B315" s="15"/>
      <c r="C315" s="16">
        <v>42349</v>
      </c>
      <c r="D315" s="17">
        <f>(Feuil1!$Q$4/COUNT($C$307:$C$326))</f>
        <v>5750</v>
      </c>
      <c r="E315" s="17">
        <f>(Feuil1!$Q$5/COUNT($C$307:$C$326))</f>
        <v>5850</v>
      </c>
      <c r="F315" s="17">
        <f>(Feuil1!$Q$6/COUNT($C$307:$C$326))</f>
        <v>25750</v>
      </c>
      <c r="G315" s="17">
        <f>(Feuil1!$Q$7/COUNT($C$307:$C$326))</f>
        <v>30750</v>
      </c>
      <c r="H315" s="23"/>
      <c r="I315" s="23"/>
      <c r="J315" s="23"/>
      <c r="K315" s="23"/>
      <c r="L315" s="23"/>
      <c r="M315" s="23"/>
      <c r="N315" s="23"/>
      <c r="O315" s="23"/>
      <c r="P315" s="18"/>
      <c r="Q315" s="19">
        <f t="shared" si="8"/>
        <v>0</v>
      </c>
      <c r="R315" s="20">
        <f t="shared" si="9"/>
        <v>0</v>
      </c>
      <c r="S315" s="24"/>
      <c r="T315" s="25"/>
      <c r="U315" s="24"/>
      <c r="V315" s="25"/>
      <c r="W315" s="24"/>
      <c r="X315" s="25"/>
    </row>
    <row r="316" spans="1:24" x14ac:dyDescent="0.25">
      <c r="A316" s="15"/>
      <c r="B316" s="15">
        <v>51</v>
      </c>
      <c r="C316" s="16">
        <v>42352</v>
      </c>
      <c r="D316" s="17">
        <f>(Feuil1!$Q$4/COUNT($C$307:$C$326))</f>
        <v>5750</v>
      </c>
      <c r="E316" s="17">
        <f>(Feuil1!$Q$5/COUNT($C$307:$C$326))</f>
        <v>5850</v>
      </c>
      <c r="F316" s="17">
        <f>(Feuil1!$Q$6/COUNT($C$307:$C$326))</f>
        <v>25750</v>
      </c>
      <c r="G316" s="17">
        <f>(Feuil1!$Q$7/COUNT($C$307:$C$326))</f>
        <v>30750</v>
      </c>
      <c r="H316" s="23"/>
      <c r="I316" s="23"/>
      <c r="J316" s="23"/>
      <c r="K316" s="23"/>
      <c r="L316" s="23"/>
      <c r="M316" s="23"/>
      <c r="N316" s="23"/>
      <c r="O316" s="23"/>
      <c r="P316" s="18"/>
      <c r="Q316" s="19">
        <f t="shared" si="8"/>
        <v>0</v>
      </c>
      <c r="R316" s="20">
        <f t="shared" si="9"/>
        <v>0</v>
      </c>
      <c r="S316" s="21">
        <f>SUM(D316:G320)</f>
        <v>340500</v>
      </c>
      <c r="T316" s="22"/>
      <c r="U316" s="21">
        <f>SUM(H316:K320)</f>
        <v>0</v>
      </c>
      <c r="V316" s="22"/>
      <c r="W316" s="21">
        <f>SUM(L316:O320)</f>
        <v>0</v>
      </c>
      <c r="X316" s="22"/>
    </row>
    <row r="317" spans="1:24" x14ac:dyDescent="0.25">
      <c r="A317" s="15"/>
      <c r="B317" s="15"/>
      <c r="C317" s="16">
        <v>42353</v>
      </c>
      <c r="D317" s="17">
        <f>(Feuil1!$Q$4/COUNT($C$307:$C$326))</f>
        <v>5750</v>
      </c>
      <c r="E317" s="17">
        <f>(Feuil1!$Q$5/COUNT($C$307:$C$326))</f>
        <v>5850</v>
      </c>
      <c r="F317" s="17">
        <f>(Feuil1!$Q$6/COUNT($C$307:$C$326))</f>
        <v>25750</v>
      </c>
      <c r="G317" s="17">
        <f>(Feuil1!$Q$7/COUNT($C$307:$C$326))</f>
        <v>30750</v>
      </c>
      <c r="H317" s="23"/>
      <c r="I317" s="23"/>
      <c r="J317" s="23"/>
      <c r="K317" s="23"/>
      <c r="L317" s="23"/>
      <c r="M317" s="23"/>
      <c r="N317" s="23"/>
      <c r="O317" s="23"/>
      <c r="P317" s="18"/>
      <c r="Q317" s="19">
        <f t="shared" si="8"/>
        <v>0</v>
      </c>
      <c r="R317" s="20">
        <f t="shared" si="9"/>
        <v>0</v>
      </c>
      <c r="S317" s="24"/>
      <c r="T317" s="25"/>
      <c r="U317" s="24"/>
      <c r="V317" s="25"/>
      <c r="W317" s="24"/>
      <c r="X317" s="25"/>
    </row>
    <row r="318" spans="1:24" x14ac:dyDescent="0.25">
      <c r="A318" s="15"/>
      <c r="B318" s="15"/>
      <c r="C318" s="16">
        <v>42354</v>
      </c>
      <c r="D318" s="17">
        <f>(Feuil1!$Q$4/COUNT($C$307:$C$326))</f>
        <v>5750</v>
      </c>
      <c r="E318" s="17">
        <f>(Feuil1!$Q$5/COUNT($C$307:$C$326))</f>
        <v>5850</v>
      </c>
      <c r="F318" s="17">
        <f>(Feuil1!$Q$6/COUNT($C$307:$C$326))</f>
        <v>25750</v>
      </c>
      <c r="G318" s="17">
        <f>(Feuil1!$Q$7/COUNT($C$307:$C$326))</f>
        <v>30750</v>
      </c>
      <c r="H318" s="23"/>
      <c r="I318" s="23"/>
      <c r="J318" s="23"/>
      <c r="K318" s="23"/>
      <c r="L318" s="23"/>
      <c r="M318" s="23"/>
      <c r="N318" s="23"/>
      <c r="O318" s="23"/>
      <c r="P318" s="18"/>
      <c r="Q318" s="19">
        <f t="shared" si="8"/>
        <v>0</v>
      </c>
      <c r="R318" s="20">
        <f t="shared" si="9"/>
        <v>0</v>
      </c>
      <c r="S318" s="24"/>
      <c r="T318" s="25"/>
      <c r="U318" s="24"/>
      <c r="V318" s="25"/>
      <c r="W318" s="24"/>
      <c r="X318" s="25"/>
    </row>
    <row r="319" spans="1:24" x14ac:dyDescent="0.25">
      <c r="A319" s="15"/>
      <c r="B319" s="15"/>
      <c r="C319" s="16">
        <v>42355</v>
      </c>
      <c r="D319" s="17">
        <f>(Feuil1!$Q$4/COUNT($C$307:$C$326))</f>
        <v>5750</v>
      </c>
      <c r="E319" s="17">
        <f>(Feuil1!$Q$5/COUNT($C$307:$C$326))</f>
        <v>5850</v>
      </c>
      <c r="F319" s="17">
        <f>(Feuil1!$Q$6/COUNT($C$307:$C$326))</f>
        <v>25750</v>
      </c>
      <c r="G319" s="17">
        <f>(Feuil1!$Q$7/COUNT($C$307:$C$326))</f>
        <v>30750</v>
      </c>
      <c r="H319" s="23"/>
      <c r="I319" s="23"/>
      <c r="J319" s="23"/>
      <c r="K319" s="23"/>
      <c r="L319" s="23"/>
      <c r="M319" s="23"/>
      <c r="N319" s="23"/>
      <c r="O319" s="23"/>
      <c r="P319" s="18"/>
      <c r="Q319" s="19">
        <f t="shared" si="8"/>
        <v>0</v>
      </c>
      <c r="R319" s="20">
        <f t="shared" si="9"/>
        <v>0</v>
      </c>
      <c r="S319" s="24"/>
      <c r="T319" s="25"/>
      <c r="U319" s="24"/>
      <c r="V319" s="25"/>
      <c r="W319" s="24"/>
      <c r="X319" s="25"/>
    </row>
    <row r="320" spans="1:24" x14ac:dyDescent="0.25">
      <c r="A320" s="15"/>
      <c r="B320" s="15"/>
      <c r="C320" s="16">
        <v>42356</v>
      </c>
      <c r="D320" s="17">
        <f>(Feuil1!$Q$4/COUNT($C$307:$C$326))</f>
        <v>5750</v>
      </c>
      <c r="E320" s="17">
        <f>(Feuil1!$Q$5/COUNT($C$307:$C$326))</f>
        <v>5850</v>
      </c>
      <c r="F320" s="17">
        <f>(Feuil1!$Q$6/COUNT($C$307:$C$326))</f>
        <v>25750</v>
      </c>
      <c r="G320" s="17">
        <f>(Feuil1!$Q$7/COUNT($C$307:$C$326))</f>
        <v>30750</v>
      </c>
      <c r="H320" s="23"/>
      <c r="I320" s="23"/>
      <c r="J320" s="23"/>
      <c r="K320" s="23"/>
      <c r="L320" s="23"/>
      <c r="M320" s="23"/>
      <c r="N320" s="23"/>
      <c r="O320" s="23"/>
      <c r="P320" s="18"/>
      <c r="Q320" s="19">
        <f t="shared" si="8"/>
        <v>0</v>
      </c>
      <c r="R320" s="20">
        <f t="shared" si="9"/>
        <v>0</v>
      </c>
      <c r="S320" s="24"/>
      <c r="T320" s="25"/>
      <c r="U320" s="24"/>
      <c r="V320" s="25"/>
      <c r="W320" s="24"/>
      <c r="X320" s="25"/>
    </row>
    <row r="321" spans="1:24" x14ac:dyDescent="0.25">
      <c r="A321" s="15"/>
      <c r="B321" s="15">
        <v>52</v>
      </c>
      <c r="C321" s="16">
        <v>42359</v>
      </c>
      <c r="D321" s="17">
        <f>(Feuil1!$Q$4/COUNT($C$307:$C$326))</f>
        <v>5750</v>
      </c>
      <c r="E321" s="17">
        <f>(Feuil1!$Q$5/COUNT($C$307:$C$326))</f>
        <v>5850</v>
      </c>
      <c r="F321" s="17">
        <f>(Feuil1!$Q$6/COUNT($C$307:$C$326))</f>
        <v>25750</v>
      </c>
      <c r="G321" s="17">
        <f>(Feuil1!$Q$7/COUNT($C$307:$C$326))</f>
        <v>30750</v>
      </c>
      <c r="H321" s="23"/>
      <c r="I321" s="23"/>
      <c r="J321" s="23"/>
      <c r="K321" s="23"/>
      <c r="L321" s="23"/>
      <c r="M321" s="23"/>
      <c r="N321" s="23"/>
      <c r="O321" s="23"/>
      <c r="P321" s="18"/>
      <c r="Q321" s="19">
        <f t="shared" si="8"/>
        <v>0</v>
      </c>
      <c r="R321" s="20">
        <f t="shared" si="9"/>
        <v>0</v>
      </c>
      <c r="S321" s="21">
        <f>SUM(D321:G325)</f>
        <v>340500</v>
      </c>
      <c r="T321" s="22"/>
      <c r="U321" s="21">
        <f>SUM(H321:K325)</f>
        <v>0</v>
      </c>
      <c r="V321" s="22"/>
      <c r="W321" s="21">
        <f>SUM(L321:O325)</f>
        <v>0</v>
      </c>
      <c r="X321" s="22"/>
    </row>
    <row r="322" spans="1:24" x14ac:dyDescent="0.25">
      <c r="A322" s="15"/>
      <c r="B322" s="15"/>
      <c r="C322" s="16">
        <v>42360</v>
      </c>
      <c r="D322" s="17">
        <f>(Feuil1!$Q$4/COUNT($C$307:$C$326))</f>
        <v>5750</v>
      </c>
      <c r="E322" s="17">
        <f>(Feuil1!$Q$5/COUNT($C$307:$C$326))</f>
        <v>5850</v>
      </c>
      <c r="F322" s="17">
        <f>(Feuil1!$Q$6/COUNT($C$307:$C$326))</f>
        <v>25750</v>
      </c>
      <c r="G322" s="17">
        <f>(Feuil1!$Q$7/COUNT($C$307:$C$326))</f>
        <v>30750</v>
      </c>
      <c r="H322" s="23"/>
      <c r="I322" s="23"/>
      <c r="J322" s="23"/>
      <c r="K322" s="23"/>
      <c r="L322" s="23"/>
      <c r="M322" s="23"/>
      <c r="N322" s="23"/>
      <c r="O322" s="23"/>
      <c r="P322" s="18"/>
      <c r="Q322" s="19">
        <f t="shared" si="8"/>
        <v>0</v>
      </c>
      <c r="R322" s="20">
        <f t="shared" si="9"/>
        <v>0</v>
      </c>
      <c r="S322" s="24"/>
      <c r="T322" s="25"/>
      <c r="U322" s="24"/>
      <c r="V322" s="25"/>
      <c r="W322" s="24"/>
      <c r="X322" s="25"/>
    </row>
    <row r="323" spans="1:24" x14ac:dyDescent="0.25">
      <c r="A323" s="15"/>
      <c r="B323" s="15"/>
      <c r="C323" s="16">
        <v>42361</v>
      </c>
      <c r="D323" s="17">
        <f>(Feuil1!$Q$4/COUNT($C$307:$C$326))</f>
        <v>5750</v>
      </c>
      <c r="E323" s="17">
        <f>(Feuil1!$Q$5/COUNT($C$307:$C$326))</f>
        <v>5850</v>
      </c>
      <c r="F323" s="17">
        <f>(Feuil1!$Q$6/COUNT($C$307:$C$326))</f>
        <v>25750</v>
      </c>
      <c r="G323" s="17">
        <f>(Feuil1!$Q$7/COUNT($C$307:$C$326))</f>
        <v>30750</v>
      </c>
      <c r="H323" s="23"/>
      <c r="I323" s="23"/>
      <c r="J323" s="23"/>
      <c r="K323" s="23"/>
      <c r="L323" s="23"/>
      <c r="M323" s="23"/>
      <c r="N323" s="23"/>
      <c r="O323" s="23"/>
      <c r="P323" s="18"/>
      <c r="Q323" s="19">
        <f>SUM(H323:K323)</f>
        <v>0</v>
      </c>
      <c r="R323" s="20">
        <f>SUM(L323:O323)</f>
        <v>0</v>
      </c>
      <c r="S323" s="24"/>
      <c r="T323" s="25"/>
      <c r="U323" s="24"/>
      <c r="V323" s="25"/>
      <c r="W323" s="24"/>
      <c r="X323" s="25"/>
    </row>
    <row r="324" spans="1:24" x14ac:dyDescent="0.25">
      <c r="A324" s="15"/>
      <c r="B324" s="15"/>
      <c r="C324" s="16">
        <v>42362</v>
      </c>
      <c r="D324" s="17">
        <f>(Feuil1!$Q$4/COUNT($C$307:$C$326))</f>
        <v>5750</v>
      </c>
      <c r="E324" s="17">
        <f>(Feuil1!$Q$5/COUNT($C$307:$C$326))</f>
        <v>5850</v>
      </c>
      <c r="F324" s="17">
        <f>(Feuil1!$Q$6/COUNT($C$307:$C$326))</f>
        <v>25750</v>
      </c>
      <c r="G324" s="17">
        <f>(Feuil1!$Q$7/COUNT($C$307:$C$326))</f>
        <v>30750</v>
      </c>
      <c r="H324" s="23"/>
      <c r="I324" s="23"/>
      <c r="J324" s="23"/>
      <c r="K324" s="23"/>
      <c r="L324" s="23"/>
      <c r="M324" s="23"/>
      <c r="N324" s="23"/>
      <c r="O324" s="23"/>
      <c r="P324" s="18"/>
      <c r="Q324" s="19">
        <f>SUM(H324:K324)</f>
        <v>0</v>
      </c>
      <c r="R324" s="20">
        <f>SUM(L324:O324)</f>
        <v>0</v>
      </c>
      <c r="S324" s="24"/>
      <c r="T324" s="25"/>
      <c r="U324" s="24"/>
      <c r="V324" s="25"/>
      <c r="W324" s="24"/>
      <c r="X324" s="25"/>
    </row>
    <row r="325" spans="1:24" x14ac:dyDescent="0.25">
      <c r="A325" s="15"/>
      <c r="B325" s="15"/>
      <c r="C325" s="16">
        <v>42363</v>
      </c>
      <c r="D325" s="17">
        <f>(Feuil1!$Q$4/COUNT($C$307:$C$326))</f>
        <v>5750</v>
      </c>
      <c r="E325" s="17">
        <f>(Feuil1!$Q$5/COUNT($C$307:$C$326))</f>
        <v>5850</v>
      </c>
      <c r="F325" s="17">
        <f>(Feuil1!$Q$6/COUNT($C$307:$C$326))</f>
        <v>25750</v>
      </c>
      <c r="G325" s="17">
        <f>(Feuil1!$Q$7/COUNT($C$307:$C$326))</f>
        <v>30750</v>
      </c>
      <c r="H325" s="23"/>
      <c r="I325" s="23"/>
      <c r="J325" s="23"/>
      <c r="K325" s="23"/>
      <c r="L325" s="23"/>
      <c r="M325" s="23"/>
      <c r="N325" s="23"/>
      <c r="O325" s="23"/>
      <c r="P325" s="18"/>
      <c r="Q325" s="19">
        <f>SUM(H325:K325)</f>
        <v>0</v>
      </c>
      <c r="R325" s="20">
        <f>SUM(L325:O325)</f>
        <v>0</v>
      </c>
      <c r="S325" s="24"/>
      <c r="T325" s="25"/>
      <c r="U325" s="24"/>
      <c r="V325" s="25"/>
      <c r="W325" s="24"/>
      <c r="X325" s="25"/>
    </row>
    <row r="326" spans="1:24" x14ac:dyDescent="0.25">
      <c r="A326" s="15"/>
      <c r="B326" s="15">
        <v>1</v>
      </c>
      <c r="C326" s="16">
        <v>42366</v>
      </c>
      <c r="D326" s="17">
        <f>(Feuil1!$Q$4/COUNT($C$307:$C$326))</f>
        <v>5750</v>
      </c>
      <c r="E326" s="17">
        <f>(Feuil1!$Q$5/COUNT($C$307:$C$326))</f>
        <v>5850</v>
      </c>
      <c r="F326" s="17">
        <f>(Feuil1!$Q$6/COUNT($C$307:$C$326))</f>
        <v>25750</v>
      </c>
      <c r="G326" s="17">
        <f>(Feuil1!$Q$7/COUNT($C$307:$C$326))</f>
        <v>30750</v>
      </c>
      <c r="H326" s="23"/>
      <c r="I326" s="23"/>
      <c r="J326" s="23"/>
      <c r="K326" s="23"/>
      <c r="L326" s="23"/>
      <c r="M326" s="23"/>
      <c r="N326" s="23"/>
      <c r="O326" s="23"/>
      <c r="P326" s="18"/>
      <c r="Q326" s="19">
        <f>SUM(H326:K326)</f>
        <v>0</v>
      </c>
      <c r="R326" s="20">
        <f>SUM(L326:O326)</f>
        <v>0</v>
      </c>
      <c r="S326" s="21">
        <f>SUM(D326:G330)</f>
        <v>68100</v>
      </c>
      <c r="T326" s="22"/>
      <c r="U326" s="21">
        <f>SUM(H326:K330)</f>
        <v>0</v>
      </c>
      <c r="V326" s="22"/>
      <c r="W326" s="21">
        <f>SUM(L326:O330)</f>
        <v>0</v>
      </c>
      <c r="X326" s="22"/>
    </row>
  </sheetData>
  <mergeCells count="3">
    <mergeCell ref="S2:T2"/>
    <mergeCell ref="U2:V2"/>
    <mergeCell ref="W2:X2"/>
  </mergeCells>
  <conditionalFormatting sqref="O111 A287:A306 C3:C326 P3:Q326 R2:R326 A48:A90 A113:A132 A111 A308:A326 A4:A46">
    <cfRule type="cellIs" dxfId="2278" priority="25" operator="between">
      <formula>0</formula>
      <formula>0</formula>
    </cfRule>
  </conditionalFormatting>
  <conditionalFormatting sqref="O2">
    <cfRule type="cellIs" dxfId="2277" priority="11" operator="between">
      <formula>0</formula>
      <formula>0</formula>
    </cfRule>
  </conditionalFormatting>
  <conditionalFormatting sqref="B26">
    <cfRule type="cellIs" dxfId="2276" priority="2279" operator="between">
      <formula>0</formula>
      <formula>0</formula>
    </cfRule>
  </conditionalFormatting>
  <conditionalFormatting sqref="B3 B12 B14 B20">
    <cfRule type="cellIs" dxfId="2275" priority="2278" operator="between">
      <formula>0</formula>
      <formula>0</formula>
    </cfRule>
  </conditionalFormatting>
  <conditionalFormatting sqref="B26">
    <cfRule type="cellIs" dxfId="2274" priority="2277" operator="between">
      <formula>0</formula>
      <formula>0</formula>
    </cfRule>
  </conditionalFormatting>
  <conditionalFormatting sqref="B26">
    <cfRule type="cellIs" dxfId="2273" priority="2276" operator="between">
      <formula>0</formula>
      <formula>0</formula>
    </cfRule>
  </conditionalFormatting>
  <conditionalFormatting sqref="A1:C1">
    <cfRule type="cellIs" dxfId="2272" priority="2275" operator="between">
      <formula>0</formula>
      <formula>0</formula>
    </cfRule>
  </conditionalFormatting>
  <conditionalFormatting sqref="A1:C1">
    <cfRule type="cellIs" dxfId="2271" priority="2274" operator="between">
      <formula>0</formula>
      <formula>0</formula>
    </cfRule>
  </conditionalFormatting>
  <conditionalFormatting sqref="A1:C1">
    <cfRule type="cellIs" dxfId="2270" priority="2273" operator="between">
      <formula>0</formula>
      <formula>0</formula>
    </cfRule>
  </conditionalFormatting>
  <conditionalFormatting sqref="D1">
    <cfRule type="cellIs" dxfId="2269" priority="2272" operator="between">
      <formula>0</formula>
      <formula>0</formula>
    </cfRule>
  </conditionalFormatting>
  <conditionalFormatting sqref="D1">
    <cfRule type="cellIs" dxfId="2268" priority="2271" operator="between">
      <formula>0</formula>
      <formula>0</formula>
    </cfRule>
  </conditionalFormatting>
  <conditionalFormatting sqref="D1">
    <cfRule type="cellIs" dxfId="2267" priority="2270" operator="between">
      <formula>0</formula>
      <formula>0</formula>
    </cfRule>
  </conditionalFormatting>
  <conditionalFormatting sqref="B10">
    <cfRule type="cellIs" dxfId="2266" priority="2265" operator="between">
      <formula>0</formula>
      <formula>0</formula>
    </cfRule>
  </conditionalFormatting>
  <conditionalFormatting sqref="B8">
    <cfRule type="cellIs" dxfId="2265" priority="2269" operator="between">
      <formula>0</formula>
      <formula>0</formula>
    </cfRule>
  </conditionalFormatting>
  <conditionalFormatting sqref="B13">
    <cfRule type="cellIs" dxfId="2264" priority="2268" operator="between">
      <formula>0</formula>
      <formula>0</formula>
    </cfRule>
  </conditionalFormatting>
  <conditionalFormatting sqref="B9">
    <cfRule type="cellIs" dxfId="2263" priority="2267" operator="between">
      <formula>0</formula>
      <formula>0</formula>
    </cfRule>
  </conditionalFormatting>
  <conditionalFormatting sqref="B11">
    <cfRule type="cellIs" dxfId="2262" priority="2266" operator="between">
      <formula>0</formula>
      <formula>0</formula>
    </cfRule>
  </conditionalFormatting>
  <conditionalFormatting sqref="B5">
    <cfRule type="cellIs" dxfId="2261" priority="2261" operator="between">
      <formula>0</formula>
      <formula>0</formula>
    </cfRule>
  </conditionalFormatting>
  <conditionalFormatting sqref="B7">
    <cfRule type="cellIs" dxfId="2260" priority="2264" operator="between">
      <formula>0</formula>
      <formula>0</formula>
    </cfRule>
  </conditionalFormatting>
  <conditionalFormatting sqref="B19">
    <cfRule type="cellIs" dxfId="2259" priority="2259" operator="between">
      <formula>0</formula>
      <formula>0</formula>
    </cfRule>
  </conditionalFormatting>
  <conditionalFormatting sqref="B4">
    <cfRule type="cellIs" dxfId="2258" priority="2263" operator="between">
      <formula>0</formula>
      <formula>0</formula>
    </cfRule>
  </conditionalFormatting>
  <conditionalFormatting sqref="B6">
    <cfRule type="cellIs" dxfId="2257" priority="2262" operator="between">
      <formula>0</formula>
      <formula>0</formula>
    </cfRule>
  </conditionalFormatting>
  <conditionalFormatting sqref="B16">
    <cfRule type="cellIs" dxfId="2256" priority="2256" operator="between">
      <formula>0</formula>
      <formula>0</formula>
    </cfRule>
  </conditionalFormatting>
  <conditionalFormatting sqref="B18">
    <cfRule type="cellIs" dxfId="2255" priority="2260" operator="between">
      <formula>0</formula>
      <formula>0</formula>
    </cfRule>
  </conditionalFormatting>
  <conditionalFormatting sqref="B15">
    <cfRule type="cellIs" dxfId="2254" priority="2258" operator="between">
      <formula>0</formula>
      <formula>0</formula>
    </cfRule>
  </conditionalFormatting>
  <conditionalFormatting sqref="B17">
    <cfRule type="cellIs" dxfId="2253" priority="2257" operator="between">
      <formula>0</formula>
      <formula>0</formula>
    </cfRule>
  </conditionalFormatting>
  <conditionalFormatting sqref="B24">
    <cfRule type="cellIs" dxfId="2252" priority="2255" operator="between">
      <formula>0</formula>
      <formula>0</formula>
    </cfRule>
  </conditionalFormatting>
  <conditionalFormatting sqref="B22">
    <cfRule type="cellIs" dxfId="2251" priority="2251" operator="between">
      <formula>0</formula>
      <formula>0</formula>
    </cfRule>
  </conditionalFormatting>
  <conditionalFormatting sqref="B25">
    <cfRule type="cellIs" dxfId="2250" priority="2254" operator="between">
      <formula>0</formula>
      <formula>0</formula>
    </cfRule>
  </conditionalFormatting>
  <conditionalFormatting sqref="B21">
    <cfRule type="cellIs" dxfId="2249" priority="2253" operator="between">
      <formula>0</formula>
      <formula>0</formula>
    </cfRule>
  </conditionalFormatting>
  <conditionalFormatting sqref="B23">
    <cfRule type="cellIs" dxfId="2248" priority="2252" operator="between">
      <formula>0</formula>
      <formula>0</formula>
    </cfRule>
  </conditionalFormatting>
  <conditionalFormatting sqref="B27:B326">
    <cfRule type="cellIs" dxfId="2247" priority="2250" operator="between">
      <formula>0</formula>
      <formula>0</formula>
    </cfRule>
  </conditionalFormatting>
  <conditionalFormatting sqref="E1">
    <cfRule type="cellIs" dxfId="2246" priority="2249" operator="between">
      <formula>0</formula>
      <formula>0</formula>
    </cfRule>
  </conditionalFormatting>
  <conditionalFormatting sqref="E1">
    <cfRule type="cellIs" dxfId="2245" priority="2248" operator="between">
      <formula>0</formula>
      <formula>0</formula>
    </cfRule>
  </conditionalFormatting>
  <conditionalFormatting sqref="E1">
    <cfRule type="cellIs" dxfId="2244" priority="2247" operator="between">
      <formula>0</formula>
      <formula>0</formula>
    </cfRule>
  </conditionalFormatting>
  <conditionalFormatting sqref="F1">
    <cfRule type="cellIs" dxfId="2243" priority="2246" operator="between">
      <formula>0</formula>
      <formula>0</formula>
    </cfRule>
  </conditionalFormatting>
  <conditionalFormatting sqref="F1">
    <cfRule type="cellIs" dxfId="2242" priority="2245" operator="between">
      <formula>0</formula>
      <formula>0</formula>
    </cfRule>
  </conditionalFormatting>
  <conditionalFormatting sqref="F1">
    <cfRule type="cellIs" dxfId="2241" priority="2244" operator="between">
      <formula>0</formula>
      <formula>0</formula>
    </cfRule>
  </conditionalFormatting>
  <conditionalFormatting sqref="G1">
    <cfRule type="cellIs" dxfId="2240" priority="2243" operator="between">
      <formula>0</formula>
      <formula>0</formula>
    </cfRule>
  </conditionalFormatting>
  <conditionalFormatting sqref="G1">
    <cfRule type="cellIs" dxfId="2239" priority="2242" operator="between">
      <formula>0</formula>
      <formula>0</formula>
    </cfRule>
  </conditionalFormatting>
  <conditionalFormatting sqref="G1">
    <cfRule type="cellIs" dxfId="2238" priority="2241" operator="between">
      <formula>0</formula>
      <formula>0</formula>
    </cfRule>
  </conditionalFormatting>
  <conditionalFormatting sqref="H26 H33 H39 H45 H51 H57:H58 H64 H70 H76 H82:H84 H112 H106 H100 H94 H88 H137 H162:H164 H191 H218 H243:H245 H273:H276 H267:H268 H299 H324:H326">
    <cfRule type="cellIs" dxfId="2237" priority="2240" operator="between">
      <formula>0</formula>
      <formula>0</formula>
    </cfRule>
  </conditionalFormatting>
  <conditionalFormatting sqref="H14 H12 H20 H3:O3 D3:G326">
    <cfRule type="cellIs" dxfId="2236" priority="2239" operator="between">
      <formula>0</formula>
      <formula>0</formula>
    </cfRule>
  </conditionalFormatting>
  <conditionalFormatting sqref="H26">
    <cfRule type="cellIs" dxfId="2235" priority="2238" operator="between">
      <formula>0</formula>
      <formula>0</formula>
    </cfRule>
  </conditionalFormatting>
  <conditionalFormatting sqref="H26 H33 H39 H45">
    <cfRule type="cellIs" dxfId="2234" priority="2237" operator="between">
      <formula>0</formula>
      <formula>0</formula>
    </cfRule>
  </conditionalFormatting>
  <conditionalFormatting sqref="H1">
    <cfRule type="cellIs" dxfId="2233" priority="2236" operator="between">
      <formula>0</formula>
      <formula>0</formula>
    </cfRule>
  </conditionalFormatting>
  <conditionalFormatting sqref="H1">
    <cfRule type="cellIs" dxfId="2232" priority="2235" operator="between">
      <formula>0</formula>
      <formula>0</formula>
    </cfRule>
  </conditionalFormatting>
  <conditionalFormatting sqref="H1">
    <cfRule type="cellIs" dxfId="2231" priority="2234" operator="between">
      <formula>0</formula>
      <formula>0</formula>
    </cfRule>
  </conditionalFormatting>
  <conditionalFormatting sqref="H68">
    <cfRule type="cellIs" dxfId="2230" priority="2179" operator="between">
      <formula>0</formula>
      <formula>0</formula>
    </cfRule>
  </conditionalFormatting>
  <conditionalFormatting sqref="H65">
    <cfRule type="cellIs" dxfId="2229" priority="2177" operator="between">
      <formula>0</formula>
      <formula>0</formula>
    </cfRule>
  </conditionalFormatting>
  <conditionalFormatting sqref="H10">
    <cfRule type="cellIs" dxfId="2228" priority="2229" operator="between">
      <formula>0</formula>
      <formula>0</formula>
    </cfRule>
  </conditionalFormatting>
  <conditionalFormatting sqref="H8">
    <cfRule type="cellIs" dxfId="2227" priority="2233" operator="between">
      <formula>0</formula>
      <formula>0</formula>
    </cfRule>
  </conditionalFormatting>
  <conditionalFormatting sqref="H104">
    <cfRule type="cellIs" dxfId="2226" priority="2169" operator="between">
      <formula>0</formula>
      <formula>0</formula>
    </cfRule>
  </conditionalFormatting>
  <conditionalFormatting sqref="H13">
    <cfRule type="cellIs" dxfId="2225" priority="2232" operator="between">
      <formula>0</formula>
      <formula>0</formula>
    </cfRule>
  </conditionalFormatting>
  <conditionalFormatting sqref="H105">
    <cfRule type="cellIs" dxfId="2224" priority="2168" operator="between">
      <formula>0</formula>
      <formula>0</formula>
    </cfRule>
  </conditionalFormatting>
  <conditionalFormatting sqref="H9">
    <cfRule type="cellIs" dxfId="2223" priority="2231" operator="between">
      <formula>0</formula>
      <formula>0</formula>
    </cfRule>
  </conditionalFormatting>
  <conditionalFormatting sqref="H101">
    <cfRule type="cellIs" dxfId="2222" priority="2167" operator="between">
      <formula>0</formula>
      <formula>0</formula>
    </cfRule>
  </conditionalFormatting>
  <conditionalFormatting sqref="H11">
    <cfRule type="cellIs" dxfId="2221" priority="2230" operator="between">
      <formula>0</formula>
      <formula>0</formula>
    </cfRule>
  </conditionalFormatting>
  <conditionalFormatting sqref="H103">
    <cfRule type="cellIs" dxfId="2220" priority="2166" operator="between">
      <formula>0</formula>
      <formula>0</formula>
    </cfRule>
  </conditionalFormatting>
  <conditionalFormatting sqref="H5">
    <cfRule type="cellIs" dxfId="2219" priority="2225" operator="between">
      <formula>0</formula>
      <formula>0</formula>
    </cfRule>
  </conditionalFormatting>
  <conditionalFormatting sqref="H102">
    <cfRule type="cellIs" dxfId="2218" priority="2165" operator="between">
      <formula>0</formula>
      <formula>0</formula>
    </cfRule>
  </conditionalFormatting>
  <conditionalFormatting sqref="H7">
    <cfRule type="cellIs" dxfId="2217" priority="2228" operator="between">
      <formula>0</formula>
      <formula>0</formula>
    </cfRule>
  </conditionalFormatting>
  <conditionalFormatting sqref="H98">
    <cfRule type="cellIs" dxfId="2216" priority="2164" operator="between">
      <formula>0</formula>
      <formula>0</formula>
    </cfRule>
  </conditionalFormatting>
  <conditionalFormatting sqref="H19">
    <cfRule type="cellIs" dxfId="2215" priority="2223" operator="between">
      <formula>0</formula>
      <formula>0</formula>
    </cfRule>
  </conditionalFormatting>
  <conditionalFormatting sqref="H4">
    <cfRule type="cellIs" dxfId="2214" priority="2227" operator="between">
      <formula>0</formula>
      <formula>0</formula>
    </cfRule>
  </conditionalFormatting>
  <conditionalFormatting sqref="H95">
    <cfRule type="cellIs" dxfId="2213" priority="2162" operator="between">
      <formula>0</formula>
      <formula>0</formula>
    </cfRule>
  </conditionalFormatting>
  <conditionalFormatting sqref="H6">
    <cfRule type="cellIs" dxfId="2212" priority="2226" operator="between">
      <formula>0</formula>
      <formula>0</formula>
    </cfRule>
  </conditionalFormatting>
  <conditionalFormatting sqref="H97">
    <cfRule type="cellIs" dxfId="2211" priority="2161" operator="between">
      <formula>0</formula>
      <formula>0</formula>
    </cfRule>
  </conditionalFormatting>
  <conditionalFormatting sqref="H16">
    <cfRule type="cellIs" dxfId="2210" priority="2220" operator="between">
      <formula>0</formula>
      <formula>0</formula>
    </cfRule>
  </conditionalFormatting>
  <conditionalFormatting sqref="H96">
    <cfRule type="cellIs" dxfId="2209" priority="2160" operator="between">
      <formula>0</formula>
      <formula>0</formula>
    </cfRule>
  </conditionalFormatting>
  <conditionalFormatting sqref="H18">
    <cfRule type="cellIs" dxfId="2208" priority="2224" operator="between">
      <formula>0</formula>
      <formula>0</formula>
    </cfRule>
  </conditionalFormatting>
  <conditionalFormatting sqref="H15">
    <cfRule type="cellIs" dxfId="2207" priority="2222" operator="between">
      <formula>0</formula>
      <formula>0</formula>
    </cfRule>
  </conditionalFormatting>
  <conditionalFormatting sqref="H17">
    <cfRule type="cellIs" dxfId="2206" priority="2221" operator="between">
      <formula>0</formula>
      <formula>0</formula>
    </cfRule>
  </conditionalFormatting>
  <conditionalFormatting sqref="H24">
    <cfRule type="cellIs" dxfId="2205" priority="2219" operator="between">
      <formula>0</formula>
      <formula>0</formula>
    </cfRule>
  </conditionalFormatting>
  <conditionalFormatting sqref="H22">
    <cfRule type="cellIs" dxfId="2204" priority="2215" operator="between">
      <formula>0</formula>
      <formula>0</formula>
    </cfRule>
  </conditionalFormatting>
  <conditionalFormatting sqref="H25">
    <cfRule type="cellIs" dxfId="2203" priority="2218" operator="between">
      <formula>0</formula>
      <formula>0</formula>
    </cfRule>
  </conditionalFormatting>
  <conditionalFormatting sqref="H21">
    <cfRule type="cellIs" dxfId="2202" priority="2217" operator="between">
      <formula>0</formula>
      <formula>0</formula>
    </cfRule>
  </conditionalFormatting>
  <conditionalFormatting sqref="H23">
    <cfRule type="cellIs" dxfId="2201" priority="2216" operator="between">
      <formula>0</formula>
      <formula>0</formula>
    </cfRule>
  </conditionalFormatting>
  <conditionalFormatting sqref="H28">
    <cfRule type="cellIs" dxfId="2200" priority="2212" operator="between">
      <formula>0</formula>
      <formula>0</formula>
    </cfRule>
  </conditionalFormatting>
  <conditionalFormatting sqref="H27">
    <cfRule type="cellIs" dxfId="2199" priority="2214" operator="between">
      <formula>0</formula>
      <formula>0</formula>
    </cfRule>
  </conditionalFormatting>
  <conditionalFormatting sqref="H108">
    <cfRule type="cellIs" dxfId="2198" priority="2149" operator="between">
      <formula>0</formula>
      <formula>0</formula>
    </cfRule>
  </conditionalFormatting>
  <conditionalFormatting sqref="H29">
    <cfRule type="cellIs" dxfId="2197" priority="2213" operator="between">
      <formula>0</formula>
      <formula>0</formula>
    </cfRule>
  </conditionalFormatting>
  <conditionalFormatting sqref="H107">
    <cfRule type="cellIs" dxfId="2196" priority="2148" operator="between">
      <formula>0</formula>
      <formula>0</formula>
    </cfRule>
  </conditionalFormatting>
  <conditionalFormatting sqref="H135">
    <cfRule type="cellIs" dxfId="2195" priority="2146" operator="between">
      <formula>0</formula>
      <formula>0</formula>
    </cfRule>
  </conditionalFormatting>
  <conditionalFormatting sqref="H30">
    <cfRule type="cellIs" dxfId="2194" priority="2211" operator="between">
      <formula>0</formula>
      <formula>0</formula>
    </cfRule>
  </conditionalFormatting>
  <conditionalFormatting sqref="H136">
    <cfRule type="cellIs" dxfId="2193" priority="2145" operator="between">
      <formula>0</formula>
      <formula>0</formula>
    </cfRule>
  </conditionalFormatting>
  <conditionalFormatting sqref="H32">
    <cfRule type="cellIs" dxfId="2192" priority="2210" operator="between">
      <formula>0</formula>
      <formula>0</formula>
    </cfRule>
  </conditionalFormatting>
  <conditionalFormatting sqref="H37">
    <cfRule type="cellIs" dxfId="2191" priority="2209" operator="between">
      <formula>0</formula>
      <formula>0</formula>
    </cfRule>
  </conditionalFormatting>
  <conditionalFormatting sqref="H35">
    <cfRule type="cellIs" dxfId="2190" priority="2205" operator="between">
      <formula>0</formula>
      <formula>0</formula>
    </cfRule>
  </conditionalFormatting>
  <conditionalFormatting sqref="H38">
    <cfRule type="cellIs" dxfId="2189" priority="2208" operator="between">
      <formula>0</formula>
      <formula>0</formula>
    </cfRule>
  </conditionalFormatting>
  <conditionalFormatting sqref="H34">
    <cfRule type="cellIs" dxfId="2188" priority="2207" operator="between">
      <formula>0</formula>
      <formula>0</formula>
    </cfRule>
  </conditionalFormatting>
  <conditionalFormatting sqref="H36">
    <cfRule type="cellIs" dxfId="2187" priority="2206" operator="between">
      <formula>0</formula>
      <formula>0</formula>
    </cfRule>
  </conditionalFormatting>
  <conditionalFormatting sqref="H43">
    <cfRule type="cellIs" dxfId="2186" priority="2204" operator="between">
      <formula>0</formula>
      <formula>0</formula>
    </cfRule>
  </conditionalFormatting>
  <conditionalFormatting sqref="H41">
    <cfRule type="cellIs" dxfId="2185" priority="2200" operator="between">
      <formula>0</formula>
      <formula>0</formula>
    </cfRule>
  </conditionalFormatting>
  <conditionalFormatting sqref="H44">
    <cfRule type="cellIs" dxfId="2184" priority="2203" operator="between">
      <formula>0</formula>
      <formula>0</formula>
    </cfRule>
  </conditionalFormatting>
  <conditionalFormatting sqref="H40">
    <cfRule type="cellIs" dxfId="2183" priority="2202" operator="between">
      <formula>0</formula>
      <formula>0</formula>
    </cfRule>
  </conditionalFormatting>
  <conditionalFormatting sqref="H123">
    <cfRule type="cellIs" dxfId="2182" priority="2135" operator="between">
      <formula>0</formula>
      <formula>0</formula>
    </cfRule>
  </conditionalFormatting>
  <conditionalFormatting sqref="H42">
    <cfRule type="cellIs" dxfId="2181" priority="2201" operator="between">
      <formula>0</formula>
      <formula>0</formula>
    </cfRule>
  </conditionalFormatting>
  <conditionalFormatting sqref="H124">
    <cfRule type="cellIs" dxfId="2180" priority="2134" operator="between">
      <formula>0</formula>
      <formula>0</formula>
    </cfRule>
  </conditionalFormatting>
  <conditionalFormatting sqref="H120">
    <cfRule type="cellIs" dxfId="2179" priority="2133" operator="between">
      <formula>0</formula>
      <formula>0</formula>
    </cfRule>
  </conditionalFormatting>
  <conditionalFormatting sqref="H49">
    <cfRule type="cellIs" dxfId="2178" priority="2199" operator="between">
      <formula>0</formula>
      <formula>0</formula>
    </cfRule>
  </conditionalFormatting>
  <conditionalFormatting sqref="H122">
    <cfRule type="cellIs" dxfId="2177" priority="2132" operator="between">
      <formula>0</formula>
      <formula>0</formula>
    </cfRule>
  </conditionalFormatting>
  <conditionalFormatting sqref="H47">
    <cfRule type="cellIs" dxfId="2176" priority="2195" operator="between">
      <formula>0</formula>
      <formula>0</formula>
    </cfRule>
  </conditionalFormatting>
  <conditionalFormatting sqref="H50">
    <cfRule type="cellIs" dxfId="2175" priority="2198" operator="between">
      <formula>0</formula>
      <formula>0</formula>
    </cfRule>
  </conditionalFormatting>
  <conditionalFormatting sqref="H121">
    <cfRule type="cellIs" dxfId="2174" priority="2131" operator="between">
      <formula>0</formula>
      <formula>0</formula>
    </cfRule>
  </conditionalFormatting>
  <conditionalFormatting sqref="H46">
    <cfRule type="cellIs" dxfId="2173" priority="2197" operator="between">
      <formula>0</formula>
      <formula>0</formula>
    </cfRule>
  </conditionalFormatting>
  <conditionalFormatting sqref="H117">
    <cfRule type="cellIs" dxfId="2172" priority="2130" operator="between">
      <formula>0</formula>
      <formula>0</formula>
    </cfRule>
  </conditionalFormatting>
  <conditionalFormatting sqref="H48">
    <cfRule type="cellIs" dxfId="2171" priority="2196" operator="between">
      <formula>0</formula>
      <formula>0</formula>
    </cfRule>
  </conditionalFormatting>
  <conditionalFormatting sqref="H118">
    <cfRule type="cellIs" dxfId="2170" priority="2129" operator="between">
      <formula>0</formula>
      <formula>0</formula>
    </cfRule>
  </conditionalFormatting>
  <conditionalFormatting sqref="H114">
    <cfRule type="cellIs" dxfId="2169" priority="2128" operator="between">
      <formula>0</formula>
      <formula>0</formula>
    </cfRule>
  </conditionalFormatting>
  <conditionalFormatting sqref="H55">
    <cfRule type="cellIs" dxfId="2168" priority="2194" operator="between">
      <formula>0</formula>
      <formula>0</formula>
    </cfRule>
  </conditionalFormatting>
  <conditionalFormatting sqref="H116">
    <cfRule type="cellIs" dxfId="2167" priority="2127" operator="between">
      <formula>0</formula>
      <formula>0</formula>
    </cfRule>
  </conditionalFormatting>
  <conditionalFormatting sqref="H53">
    <cfRule type="cellIs" dxfId="2166" priority="2190" operator="between">
      <formula>0</formula>
      <formula>0</formula>
    </cfRule>
  </conditionalFormatting>
  <conditionalFormatting sqref="H56">
    <cfRule type="cellIs" dxfId="2165" priority="2193" operator="between">
      <formula>0</formula>
      <formula>0</formula>
    </cfRule>
  </conditionalFormatting>
  <conditionalFormatting sqref="H115">
    <cfRule type="cellIs" dxfId="2164" priority="2126" operator="between">
      <formula>0</formula>
      <formula>0</formula>
    </cfRule>
  </conditionalFormatting>
  <conditionalFormatting sqref="H52">
    <cfRule type="cellIs" dxfId="2163" priority="2192" operator="between">
      <formula>0</formula>
      <formula>0</formula>
    </cfRule>
  </conditionalFormatting>
  <conditionalFormatting sqref="H160">
    <cfRule type="cellIs" dxfId="2162" priority="2124" operator="between">
      <formula>0</formula>
      <formula>0</formula>
    </cfRule>
  </conditionalFormatting>
  <conditionalFormatting sqref="H54">
    <cfRule type="cellIs" dxfId="2161" priority="2191" operator="between">
      <formula>0</formula>
      <formula>0</formula>
    </cfRule>
  </conditionalFormatting>
  <conditionalFormatting sqref="H161">
    <cfRule type="cellIs" dxfId="2160" priority="2123" operator="between">
      <formula>0</formula>
      <formula>0</formula>
    </cfRule>
  </conditionalFormatting>
  <conditionalFormatting sqref="H157">
    <cfRule type="cellIs" dxfId="2159" priority="2122" operator="between">
      <formula>0</formula>
      <formula>0</formula>
    </cfRule>
  </conditionalFormatting>
  <conditionalFormatting sqref="H80">
    <cfRule type="cellIs" dxfId="2158" priority="2189" operator="between">
      <formula>0</formula>
      <formula>0</formula>
    </cfRule>
  </conditionalFormatting>
  <conditionalFormatting sqref="H159">
    <cfRule type="cellIs" dxfId="2157" priority="2121" operator="between">
      <formula>0</formula>
      <formula>0</formula>
    </cfRule>
  </conditionalFormatting>
  <conditionalFormatting sqref="H78">
    <cfRule type="cellIs" dxfId="2156" priority="2185" operator="between">
      <formula>0</formula>
      <formula>0</formula>
    </cfRule>
  </conditionalFormatting>
  <conditionalFormatting sqref="H81">
    <cfRule type="cellIs" dxfId="2155" priority="2188" operator="between">
      <formula>0</formula>
      <formula>0</formula>
    </cfRule>
  </conditionalFormatting>
  <conditionalFormatting sqref="H158">
    <cfRule type="cellIs" dxfId="2154" priority="2120" operator="between">
      <formula>0</formula>
      <formula>0</formula>
    </cfRule>
  </conditionalFormatting>
  <conditionalFormatting sqref="H77">
    <cfRule type="cellIs" dxfId="2153" priority="2187" operator="between">
      <formula>0</formula>
      <formula>0</formula>
    </cfRule>
  </conditionalFormatting>
  <conditionalFormatting sqref="H154">
    <cfRule type="cellIs" dxfId="2152" priority="2119" operator="between">
      <formula>0</formula>
      <formula>0</formula>
    </cfRule>
  </conditionalFormatting>
  <conditionalFormatting sqref="H79">
    <cfRule type="cellIs" dxfId="2151" priority="2186" operator="between">
      <formula>0</formula>
      <formula>0</formula>
    </cfRule>
  </conditionalFormatting>
  <conditionalFormatting sqref="H155">
    <cfRule type="cellIs" dxfId="2150" priority="2118" operator="between">
      <formula>0</formula>
      <formula>0</formula>
    </cfRule>
  </conditionalFormatting>
  <conditionalFormatting sqref="H151">
    <cfRule type="cellIs" dxfId="2149" priority="2117" operator="between">
      <formula>0</formula>
      <formula>0</formula>
    </cfRule>
  </conditionalFormatting>
  <conditionalFormatting sqref="H62">
    <cfRule type="cellIs" dxfId="2148" priority="2184" operator="between">
      <formula>0</formula>
      <formula>0</formula>
    </cfRule>
  </conditionalFormatting>
  <conditionalFormatting sqref="H153">
    <cfRule type="cellIs" dxfId="2147" priority="2116" operator="between">
      <formula>0</formula>
      <formula>0</formula>
    </cfRule>
  </conditionalFormatting>
  <conditionalFormatting sqref="H60">
    <cfRule type="cellIs" dxfId="2146" priority="2180" operator="between">
      <formula>0</formula>
      <formula>0</formula>
    </cfRule>
  </conditionalFormatting>
  <conditionalFormatting sqref="H63">
    <cfRule type="cellIs" dxfId="2145" priority="2183" operator="between">
      <formula>0</formula>
      <formula>0</formula>
    </cfRule>
  </conditionalFormatting>
  <conditionalFormatting sqref="H152">
    <cfRule type="cellIs" dxfId="2144" priority="2115" operator="between">
      <formula>0</formula>
      <formula>0</formula>
    </cfRule>
  </conditionalFormatting>
  <conditionalFormatting sqref="H59">
    <cfRule type="cellIs" dxfId="2143" priority="2182" operator="between">
      <formula>0</formula>
      <formula>0</formula>
    </cfRule>
  </conditionalFormatting>
  <conditionalFormatting sqref="H144 H138">
    <cfRule type="cellIs" dxfId="2142" priority="2114" operator="between">
      <formula>0</formula>
      <formula>0</formula>
    </cfRule>
  </conditionalFormatting>
  <conditionalFormatting sqref="H61">
    <cfRule type="cellIs" dxfId="2141" priority="2181" operator="between">
      <formula>0</formula>
      <formula>0</formula>
    </cfRule>
  </conditionalFormatting>
  <conditionalFormatting sqref="H66">
    <cfRule type="cellIs" dxfId="2140" priority="2175" operator="between">
      <formula>0</formula>
      <formula>0</formula>
    </cfRule>
  </conditionalFormatting>
  <conditionalFormatting sqref="H69">
    <cfRule type="cellIs" dxfId="2139" priority="2178" operator="between">
      <formula>0</formula>
      <formula>0</formula>
    </cfRule>
  </conditionalFormatting>
  <conditionalFormatting sqref="H67">
    <cfRule type="cellIs" dxfId="2138" priority="2176" operator="between">
      <formula>0</formula>
      <formula>0</formula>
    </cfRule>
  </conditionalFormatting>
  <conditionalFormatting sqref="H74">
    <cfRule type="cellIs" dxfId="2137" priority="2174" operator="between">
      <formula>0</formula>
      <formula>0</formula>
    </cfRule>
  </conditionalFormatting>
  <conditionalFormatting sqref="H72">
    <cfRule type="cellIs" dxfId="2136" priority="2170" operator="between">
      <formula>0</formula>
      <formula>0</formula>
    </cfRule>
  </conditionalFormatting>
  <conditionalFormatting sqref="H75">
    <cfRule type="cellIs" dxfId="2135" priority="2173" operator="between">
      <formula>0</formula>
      <formula>0</formula>
    </cfRule>
  </conditionalFormatting>
  <conditionalFormatting sqref="H71">
    <cfRule type="cellIs" dxfId="2134" priority="2172" operator="between">
      <formula>0</formula>
      <formula>0</formula>
    </cfRule>
  </conditionalFormatting>
  <conditionalFormatting sqref="H181 H175">
    <cfRule type="cellIs" dxfId="2133" priority="2103" operator="between">
      <formula>0</formula>
      <formula>0</formula>
    </cfRule>
  </conditionalFormatting>
  <conditionalFormatting sqref="H73">
    <cfRule type="cellIs" dxfId="2132" priority="2171" operator="between">
      <formula>0</formula>
      <formula>0</formula>
    </cfRule>
  </conditionalFormatting>
  <conditionalFormatting sqref="H99">
    <cfRule type="cellIs" dxfId="2131" priority="2163" operator="between">
      <formula>0</formula>
      <formula>0</formula>
    </cfRule>
  </conditionalFormatting>
  <conditionalFormatting sqref="H92">
    <cfRule type="cellIs" dxfId="2130" priority="2159" operator="between">
      <formula>0</formula>
      <formula>0</formula>
    </cfRule>
  </conditionalFormatting>
  <conditionalFormatting sqref="H241">
    <cfRule type="cellIs" dxfId="2129" priority="2053" operator="between">
      <formula>0</formula>
      <formula>0</formula>
    </cfRule>
  </conditionalFormatting>
  <conditionalFormatting sqref="H90">
    <cfRule type="cellIs" dxfId="2128" priority="2155" operator="between">
      <formula>0</formula>
      <formula>0</formula>
    </cfRule>
  </conditionalFormatting>
  <conditionalFormatting sqref="H93">
    <cfRule type="cellIs" dxfId="2127" priority="2158" operator="between">
      <formula>0</formula>
      <formula>0</formula>
    </cfRule>
  </conditionalFormatting>
  <conditionalFormatting sqref="H242">
    <cfRule type="cellIs" dxfId="2126" priority="2052" operator="between">
      <formula>0</formula>
      <formula>0</formula>
    </cfRule>
  </conditionalFormatting>
  <conditionalFormatting sqref="H89">
    <cfRule type="cellIs" dxfId="2125" priority="2157" operator="between">
      <formula>0</formula>
      <formula>0</formula>
    </cfRule>
  </conditionalFormatting>
  <conditionalFormatting sqref="H238">
    <cfRule type="cellIs" dxfId="2124" priority="2051" operator="between">
      <formula>0</formula>
      <formula>0</formula>
    </cfRule>
  </conditionalFormatting>
  <conditionalFormatting sqref="H91">
    <cfRule type="cellIs" dxfId="2123" priority="2156" operator="between">
      <formula>0</formula>
      <formula>0</formula>
    </cfRule>
  </conditionalFormatting>
  <conditionalFormatting sqref="H240">
    <cfRule type="cellIs" dxfId="2122" priority="2050" operator="between">
      <formula>0</formula>
      <formula>0</formula>
    </cfRule>
  </conditionalFormatting>
  <conditionalFormatting sqref="H239">
    <cfRule type="cellIs" dxfId="2121" priority="2049" operator="between">
      <formula>0</formula>
      <formula>0</formula>
    </cfRule>
  </conditionalFormatting>
  <conditionalFormatting sqref="H86">
    <cfRule type="cellIs" dxfId="2120" priority="2152" operator="between">
      <formula>0</formula>
      <formula>0</formula>
    </cfRule>
  </conditionalFormatting>
  <conditionalFormatting sqref="H85">
    <cfRule type="cellIs" dxfId="2119" priority="2154" operator="between">
      <formula>0</formula>
      <formula>0</formula>
    </cfRule>
  </conditionalFormatting>
  <conditionalFormatting sqref="H235">
    <cfRule type="cellIs" dxfId="2118" priority="2048" operator="between">
      <formula>0</formula>
      <formula>0</formula>
    </cfRule>
  </conditionalFormatting>
  <conditionalFormatting sqref="H87">
    <cfRule type="cellIs" dxfId="2117" priority="2153" operator="between">
      <formula>0</formula>
      <formula>0</formula>
    </cfRule>
  </conditionalFormatting>
  <conditionalFormatting sqref="H236">
    <cfRule type="cellIs" dxfId="2116" priority="2047" operator="between">
      <formula>0</formula>
      <formula>0</formula>
    </cfRule>
  </conditionalFormatting>
  <conditionalFormatting sqref="H232">
    <cfRule type="cellIs" dxfId="2115" priority="2046" operator="between">
      <formula>0</formula>
      <formula>0</formula>
    </cfRule>
  </conditionalFormatting>
  <conditionalFormatting sqref="H109">
    <cfRule type="cellIs" dxfId="2114" priority="2151" operator="between">
      <formula>0</formula>
      <formula>0</formula>
    </cfRule>
  </conditionalFormatting>
  <conditionalFormatting sqref="H234">
    <cfRule type="cellIs" dxfId="2113" priority="2045" operator="between">
      <formula>0</formula>
      <formula>0</formula>
    </cfRule>
  </conditionalFormatting>
  <conditionalFormatting sqref="H110">
    <cfRule type="cellIs" dxfId="2112" priority="2150" operator="between">
      <formula>0</formula>
      <formula>0</formula>
    </cfRule>
  </conditionalFormatting>
  <conditionalFormatting sqref="H233">
    <cfRule type="cellIs" dxfId="2111" priority="2044" operator="between">
      <formula>0</formula>
      <formula>0</formula>
    </cfRule>
  </conditionalFormatting>
  <conditionalFormatting sqref="H229">
    <cfRule type="cellIs" dxfId="2110" priority="2042" operator="between">
      <formula>0</formula>
      <formula>0</formula>
    </cfRule>
  </conditionalFormatting>
  <conditionalFormatting sqref="H230">
    <cfRule type="cellIs" dxfId="2109" priority="2041" operator="between">
      <formula>0</formula>
      <formula>0</formula>
    </cfRule>
  </conditionalFormatting>
  <conditionalFormatting sqref="H131 H125">
    <cfRule type="cellIs" dxfId="2108" priority="2147" operator="between">
      <formula>0</formula>
      <formula>0</formula>
    </cfRule>
  </conditionalFormatting>
  <conditionalFormatting sqref="H133">
    <cfRule type="cellIs" dxfId="2107" priority="2142" operator="between">
      <formula>0</formula>
      <formula>0</formula>
    </cfRule>
  </conditionalFormatting>
  <conditionalFormatting sqref="H132">
    <cfRule type="cellIs" dxfId="2106" priority="2144" operator="between">
      <formula>0</formula>
      <formula>0</formula>
    </cfRule>
  </conditionalFormatting>
  <conditionalFormatting sqref="H134">
    <cfRule type="cellIs" dxfId="2105" priority="2143" operator="between">
      <formula>0</formula>
      <formula>0</formula>
    </cfRule>
  </conditionalFormatting>
  <conditionalFormatting sqref="H129">
    <cfRule type="cellIs" dxfId="2104" priority="2141" operator="between">
      <formula>0</formula>
      <formula>0</formula>
    </cfRule>
  </conditionalFormatting>
  <conditionalFormatting sqref="H127">
    <cfRule type="cellIs" dxfId="2103" priority="2137" operator="between">
      <formula>0</formula>
      <formula>0</formula>
    </cfRule>
  </conditionalFormatting>
  <conditionalFormatting sqref="H130">
    <cfRule type="cellIs" dxfId="2102" priority="2140" operator="between">
      <formula>0</formula>
      <formula>0</formula>
    </cfRule>
  </conditionalFormatting>
  <conditionalFormatting sqref="H126">
    <cfRule type="cellIs" dxfId="2101" priority="2139" operator="between">
      <formula>0</formula>
      <formula>0</formula>
    </cfRule>
  </conditionalFormatting>
  <conditionalFormatting sqref="H128">
    <cfRule type="cellIs" dxfId="2100" priority="2138" operator="between">
      <formula>0</formula>
      <formula>0</formula>
    </cfRule>
  </conditionalFormatting>
  <conditionalFormatting sqref="H266">
    <cfRule type="cellIs" dxfId="2099" priority="2031" operator="between">
      <formula>0</formula>
      <formula>0</formula>
    </cfRule>
  </conditionalFormatting>
  <conditionalFormatting sqref="H263">
    <cfRule type="cellIs" dxfId="2098" priority="2030" operator="between">
      <formula>0</formula>
      <formula>0</formula>
    </cfRule>
  </conditionalFormatting>
  <conditionalFormatting sqref="H119 H113">
    <cfRule type="cellIs" dxfId="2097" priority="2136" operator="between">
      <formula>0</formula>
      <formula>0</formula>
    </cfRule>
  </conditionalFormatting>
  <conditionalFormatting sqref="H254">
    <cfRule type="cellIs" dxfId="2096" priority="2021" operator="between">
      <formula>0</formula>
      <formula>0</formula>
    </cfRule>
  </conditionalFormatting>
  <conditionalFormatting sqref="H255">
    <cfRule type="cellIs" dxfId="2095" priority="2020" operator="between">
      <formula>0</formula>
      <formula>0</formula>
    </cfRule>
  </conditionalFormatting>
  <conditionalFormatting sqref="H251">
    <cfRule type="cellIs" dxfId="2094" priority="2019" operator="between">
      <formula>0</formula>
      <formula>0</formula>
    </cfRule>
  </conditionalFormatting>
  <conditionalFormatting sqref="H156 H150">
    <cfRule type="cellIs" dxfId="2093" priority="2125" operator="between">
      <formula>0</formula>
      <formula>0</formula>
    </cfRule>
  </conditionalFormatting>
  <conditionalFormatting sqref="H247">
    <cfRule type="cellIs" dxfId="2092" priority="2014" operator="between">
      <formula>0</formula>
      <formula>0</formula>
    </cfRule>
  </conditionalFormatting>
  <conditionalFormatting sqref="H246">
    <cfRule type="cellIs" dxfId="2091" priority="2013" operator="between">
      <formula>0</formula>
      <formula>0</formula>
    </cfRule>
  </conditionalFormatting>
  <conditionalFormatting sqref="H272">
    <cfRule type="cellIs" dxfId="2090" priority="2012" operator="between">
      <formula>0</formula>
      <formula>0</formula>
    </cfRule>
  </conditionalFormatting>
  <conditionalFormatting sqref="H269">
    <cfRule type="cellIs" dxfId="2089" priority="2011" operator="between">
      <formula>0</formula>
      <formula>0</formula>
    </cfRule>
  </conditionalFormatting>
  <conditionalFormatting sqref="H271">
    <cfRule type="cellIs" dxfId="2088" priority="2010" operator="between">
      <formula>0</formula>
      <formula>0</formula>
    </cfRule>
  </conditionalFormatting>
  <conditionalFormatting sqref="H270">
    <cfRule type="cellIs" dxfId="2087" priority="2009" operator="between">
      <formula>0</formula>
      <formula>0</formula>
    </cfRule>
  </conditionalFormatting>
  <conditionalFormatting sqref="H148">
    <cfRule type="cellIs" dxfId="2086" priority="2113" operator="between">
      <formula>0</formula>
      <formula>0</formula>
    </cfRule>
  </conditionalFormatting>
  <conditionalFormatting sqref="H146">
    <cfRule type="cellIs" dxfId="2085" priority="2109" operator="between">
      <formula>0</formula>
      <formula>0</formula>
    </cfRule>
  </conditionalFormatting>
  <conditionalFormatting sqref="H149">
    <cfRule type="cellIs" dxfId="2084" priority="2112" operator="between">
      <formula>0</formula>
      <formula>0</formula>
    </cfRule>
  </conditionalFormatting>
  <conditionalFormatting sqref="H145">
    <cfRule type="cellIs" dxfId="2083" priority="2111" operator="between">
      <formula>0</formula>
      <formula>0</formula>
    </cfRule>
  </conditionalFormatting>
  <conditionalFormatting sqref="H147">
    <cfRule type="cellIs" dxfId="2082" priority="2110" operator="between">
      <formula>0</formula>
      <formula>0</formula>
    </cfRule>
  </conditionalFormatting>
  <conditionalFormatting sqref="H142">
    <cfRule type="cellIs" dxfId="2081" priority="2108" operator="between">
      <formula>0</formula>
      <formula>0</formula>
    </cfRule>
  </conditionalFormatting>
  <conditionalFormatting sqref="H140">
    <cfRule type="cellIs" dxfId="2080" priority="2104" operator="between">
      <formula>0</formula>
      <formula>0</formula>
    </cfRule>
  </conditionalFormatting>
  <conditionalFormatting sqref="H143">
    <cfRule type="cellIs" dxfId="2079" priority="2107" operator="between">
      <formula>0</formula>
      <formula>0</formula>
    </cfRule>
  </conditionalFormatting>
  <conditionalFormatting sqref="H139">
    <cfRule type="cellIs" dxfId="2078" priority="2106" operator="between">
      <formula>0</formula>
      <formula>0</formula>
    </cfRule>
  </conditionalFormatting>
  <conditionalFormatting sqref="H141">
    <cfRule type="cellIs" dxfId="2077" priority="2105" operator="between">
      <formula>0</formula>
      <formula>0</formula>
    </cfRule>
  </conditionalFormatting>
  <conditionalFormatting sqref="H281">
    <cfRule type="cellIs" dxfId="2076" priority="1997" operator="between">
      <formula>0</formula>
      <formula>0</formula>
    </cfRule>
  </conditionalFormatting>
  <conditionalFormatting sqref="H185">
    <cfRule type="cellIs" dxfId="2075" priority="2102" operator="between">
      <formula>0</formula>
      <formula>0</formula>
    </cfRule>
  </conditionalFormatting>
  <conditionalFormatting sqref="H183">
    <cfRule type="cellIs" dxfId="2074" priority="2098" operator="between">
      <formula>0</formula>
      <formula>0</formula>
    </cfRule>
  </conditionalFormatting>
  <conditionalFormatting sqref="H186">
    <cfRule type="cellIs" dxfId="2073" priority="2101" operator="between">
      <formula>0</formula>
      <formula>0</formula>
    </cfRule>
  </conditionalFormatting>
  <conditionalFormatting sqref="H182">
    <cfRule type="cellIs" dxfId="2072" priority="2100" operator="between">
      <formula>0</formula>
      <formula>0</formula>
    </cfRule>
  </conditionalFormatting>
  <conditionalFormatting sqref="H184">
    <cfRule type="cellIs" dxfId="2071" priority="2099" operator="between">
      <formula>0</formula>
      <formula>0</formula>
    </cfRule>
  </conditionalFormatting>
  <conditionalFormatting sqref="H179">
    <cfRule type="cellIs" dxfId="2070" priority="2097" operator="between">
      <formula>0</formula>
      <formula>0</formula>
    </cfRule>
  </conditionalFormatting>
  <conditionalFormatting sqref="H177">
    <cfRule type="cellIs" dxfId="2069" priority="2093" operator="between">
      <formula>0</formula>
      <formula>0</formula>
    </cfRule>
  </conditionalFormatting>
  <conditionalFormatting sqref="H180">
    <cfRule type="cellIs" dxfId="2068" priority="2096" operator="between">
      <formula>0</formula>
      <formula>0</formula>
    </cfRule>
  </conditionalFormatting>
  <conditionalFormatting sqref="H176">
    <cfRule type="cellIs" dxfId="2067" priority="2095" operator="between">
      <formula>0</formula>
      <formula>0</formula>
    </cfRule>
  </conditionalFormatting>
  <conditionalFormatting sqref="H178">
    <cfRule type="cellIs" dxfId="2066" priority="2094" operator="between">
      <formula>0</formula>
      <formula>0</formula>
    </cfRule>
  </conditionalFormatting>
  <conditionalFormatting sqref="H169">
    <cfRule type="cellIs" dxfId="2065" priority="2092" operator="between">
      <formula>0</formula>
      <formula>0</formula>
    </cfRule>
  </conditionalFormatting>
  <conditionalFormatting sqref="H173">
    <cfRule type="cellIs" dxfId="2064" priority="2091" operator="between">
      <formula>0</formula>
      <formula>0</formula>
    </cfRule>
  </conditionalFormatting>
  <conditionalFormatting sqref="H171">
    <cfRule type="cellIs" dxfId="2063" priority="2087" operator="between">
      <formula>0</formula>
      <formula>0</formula>
    </cfRule>
  </conditionalFormatting>
  <conditionalFormatting sqref="H174">
    <cfRule type="cellIs" dxfId="2062" priority="2090" operator="between">
      <formula>0</formula>
      <formula>0</formula>
    </cfRule>
  </conditionalFormatting>
  <conditionalFormatting sqref="H170">
    <cfRule type="cellIs" dxfId="2061" priority="2089" operator="between">
      <formula>0</formula>
      <formula>0</formula>
    </cfRule>
  </conditionalFormatting>
  <conditionalFormatting sqref="H172">
    <cfRule type="cellIs" dxfId="2060" priority="2088" operator="between">
      <formula>0</formula>
      <formula>0</formula>
    </cfRule>
  </conditionalFormatting>
  <conditionalFormatting sqref="H168">
    <cfRule type="cellIs" dxfId="2059" priority="2086" operator="between">
      <formula>0</formula>
      <formula>0</formula>
    </cfRule>
  </conditionalFormatting>
  <conditionalFormatting sqref="H166">
    <cfRule type="cellIs" dxfId="2058" priority="2083" operator="between">
      <formula>0</formula>
      <formula>0</formula>
    </cfRule>
  </conditionalFormatting>
  <conditionalFormatting sqref="H190">
    <cfRule type="cellIs" dxfId="2057" priority="2080" operator="between">
      <formula>0</formula>
      <formula>0</formula>
    </cfRule>
  </conditionalFormatting>
  <conditionalFormatting sqref="H187">
    <cfRule type="cellIs" dxfId="2056" priority="2082" operator="between">
      <formula>0</formula>
      <formula>0</formula>
    </cfRule>
  </conditionalFormatting>
  <conditionalFormatting sqref="H165">
    <cfRule type="cellIs" dxfId="2055" priority="2085" operator="between">
      <formula>0</formula>
      <formula>0</formula>
    </cfRule>
  </conditionalFormatting>
  <conditionalFormatting sqref="H167">
    <cfRule type="cellIs" dxfId="2054" priority="2084" operator="between">
      <formula>0</formula>
      <formula>0</formula>
    </cfRule>
  </conditionalFormatting>
  <conditionalFormatting sqref="H189">
    <cfRule type="cellIs" dxfId="2053" priority="2079" operator="between">
      <formula>0</formula>
      <formula>0</formula>
    </cfRule>
  </conditionalFormatting>
  <conditionalFormatting sqref="H188">
    <cfRule type="cellIs" dxfId="2052" priority="2081" operator="between">
      <formula>0</formula>
      <formula>0</formula>
    </cfRule>
  </conditionalFormatting>
  <conditionalFormatting sqref="H297">
    <cfRule type="cellIs" dxfId="2051" priority="2006" operator="between">
      <formula>0</formula>
      <formula>0</formula>
    </cfRule>
  </conditionalFormatting>
  <conditionalFormatting sqref="H192">
    <cfRule type="cellIs" dxfId="2050" priority="2077" operator="between">
      <formula>0</formula>
      <formula>0</formula>
    </cfRule>
  </conditionalFormatting>
  <conditionalFormatting sqref="H193">
    <cfRule type="cellIs" dxfId="2049" priority="2078" operator="between">
      <formula>0</formula>
      <formula>0</formula>
    </cfRule>
  </conditionalFormatting>
  <conditionalFormatting sqref="H294">
    <cfRule type="cellIs" dxfId="2048" priority="2005" operator="between">
      <formula>0</formula>
      <formula>0</formula>
    </cfRule>
  </conditionalFormatting>
  <conditionalFormatting sqref="H296">
    <cfRule type="cellIs" dxfId="2047" priority="2004" operator="between">
      <formula>0</formula>
      <formula>0</formula>
    </cfRule>
  </conditionalFormatting>
  <conditionalFormatting sqref="H212 H206">
    <cfRule type="cellIs" dxfId="2046" priority="2076" operator="between">
      <formula>0</formula>
      <formula>0</formula>
    </cfRule>
  </conditionalFormatting>
  <conditionalFormatting sqref="H216">
    <cfRule type="cellIs" dxfId="2045" priority="2075" operator="between">
      <formula>0</formula>
      <formula>0</formula>
    </cfRule>
  </conditionalFormatting>
  <conditionalFormatting sqref="H214">
    <cfRule type="cellIs" dxfId="2044" priority="2071" operator="between">
      <formula>0</formula>
      <formula>0</formula>
    </cfRule>
  </conditionalFormatting>
  <conditionalFormatting sqref="H217">
    <cfRule type="cellIs" dxfId="2043" priority="2074" operator="between">
      <formula>0</formula>
      <formula>0</formula>
    </cfRule>
  </conditionalFormatting>
  <conditionalFormatting sqref="H213">
    <cfRule type="cellIs" dxfId="2042" priority="2073" operator="between">
      <formula>0</formula>
      <formula>0</formula>
    </cfRule>
  </conditionalFormatting>
  <conditionalFormatting sqref="H215">
    <cfRule type="cellIs" dxfId="2041" priority="2072" operator="between">
      <formula>0</formula>
      <formula>0</formula>
    </cfRule>
  </conditionalFormatting>
  <conditionalFormatting sqref="H210">
    <cfRule type="cellIs" dxfId="2040" priority="2070" operator="between">
      <formula>0</formula>
      <formula>0</formula>
    </cfRule>
  </conditionalFormatting>
  <conditionalFormatting sqref="H208">
    <cfRule type="cellIs" dxfId="2039" priority="2066" operator="between">
      <formula>0</formula>
      <formula>0</formula>
    </cfRule>
  </conditionalFormatting>
  <conditionalFormatting sqref="H211">
    <cfRule type="cellIs" dxfId="2038" priority="2069" operator="between">
      <formula>0</formula>
      <formula>0</formula>
    </cfRule>
  </conditionalFormatting>
  <conditionalFormatting sqref="H285">
    <cfRule type="cellIs" dxfId="2037" priority="1996" operator="between">
      <formula>0</formula>
      <formula>0</formula>
    </cfRule>
  </conditionalFormatting>
  <conditionalFormatting sqref="H207">
    <cfRule type="cellIs" dxfId="2036" priority="2068" operator="between">
      <formula>0</formula>
      <formula>0</formula>
    </cfRule>
  </conditionalFormatting>
  <conditionalFormatting sqref="H286">
    <cfRule type="cellIs" dxfId="2035" priority="1995" operator="between">
      <formula>0</formula>
      <formula>0</formula>
    </cfRule>
  </conditionalFormatting>
  <conditionalFormatting sqref="H209">
    <cfRule type="cellIs" dxfId="2034" priority="2067" operator="between">
      <formula>0</formula>
      <formula>0</formula>
    </cfRule>
  </conditionalFormatting>
  <conditionalFormatting sqref="H282">
    <cfRule type="cellIs" dxfId="2033" priority="1994" operator="between">
      <formula>0</formula>
      <formula>0</formula>
    </cfRule>
  </conditionalFormatting>
  <conditionalFormatting sqref="H284">
    <cfRule type="cellIs" dxfId="2032" priority="1993" operator="between">
      <formula>0</formula>
      <formula>0</formula>
    </cfRule>
  </conditionalFormatting>
  <conditionalFormatting sqref="H200 H194">
    <cfRule type="cellIs" dxfId="2031" priority="2065" operator="between">
      <formula>0</formula>
      <formula>0</formula>
    </cfRule>
  </conditionalFormatting>
  <conditionalFormatting sqref="H204">
    <cfRule type="cellIs" dxfId="2030" priority="2064" operator="between">
      <formula>0</formula>
      <formula>0</formula>
    </cfRule>
  </conditionalFormatting>
  <conditionalFormatting sqref="H202">
    <cfRule type="cellIs" dxfId="2029" priority="2060" operator="between">
      <formula>0</formula>
      <formula>0</formula>
    </cfRule>
  </conditionalFormatting>
  <conditionalFormatting sqref="H205">
    <cfRule type="cellIs" dxfId="2028" priority="2063" operator="between">
      <formula>0</formula>
      <formula>0</formula>
    </cfRule>
  </conditionalFormatting>
  <conditionalFormatting sqref="H201">
    <cfRule type="cellIs" dxfId="2027" priority="2062" operator="between">
      <formula>0</formula>
      <formula>0</formula>
    </cfRule>
  </conditionalFormatting>
  <conditionalFormatting sqref="H203">
    <cfRule type="cellIs" dxfId="2026" priority="2061" operator="between">
      <formula>0</formula>
      <formula>0</formula>
    </cfRule>
  </conditionalFormatting>
  <conditionalFormatting sqref="H278">
    <cfRule type="cellIs" dxfId="2025" priority="1989" operator="between">
      <formula>0</formula>
      <formula>0</formula>
    </cfRule>
  </conditionalFormatting>
  <conditionalFormatting sqref="H277">
    <cfRule type="cellIs" dxfId="2024" priority="1988" operator="between">
      <formula>0</formula>
      <formula>0</formula>
    </cfRule>
  </conditionalFormatting>
  <conditionalFormatting sqref="H198">
    <cfRule type="cellIs" dxfId="2023" priority="2059" operator="between">
      <formula>0</formula>
      <formula>0</formula>
    </cfRule>
  </conditionalFormatting>
  <conditionalFormatting sqref="H318 H312">
    <cfRule type="cellIs" dxfId="2022" priority="1985" operator="between">
      <formula>0</formula>
      <formula>0</formula>
    </cfRule>
  </conditionalFormatting>
  <conditionalFormatting sqref="H323">
    <cfRule type="cellIs" dxfId="2021" priority="1986" operator="between">
      <formula>0</formula>
      <formula>0</formula>
    </cfRule>
  </conditionalFormatting>
  <conditionalFormatting sqref="H196">
    <cfRule type="cellIs" dxfId="2020" priority="2055" operator="between">
      <formula>0</formula>
      <formula>0</formula>
    </cfRule>
  </conditionalFormatting>
  <conditionalFormatting sqref="H199">
    <cfRule type="cellIs" dxfId="2019" priority="2058" operator="between">
      <formula>0</formula>
      <formula>0</formula>
    </cfRule>
  </conditionalFormatting>
  <conditionalFormatting sqref="H195">
    <cfRule type="cellIs" dxfId="2018" priority="2057" operator="between">
      <formula>0</formula>
      <formula>0</formula>
    </cfRule>
  </conditionalFormatting>
  <conditionalFormatting sqref="H197">
    <cfRule type="cellIs" dxfId="2017" priority="2056" operator="between">
      <formula>0</formula>
      <formula>0</formula>
    </cfRule>
  </conditionalFormatting>
  <conditionalFormatting sqref="H237 H231">
    <cfRule type="cellIs" dxfId="2016" priority="2054" operator="between">
      <formula>0</formula>
      <formula>0</formula>
    </cfRule>
  </conditionalFormatting>
  <conditionalFormatting sqref="H306">
    <cfRule type="cellIs" dxfId="2015" priority="1975" operator="between">
      <formula>0</formula>
      <formula>0</formula>
    </cfRule>
  </conditionalFormatting>
  <conditionalFormatting sqref="H225 H219">
    <cfRule type="cellIs" dxfId="2014" priority="2043" operator="between">
      <formula>0</formula>
      <formula>0</formula>
    </cfRule>
  </conditionalFormatting>
  <conditionalFormatting sqref="H31">
    <cfRule type="cellIs" dxfId="2013" priority="1965" operator="between">
      <formula>0</formula>
      <formula>0</formula>
    </cfRule>
  </conditionalFormatting>
  <conditionalFormatting sqref="H227">
    <cfRule type="cellIs" dxfId="2012" priority="2038" operator="between">
      <formula>0</formula>
      <formula>0</formula>
    </cfRule>
  </conditionalFormatting>
  <conditionalFormatting sqref="H226">
    <cfRule type="cellIs" dxfId="2011" priority="2040" operator="between">
      <formula>0</formula>
      <formula>0</formula>
    </cfRule>
  </conditionalFormatting>
  <conditionalFormatting sqref="H228">
    <cfRule type="cellIs" dxfId="2010" priority="2039" operator="between">
      <formula>0</formula>
      <formula>0</formula>
    </cfRule>
  </conditionalFormatting>
  <conditionalFormatting sqref="H223">
    <cfRule type="cellIs" dxfId="2009" priority="2037" operator="between">
      <formula>0</formula>
      <formula>0</formula>
    </cfRule>
  </conditionalFormatting>
  <conditionalFormatting sqref="H221">
    <cfRule type="cellIs" dxfId="2008" priority="2033" operator="between">
      <formula>0</formula>
      <formula>0</formula>
    </cfRule>
  </conditionalFormatting>
  <conditionalFormatting sqref="H224">
    <cfRule type="cellIs" dxfId="2007" priority="2036" operator="between">
      <formula>0</formula>
      <formula>0</formula>
    </cfRule>
  </conditionalFormatting>
  <conditionalFormatting sqref="H220">
    <cfRule type="cellIs" dxfId="2006" priority="2035" operator="between">
      <formula>0</formula>
      <formula>0</formula>
    </cfRule>
  </conditionalFormatting>
  <conditionalFormatting sqref="H222">
    <cfRule type="cellIs" dxfId="2005" priority="2034" operator="between">
      <formula>0</formula>
      <formula>0</formula>
    </cfRule>
  </conditionalFormatting>
  <conditionalFormatting sqref="H262 H256">
    <cfRule type="cellIs" dxfId="2004" priority="2032" operator="between">
      <formula>0</formula>
      <formula>0</formula>
    </cfRule>
  </conditionalFormatting>
  <conditionalFormatting sqref="H264">
    <cfRule type="cellIs" dxfId="2003" priority="2028" operator="between">
      <formula>0</formula>
      <formula>0</formula>
    </cfRule>
  </conditionalFormatting>
  <conditionalFormatting sqref="H265">
    <cfRule type="cellIs" dxfId="2002" priority="2029" operator="between">
      <formula>0</formula>
      <formula>0</formula>
    </cfRule>
  </conditionalFormatting>
  <conditionalFormatting sqref="H260">
    <cfRule type="cellIs" dxfId="2001" priority="2027" operator="between">
      <formula>0</formula>
      <formula>0</formula>
    </cfRule>
  </conditionalFormatting>
  <conditionalFormatting sqref="H258">
    <cfRule type="cellIs" dxfId="2000" priority="2023" operator="between">
      <formula>0</formula>
      <formula>0</formula>
    </cfRule>
  </conditionalFormatting>
  <conditionalFormatting sqref="H261">
    <cfRule type="cellIs" dxfId="1999" priority="2026" operator="between">
      <formula>0</formula>
      <formula>0</formula>
    </cfRule>
  </conditionalFormatting>
  <conditionalFormatting sqref="H257">
    <cfRule type="cellIs" dxfId="1998" priority="2025" operator="between">
      <formula>0</formula>
      <formula>0</formula>
    </cfRule>
  </conditionalFormatting>
  <conditionalFormatting sqref="H259">
    <cfRule type="cellIs" dxfId="1997" priority="2024" operator="between">
      <formula>0</formula>
      <formula>0</formula>
    </cfRule>
  </conditionalFormatting>
  <conditionalFormatting sqref="H250">
    <cfRule type="cellIs" dxfId="1996" priority="2022" operator="between">
      <formula>0</formula>
      <formula>0</formula>
    </cfRule>
  </conditionalFormatting>
  <conditionalFormatting sqref="H252">
    <cfRule type="cellIs" dxfId="1995" priority="2017" operator="between">
      <formula>0</formula>
      <formula>0</formula>
    </cfRule>
  </conditionalFormatting>
  <conditionalFormatting sqref="H253">
    <cfRule type="cellIs" dxfId="1994" priority="2018" operator="between">
      <formula>0</formula>
      <formula>0</formula>
    </cfRule>
  </conditionalFormatting>
  <conditionalFormatting sqref="H248">
    <cfRule type="cellIs" dxfId="1993" priority="2016" operator="between">
      <formula>0</formula>
      <formula>0</formula>
    </cfRule>
  </conditionalFormatting>
  <conditionalFormatting sqref="H249">
    <cfRule type="cellIs" dxfId="1992" priority="2015" operator="between">
      <formula>0</formula>
      <formula>0</formula>
    </cfRule>
  </conditionalFormatting>
  <conditionalFormatting sqref="H298">
    <cfRule type="cellIs" dxfId="1991" priority="2008" operator="between">
      <formula>0</formula>
      <formula>0</formula>
    </cfRule>
  </conditionalFormatting>
  <conditionalFormatting sqref="H293 H287">
    <cfRule type="cellIs" dxfId="1990" priority="2007" operator="between">
      <formula>0</formula>
      <formula>0</formula>
    </cfRule>
  </conditionalFormatting>
  <conditionalFormatting sqref="H295">
    <cfRule type="cellIs" dxfId="1989" priority="2003" operator="between">
      <formula>0</formula>
      <formula>0</formula>
    </cfRule>
  </conditionalFormatting>
  <conditionalFormatting sqref="H291">
    <cfRule type="cellIs" dxfId="1988" priority="2002" operator="between">
      <formula>0</formula>
      <formula>0</formula>
    </cfRule>
  </conditionalFormatting>
  <conditionalFormatting sqref="H289">
    <cfRule type="cellIs" dxfId="1987" priority="1998" operator="between">
      <formula>0</formula>
      <formula>0</formula>
    </cfRule>
  </conditionalFormatting>
  <conditionalFormatting sqref="H292">
    <cfRule type="cellIs" dxfId="1986" priority="2001" operator="between">
      <formula>0</formula>
      <formula>0</formula>
    </cfRule>
  </conditionalFormatting>
  <conditionalFormatting sqref="H288">
    <cfRule type="cellIs" dxfId="1985" priority="2000" operator="between">
      <formula>0</formula>
      <formula>0</formula>
    </cfRule>
  </conditionalFormatting>
  <conditionalFormatting sqref="H290">
    <cfRule type="cellIs" dxfId="1984" priority="1999" operator="between">
      <formula>0</formula>
      <formula>0</formula>
    </cfRule>
  </conditionalFormatting>
  <conditionalFormatting sqref="H283">
    <cfRule type="cellIs" dxfId="1983" priority="1992" operator="between">
      <formula>0</formula>
      <formula>0</formula>
    </cfRule>
  </conditionalFormatting>
  <conditionalFormatting sqref="H279">
    <cfRule type="cellIs" dxfId="1982" priority="1991" operator="between">
      <formula>0</formula>
      <formula>0</formula>
    </cfRule>
  </conditionalFormatting>
  <conditionalFormatting sqref="H280">
    <cfRule type="cellIs" dxfId="1981" priority="1990" operator="between">
      <formula>0</formula>
      <formula>0</formula>
    </cfRule>
  </conditionalFormatting>
  <conditionalFormatting sqref="H300:H301">
    <cfRule type="cellIs" dxfId="1980" priority="1987" operator="between">
      <formula>0</formula>
      <formula>0</formula>
    </cfRule>
  </conditionalFormatting>
  <conditionalFormatting sqref="H322">
    <cfRule type="cellIs" dxfId="1979" priority="1984" operator="between">
      <formula>0</formula>
      <formula>0</formula>
    </cfRule>
  </conditionalFormatting>
  <conditionalFormatting sqref="H320">
    <cfRule type="cellIs" dxfId="1978" priority="1981" operator="between">
      <formula>0</formula>
      <formula>0</formula>
    </cfRule>
  </conditionalFormatting>
  <conditionalFormatting sqref="H319">
    <cfRule type="cellIs" dxfId="1977" priority="1983" operator="between">
      <formula>0</formula>
      <formula>0</formula>
    </cfRule>
  </conditionalFormatting>
  <conditionalFormatting sqref="H321">
    <cfRule type="cellIs" dxfId="1976" priority="1982" operator="between">
      <formula>0</formula>
      <formula>0</formula>
    </cfRule>
  </conditionalFormatting>
  <conditionalFormatting sqref="H316">
    <cfRule type="cellIs" dxfId="1975" priority="1980" operator="between">
      <formula>0</formula>
      <formula>0</formula>
    </cfRule>
  </conditionalFormatting>
  <conditionalFormatting sqref="H314">
    <cfRule type="cellIs" dxfId="1974" priority="1976" operator="between">
      <formula>0</formula>
      <formula>0</formula>
    </cfRule>
  </conditionalFormatting>
  <conditionalFormatting sqref="H317">
    <cfRule type="cellIs" dxfId="1973" priority="1979" operator="between">
      <formula>0</formula>
      <formula>0</formula>
    </cfRule>
  </conditionalFormatting>
  <conditionalFormatting sqref="H313">
    <cfRule type="cellIs" dxfId="1972" priority="1978" operator="between">
      <formula>0</formula>
      <formula>0</formula>
    </cfRule>
  </conditionalFormatting>
  <conditionalFormatting sqref="H315">
    <cfRule type="cellIs" dxfId="1971" priority="1977" operator="between">
      <formula>0</formula>
      <formula>0</formula>
    </cfRule>
  </conditionalFormatting>
  <conditionalFormatting sqref="H310">
    <cfRule type="cellIs" dxfId="1970" priority="1974" operator="between">
      <formula>0</formula>
      <formula>0</formula>
    </cfRule>
  </conditionalFormatting>
  <conditionalFormatting sqref="H308">
    <cfRule type="cellIs" dxfId="1969" priority="1970" operator="between">
      <formula>0</formula>
      <formula>0</formula>
    </cfRule>
  </conditionalFormatting>
  <conditionalFormatting sqref="H311">
    <cfRule type="cellIs" dxfId="1968" priority="1973" operator="between">
      <formula>0</formula>
      <formula>0</formula>
    </cfRule>
  </conditionalFormatting>
  <conditionalFormatting sqref="H307">
    <cfRule type="cellIs" dxfId="1967" priority="1972" operator="between">
      <formula>0</formula>
      <formula>0</formula>
    </cfRule>
  </conditionalFormatting>
  <conditionalFormatting sqref="H309">
    <cfRule type="cellIs" dxfId="1966" priority="1971" operator="between">
      <formula>0</formula>
      <formula>0</formula>
    </cfRule>
  </conditionalFormatting>
  <conditionalFormatting sqref="H304">
    <cfRule type="cellIs" dxfId="1965" priority="1969" operator="between">
      <formula>0</formula>
      <formula>0</formula>
    </cfRule>
  </conditionalFormatting>
  <conditionalFormatting sqref="H302">
    <cfRule type="cellIs" dxfId="1964" priority="1966" operator="between">
      <formula>0</formula>
      <formula>0</formula>
    </cfRule>
  </conditionalFormatting>
  <conditionalFormatting sqref="H305">
    <cfRule type="cellIs" dxfId="1963" priority="1968" operator="between">
      <formula>0</formula>
      <formula>0</formula>
    </cfRule>
  </conditionalFormatting>
  <conditionalFormatting sqref="H303">
    <cfRule type="cellIs" dxfId="1962" priority="1967" operator="between">
      <formula>0</formula>
      <formula>0</formula>
    </cfRule>
  </conditionalFormatting>
  <conditionalFormatting sqref="H111">
    <cfRule type="cellIs" dxfId="1961" priority="1964" operator="between">
      <formula>0</formula>
      <formula>0</formula>
    </cfRule>
  </conditionalFormatting>
  <conditionalFormatting sqref="I26 I33 I39 I45 I51 I57:I58 I64 I70 I76 I82:I84 I112 I106 I100 I94 I88 I137 I162:I164 I191 I218 I243:I245 I273:I276 I267:I268 I299 I324:I326">
    <cfRule type="cellIs" dxfId="1960" priority="1963" operator="between">
      <formula>0</formula>
      <formula>0</formula>
    </cfRule>
  </conditionalFormatting>
  <conditionalFormatting sqref="I14 I12 I20">
    <cfRule type="cellIs" dxfId="1959" priority="1962" operator="between">
      <formula>0</formula>
      <formula>0</formula>
    </cfRule>
  </conditionalFormatting>
  <conditionalFormatting sqref="I26">
    <cfRule type="cellIs" dxfId="1958" priority="1961" operator="between">
      <formula>0</formula>
      <formula>0</formula>
    </cfRule>
  </conditionalFormatting>
  <conditionalFormatting sqref="I26 I33 I39 I45">
    <cfRule type="cellIs" dxfId="1957" priority="1960" operator="between">
      <formula>0</formula>
      <formula>0</formula>
    </cfRule>
  </conditionalFormatting>
  <conditionalFormatting sqref="I1">
    <cfRule type="cellIs" dxfId="1956" priority="1959" operator="between">
      <formula>0</formula>
      <formula>0</formula>
    </cfRule>
  </conditionalFormatting>
  <conditionalFormatting sqref="I1">
    <cfRule type="cellIs" dxfId="1955" priority="1958" operator="between">
      <formula>0</formula>
      <formula>0</formula>
    </cfRule>
  </conditionalFormatting>
  <conditionalFormatting sqref="I1">
    <cfRule type="cellIs" dxfId="1954" priority="1957" operator="between">
      <formula>0</formula>
      <formula>0</formula>
    </cfRule>
  </conditionalFormatting>
  <conditionalFormatting sqref="I68">
    <cfRule type="cellIs" dxfId="1953" priority="1902" operator="between">
      <formula>0</formula>
      <formula>0</formula>
    </cfRule>
  </conditionalFormatting>
  <conditionalFormatting sqref="I65">
    <cfRule type="cellIs" dxfId="1952" priority="1900" operator="between">
      <formula>0</formula>
      <formula>0</formula>
    </cfRule>
  </conditionalFormatting>
  <conditionalFormatting sqref="I10">
    <cfRule type="cellIs" dxfId="1951" priority="1952" operator="between">
      <formula>0</formula>
      <formula>0</formula>
    </cfRule>
  </conditionalFormatting>
  <conditionalFormatting sqref="I8">
    <cfRule type="cellIs" dxfId="1950" priority="1956" operator="between">
      <formula>0</formula>
      <formula>0</formula>
    </cfRule>
  </conditionalFormatting>
  <conditionalFormatting sqref="I104">
    <cfRule type="cellIs" dxfId="1949" priority="1892" operator="between">
      <formula>0</formula>
      <formula>0</formula>
    </cfRule>
  </conditionalFormatting>
  <conditionalFormatting sqref="I13">
    <cfRule type="cellIs" dxfId="1948" priority="1955" operator="between">
      <formula>0</formula>
      <formula>0</formula>
    </cfRule>
  </conditionalFormatting>
  <conditionalFormatting sqref="I105">
    <cfRule type="cellIs" dxfId="1947" priority="1891" operator="between">
      <formula>0</formula>
      <formula>0</formula>
    </cfRule>
  </conditionalFormatting>
  <conditionalFormatting sqref="I9">
    <cfRule type="cellIs" dxfId="1946" priority="1954" operator="between">
      <formula>0</formula>
      <formula>0</formula>
    </cfRule>
  </conditionalFormatting>
  <conditionalFormatting sqref="I101">
    <cfRule type="cellIs" dxfId="1945" priority="1890" operator="between">
      <formula>0</formula>
      <formula>0</formula>
    </cfRule>
  </conditionalFormatting>
  <conditionalFormatting sqref="I11">
    <cfRule type="cellIs" dxfId="1944" priority="1953" operator="between">
      <formula>0</formula>
      <formula>0</formula>
    </cfRule>
  </conditionalFormatting>
  <conditionalFormatting sqref="I103">
    <cfRule type="cellIs" dxfId="1943" priority="1889" operator="between">
      <formula>0</formula>
      <formula>0</formula>
    </cfRule>
  </conditionalFormatting>
  <conditionalFormatting sqref="I5">
    <cfRule type="cellIs" dxfId="1942" priority="1948" operator="between">
      <formula>0</formula>
      <formula>0</formula>
    </cfRule>
  </conditionalFormatting>
  <conditionalFormatting sqref="I102">
    <cfRule type="cellIs" dxfId="1941" priority="1888" operator="between">
      <formula>0</formula>
      <formula>0</formula>
    </cfRule>
  </conditionalFormatting>
  <conditionalFormatting sqref="I7">
    <cfRule type="cellIs" dxfId="1940" priority="1951" operator="between">
      <formula>0</formula>
      <formula>0</formula>
    </cfRule>
  </conditionalFormatting>
  <conditionalFormatting sqref="I98">
    <cfRule type="cellIs" dxfId="1939" priority="1887" operator="between">
      <formula>0</formula>
      <formula>0</formula>
    </cfRule>
  </conditionalFormatting>
  <conditionalFormatting sqref="I19">
    <cfRule type="cellIs" dxfId="1938" priority="1946" operator="between">
      <formula>0</formula>
      <formula>0</formula>
    </cfRule>
  </conditionalFormatting>
  <conditionalFormatting sqref="I4">
    <cfRule type="cellIs" dxfId="1937" priority="1950" operator="between">
      <formula>0</formula>
      <formula>0</formula>
    </cfRule>
  </conditionalFormatting>
  <conditionalFormatting sqref="I95">
    <cfRule type="cellIs" dxfId="1936" priority="1885" operator="between">
      <formula>0</formula>
      <formula>0</formula>
    </cfRule>
  </conditionalFormatting>
  <conditionalFormatting sqref="I6">
    <cfRule type="cellIs" dxfId="1935" priority="1949" operator="between">
      <formula>0</formula>
      <formula>0</formula>
    </cfRule>
  </conditionalFormatting>
  <conditionalFormatting sqref="I97">
    <cfRule type="cellIs" dxfId="1934" priority="1884" operator="between">
      <formula>0</formula>
      <formula>0</formula>
    </cfRule>
  </conditionalFormatting>
  <conditionalFormatting sqref="I16">
    <cfRule type="cellIs" dxfId="1933" priority="1943" operator="between">
      <formula>0</formula>
      <formula>0</formula>
    </cfRule>
  </conditionalFormatting>
  <conditionalFormatting sqref="I96">
    <cfRule type="cellIs" dxfId="1932" priority="1883" operator="between">
      <formula>0</formula>
      <formula>0</formula>
    </cfRule>
  </conditionalFormatting>
  <conditionalFormatting sqref="I18">
    <cfRule type="cellIs" dxfId="1931" priority="1947" operator="between">
      <formula>0</formula>
      <formula>0</formula>
    </cfRule>
  </conditionalFormatting>
  <conditionalFormatting sqref="I15">
    <cfRule type="cellIs" dxfId="1930" priority="1945" operator="between">
      <formula>0</formula>
      <formula>0</formula>
    </cfRule>
  </conditionalFormatting>
  <conditionalFormatting sqref="I17">
    <cfRule type="cellIs" dxfId="1929" priority="1944" operator="between">
      <formula>0</formula>
      <formula>0</formula>
    </cfRule>
  </conditionalFormatting>
  <conditionalFormatting sqref="I24">
    <cfRule type="cellIs" dxfId="1928" priority="1942" operator="between">
      <formula>0</formula>
      <formula>0</formula>
    </cfRule>
  </conditionalFormatting>
  <conditionalFormatting sqref="I22">
    <cfRule type="cellIs" dxfId="1927" priority="1938" operator="between">
      <formula>0</formula>
      <formula>0</formula>
    </cfRule>
  </conditionalFormatting>
  <conditionalFormatting sqref="I25">
    <cfRule type="cellIs" dxfId="1926" priority="1941" operator="between">
      <formula>0</formula>
      <formula>0</formula>
    </cfRule>
  </conditionalFormatting>
  <conditionalFormatting sqref="I21">
    <cfRule type="cellIs" dxfId="1925" priority="1940" operator="between">
      <formula>0</formula>
      <formula>0</formula>
    </cfRule>
  </conditionalFormatting>
  <conditionalFormatting sqref="I23">
    <cfRule type="cellIs" dxfId="1924" priority="1939" operator="between">
      <formula>0</formula>
      <formula>0</formula>
    </cfRule>
  </conditionalFormatting>
  <conditionalFormatting sqref="I28">
    <cfRule type="cellIs" dxfId="1923" priority="1935" operator="between">
      <formula>0</formula>
      <formula>0</formula>
    </cfRule>
  </conditionalFormatting>
  <conditionalFormatting sqref="I27">
    <cfRule type="cellIs" dxfId="1922" priority="1937" operator="between">
      <formula>0</formula>
      <formula>0</formula>
    </cfRule>
  </conditionalFormatting>
  <conditionalFormatting sqref="I108">
    <cfRule type="cellIs" dxfId="1921" priority="1872" operator="between">
      <formula>0</formula>
      <formula>0</formula>
    </cfRule>
  </conditionalFormatting>
  <conditionalFormatting sqref="I29">
    <cfRule type="cellIs" dxfId="1920" priority="1936" operator="between">
      <formula>0</formula>
      <formula>0</formula>
    </cfRule>
  </conditionalFormatting>
  <conditionalFormatting sqref="I107">
    <cfRule type="cellIs" dxfId="1919" priority="1871" operator="between">
      <formula>0</formula>
      <formula>0</formula>
    </cfRule>
  </conditionalFormatting>
  <conditionalFormatting sqref="I135">
    <cfRule type="cellIs" dxfId="1918" priority="1869" operator="between">
      <formula>0</formula>
      <formula>0</formula>
    </cfRule>
  </conditionalFormatting>
  <conditionalFormatting sqref="I30">
    <cfRule type="cellIs" dxfId="1917" priority="1934" operator="between">
      <formula>0</formula>
      <formula>0</formula>
    </cfRule>
  </conditionalFormatting>
  <conditionalFormatting sqref="I136">
    <cfRule type="cellIs" dxfId="1916" priority="1868" operator="between">
      <formula>0</formula>
      <formula>0</formula>
    </cfRule>
  </conditionalFormatting>
  <conditionalFormatting sqref="I32">
    <cfRule type="cellIs" dxfId="1915" priority="1933" operator="between">
      <formula>0</formula>
      <formula>0</formula>
    </cfRule>
  </conditionalFormatting>
  <conditionalFormatting sqref="I37">
    <cfRule type="cellIs" dxfId="1914" priority="1932" operator="between">
      <formula>0</formula>
      <formula>0</formula>
    </cfRule>
  </conditionalFormatting>
  <conditionalFormatting sqref="I35">
    <cfRule type="cellIs" dxfId="1913" priority="1928" operator="between">
      <formula>0</formula>
      <formula>0</formula>
    </cfRule>
  </conditionalFormatting>
  <conditionalFormatting sqref="I38">
    <cfRule type="cellIs" dxfId="1912" priority="1931" operator="between">
      <formula>0</formula>
      <formula>0</formula>
    </cfRule>
  </conditionalFormatting>
  <conditionalFormatting sqref="I34">
    <cfRule type="cellIs" dxfId="1911" priority="1930" operator="between">
      <formula>0</formula>
      <formula>0</formula>
    </cfRule>
  </conditionalFormatting>
  <conditionalFormatting sqref="I36">
    <cfRule type="cellIs" dxfId="1910" priority="1929" operator="between">
      <formula>0</formula>
      <formula>0</formula>
    </cfRule>
  </conditionalFormatting>
  <conditionalFormatting sqref="I43">
    <cfRule type="cellIs" dxfId="1909" priority="1927" operator="between">
      <formula>0</formula>
      <formula>0</formula>
    </cfRule>
  </conditionalFormatting>
  <conditionalFormatting sqref="I41">
    <cfRule type="cellIs" dxfId="1908" priority="1923" operator="between">
      <formula>0</formula>
      <formula>0</formula>
    </cfRule>
  </conditionalFormatting>
  <conditionalFormatting sqref="I44">
    <cfRule type="cellIs" dxfId="1907" priority="1926" operator="between">
      <formula>0</formula>
      <formula>0</formula>
    </cfRule>
  </conditionalFormatting>
  <conditionalFormatting sqref="I40">
    <cfRule type="cellIs" dxfId="1906" priority="1925" operator="between">
      <formula>0</formula>
      <formula>0</formula>
    </cfRule>
  </conditionalFormatting>
  <conditionalFormatting sqref="I123">
    <cfRule type="cellIs" dxfId="1905" priority="1858" operator="between">
      <formula>0</formula>
      <formula>0</formula>
    </cfRule>
  </conditionalFormatting>
  <conditionalFormatting sqref="I42">
    <cfRule type="cellIs" dxfId="1904" priority="1924" operator="between">
      <formula>0</formula>
      <formula>0</formula>
    </cfRule>
  </conditionalFormatting>
  <conditionalFormatting sqref="I124">
    <cfRule type="cellIs" dxfId="1903" priority="1857" operator="between">
      <formula>0</formula>
      <formula>0</formula>
    </cfRule>
  </conditionalFormatting>
  <conditionalFormatting sqref="I120">
    <cfRule type="cellIs" dxfId="1902" priority="1856" operator="between">
      <formula>0</formula>
      <formula>0</formula>
    </cfRule>
  </conditionalFormatting>
  <conditionalFormatting sqref="I49">
    <cfRule type="cellIs" dxfId="1901" priority="1922" operator="between">
      <formula>0</formula>
      <formula>0</formula>
    </cfRule>
  </conditionalFormatting>
  <conditionalFormatting sqref="I122">
    <cfRule type="cellIs" dxfId="1900" priority="1855" operator="between">
      <formula>0</formula>
      <formula>0</formula>
    </cfRule>
  </conditionalFormatting>
  <conditionalFormatting sqref="I47">
    <cfRule type="cellIs" dxfId="1899" priority="1918" operator="between">
      <formula>0</formula>
      <formula>0</formula>
    </cfRule>
  </conditionalFormatting>
  <conditionalFormatting sqref="I50">
    <cfRule type="cellIs" dxfId="1898" priority="1921" operator="between">
      <formula>0</formula>
      <formula>0</formula>
    </cfRule>
  </conditionalFormatting>
  <conditionalFormatting sqref="I121">
    <cfRule type="cellIs" dxfId="1897" priority="1854" operator="between">
      <formula>0</formula>
      <formula>0</formula>
    </cfRule>
  </conditionalFormatting>
  <conditionalFormatting sqref="I46">
    <cfRule type="cellIs" dxfId="1896" priority="1920" operator="between">
      <formula>0</formula>
      <formula>0</formula>
    </cfRule>
  </conditionalFormatting>
  <conditionalFormatting sqref="I117">
    <cfRule type="cellIs" dxfId="1895" priority="1853" operator="between">
      <formula>0</formula>
      <formula>0</formula>
    </cfRule>
  </conditionalFormatting>
  <conditionalFormatting sqref="I48">
    <cfRule type="cellIs" dxfId="1894" priority="1919" operator="between">
      <formula>0</formula>
      <formula>0</formula>
    </cfRule>
  </conditionalFormatting>
  <conditionalFormatting sqref="I118">
    <cfRule type="cellIs" dxfId="1893" priority="1852" operator="between">
      <formula>0</formula>
      <formula>0</formula>
    </cfRule>
  </conditionalFormatting>
  <conditionalFormatting sqref="I114">
    <cfRule type="cellIs" dxfId="1892" priority="1851" operator="between">
      <formula>0</formula>
      <formula>0</formula>
    </cfRule>
  </conditionalFormatting>
  <conditionalFormatting sqref="I55">
    <cfRule type="cellIs" dxfId="1891" priority="1917" operator="between">
      <formula>0</formula>
      <formula>0</formula>
    </cfRule>
  </conditionalFormatting>
  <conditionalFormatting sqref="I116">
    <cfRule type="cellIs" dxfId="1890" priority="1850" operator="between">
      <formula>0</formula>
      <formula>0</formula>
    </cfRule>
  </conditionalFormatting>
  <conditionalFormatting sqref="I53">
    <cfRule type="cellIs" dxfId="1889" priority="1913" operator="between">
      <formula>0</formula>
      <formula>0</formula>
    </cfRule>
  </conditionalFormatting>
  <conditionalFormatting sqref="I56">
    <cfRule type="cellIs" dxfId="1888" priority="1916" operator="between">
      <formula>0</formula>
      <formula>0</formula>
    </cfRule>
  </conditionalFormatting>
  <conditionalFormatting sqref="I115">
    <cfRule type="cellIs" dxfId="1887" priority="1849" operator="between">
      <formula>0</formula>
      <formula>0</formula>
    </cfRule>
  </conditionalFormatting>
  <conditionalFormatting sqref="I52">
    <cfRule type="cellIs" dxfId="1886" priority="1915" operator="between">
      <formula>0</formula>
      <formula>0</formula>
    </cfRule>
  </conditionalFormatting>
  <conditionalFormatting sqref="I160">
    <cfRule type="cellIs" dxfId="1885" priority="1847" operator="between">
      <formula>0</formula>
      <formula>0</formula>
    </cfRule>
  </conditionalFormatting>
  <conditionalFormatting sqref="I54">
    <cfRule type="cellIs" dxfId="1884" priority="1914" operator="between">
      <formula>0</formula>
      <formula>0</formula>
    </cfRule>
  </conditionalFormatting>
  <conditionalFormatting sqref="I161">
    <cfRule type="cellIs" dxfId="1883" priority="1846" operator="between">
      <formula>0</formula>
      <formula>0</formula>
    </cfRule>
  </conditionalFormatting>
  <conditionalFormatting sqref="I157">
    <cfRule type="cellIs" dxfId="1882" priority="1845" operator="between">
      <formula>0</formula>
      <formula>0</formula>
    </cfRule>
  </conditionalFormatting>
  <conditionalFormatting sqref="I80">
    <cfRule type="cellIs" dxfId="1881" priority="1912" operator="between">
      <formula>0</formula>
      <formula>0</formula>
    </cfRule>
  </conditionalFormatting>
  <conditionalFormatting sqref="I159">
    <cfRule type="cellIs" dxfId="1880" priority="1844" operator="between">
      <formula>0</formula>
      <formula>0</formula>
    </cfRule>
  </conditionalFormatting>
  <conditionalFormatting sqref="I78">
    <cfRule type="cellIs" dxfId="1879" priority="1908" operator="between">
      <formula>0</formula>
      <formula>0</formula>
    </cfRule>
  </conditionalFormatting>
  <conditionalFormatting sqref="I81">
    <cfRule type="cellIs" dxfId="1878" priority="1911" operator="between">
      <formula>0</formula>
      <formula>0</formula>
    </cfRule>
  </conditionalFormatting>
  <conditionalFormatting sqref="I158">
    <cfRule type="cellIs" dxfId="1877" priority="1843" operator="between">
      <formula>0</formula>
      <formula>0</formula>
    </cfRule>
  </conditionalFormatting>
  <conditionalFormatting sqref="I77">
    <cfRule type="cellIs" dxfId="1876" priority="1910" operator="between">
      <formula>0</formula>
      <formula>0</formula>
    </cfRule>
  </conditionalFormatting>
  <conditionalFormatting sqref="I154">
    <cfRule type="cellIs" dxfId="1875" priority="1842" operator="between">
      <formula>0</formula>
      <formula>0</formula>
    </cfRule>
  </conditionalFormatting>
  <conditionalFormatting sqref="I79">
    <cfRule type="cellIs" dxfId="1874" priority="1909" operator="between">
      <formula>0</formula>
      <formula>0</formula>
    </cfRule>
  </conditionalFormatting>
  <conditionalFormatting sqref="I155">
    <cfRule type="cellIs" dxfId="1873" priority="1841" operator="between">
      <formula>0</formula>
      <formula>0</formula>
    </cfRule>
  </conditionalFormatting>
  <conditionalFormatting sqref="I151">
    <cfRule type="cellIs" dxfId="1872" priority="1840" operator="between">
      <formula>0</formula>
      <formula>0</formula>
    </cfRule>
  </conditionalFormatting>
  <conditionalFormatting sqref="I62">
    <cfRule type="cellIs" dxfId="1871" priority="1907" operator="between">
      <formula>0</formula>
      <formula>0</formula>
    </cfRule>
  </conditionalFormatting>
  <conditionalFormatting sqref="I153">
    <cfRule type="cellIs" dxfId="1870" priority="1839" operator="between">
      <formula>0</formula>
      <formula>0</formula>
    </cfRule>
  </conditionalFormatting>
  <conditionalFormatting sqref="I60">
    <cfRule type="cellIs" dxfId="1869" priority="1903" operator="between">
      <formula>0</formula>
      <formula>0</formula>
    </cfRule>
  </conditionalFormatting>
  <conditionalFormatting sqref="I63">
    <cfRule type="cellIs" dxfId="1868" priority="1906" operator="between">
      <formula>0</formula>
      <formula>0</formula>
    </cfRule>
  </conditionalFormatting>
  <conditionalFormatting sqref="I152">
    <cfRule type="cellIs" dxfId="1867" priority="1838" operator="between">
      <formula>0</formula>
      <formula>0</formula>
    </cfRule>
  </conditionalFormatting>
  <conditionalFormatting sqref="I59">
    <cfRule type="cellIs" dxfId="1866" priority="1905" operator="between">
      <formula>0</formula>
      <formula>0</formula>
    </cfRule>
  </conditionalFormatting>
  <conditionalFormatting sqref="I144 I138">
    <cfRule type="cellIs" dxfId="1865" priority="1837" operator="between">
      <formula>0</formula>
      <formula>0</formula>
    </cfRule>
  </conditionalFormatting>
  <conditionalFormatting sqref="I61">
    <cfRule type="cellIs" dxfId="1864" priority="1904" operator="between">
      <formula>0</formula>
      <formula>0</formula>
    </cfRule>
  </conditionalFormatting>
  <conditionalFormatting sqref="I66">
    <cfRule type="cellIs" dxfId="1863" priority="1898" operator="between">
      <formula>0</formula>
      <formula>0</formula>
    </cfRule>
  </conditionalFormatting>
  <conditionalFormatting sqref="I69">
    <cfRule type="cellIs" dxfId="1862" priority="1901" operator="between">
      <formula>0</formula>
      <formula>0</formula>
    </cfRule>
  </conditionalFormatting>
  <conditionalFormatting sqref="I67">
    <cfRule type="cellIs" dxfId="1861" priority="1899" operator="between">
      <formula>0</formula>
      <formula>0</formula>
    </cfRule>
  </conditionalFormatting>
  <conditionalFormatting sqref="I74">
    <cfRule type="cellIs" dxfId="1860" priority="1897" operator="between">
      <formula>0</formula>
      <formula>0</formula>
    </cfRule>
  </conditionalFormatting>
  <conditionalFormatting sqref="I72">
    <cfRule type="cellIs" dxfId="1859" priority="1893" operator="between">
      <formula>0</formula>
      <formula>0</formula>
    </cfRule>
  </conditionalFormatting>
  <conditionalFormatting sqref="I75">
    <cfRule type="cellIs" dxfId="1858" priority="1896" operator="between">
      <formula>0</formula>
      <formula>0</formula>
    </cfRule>
  </conditionalFormatting>
  <conditionalFormatting sqref="I71">
    <cfRule type="cellIs" dxfId="1857" priority="1895" operator="between">
      <formula>0</formula>
      <formula>0</formula>
    </cfRule>
  </conditionalFormatting>
  <conditionalFormatting sqref="I181 I175">
    <cfRule type="cellIs" dxfId="1856" priority="1826" operator="between">
      <formula>0</formula>
      <formula>0</formula>
    </cfRule>
  </conditionalFormatting>
  <conditionalFormatting sqref="I73">
    <cfRule type="cellIs" dxfId="1855" priority="1894" operator="between">
      <formula>0</formula>
      <formula>0</formula>
    </cfRule>
  </conditionalFormatting>
  <conditionalFormatting sqref="I99">
    <cfRule type="cellIs" dxfId="1854" priority="1886" operator="between">
      <formula>0</formula>
      <formula>0</formula>
    </cfRule>
  </conditionalFormatting>
  <conditionalFormatting sqref="I92">
    <cfRule type="cellIs" dxfId="1853" priority="1882" operator="between">
      <formula>0</formula>
      <formula>0</formula>
    </cfRule>
  </conditionalFormatting>
  <conditionalFormatting sqref="I241">
    <cfRule type="cellIs" dxfId="1852" priority="1776" operator="between">
      <formula>0</formula>
      <formula>0</formula>
    </cfRule>
  </conditionalFormatting>
  <conditionalFormatting sqref="I90">
    <cfRule type="cellIs" dxfId="1851" priority="1878" operator="between">
      <formula>0</formula>
      <formula>0</formula>
    </cfRule>
  </conditionalFormatting>
  <conditionalFormatting sqref="I93">
    <cfRule type="cellIs" dxfId="1850" priority="1881" operator="between">
      <formula>0</formula>
      <formula>0</formula>
    </cfRule>
  </conditionalFormatting>
  <conditionalFormatting sqref="I242">
    <cfRule type="cellIs" dxfId="1849" priority="1775" operator="between">
      <formula>0</formula>
      <formula>0</formula>
    </cfRule>
  </conditionalFormatting>
  <conditionalFormatting sqref="I89">
    <cfRule type="cellIs" dxfId="1848" priority="1880" operator="between">
      <formula>0</formula>
      <formula>0</formula>
    </cfRule>
  </conditionalFormatting>
  <conditionalFormatting sqref="I238">
    <cfRule type="cellIs" dxfId="1847" priority="1774" operator="between">
      <formula>0</formula>
      <formula>0</formula>
    </cfRule>
  </conditionalFormatting>
  <conditionalFormatting sqref="I91">
    <cfRule type="cellIs" dxfId="1846" priority="1879" operator="between">
      <formula>0</formula>
      <formula>0</formula>
    </cfRule>
  </conditionalFormatting>
  <conditionalFormatting sqref="I240">
    <cfRule type="cellIs" dxfId="1845" priority="1773" operator="between">
      <formula>0</formula>
      <formula>0</formula>
    </cfRule>
  </conditionalFormatting>
  <conditionalFormatting sqref="I239">
    <cfRule type="cellIs" dxfId="1844" priority="1772" operator="between">
      <formula>0</formula>
      <formula>0</formula>
    </cfRule>
  </conditionalFormatting>
  <conditionalFormatting sqref="I86">
    <cfRule type="cellIs" dxfId="1843" priority="1875" operator="between">
      <formula>0</formula>
      <formula>0</formula>
    </cfRule>
  </conditionalFormatting>
  <conditionalFormatting sqref="I85">
    <cfRule type="cellIs" dxfId="1842" priority="1877" operator="between">
      <formula>0</formula>
      <formula>0</formula>
    </cfRule>
  </conditionalFormatting>
  <conditionalFormatting sqref="I235">
    <cfRule type="cellIs" dxfId="1841" priority="1771" operator="between">
      <formula>0</formula>
      <formula>0</formula>
    </cfRule>
  </conditionalFormatting>
  <conditionalFormatting sqref="I87">
    <cfRule type="cellIs" dxfId="1840" priority="1876" operator="between">
      <formula>0</formula>
      <formula>0</formula>
    </cfRule>
  </conditionalFormatting>
  <conditionalFormatting sqref="I236">
    <cfRule type="cellIs" dxfId="1839" priority="1770" operator="between">
      <formula>0</formula>
      <formula>0</formula>
    </cfRule>
  </conditionalFormatting>
  <conditionalFormatting sqref="I232">
    <cfRule type="cellIs" dxfId="1838" priority="1769" operator="between">
      <formula>0</formula>
      <formula>0</formula>
    </cfRule>
  </conditionalFormatting>
  <conditionalFormatting sqref="I109">
    <cfRule type="cellIs" dxfId="1837" priority="1874" operator="between">
      <formula>0</formula>
      <formula>0</formula>
    </cfRule>
  </conditionalFormatting>
  <conditionalFormatting sqref="I234">
    <cfRule type="cellIs" dxfId="1836" priority="1768" operator="between">
      <formula>0</formula>
      <formula>0</formula>
    </cfRule>
  </conditionalFormatting>
  <conditionalFormatting sqref="I110">
    <cfRule type="cellIs" dxfId="1835" priority="1873" operator="between">
      <formula>0</formula>
      <formula>0</formula>
    </cfRule>
  </conditionalFormatting>
  <conditionalFormatting sqref="I233">
    <cfRule type="cellIs" dxfId="1834" priority="1767" operator="between">
      <formula>0</formula>
      <formula>0</formula>
    </cfRule>
  </conditionalFormatting>
  <conditionalFormatting sqref="I229">
    <cfRule type="cellIs" dxfId="1833" priority="1765" operator="between">
      <formula>0</formula>
      <formula>0</formula>
    </cfRule>
  </conditionalFormatting>
  <conditionalFormatting sqref="I230">
    <cfRule type="cellIs" dxfId="1832" priority="1764" operator="between">
      <formula>0</formula>
      <formula>0</formula>
    </cfRule>
  </conditionalFormatting>
  <conditionalFormatting sqref="I131 I125">
    <cfRule type="cellIs" dxfId="1831" priority="1870" operator="between">
      <formula>0</formula>
      <formula>0</formula>
    </cfRule>
  </conditionalFormatting>
  <conditionalFormatting sqref="I133">
    <cfRule type="cellIs" dxfId="1830" priority="1865" operator="between">
      <formula>0</formula>
      <formula>0</formula>
    </cfRule>
  </conditionalFormatting>
  <conditionalFormatting sqref="I132">
    <cfRule type="cellIs" dxfId="1829" priority="1867" operator="between">
      <formula>0</formula>
      <formula>0</formula>
    </cfRule>
  </conditionalFormatting>
  <conditionalFormatting sqref="I134">
    <cfRule type="cellIs" dxfId="1828" priority="1866" operator="between">
      <formula>0</formula>
      <formula>0</formula>
    </cfRule>
  </conditionalFormatting>
  <conditionalFormatting sqref="I129">
    <cfRule type="cellIs" dxfId="1827" priority="1864" operator="between">
      <formula>0</formula>
      <formula>0</formula>
    </cfRule>
  </conditionalFormatting>
  <conditionalFormatting sqref="I127">
    <cfRule type="cellIs" dxfId="1826" priority="1860" operator="between">
      <formula>0</formula>
      <formula>0</formula>
    </cfRule>
  </conditionalFormatting>
  <conditionalFormatting sqref="I130">
    <cfRule type="cellIs" dxfId="1825" priority="1863" operator="between">
      <formula>0</formula>
      <formula>0</formula>
    </cfRule>
  </conditionalFormatting>
  <conditionalFormatting sqref="I126">
    <cfRule type="cellIs" dxfId="1824" priority="1862" operator="between">
      <formula>0</formula>
      <formula>0</formula>
    </cfRule>
  </conditionalFormatting>
  <conditionalFormatting sqref="I128">
    <cfRule type="cellIs" dxfId="1823" priority="1861" operator="between">
      <formula>0</formula>
      <formula>0</formula>
    </cfRule>
  </conditionalFormatting>
  <conditionalFormatting sqref="I266">
    <cfRule type="cellIs" dxfId="1822" priority="1754" operator="between">
      <formula>0</formula>
      <formula>0</formula>
    </cfRule>
  </conditionalFormatting>
  <conditionalFormatting sqref="I263">
    <cfRule type="cellIs" dxfId="1821" priority="1753" operator="between">
      <formula>0</formula>
      <formula>0</formula>
    </cfRule>
  </conditionalFormatting>
  <conditionalFormatting sqref="I119 I113">
    <cfRule type="cellIs" dxfId="1820" priority="1859" operator="between">
      <formula>0</formula>
      <formula>0</formula>
    </cfRule>
  </conditionalFormatting>
  <conditionalFormatting sqref="I254">
    <cfRule type="cellIs" dxfId="1819" priority="1744" operator="between">
      <formula>0</formula>
      <formula>0</formula>
    </cfRule>
  </conditionalFormatting>
  <conditionalFormatting sqref="I255">
    <cfRule type="cellIs" dxfId="1818" priority="1743" operator="between">
      <formula>0</formula>
      <formula>0</formula>
    </cfRule>
  </conditionalFormatting>
  <conditionalFormatting sqref="I251">
    <cfRule type="cellIs" dxfId="1817" priority="1742" operator="between">
      <formula>0</formula>
      <formula>0</formula>
    </cfRule>
  </conditionalFormatting>
  <conditionalFormatting sqref="I156 I150">
    <cfRule type="cellIs" dxfId="1816" priority="1848" operator="between">
      <formula>0</formula>
      <formula>0</formula>
    </cfRule>
  </conditionalFormatting>
  <conditionalFormatting sqref="I247">
    <cfRule type="cellIs" dxfId="1815" priority="1737" operator="between">
      <formula>0</formula>
      <formula>0</formula>
    </cfRule>
  </conditionalFormatting>
  <conditionalFormatting sqref="I246">
    <cfRule type="cellIs" dxfId="1814" priority="1736" operator="between">
      <formula>0</formula>
      <formula>0</formula>
    </cfRule>
  </conditionalFormatting>
  <conditionalFormatting sqref="I272">
    <cfRule type="cellIs" dxfId="1813" priority="1735" operator="between">
      <formula>0</formula>
      <formula>0</formula>
    </cfRule>
  </conditionalFormatting>
  <conditionalFormatting sqref="I269">
    <cfRule type="cellIs" dxfId="1812" priority="1734" operator="between">
      <formula>0</formula>
      <formula>0</formula>
    </cfRule>
  </conditionalFormatting>
  <conditionalFormatting sqref="I271">
    <cfRule type="cellIs" dxfId="1811" priority="1733" operator="between">
      <formula>0</formula>
      <formula>0</formula>
    </cfRule>
  </conditionalFormatting>
  <conditionalFormatting sqref="I270">
    <cfRule type="cellIs" dxfId="1810" priority="1732" operator="between">
      <formula>0</formula>
      <formula>0</formula>
    </cfRule>
  </conditionalFormatting>
  <conditionalFormatting sqref="I148">
    <cfRule type="cellIs" dxfId="1809" priority="1836" operator="between">
      <formula>0</formula>
      <formula>0</formula>
    </cfRule>
  </conditionalFormatting>
  <conditionalFormatting sqref="I146">
    <cfRule type="cellIs" dxfId="1808" priority="1832" operator="between">
      <formula>0</formula>
      <formula>0</formula>
    </cfRule>
  </conditionalFormatting>
  <conditionalFormatting sqref="I149">
    <cfRule type="cellIs" dxfId="1807" priority="1835" operator="between">
      <formula>0</formula>
      <formula>0</formula>
    </cfRule>
  </conditionalFormatting>
  <conditionalFormatting sqref="I145">
    <cfRule type="cellIs" dxfId="1806" priority="1834" operator="between">
      <formula>0</formula>
      <formula>0</formula>
    </cfRule>
  </conditionalFormatting>
  <conditionalFormatting sqref="I147">
    <cfRule type="cellIs" dxfId="1805" priority="1833" operator="between">
      <formula>0</formula>
      <formula>0</formula>
    </cfRule>
  </conditionalFormatting>
  <conditionalFormatting sqref="I142">
    <cfRule type="cellIs" dxfId="1804" priority="1831" operator="between">
      <formula>0</formula>
      <formula>0</formula>
    </cfRule>
  </conditionalFormatting>
  <conditionalFormatting sqref="I140">
    <cfRule type="cellIs" dxfId="1803" priority="1827" operator="between">
      <formula>0</formula>
      <formula>0</formula>
    </cfRule>
  </conditionalFormatting>
  <conditionalFormatting sqref="I143">
    <cfRule type="cellIs" dxfId="1802" priority="1830" operator="between">
      <formula>0</formula>
      <formula>0</formula>
    </cfRule>
  </conditionalFormatting>
  <conditionalFormatting sqref="I139">
    <cfRule type="cellIs" dxfId="1801" priority="1829" operator="between">
      <formula>0</formula>
      <formula>0</formula>
    </cfRule>
  </conditionalFormatting>
  <conditionalFormatting sqref="I141">
    <cfRule type="cellIs" dxfId="1800" priority="1828" operator="between">
      <formula>0</formula>
      <formula>0</formula>
    </cfRule>
  </conditionalFormatting>
  <conditionalFormatting sqref="I281">
    <cfRule type="cellIs" dxfId="1799" priority="1720" operator="between">
      <formula>0</formula>
      <formula>0</formula>
    </cfRule>
  </conditionalFormatting>
  <conditionalFormatting sqref="I185">
    <cfRule type="cellIs" dxfId="1798" priority="1825" operator="between">
      <formula>0</formula>
      <formula>0</formula>
    </cfRule>
  </conditionalFormatting>
  <conditionalFormatting sqref="I183">
    <cfRule type="cellIs" dxfId="1797" priority="1821" operator="between">
      <formula>0</formula>
      <formula>0</formula>
    </cfRule>
  </conditionalFormatting>
  <conditionalFormatting sqref="I186">
    <cfRule type="cellIs" dxfId="1796" priority="1824" operator="between">
      <formula>0</formula>
      <formula>0</formula>
    </cfRule>
  </conditionalFormatting>
  <conditionalFormatting sqref="I182">
    <cfRule type="cellIs" dxfId="1795" priority="1823" operator="between">
      <formula>0</formula>
      <formula>0</formula>
    </cfRule>
  </conditionalFormatting>
  <conditionalFormatting sqref="I184">
    <cfRule type="cellIs" dxfId="1794" priority="1822" operator="between">
      <formula>0</formula>
      <formula>0</formula>
    </cfRule>
  </conditionalFormatting>
  <conditionalFormatting sqref="I179">
    <cfRule type="cellIs" dxfId="1793" priority="1820" operator="between">
      <formula>0</formula>
      <formula>0</formula>
    </cfRule>
  </conditionalFormatting>
  <conditionalFormatting sqref="I177">
    <cfRule type="cellIs" dxfId="1792" priority="1816" operator="between">
      <formula>0</formula>
      <formula>0</formula>
    </cfRule>
  </conditionalFormatting>
  <conditionalFormatting sqref="I180">
    <cfRule type="cellIs" dxfId="1791" priority="1819" operator="between">
      <formula>0</formula>
      <formula>0</formula>
    </cfRule>
  </conditionalFormatting>
  <conditionalFormatting sqref="I176">
    <cfRule type="cellIs" dxfId="1790" priority="1818" operator="between">
      <formula>0</formula>
      <formula>0</formula>
    </cfRule>
  </conditionalFormatting>
  <conditionalFormatting sqref="I178">
    <cfRule type="cellIs" dxfId="1789" priority="1817" operator="between">
      <formula>0</formula>
      <formula>0</formula>
    </cfRule>
  </conditionalFormatting>
  <conditionalFormatting sqref="I169">
    <cfRule type="cellIs" dxfId="1788" priority="1815" operator="between">
      <formula>0</formula>
      <formula>0</formula>
    </cfRule>
  </conditionalFormatting>
  <conditionalFormatting sqref="I173">
    <cfRule type="cellIs" dxfId="1787" priority="1814" operator="between">
      <formula>0</formula>
      <formula>0</formula>
    </cfRule>
  </conditionalFormatting>
  <conditionalFormatting sqref="I171">
    <cfRule type="cellIs" dxfId="1786" priority="1810" operator="between">
      <formula>0</formula>
      <formula>0</formula>
    </cfRule>
  </conditionalFormatting>
  <conditionalFormatting sqref="I174">
    <cfRule type="cellIs" dxfId="1785" priority="1813" operator="between">
      <formula>0</formula>
      <formula>0</formula>
    </cfRule>
  </conditionalFormatting>
  <conditionalFormatting sqref="I170">
    <cfRule type="cellIs" dxfId="1784" priority="1812" operator="between">
      <formula>0</formula>
      <formula>0</formula>
    </cfRule>
  </conditionalFormatting>
  <conditionalFormatting sqref="I172">
    <cfRule type="cellIs" dxfId="1783" priority="1811" operator="between">
      <formula>0</formula>
      <formula>0</formula>
    </cfRule>
  </conditionalFormatting>
  <conditionalFormatting sqref="I168">
    <cfRule type="cellIs" dxfId="1782" priority="1809" operator="between">
      <formula>0</formula>
      <formula>0</formula>
    </cfRule>
  </conditionalFormatting>
  <conditionalFormatting sqref="I166">
    <cfRule type="cellIs" dxfId="1781" priority="1806" operator="between">
      <formula>0</formula>
      <formula>0</formula>
    </cfRule>
  </conditionalFormatting>
  <conditionalFormatting sqref="I190">
    <cfRule type="cellIs" dxfId="1780" priority="1803" operator="between">
      <formula>0</formula>
      <formula>0</formula>
    </cfRule>
  </conditionalFormatting>
  <conditionalFormatting sqref="I187">
    <cfRule type="cellIs" dxfId="1779" priority="1805" operator="between">
      <formula>0</formula>
      <formula>0</formula>
    </cfRule>
  </conditionalFormatting>
  <conditionalFormatting sqref="I165">
    <cfRule type="cellIs" dxfId="1778" priority="1808" operator="between">
      <formula>0</formula>
      <formula>0</formula>
    </cfRule>
  </conditionalFormatting>
  <conditionalFormatting sqref="I167">
    <cfRule type="cellIs" dxfId="1777" priority="1807" operator="between">
      <formula>0</formula>
      <formula>0</formula>
    </cfRule>
  </conditionalFormatting>
  <conditionalFormatting sqref="I189">
    <cfRule type="cellIs" dxfId="1776" priority="1802" operator="between">
      <formula>0</formula>
      <formula>0</formula>
    </cfRule>
  </conditionalFormatting>
  <conditionalFormatting sqref="I188">
    <cfRule type="cellIs" dxfId="1775" priority="1804" operator="between">
      <formula>0</formula>
      <formula>0</formula>
    </cfRule>
  </conditionalFormatting>
  <conditionalFormatting sqref="I297">
    <cfRule type="cellIs" dxfId="1774" priority="1729" operator="between">
      <formula>0</formula>
      <formula>0</formula>
    </cfRule>
  </conditionalFormatting>
  <conditionalFormatting sqref="I192">
    <cfRule type="cellIs" dxfId="1773" priority="1800" operator="between">
      <formula>0</formula>
      <formula>0</formula>
    </cfRule>
  </conditionalFormatting>
  <conditionalFormatting sqref="I193">
    <cfRule type="cellIs" dxfId="1772" priority="1801" operator="between">
      <formula>0</formula>
      <formula>0</formula>
    </cfRule>
  </conditionalFormatting>
  <conditionalFormatting sqref="I294">
    <cfRule type="cellIs" dxfId="1771" priority="1728" operator="between">
      <formula>0</formula>
      <formula>0</formula>
    </cfRule>
  </conditionalFormatting>
  <conditionalFormatting sqref="I296">
    <cfRule type="cellIs" dxfId="1770" priority="1727" operator="between">
      <formula>0</formula>
      <formula>0</formula>
    </cfRule>
  </conditionalFormatting>
  <conditionalFormatting sqref="I212 I206">
    <cfRule type="cellIs" dxfId="1769" priority="1799" operator="between">
      <formula>0</formula>
      <formula>0</formula>
    </cfRule>
  </conditionalFormatting>
  <conditionalFormatting sqref="I216">
    <cfRule type="cellIs" dxfId="1768" priority="1798" operator="between">
      <formula>0</formula>
      <formula>0</formula>
    </cfRule>
  </conditionalFormatting>
  <conditionalFormatting sqref="I214">
    <cfRule type="cellIs" dxfId="1767" priority="1794" operator="between">
      <formula>0</formula>
      <formula>0</formula>
    </cfRule>
  </conditionalFormatting>
  <conditionalFormatting sqref="I217">
    <cfRule type="cellIs" dxfId="1766" priority="1797" operator="between">
      <formula>0</formula>
      <formula>0</formula>
    </cfRule>
  </conditionalFormatting>
  <conditionalFormatting sqref="I213">
    <cfRule type="cellIs" dxfId="1765" priority="1796" operator="between">
      <formula>0</formula>
      <formula>0</formula>
    </cfRule>
  </conditionalFormatting>
  <conditionalFormatting sqref="I215">
    <cfRule type="cellIs" dxfId="1764" priority="1795" operator="between">
      <formula>0</formula>
      <formula>0</formula>
    </cfRule>
  </conditionalFormatting>
  <conditionalFormatting sqref="I210">
    <cfRule type="cellIs" dxfId="1763" priority="1793" operator="between">
      <formula>0</formula>
      <formula>0</formula>
    </cfRule>
  </conditionalFormatting>
  <conditionalFormatting sqref="I208">
    <cfRule type="cellIs" dxfId="1762" priority="1789" operator="between">
      <formula>0</formula>
      <formula>0</formula>
    </cfRule>
  </conditionalFormatting>
  <conditionalFormatting sqref="I211">
    <cfRule type="cellIs" dxfId="1761" priority="1792" operator="between">
      <formula>0</formula>
      <formula>0</formula>
    </cfRule>
  </conditionalFormatting>
  <conditionalFormatting sqref="I285">
    <cfRule type="cellIs" dxfId="1760" priority="1719" operator="between">
      <formula>0</formula>
      <formula>0</formula>
    </cfRule>
  </conditionalFormatting>
  <conditionalFormatting sqref="I207">
    <cfRule type="cellIs" dxfId="1759" priority="1791" operator="between">
      <formula>0</formula>
      <formula>0</formula>
    </cfRule>
  </conditionalFormatting>
  <conditionalFormatting sqref="I286">
    <cfRule type="cellIs" dxfId="1758" priority="1718" operator="between">
      <formula>0</formula>
      <formula>0</formula>
    </cfRule>
  </conditionalFormatting>
  <conditionalFormatting sqref="I209">
    <cfRule type="cellIs" dxfId="1757" priority="1790" operator="between">
      <formula>0</formula>
      <formula>0</formula>
    </cfRule>
  </conditionalFormatting>
  <conditionalFormatting sqref="I282">
    <cfRule type="cellIs" dxfId="1756" priority="1717" operator="between">
      <formula>0</formula>
      <formula>0</formula>
    </cfRule>
  </conditionalFormatting>
  <conditionalFormatting sqref="I284">
    <cfRule type="cellIs" dxfId="1755" priority="1716" operator="between">
      <formula>0</formula>
      <formula>0</formula>
    </cfRule>
  </conditionalFormatting>
  <conditionalFormatting sqref="I200 I194">
    <cfRule type="cellIs" dxfId="1754" priority="1788" operator="between">
      <formula>0</formula>
      <formula>0</formula>
    </cfRule>
  </conditionalFormatting>
  <conditionalFormatting sqref="I204">
    <cfRule type="cellIs" dxfId="1753" priority="1787" operator="between">
      <formula>0</formula>
      <formula>0</formula>
    </cfRule>
  </conditionalFormatting>
  <conditionalFormatting sqref="I202">
    <cfRule type="cellIs" dxfId="1752" priority="1783" operator="between">
      <formula>0</formula>
      <formula>0</formula>
    </cfRule>
  </conditionalFormatting>
  <conditionalFormatting sqref="I205">
    <cfRule type="cellIs" dxfId="1751" priority="1786" operator="between">
      <formula>0</formula>
      <formula>0</formula>
    </cfRule>
  </conditionalFormatting>
  <conditionalFormatting sqref="I201">
    <cfRule type="cellIs" dxfId="1750" priority="1785" operator="between">
      <formula>0</formula>
      <formula>0</formula>
    </cfRule>
  </conditionalFormatting>
  <conditionalFormatting sqref="I203">
    <cfRule type="cellIs" dxfId="1749" priority="1784" operator="between">
      <formula>0</formula>
      <formula>0</formula>
    </cfRule>
  </conditionalFormatting>
  <conditionalFormatting sqref="I278">
    <cfRule type="cellIs" dxfId="1748" priority="1712" operator="between">
      <formula>0</formula>
      <formula>0</formula>
    </cfRule>
  </conditionalFormatting>
  <conditionalFormatting sqref="I277">
    <cfRule type="cellIs" dxfId="1747" priority="1711" operator="between">
      <formula>0</formula>
      <formula>0</formula>
    </cfRule>
  </conditionalFormatting>
  <conditionalFormatting sqref="I198">
    <cfRule type="cellIs" dxfId="1746" priority="1782" operator="between">
      <formula>0</formula>
      <formula>0</formula>
    </cfRule>
  </conditionalFormatting>
  <conditionalFormatting sqref="I318 I312">
    <cfRule type="cellIs" dxfId="1745" priority="1708" operator="between">
      <formula>0</formula>
      <formula>0</formula>
    </cfRule>
  </conditionalFormatting>
  <conditionalFormatting sqref="I323">
    <cfRule type="cellIs" dxfId="1744" priority="1709" operator="between">
      <formula>0</formula>
      <formula>0</formula>
    </cfRule>
  </conditionalFormatting>
  <conditionalFormatting sqref="I196">
    <cfRule type="cellIs" dxfId="1743" priority="1778" operator="between">
      <formula>0</formula>
      <formula>0</formula>
    </cfRule>
  </conditionalFormatting>
  <conditionalFormatting sqref="I199">
    <cfRule type="cellIs" dxfId="1742" priority="1781" operator="between">
      <formula>0</formula>
      <formula>0</formula>
    </cfRule>
  </conditionalFormatting>
  <conditionalFormatting sqref="I195">
    <cfRule type="cellIs" dxfId="1741" priority="1780" operator="between">
      <formula>0</formula>
      <formula>0</formula>
    </cfRule>
  </conditionalFormatting>
  <conditionalFormatting sqref="I197">
    <cfRule type="cellIs" dxfId="1740" priority="1779" operator="between">
      <formula>0</formula>
      <formula>0</formula>
    </cfRule>
  </conditionalFormatting>
  <conditionalFormatting sqref="I237 I231">
    <cfRule type="cellIs" dxfId="1739" priority="1777" operator="between">
      <formula>0</formula>
      <formula>0</formula>
    </cfRule>
  </conditionalFormatting>
  <conditionalFormatting sqref="I306">
    <cfRule type="cellIs" dxfId="1738" priority="1698" operator="between">
      <formula>0</formula>
      <formula>0</formula>
    </cfRule>
  </conditionalFormatting>
  <conditionalFormatting sqref="I225 I219">
    <cfRule type="cellIs" dxfId="1737" priority="1766" operator="between">
      <formula>0</formula>
      <formula>0</formula>
    </cfRule>
  </conditionalFormatting>
  <conditionalFormatting sqref="I31">
    <cfRule type="cellIs" dxfId="1736" priority="1688" operator="between">
      <formula>0</formula>
      <formula>0</formula>
    </cfRule>
  </conditionalFormatting>
  <conditionalFormatting sqref="I227">
    <cfRule type="cellIs" dxfId="1735" priority="1761" operator="between">
      <formula>0</formula>
      <formula>0</formula>
    </cfRule>
  </conditionalFormatting>
  <conditionalFormatting sqref="I226">
    <cfRule type="cellIs" dxfId="1734" priority="1763" operator="between">
      <formula>0</formula>
      <formula>0</formula>
    </cfRule>
  </conditionalFormatting>
  <conditionalFormatting sqref="I228">
    <cfRule type="cellIs" dxfId="1733" priority="1762" operator="between">
      <formula>0</formula>
      <formula>0</formula>
    </cfRule>
  </conditionalFormatting>
  <conditionalFormatting sqref="I223">
    <cfRule type="cellIs" dxfId="1732" priority="1760" operator="between">
      <formula>0</formula>
      <formula>0</formula>
    </cfRule>
  </conditionalFormatting>
  <conditionalFormatting sqref="I221">
    <cfRule type="cellIs" dxfId="1731" priority="1756" operator="between">
      <formula>0</formula>
      <formula>0</formula>
    </cfRule>
  </conditionalFormatting>
  <conditionalFormatting sqref="I224">
    <cfRule type="cellIs" dxfId="1730" priority="1759" operator="between">
      <formula>0</formula>
      <formula>0</formula>
    </cfRule>
  </conditionalFormatting>
  <conditionalFormatting sqref="I220">
    <cfRule type="cellIs" dxfId="1729" priority="1758" operator="between">
      <formula>0</formula>
      <formula>0</formula>
    </cfRule>
  </conditionalFormatting>
  <conditionalFormatting sqref="I222">
    <cfRule type="cellIs" dxfId="1728" priority="1757" operator="between">
      <formula>0</formula>
      <formula>0</formula>
    </cfRule>
  </conditionalFormatting>
  <conditionalFormatting sqref="I262 I256">
    <cfRule type="cellIs" dxfId="1727" priority="1755" operator="between">
      <formula>0</formula>
      <formula>0</formula>
    </cfRule>
  </conditionalFormatting>
  <conditionalFormatting sqref="I264">
    <cfRule type="cellIs" dxfId="1726" priority="1751" operator="between">
      <formula>0</formula>
      <formula>0</formula>
    </cfRule>
  </conditionalFormatting>
  <conditionalFormatting sqref="I265">
    <cfRule type="cellIs" dxfId="1725" priority="1752" operator="between">
      <formula>0</formula>
      <formula>0</formula>
    </cfRule>
  </conditionalFormatting>
  <conditionalFormatting sqref="I260">
    <cfRule type="cellIs" dxfId="1724" priority="1750" operator="between">
      <formula>0</formula>
      <formula>0</formula>
    </cfRule>
  </conditionalFormatting>
  <conditionalFormatting sqref="I258">
    <cfRule type="cellIs" dxfId="1723" priority="1746" operator="between">
      <formula>0</formula>
      <formula>0</formula>
    </cfRule>
  </conditionalFormatting>
  <conditionalFormatting sqref="I261">
    <cfRule type="cellIs" dxfId="1722" priority="1749" operator="between">
      <formula>0</formula>
      <formula>0</formula>
    </cfRule>
  </conditionalFormatting>
  <conditionalFormatting sqref="I257">
    <cfRule type="cellIs" dxfId="1721" priority="1748" operator="between">
      <formula>0</formula>
      <formula>0</formula>
    </cfRule>
  </conditionalFormatting>
  <conditionalFormatting sqref="I259">
    <cfRule type="cellIs" dxfId="1720" priority="1747" operator="between">
      <formula>0</formula>
      <formula>0</formula>
    </cfRule>
  </conditionalFormatting>
  <conditionalFormatting sqref="I250">
    <cfRule type="cellIs" dxfId="1719" priority="1745" operator="between">
      <formula>0</formula>
      <formula>0</formula>
    </cfRule>
  </conditionalFormatting>
  <conditionalFormatting sqref="I252">
    <cfRule type="cellIs" dxfId="1718" priority="1740" operator="between">
      <formula>0</formula>
      <formula>0</formula>
    </cfRule>
  </conditionalFormatting>
  <conditionalFormatting sqref="I253">
    <cfRule type="cellIs" dxfId="1717" priority="1741" operator="between">
      <formula>0</formula>
      <formula>0</formula>
    </cfRule>
  </conditionalFormatting>
  <conditionalFormatting sqref="I248">
    <cfRule type="cellIs" dxfId="1716" priority="1739" operator="between">
      <formula>0</formula>
      <formula>0</formula>
    </cfRule>
  </conditionalFormatting>
  <conditionalFormatting sqref="I249">
    <cfRule type="cellIs" dxfId="1715" priority="1738" operator="between">
      <formula>0</formula>
      <formula>0</formula>
    </cfRule>
  </conditionalFormatting>
  <conditionalFormatting sqref="I298">
    <cfRule type="cellIs" dxfId="1714" priority="1731" operator="between">
      <formula>0</formula>
      <formula>0</formula>
    </cfRule>
  </conditionalFormatting>
  <conditionalFormatting sqref="I293 I287">
    <cfRule type="cellIs" dxfId="1713" priority="1730" operator="between">
      <formula>0</formula>
      <formula>0</formula>
    </cfRule>
  </conditionalFormatting>
  <conditionalFormatting sqref="I295">
    <cfRule type="cellIs" dxfId="1712" priority="1726" operator="between">
      <formula>0</formula>
      <formula>0</formula>
    </cfRule>
  </conditionalFormatting>
  <conditionalFormatting sqref="I291">
    <cfRule type="cellIs" dxfId="1711" priority="1725" operator="between">
      <formula>0</formula>
      <formula>0</formula>
    </cfRule>
  </conditionalFormatting>
  <conditionalFormatting sqref="I289">
    <cfRule type="cellIs" dxfId="1710" priority="1721" operator="between">
      <formula>0</formula>
      <formula>0</formula>
    </cfRule>
  </conditionalFormatting>
  <conditionalFormatting sqref="I292">
    <cfRule type="cellIs" dxfId="1709" priority="1724" operator="between">
      <formula>0</formula>
      <formula>0</formula>
    </cfRule>
  </conditionalFormatting>
  <conditionalFormatting sqref="I288">
    <cfRule type="cellIs" dxfId="1708" priority="1723" operator="between">
      <formula>0</formula>
      <formula>0</formula>
    </cfRule>
  </conditionalFormatting>
  <conditionalFormatting sqref="I290">
    <cfRule type="cellIs" dxfId="1707" priority="1722" operator="between">
      <formula>0</formula>
      <formula>0</formula>
    </cfRule>
  </conditionalFormatting>
  <conditionalFormatting sqref="I283">
    <cfRule type="cellIs" dxfId="1706" priority="1715" operator="between">
      <formula>0</formula>
      <formula>0</formula>
    </cfRule>
  </conditionalFormatting>
  <conditionalFormatting sqref="I279">
    <cfRule type="cellIs" dxfId="1705" priority="1714" operator="between">
      <formula>0</formula>
      <formula>0</formula>
    </cfRule>
  </conditionalFormatting>
  <conditionalFormatting sqref="I280">
    <cfRule type="cellIs" dxfId="1704" priority="1713" operator="between">
      <formula>0</formula>
      <formula>0</formula>
    </cfRule>
  </conditionalFormatting>
  <conditionalFormatting sqref="I300:I301">
    <cfRule type="cellIs" dxfId="1703" priority="1710" operator="between">
      <formula>0</formula>
      <formula>0</formula>
    </cfRule>
  </conditionalFormatting>
  <conditionalFormatting sqref="I322">
    <cfRule type="cellIs" dxfId="1702" priority="1707" operator="between">
      <formula>0</formula>
      <formula>0</formula>
    </cfRule>
  </conditionalFormatting>
  <conditionalFormatting sqref="I320">
    <cfRule type="cellIs" dxfId="1701" priority="1704" operator="between">
      <formula>0</formula>
      <formula>0</formula>
    </cfRule>
  </conditionalFormatting>
  <conditionalFormatting sqref="I319">
    <cfRule type="cellIs" dxfId="1700" priority="1706" operator="between">
      <formula>0</formula>
      <formula>0</formula>
    </cfRule>
  </conditionalFormatting>
  <conditionalFormatting sqref="I321">
    <cfRule type="cellIs" dxfId="1699" priority="1705" operator="between">
      <formula>0</formula>
      <formula>0</formula>
    </cfRule>
  </conditionalFormatting>
  <conditionalFormatting sqref="I316">
    <cfRule type="cellIs" dxfId="1698" priority="1703" operator="between">
      <formula>0</formula>
      <formula>0</formula>
    </cfRule>
  </conditionalFormatting>
  <conditionalFormatting sqref="I314">
    <cfRule type="cellIs" dxfId="1697" priority="1699" operator="between">
      <formula>0</formula>
      <formula>0</formula>
    </cfRule>
  </conditionalFormatting>
  <conditionalFormatting sqref="I317">
    <cfRule type="cellIs" dxfId="1696" priority="1702" operator="between">
      <formula>0</formula>
      <formula>0</formula>
    </cfRule>
  </conditionalFormatting>
  <conditionalFormatting sqref="I313">
    <cfRule type="cellIs" dxfId="1695" priority="1701" operator="between">
      <formula>0</formula>
      <formula>0</formula>
    </cfRule>
  </conditionalFormatting>
  <conditionalFormatting sqref="I315">
    <cfRule type="cellIs" dxfId="1694" priority="1700" operator="between">
      <formula>0</formula>
      <formula>0</formula>
    </cfRule>
  </conditionalFormatting>
  <conditionalFormatting sqref="I310">
    <cfRule type="cellIs" dxfId="1693" priority="1697" operator="between">
      <formula>0</formula>
      <formula>0</formula>
    </cfRule>
  </conditionalFormatting>
  <conditionalFormatting sqref="I308">
    <cfRule type="cellIs" dxfId="1692" priority="1693" operator="between">
      <formula>0</formula>
      <formula>0</formula>
    </cfRule>
  </conditionalFormatting>
  <conditionalFormatting sqref="I311">
    <cfRule type="cellIs" dxfId="1691" priority="1696" operator="between">
      <formula>0</formula>
      <formula>0</formula>
    </cfRule>
  </conditionalFormatting>
  <conditionalFormatting sqref="I307">
    <cfRule type="cellIs" dxfId="1690" priority="1695" operator="between">
      <formula>0</formula>
      <formula>0</formula>
    </cfRule>
  </conditionalFormatting>
  <conditionalFormatting sqref="I309">
    <cfRule type="cellIs" dxfId="1689" priority="1694" operator="between">
      <formula>0</formula>
      <formula>0</formula>
    </cfRule>
  </conditionalFormatting>
  <conditionalFormatting sqref="I304">
    <cfRule type="cellIs" dxfId="1688" priority="1692" operator="between">
      <formula>0</formula>
      <formula>0</formula>
    </cfRule>
  </conditionalFormatting>
  <conditionalFormatting sqref="I302">
    <cfRule type="cellIs" dxfId="1687" priority="1689" operator="between">
      <formula>0</formula>
      <formula>0</formula>
    </cfRule>
  </conditionalFormatting>
  <conditionalFormatting sqref="I305">
    <cfRule type="cellIs" dxfId="1686" priority="1691" operator="between">
      <formula>0</formula>
      <formula>0</formula>
    </cfRule>
  </conditionalFormatting>
  <conditionalFormatting sqref="I303">
    <cfRule type="cellIs" dxfId="1685" priority="1690" operator="between">
      <formula>0</formula>
      <formula>0</formula>
    </cfRule>
  </conditionalFormatting>
  <conditionalFormatting sqref="I111">
    <cfRule type="cellIs" dxfId="1684" priority="1687" operator="between">
      <formula>0</formula>
      <formula>0</formula>
    </cfRule>
  </conditionalFormatting>
  <conditionalFormatting sqref="J26 J33 J39 J45 J51 J57:J58 J64 J70 J76 J82:J84 J112 J106 J100 J94 J88 J137 J162:J164 J191 J218 J243:J245 J273:J276 J267:J268 J299 J324:J326">
    <cfRule type="cellIs" dxfId="1683" priority="1686" operator="between">
      <formula>0</formula>
      <formula>0</formula>
    </cfRule>
  </conditionalFormatting>
  <conditionalFormatting sqref="J14 J12 J20">
    <cfRule type="cellIs" dxfId="1682" priority="1685" operator="between">
      <formula>0</formula>
      <formula>0</formula>
    </cfRule>
  </conditionalFormatting>
  <conditionalFormatting sqref="J26">
    <cfRule type="cellIs" dxfId="1681" priority="1684" operator="between">
      <formula>0</formula>
      <formula>0</formula>
    </cfRule>
  </conditionalFormatting>
  <conditionalFormatting sqref="J26 J33 J39 J45">
    <cfRule type="cellIs" dxfId="1680" priority="1683" operator="between">
      <formula>0</formula>
      <formula>0</formula>
    </cfRule>
  </conditionalFormatting>
  <conditionalFormatting sqref="J1">
    <cfRule type="cellIs" dxfId="1679" priority="1682" operator="between">
      <formula>0</formula>
      <formula>0</formula>
    </cfRule>
  </conditionalFormatting>
  <conditionalFormatting sqref="J1">
    <cfRule type="cellIs" dxfId="1678" priority="1681" operator="between">
      <formula>0</formula>
      <formula>0</formula>
    </cfRule>
  </conditionalFormatting>
  <conditionalFormatting sqref="J1">
    <cfRule type="cellIs" dxfId="1677" priority="1680" operator="between">
      <formula>0</formula>
      <formula>0</formula>
    </cfRule>
  </conditionalFormatting>
  <conditionalFormatting sqref="J68">
    <cfRule type="cellIs" dxfId="1676" priority="1625" operator="between">
      <formula>0</formula>
      <formula>0</formula>
    </cfRule>
  </conditionalFormatting>
  <conditionalFormatting sqref="J65">
    <cfRule type="cellIs" dxfId="1675" priority="1623" operator="between">
      <formula>0</formula>
      <formula>0</formula>
    </cfRule>
  </conditionalFormatting>
  <conditionalFormatting sqref="J10">
    <cfRule type="cellIs" dxfId="1674" priority="1675" operator="between">
      <formula>0</formula>
      <formula>0</formula>
    </cfRule>
  </conditionalFormatting>
  <conditionalFormatting sqref="J8">
    <cfRule type="cellIs" dxfId="1673" priority="1679" operator="between">
      <formula>0</formula>
      <formula>0</formula>
    </cfRule>
  </conditionalFormatting>
  <conditionalFormatting sqref="J104">
    <cfRule type="cellIs" dxfId="1672" priority="1615" operator="between">
      <formula>0</formula>
      <formula>0</formula>
    </cfRule>
  </conditionalFormatting>
  <conditionalFormatting sqref="J13">
    <cfRule type="cellIs" dxfId="1671" priority="1678" operator="between">
      <formula>0</formula>
      <formula>0</formula>
    </cfRule>
  </conditionalFormatting>
  <conditionalFormatting sqref="J105">
    <cfRule type="cellIs" dxfId="1670" priority="1614" operator="between">
      <formula>0</formula>
      <formula>0</formula>
    </cfRule>
  </conditionalFormatting>
  <conditionalFormatting sqref="J9">
    <cfRule type="cellIs" dxfId="1669" priority="1677" operator="between">
      <formula>0</formula>
      <formula>0</formula>
    </cfRule>
  </conditionalFormatting>
  <conditionalFormatting sqref="J101">
    <cfRule type="cellIs" dxfId="1668" priority="1613" operator="between">
      <formula>0</formula>
      <formula>0</formula>
    </cfRule>
  </conditionalFormatting>
  <conditionalFormatting sqref="J11">
    <cfRule type="cellIs" dxfId="1667" priority="1676" operator="between">
      <formula>0</formula>
      <formula>0</formula>
    </cfRule>
  </conditionalFormatting>
  <conditionalFormatting sqref="J103">
    <cfRule type="cellIs" dxfId="1666" priority="1612" operator="between">
      <formula>0</formula>
      <formula>0</formula>
    </cfRule>
  </conditionalFormatting>
  <conditionalFormatting sqref="J5">
    <cfRule type="cellIs" dxfId="1665" priority="1671" operator="between">
      <formula>0</formula>
      <formula>0</formula>
    </cfRule>
  </conditionalFormatting>
  <conditionalFormatting sqref="J102">
    <cfRule type="cellIs" dxfId="1664" priority="1611" operator="between">
      <formula>0</formula>
      <formula>0</formula>
    </cfRule>
  </conditionalFormatting>
  <conditionalFormatting sqref="J7">
    <cfRule type="cellIs" dxfId="1663" priority="1674" operator="between">
      <formula>0</formula>
      <formula>0</formula>
    </cfRule>
  </conditionalFormatting>
  <conditionalFormatting sqref="J98">
    <cfRule type="cellIs" dxfId="1662" priority="1610" operator="between">
      <formula>0</formula>
      <formula>0</formula>
    </cfRule>
  </conditionalFormatting>
  <conditionalFormatting sqref="J19">
    <cfRule type="cellIs" dxfId="1661" priority="1669" operator="between">
      <formula>0</formula>
      <formula>0</formula>
    </cfRule>
  </conditionalFormatting>
  <conditionalFormatting sqref="J4">
    <cfRule type="cellIs" dxfId="1660" priority="1673" operator="between">
      <formula>0</formula>
      <formula>0</formula>
    </cfRule>
  </conditionalFormatting>
  <conditionalFormatting sqref="J95">
    <cfRule type="cellIs" dxfId="1659" priority="1608" operator="between">
      <formula>0</formula>
      <formula>0</formula>
    </cfRule>
  </conditionalFormatting>
  <conditionalFormatting sqref="J6">
    <cfRule type="cellIs" dxfId="1658" priority="1672" operator="between">
      <formula>0</formula>
      <formula>0</formula>
    </cfRule>
  </conditionalFormatting>
  <conditionalFormatting sqref="J97">
    <cfRule type="cellIs" dxfId="1657" priority="1607" operator="between">
      <formula>0</formula>
      <formula>0</formula>
    </cfRule>
  </conditionalFormatting>
  <conditionalFormatting sqref="J16">
    <cfRule type="cellIs" dxfId="1656" priority="1666" operator="between">
      <formula>0</formula>
      <formula>0</formula>
    </cfRule>
  </conditionalFormatting>
  <conditionalFormatting sqref="J96">
    <cfRule type="cellIs" dxfId="1655" priority="1606" operator="between">
      <formula>0</formula>
      <formula>0</formula>
    </cfRule>
  </conditionalFormatting>
  <conditionalFormatting sqref="J18">
    <cfRule type="cellIs" dxfId="1654" priority="1670" operator="between">
      <formula>0</formula>
      <formula>0</formula>
    </cfRule>
  </conditionalFormatting>
  <conditionalFormatting sqref="J15">
    <cfRule type="cellIs" dxfId="1653" priority="1668" operator="between">
      <formula>0</formula>
      <formula>0</formula>
    </cfRule>
  </conditionalFormatting>
  <conditionalFormatting sqref="J17">
    <cfRule type="cellIs" dxfId="1652" priority="1667" operator="between">
      <formula>0</formula>
      <formula>0</formula>
    </cfRule>
  </conditionalFormatting>
  <conditionalFormatting sqref="J24">
    <cfRule type="cellIs" dxfId="1651" priority="1665" operator="between">
      <formula>0</formula>
      <formula>0</formula>
    </cfRule>
  </conditionalFormatting>
  <conditionalFormatting sqref="J22">
    <cfRule type="cellIs" dxfId="1650" priority="1661" operator="between">
      <formula>0</formula>
      <formula>0</formula>
    </cfRule>
  </conditionalFormatting>
  <conditionalFormatting sqref="J25">
    <cfRule type="cellIs" dxfId="1649" priority="1664" operator="between">
      <formula>0</formula>
      <formula>0</formula>
    </cfRule>
  </conditionalFormatting>
  <conditionalFormatting sqref="J21">
    <cfRule type="cellIs" dxfId="1648" priority="1663" operator="between">
      <formula>0</formula>
      <formula>0</formula>
    </cfRule>
  </conditionalFormatting>
  <conditionalFormatting sqref="J23">
    <cfRule type="cellIs" dxfId="1647" priority="1662" operator="between">
      <formula>0</formula>
      <formula>0</formula>
    </cfRule>
  </conditionalFormatting>
  <conditionalFormatting sqref="J28">
    <cfRule type="cellIs" dxfId="1646" priority="1658" operator="between">
      <formula>0</formula>
      <formula>0</formula>
    </cfRule>
  </conditionalFormatting>
  <conditionalFormatting sqref="J27">
    <cfRule type="cellIs" dxfId="1645" priority="1660" operator="between">
      <formula>0</formula>
      <formula>0</formula>
    </cfRule>
  </conditionalFormatting>
  <conditionalFormatting sqref="J108">
    <cfRule type="cellIs" dxfId="1644" priority="1595" operator="between">
      <formula>0</formula>
      <formula>0</formula>
    </cfRule>
  </conditionalFormatting>
  <conditionalFormatting sqref="J29">
    <cfRule type="cellIs" dxfId="1643" priority="1659" operator="between">
      <formula>0</formula>
      <formula>0</formula>
    </cfRule>
  </conditionalFormatting>
  <conditionalFormatting sqref="J107">
    <cfRule type="cellIs" dxfId="1642" priority="1594" operator="between">
      <formula>0</formula>
      <formula>0</formula>
    </cfRule>
  </conditionalFormatting>
  <conditionalFormatting sqref="J135">
    <cfRule type="cellIs" dxfId="1641" priority="1592" operator="between">
      <formula>0</formula>
      <formula>0</formula>
    </cfRule>
  </conditionalFormatting>
  <conditionalFormatting sqref="J30">
    <cfRule type="cellIs" dxfId="1640" priority="1657" operator="between">
      <formula>0</formula>
      <formula>0</formula>
    </cfRule>
  </conditionalFormatting>
  <conditionalFormatting sqref="J136">
    <cfRule type="cellIs" dxfId="1639" priority="1591" operator="between">
      <formula>0</formula>
      <formula>0</formula>
    </cfRule>
  </conditionalFormatting>
  <conditionalFormatting sqref="J32">
    <cfRule type="cellIs" dxfId="1638" priority="1656" operator="between">
      <formula>0</formula>
      <formula>0</formula>
    </cfRule>
  </conditionalFormatting>
  <conditionalFormatting sqref="J37">
    <cfRule type="cellIs" dxfId="1637" priority="1655" operator="between">
      <formula>0</formula>
      <formula>0</formula>
    </cfRule>
  </conditionalFormatting>
  <conditionalFormatting sqref="J35">
    <cfRule type="cellIs" dxfId="1636" priority="1651" operator="between">
      <formula>0</formula>
      <formula>0</formula>
    </cfRule>
  </conditionalFormatting>
  <conditionalFormatting sqref="J38">
    <cfRule type="cellIs" dxfId="1635" priority="1654" operator="between">
      <formula>0</formula>
      <formula>0</formula>
    </cfRule>
  </conditionalFormatting>
  <conditionalFormatting sqref="J34">
    <cfRule type="cellIs" dxfId="1634" priority="1653" operator="between">
      <formula>0</formula>
      <formula>0</formula>
    </cfRule>
  </conditionalFormatting>
  <conditionalFormatting sqref="J36">
    <cfRule type="cellIs" dxfId="1633" priority="1652" operator="between">
      <formula>0</formula>
      <formula>0</formula>
    </cfRule>
  </conditionalFormatting>
  <conditionalFormatting sqref="J43">
    <cfRule type="cellIs" dxfId="1632" priority="1650" operator="between">
      <formula>0</formula>
      <formula>0</formula>
    </cfRule>
  </conditionalFormatting>
  <conditionalFormatting sqref="J41">
    <cfRule type="cellIs" dxfId="1631" priority="1646" operator="between">
      <formula>0</formula>
      <formula>0</formula>
    </cfRule>
  </conditionalFormatting>
  <conditionalFormatting sqref="J44">
    <cfRule type="cellIs" dxfId="1630" priority="1649" operator="between">
      <formula>0</formula>
      <formula>0</formula>
    </cfRule>
  </conditionalFormatting>
  <conditionalFormatting sqref="J40">
    <cfRule type="cellIs" dxfId="1629" priority="1648" operator="between">
      <formula>0</formula>
      <formula>0</formula>
    </cfRule>
  </conditionalFormatting>
  <conditionalFormatting sqref="J123">
    <cfRule type="cellIs" dxfId="1628" priority="1581" operator="between">
      <formula>0</formula>
      <formula>0</formula>
    </cfRule>
  </conditionalFormatting>
  <conditionalFormatting sqref="J42">
    <cfRule type="cellIs" dxfId="1627" priority="1647" operator="between">
      <formula>0</formula>
      <formula>0</formula>
    </cfRule>
  </conditionalFormatting>
  <conditionalFormatting sqref="J124">
    <cfRule type="cellIs" dxfId="1626" priority="1580" operator="between">
      <formula>0</formula>
      <formula>0</formula>
    </cfRule>
  </conditionalFormatting>
  <conditionalFormatting sqref="J120">
    <cfRule type="cellIs" dxfId="1625" priority="1579" operator="between">
      <formula>0</formula>
      <formula>0</formula>
    </cfRule>
  </conditionalFormatting>
  <conditionalFormatting sqref="J49">
    <cfRule type="cellIs" dxfId="1624" priority="1645" operator="between">
      <formula>0</formula>
      <formula>0</formula>
    </cfRule>
  </conditionalFormatting>
  <conditionalFormatting sqref="J122">
    <cfRule type="cellIs" dxfId="1623" priority="1578" operator="between">
      <formula>0</formula>
      <formula>0</formula>
    </cfRule>
  </conditionalFormatting>
  <conditionalFormatting sqref="J47">
    <cfRule type="cellIs" dxfId="1622" priority="1641" operator="between">
      <formula>0</formula>
      <formula>0</formula>
    </cfRule>
  </conditionalFormatting>
  <conditionalFormatting sqref="J50">
    <cfRule type="cellIs" dxfId="1621" priority="1644" operator="between">
      <formula>0</formula>
      <formula>0</formula>
    </cfRule>
  </conditionalFormatting>
  <conditionalFormatting sqref="J121">
    <cfRule type="cellIs" dxfId="1620" priority="1577" operator="between">
      <formula>0</formula>
      <formula>0</formula>
    </cfRule>
  </conditionalFormatting>
  <conditionalFormatting sqref="J46">
    <cfRule type="cellIs" dxfId="1619" priority="1643" operator="between">
      <formula>0</formula>
      <formula>0</formula>
    </cfRule>
  </conditionalFormatting>
  <conditionalFormatting sqref="J117">
    <cfRule type="cellIs" dxfId="1618" priority="1576" operator="between">
      <formula>0</formula>
      <formula>0</formula>
    </cfRule>
  </conditionalFormatting>
  <conditionalFormatting sqref="J48">
    <cfRule type="cellIs" dxfId="1617" priority="1642" operator="between">
      <formula>0</formula>
      <formula>0</formula>
    </cfRule>
  </conditionalFormatting>
  <conditionalFormatting sqref="J118">
    <cfRule type="cellIs" dxfId="1616" priority="1575" operator="between">
      <formula>0</formula>
      <formula>0</formula>
    </cfRule>
  </conditionalFormatting>
  <conditionalFormatting sqref="J114">
    <cfRule type="cellIs" dxfId="1615" priority="1574" operator="between">
      <formula>0</formula>
      <formula>0</formula>
    </cfRule>
  </conditionalFormatting>
  <conditionalFormatting sqref="J55">
    <cfRule type="cellIs" dxfId="1614" priority="1640" operator="between">
      <formula>0</formula>
      <formula>0</formula>
    </cfRule>
  </conditionalFormatting>
  <conditionalFormatting sqref="J116">
    <cfRule type="cellIs" dxfId="1613" priority="1573" operator="between">
      <formula>0</formula>
      <formula>0</formula>
    </cfRule>
  </conditionalFormatting>
  <conditionalFormatting sqref="J53">
    <cfRule type="cellIs" dxfId="1612" priority="1636" operator="between">
      <formula>0</formula>
      <formula>0</formula>
    </cfRule>
  </conditionalFormatting>
  <conditionalFormatting sqref="J56">
    <cfRule type="cellIs" dxfId="1611" priority="1639" operator="between">
      <formula>0</formula>
      <formula>0</formula>
    </cfRule>
  </conditionalFormatting>
  <conditionalFormatting sqref="J115">
    <cfRule type="cellIs" dxfId="1610" priority="1572" operator="between">
      <formula>0</formula>
      <formula>0</formula>
    </cfRule>
  </conditionalFormatting>
  <conditionalFormatting sqref="J52">
    <cfRule type="cellIs" dxfId="1609" priority="1638" operator="between">
      <formula>0</formula>
      <formula>0</formula>
    </cfRule>
  </conditionalFormatting>
  <conditionalFormatting sqref="J160">
    <cfRule type="cellIs" dxfId="1608" priority="1570" operator="between">
      <formula>0</formula>
      <formula>0</formula>
    </cfRule>
  </conditionalFormatting>
  <conditionalFormatting sqref="J54">
    <cfRule type="cellIs" dxfId="1607" priority="1637" operator="between">
      <formula>0</formula>
      <formula>0</formula>
    </cfRule>
  </conditionalFormatting>
  <conditionalFormatting sqref="J161">
    <cfRule type="cellIs" dxfId="1606" priority="1569" operator="between">
      <formula>0</formula>
      <formula>0</formula>
    </cfRule>
  </conditionalFormatting>
  <conditionalFormatting sqref="J157">
    <cfRule type="cellIs" dxfId="1605" priority="1568" operator="between">
      <formula>0</formula>
      <formula>0</formula>
    </cfRule>
  </conditionalFormatting>
  <conditionalFormatting sqref="J80">
    <cfRule type="cellIs" dxfId="1604" priority="1635" operator="between">
      <formula>0</formula>
      <formula>0</formula>
    </cfRule>
  </conditionalFormatting>
  <conditionalFormatting sqref="J159">
    <cfRule type="cellIs" dxfId="1603" priority="1567" operator="between">
      <formula>0</formula>
      <formula>0</formula>
    </cfRule>
  </conditionalFormatting>
  <conditionalFormatting sqref="J78">
    <cfRule type="cellIs" dxfId="1602" priority="1631" operator="between">
      <formula>0</formula>
      <formula>0</formula>
    </cfRule>
  </conditionalFormatting>
  <conditionalFormatting sqref="J81">
    <cfRule type="cellIs" dxfId="1601" priority="1634" operator="between">
      <formula>0</formula>
      <formula>0</formula>
    </cfRule>
  </conditionalFormatting>
  <conditionalFormatting sqref="J158">
    <cfRule type="cellIs" dxfId="1600" priority="1566" operator="between">
      <formula>0</formula>
      <formula>0</formula>
    </cfRule>
  </conditionalFormatting>
  <conditionalFormatting sqref="J77">
    <cfRule type="cellIs" dxfId="1599" priority="1633" operator="between">
      <formula>0</formula>
      <formula>0</formula>
    </cfRule>
  </conditionalFormatting>
  <conditionalFormatting sqref="J154">
    <cfRule type="cellIs" dxfId="1598" priority="1565" operator="between">
      <formula>0</formula>
      <formula>0</formula>
    </cfRule>
  </conditionalFormatting>
  <conditionalFormatting sqref="J79">
    <cfRule type="cellIs" dxfId="1597" priority="1632" operator="between">
      <formula>0</formula>
      <formula>0</formula>
    </cfRule>
  </conditionalFormatting>
  <conditionalFormatting sqref="J155">
    <cfRule type="cellIs" dxfId="1596" priority="1564" operator="between">
      <formula>0</formula>
      <formula>0</formula>
    </cfRule>
  </conditionalFormatting>
  <conditionalFormatting sqref="J151">
    <cfRule type="cellIs" dxfId="1595" priority="1563" operator="between">
      <formula>0</formula>
      <formula>0</formula>
    </cfRule>
  </conditionalFormatting>
  <conditionalFormatting sqref="J62">
    <cfRule type="cellIs" dxfId="1594" priority="1630" operator="between">
      <formula>0</formula>
      <formula>0</formula>
    </cfRule>
  </conditionalFormatting>
  <conditionalFormatting sqref="J153">
    <cfRule type="cellIs" dxfId="1593" priority="1562" operator="between">
      <formula>0</formula>
      <formula>0</formula>
    </cfRule>
  </conditionalFormatting>
  <conditionalFormatting sqref="J60">
    <cfRule type="cellIs" dxfId="1592" priority="1626" operator="between">
      <formula>0</formula>
      <formula>0</formula>
    </cfRule>
  </conditionalFormatting>
  <conditionalFormatting sqref="J63">
    <cfRule type="cellIs" dxfId="1591" priority="1629" operator="between">
      <formula>0</formula>
      <formula>0</formula>
    </cfRule>
  </conditionalFormatting>
  <conditionalFormatting sqref="J152">
    <cfRule type="cellIs" dxfId="1590" priority="1561" operator="between">
      <formula>0</formula>
      <formula>0</formula>
    </cfRule>
  </conditionalFormatting>
  <conditionalFormatting sqref="J59">
    <cfRule type="cellIs" dxfId="1589" priority="1628" operator="between">
      <formula>0</formula>
      <formula>0</formula>
    </cfRule>
  </conditionalFormatting>
  <conditionalFormatting sqref="J144 J138">
    <cfRule type="cellIs" dxfId="1588" priority="1560" operator="between">
      <formula>0</formula>
      <formula>0</formula>
    </cfRule>
  </conditionalFormatting>
  <conditionalFormatting sqref="J61">
    <cfRule type="cellIs" dxfId="1587" priority="1627" operator="between">
      <formula>0</formula>
      <formula>0</formula>
    </cfRule>
  </conditionalFormatting>
  <conditionalFormatting sqref="J66">
    <cfRule type="cellIs" dxfId="1586" priority="1621" operator="between">
      <formula>0</formula>
      <formula>0</formula>
    </cfRule>
  </conditionalFormatting>
  <conditionalFormatting sqref="J69">
    <cfRule type="cellIs" dxfId="1585" priority="1624" operator="between">
      <formula>0</formula>
      <formula>0</formula>
    </cfRule>
  </conditionalFormatting>
  <conditionalFormatting sqref="J67">
    <cfRule type="cellIs" dxfId="1584" priority="1622" operator="between">
      <formula>0</formula>
      <formula>0</formula>
    </cfRule>
  </conditionalFormatting>
  <conditionalFormatting sqref="J74">
    <cfRule type="cellIs" dxfId="1583" priority="1620" operator="between">
      <formula>0</formula>
      <formula>0</formula>
    </cfRule>
  </conditionalFormatting>
  <conditionalFormatting sqref="J72">
    <cfRule type="cellIs" dxfId="1582" priority="1616" operator="between">
      <formula>0</formula>
      <formula>0</formula>
    </cfRule>
  </conditionalFormatting>
  <conditionalFormatting sqref="J75">
    <cfRule type="cellIs" dxfId="1581" priority="1619" operator="between">
      <formula>0</formula>
      <formula>0</formula>
    </cfRule>
  </conditionalFormatting>
  <conditionalFormatting sqref="J71">
    <cfRule type="cellIs" dxfId="1580" priority="1618" operator="between">
      <formula>0</formula>
      <formula>0</formula>
    </cfRule>
  </conditionalFormatting>
  <conditionalFormatting sqref="J181 J175">
    <cfRule type="cellIs" dxfId="1579" priority="1549" operator="between">
      <formula>0</formula>
      <formula>0</formula>
    </cfRule>
  </conditionalFormatting>
  <conditionalFormatting sqref="J73">
    <cfRule type="cellIs" dxfId="1578" priority="1617" operator="between">
      <formula>0</formula>
      <formula>0</formula>
    </cfRule>
  </conditionalFormatting>
  <conditionalFormatting sqref="J99">
    <cfRule type="cellIs" dxfId="1577" priority="1609" operator="between">
      <formula>0</formula>
      <formula>0</formula>
    </cfRule>
  </conditionalFormatting>
  <conditionalFormatting sqref="J92">
    <cfRule type="cellIs" dxfId="1576" priority="1605" operator="between">
      <formula>0</formula>
      <formula>0</formula>
    </cfRule>
  </conditionalFormatting>
  <conditionalFormatting sqref="J241">
    <cfRule type="cellIs" dxfId="1575" priority="1499" operator="between">
      <formula>0</formula>
      <formula>0</formula>
    </cfRule>
  </conditionalFormatting>
  <conditionalFormatting sqref="J90">
    <cfRule type="cellIs" dxfId="1574" priority="1601" operator="between">
      <formula>0</formula>
      <formula>0</formula>
    </cfRule>
  </conditionalFormatting>
  <conditionalFormatting sqref="J93">
    <cfRule type="cellIs" dxfId="1573" priority="1604" operator="between">
      <formula>0</formula>
      <formula>0</formula>
    </cfRule>
  </conditionalFormatting>
  <conditionalFormatting sqref="J242">
    <cfRule type="cellIs" dxfId="1572" priority="1498" operator="between">
      <formula>0</formula>
      <formula>0</formula>
    </cfRule>
  </conditionalFormatting>
  <conditionalFormatting sqref="J89">
    <cfRule type="cellIs" dxfId="1571" priority="1603" operator="between">
      <formula>0</formula>
      <formula>0</formula>
    </cfRule>
  </conditionalFormatting>
  <conditionalFormatting sqref="J238">
    <cfRule type="cellIs" dxfId="1570" priority="1497" operator="between">
      <formula>0</formula>
      <formula>0</formula>
    </cfRule>
  </conditionalFormatting>
  <conditionalFormatting sqref="J91">
    <cfRule type="cellIs" dxfId="1569" priority="1602" operator="between">
      <formula>0</formula>
      <formula>0</formula>
    </cfRule>
  </conditionalFormatting>
  <conditionalFormatting sqref="J240">
    <cfRule type="cellIs" dxfId="1568" priority="1496" operator="between">
      <formula>0</formula>
      <formula>0</formula>
    </cfRule>
  </conditionalFormatting>
  <conditionalFormatting sqref="J239">
    <cfRule type="cellIs" dxfId="1567" priority="1495" operator="between">
      <formula>0</formula>
      <formula>0</formula>
    </cfRule>
  </conditionalFormatting>
  <conditionalFormatting sqref="J86">
    <cfRule type="cellIs" dxfId="1566" priority="1598" operator="between">
      <formula>0</formula>
      <formula>0</formula>
    </cfRule>
  </conditionalFormatting>
  <conditionalFormatting sqref="J85">
    <cfRule type="cellIs" dxfId="1565" priority="1600" operator="between">
      <formula>0</formula>
      <formula>0</formula>
    </cfRule>
  </conditionalFormatting>
  <conditionalFormatting sqref="J235">
    <cfRule type="cellIs" dxfId="1564" priority="1494" operator="between">
      <formula>0</formula>
      <formula>0</formula>
    </cfRule>
  </conditionalFormatting>
  <conditionalFormatting sqref="J87">
    <cfRule type="cellIs" dxfId="1563" priority="1599" operator="between">
      <formula>0</formula>
      <formula>0</formula>
    </cfRule>
  </conditionalFormatting>
  <conditionalFormatting sqref="J236">
    <cfRule type="cellIs" dxfId="1562" priority="1493" operator="between">
      <formula>0</formula>
      <formula>0</formula>
    </cfRule>
  </conditionalFormatting>
  <conditionalFormatting sqref="J232">
    <cfRule type="cellIs" dxfId="1561" priority="1492" operator="between">
      <formula>0</formula>
      <formula>0</formula>
    </cfRule>
  </conditionalFormatting>
  <conditionalFormatting sqref="J109">
    <cfRule type="cellIs" dxfId="1560" priority="1597" operator="between">
      <formula>0</formula>
      <formula>0</formula>
    </cfRule>
  </conditionalFormatting>
  <conditionalFormatting sqref="J234">
    <cfRule type="cellIs" dxfId="1559" priority="1491" operator="between">
      <formula>0</formula>
      <formula>0</formula>
    </cfRule>
  </conditionalFormatting>
  <conditionalFormatting sqref="J110">
    <cfRule type="cellIs" dxfId="1558" priority="1596" operator="between">
      <formula>0</formula>
      <formula>0</formula>
    </cfRule>
  </conditionalFormatting>
  <conditionalFormatting sqref="J233">
    <cfRule type="cellIs" dxfId="1557" priority="1490" operator="between">
      <formula>0</formula>
      <formula>0</formula>
    </cfRule>
  </conditionalFormatting>
  <conditionalFormatting sqref="J229">
    <cfRule type="cellIs" dxfId="1556" priority="1488" operator="between">
      <formula>0</formula>
      <formula>0</formula>
    </cfRule>
  </conditionalFormatting>
  <conditionalFormatting sqref="J230">
    <cfRule type="cellIs" dxfId="1555" priority="1487" operator="between">
      <formula>0</formula>
      <formula>0</formula>
    </cfRule>
  </conditionalFormatting>
  <conditionalFormatting sqref="J131 J125">
    <cfRule type="cellIs" dxfId="1554" priority="1593" operator="between">
      <formula>0</formula>
      <formula>0</formula>
    </cfRule>
  </conditionalFormatting>
  <conditionalFormatting sqref="J133">
    <cfRule type="cellIs" dxfId="1553" priority="1588" operator="between">
      <formula>0</formula>
      <formula>0</formula>
    </cfRule>
  </conditionalFormatting>
  <conditionalFormatting sqref="J132">
    <cfRule type="cellIs" dxfId="1552" priority="1590" operator="between">
      <formula>0</formula>
      <formula>0</formula>
    </cfRule>
  </conditionalFormatting>
  <conditionalFormatting sqref="J134">
    <cfRule type="cellIs" dxfId="1551" priority="1589" operator="between">
      <formula>0</formula>
      <formula>0</formula>
    </cfRule>
  </conditionalFormatting>
  <conditionalFormatting sqref="J129">
    <cfRule type="cellIs" dxfId="1550" priority="1587" operator="between">
      <formula>0</formula>
      <formula>0</formula>
    </cfRule>
  </conditionalFormatting>
  <conditionalFormatting sqref="J127">
    <cfRule type="cellIs" dxfId="1549" priority="1583" operator="between">
      <formula>0</formula>
      <formula>0</formula>
    </cfRule>
  </conditionalFormatting>
  <conditionalFormatting sqref="J130">
    <cfRule type="cellIs" dxfId="1548" priority="1586" operator="between">
      <formula>0</formula>
      <formula>0</formula>
    </cfRule>
  </conditionalFormatting>
  <conditionalFormatting sqref="J126">
    <cfRule type="cellIs" dxfId="1547" priority="1585" operator="between">
      <formula>0</formula>
      <formula>0</formula>
    </cfRule>
  </conditionalFormatting>
  <conditionalFormatting sqref="J128">
    <cfRule type="cellIs" dxfId="1546" priority="1584" operator="between">
      <formula>0</formula>
      <formula>0</formula>
    </cfRule>
  </conditionalFormatting>
  <conditionalFormatting sqref="J266">
    <cfRule type="cellIs" dxfId="1545" priority="1477" operator="between">
      <formula>0</formula>
      <formula>0</formula>
    </cfRule>
  </conditionalFormatting>
  <conditionalFormatting sqref="J263">
    <cfRule type="cellIs" dxfId="1544" priority="1476" operator="between">
      <formula>0</formula>
      <formula>0</formula>
    </cfRule>
  </conditionalFormatting>
  <conditionalFormatting sqref="J119 J113">
    <cfRule type="cellIs" dxfId="1543" priority="1582" operator="between">
      <formula>0</formula>
      <formula>0</formula>
    </cfRule>
  </conditionalFormatting>
  <conditionalFormatting sqref="J254">
    <cfRule type="cellIs" dxfId="1542" priority="1467" operator="between">
      <formula>0</formula>
      <formula>0</formula>
    </cfRule>
  </conditionalFormatting>
  <conditionalFormatting sqref="J255">
    <cfRule type="cellIs" dxfId="1541" priority="1466" operator="between">
      <formula>0</formula>
      <formula>0</formula>
    </cfRule>
  </conditionalFormatting>
  <conditionalFormatting sqref="J251">
    <cfRule type="cellIs" dxfId="1540" priority="1465" operator="between">
      <formula>0</formula>
      <formula>0</formula>
    </cfRule>
  </conditionalFormatting>
  <conditionalFormatting sqref="J156 J150">
    <cfRule type="cellIs" dxfId="1539" priority="1571" operator="between">
      <formula>0</formula>
      <formula>0</formula>
    </cfRule>
  </conditionalFormatting>
  <conditionalFormatting sqref="J247">
    <cfRule type="cellIs" dxfId="1538" priority="1460" operator="between">
      <formula>0</formula>
      <formula>0</formula>
    </cfRule>
  </conditionalFormatting>
  <conditionalFormatting sqref="J246">
    <cfRule type="cellIs" dxfId="1537" priority="1459" operator="between">
      <formula>0</formula>
      <formula>0</formula>
    </cfRule>
  </conditionalFormatting>
  <conditionalFormatting sqref="J272">
    <cfRule type="cellIs" dxfId="1536" priority="1458" operator="between">
      <formula>0</formula>
      <formula>0</formula>
    </cfRule>
  </conditionalFormatting>
  <conditionalFormatting sqref="J269">
    <cfRule type="cellIs" dxfId="1535" priority="1457" operator="between">
      <formula>0</formula>
      <formula>0</formula>
    </cfRule>
  </conditionalFormatting>
  <conditionalFormatting sqref="J271">
    <cfRule type="cellIs" dxfId="1534" priority="1456" operator="between">
      <formula>0</formula>
      <formula>0</formula>
    </cfRule>
  </conditionalFormatting>
  <conditionalFormatting sqref="J270">
    <cfRule type="cellIs" dxfId="1533" priority="1455" operator="between">
      <formula>0</formula>
      <formula>0</formula>
    </cfRule>
  </conditionalFormatting>
  <conditionalFormatting sqref="J148">
    <cfRule type="cellIs" dxfId="1532" priority="1559" operator="between">
      <formula>0</formula>
      <formula>0</formula>
    </cfRule>
  </conditionalFormatting>
  <conditionalFormatting sqref="J146">
    <cfRule type="cellIs" dxfId="1531" priority="1555" operator="between">
      <formula>0</formula>
      <formula>0</formula>
    </cfRule>
  </conditionalFormatting>
  <conditionalFormatting sqref="J149">
    <cfRule type="cellIs" dxfId="1530" priority="1558" operator="between">
      <formula>0</formula>
      <formula>0</formula>
    </cfRule>
  </conditionalFormatting>
  <conditionalFormatting sqref="J145">
    <cfRule type="cellIs" dxfId="1529" priority="1557" operator="between">
      <formula>0</formula>
      <formula>0</formula>
    </cfRule>
  </conditionalFormatting>
  <conditionalFormatting sqref="J147">
    <cfRule type="cellIs" dxfId="1528" priority="1556" operator="between">
      <formula>0</formula>
      <formula>0</formula>
    </cfRule>
  </conditionalFormatting>
  <conditionalFormatting sqref="J142">
    <cfRule type="cellIs" dxfId="1527" priority="1554" operator="between">
      <formula>0</formula>
      <formula>0</formula>
    </cfRule>
  </conditionalFormatting>
  <conditionalFormatting sqref="J140">
    <cfRule type="cellIs" dxfId="1526" priority="1550" operator="between">
      <formula>0</formula>
      <formula>0</formula>
    </cfRule>
  </conditionalFormatting>
  <conditionalFormatting sqref="J143">
    <cfRule type="cellIs" dxfId="1525" priority="1553" operator="between">
      <formula>0</formula>
      <formula>0</formula>
    </cfRule>
  </conditionalFormatting>
  <conditionalFormatting sqref="J139">
    <cfRule type="cellIs" dxfId="1524" priority="1552" operator="between">
      <formula>0</formula>
      <formula>0</formula>
    </cfRule>
  </conditionalFormatting>
  <conditionalFormatting sqref="J141">
    <cfRule type="cellIs" dxfId="1523" priority="1551" operator="between">
      <formula>0</formula>
      <formula>0</formula>
    </cfRule>
  </conditionalFormatting>
  <conditionalFormatting sqref="J281">
    <cfRule type="cellIs" dxfId="1522" priority="1443" operator="between">
      <formula>0</formula>
      <formula>0</formula>
    </cfRule>
  </conditionalFormatting>
  <conditionalFormatting sqref="J185">
    <cfRule type="cellIs" dxfId="1521" priority="1548" operator="between">
      <formula>0</formula>
      <formula>0</formula>
    </cfRule>
  </conditionalFormatting>
  <conditionalFormatting sqref="J183">
    <cfRule type="cellIs" dxfId="1520" priority="1544" operator="between">
      <formula>0</formula>
      <formula>0</formula>
    </cfRule>
  </conditionalFormatting>
  <conditionalFormatting sqref="J186">
    <cfRule type="cellIs" dxfId="1519" priority="1547" operator="between">
      <formula>0</formula>
      <formula>0</formula>
    </cfRule>
  </conditionalFormatting>
  <conditionalFormatting sqref="J182">
    <cfRule type="cellIs" dxfId="1518" priority="1546" operator="between">
      <formula>0</formula>
      <formula>0</formula>
    </cfRule>
  </conditionalFormatting>
  <conditionalFormatting sqref="J184">
    <cfRule type="cellIs" dxfId="1517" priority="1545" operator="between">
      <formula>0</formula>
      <formula>0</formula>
    </cfRule>
  </conditionalFormatting>
  <conditionalFormatting sqref="J179">
    <cfRule type="cellIs" dxfId="1516" priority="1543" operator="between">
      <formula>0</formula>
      <formula>0</formula>
    </cfRule>
  </conditionalFormatting>
  <conditionalFormatting sqref="J177">
    <cfRule type="cellIs" dxfId="1515" priority="1539" operator="between">
      <formula>0</formula>
      <formula>0</formula>
    </cfRule>
  </conditionalFormatting>
  <conditionalFormatting sqref="J180">
    <cfRule type="cellIs" dxfId="1514" priority="1542" operator="between">
      <formula>0</formula>
      <formula>0</formula>
    </cfRule>
  </conditionalFormatting>
  <conditionalFormatting sqref="J176">
    <cfRule type="cellIs" dxfId="1513" priority="1541" operator="between">
      <formula>0</formula>
      <formula>0</formula>
    </cfRule>
  </conditionalFormatting>
  <conditionalFormatting sqref="J178">
    <cfRule type="cellIs" dxfId="1512" priority="1540" operator="between">
      <formula>0</formula>
      <formula>0</formula>
    </cfRule>
  </conditionalFormatting>
  <conditionalFormatting sqref="J169">
    <cfRule type="cellIs" dxfId="1511" priority="1538" operator="between">
      <formula>0</formula>
      <formula>0</formula>
    </cfRule>
  </conditionalFormatting>
  <conditionalFormatting sqref="J173">
    <cfRule type="cellIs" dxfId="1510" priority="1537" operator="between">
      <formula>0</formula>
      <formula>0</formula>
    </cfRule>
  </conditionalFormatting>
  <conditionalFormatting sqref="J171">
    <cfRule type="cellIs" dxfId="1509" priority="1533" operator="between">
      <formula>0</formula>
      <formula>0</formula>
    </cfRule>
  </conditionalFormatting>
  <conditionalFormatting sqref="J174">
    <cfRule type="cellIs" dxfId="1508" priority="1536" operator="between">
      <formula>0</formula>
      <formula>0</formula>
    </cfRule>
  </conditionalFormatting>
  <conditionalFormatting sqref="J170">
    <cfRule type="cellIs" dxfId="1507" priority="1535" operator="between">
      <formula>0</formula>
      <formula>0</formula>
    </cfRule>
  </conditionalFormatting>
  <conditionalFormatting sqref="J172">
    <cfRule type="cellIs" dxfId="1506" priority="1534" operator="between">
      <formula>0</formula>
      <formula>0</formula>
    </cfRule>
  </conditionalFormatting>
  <conditionalFormatting sqref="J168">
    <cfRule type="cellIs" dxfId="1505" priority="1532" operator="between">
      <formula>0</formula>
      <formula>0</formula>
    </cfRule>
  </conditionalFormatting>
  <conditionalFormatting sqref="J166">
    <cfRule type="cellIs" dxfId="1504" priority="1529" operator="between">
      <formula>0</formula>
      <formula>0</formula>
    </cfRule>
  </conditionalFormatting>
  <conditionalFormatting sqref="J190">
    <cfRule type="cellIs" dxfId="1503" priority="1526" operator="between">
      <formula>0</formula>
      <formula>0</formula>
    </cfRule>
  </conditionalFormatting>
  <conditionalFormatting sqref="J187">
    <cfRule type="cellIs" dxfId="1502" priority="1528" operator="between">
      <formula>0</formula>
      <formula>0</formula>
    </cfRule>
  </conditionalFormatting>
  <conditionalFormatting sqref="J165">
    <cfRule type="cellIs" dxfId="1501" priority="1531" operator="between">
      <formula>0</formula>
      <formula>0</formula>
    </cfRule>
  </conditionalFormatting>
  <conditionalFormatting sqref="J167">
    <cfRule type="cellIs" dxfId="1500" priority="1530" operator="between">
      <formula>0</formula>
      <formula>0</formula>
    </cfRule>
  </conditionalFormatting>
  <conditionalFormatting sqref="J189">
    <cfRule type="cellIs" dxfId="1499" priority="1525" operator="between">
      <formula>0</formula>
      <formula>0</formula>
    </cfRule>
  </conditionalFormatting>
  <conditionalFormatting sqref="J188">
    <cfRule type="cellIs" dxfId="1498" priority="1527" operator="between">
      <formula>0</formula>
      <formula>0</formula>
    </cfRule>
  </conditionalFormatting>
  <conditionalFormatting sqref="J297">
    <cfRule type="cellIs" dxfId="1497" priority="1452" operator="between">
      <formula>0</formula>
      <formula>0</formula>
    </cfRule>
  </conditionalFormatting>
  <conditionalFormatting sqref="J192">
    <cfRule type="cellIs" dxfId="1496" priority="1523" operator="between">
      <formula>0</formula>
      <formula>0</formula>
    </cfRule>
  </conditionalFormatting>
  <conditionalFormatting sqref="J193">
    <cfRule type="cellIs" dxfId="1495" priority="1524" operator="between">
      <formula>0</formula>
      <formula>0</formula>
    </cfRule>
  </conditionalFormatting>
  <conditionalFormatting sqref="J294">
    <cfRule type="cellIs" dxfId="1494" priority="1451" operator="between">
      <formula>0</formula>
      <formula>0</formula>
    </cfRule>
  </conditionalFormatting>
  <conditionalFormatting sqref="J296">
    <cfRule type="cellIs" dxfId="1493" priority="1450" operator="between">
      <formula>0</formula>
      <formula>0</formula>
    </cfRule>
  </conditionalFormatting>
  <conditionalFormatting sqref="J212 J206">
    <cfRule type="cellIs" dxfId="1492" priority="1522" operator="between">
      <formula>0</formula>
      <formula>0</formula>
    </cfRule>
  </conditionalFormatting>
  <conditionalFormatting sqref="J216">
    <cfRule type="cellIs" dxfId="1491" priority="1521" operator="between">
      <formula>0</formula>
      <formula>0</formula>
    </cfRule>
  </conditionalFormatting>
  <conditionalFormatting sqref="J214">
    <cfRule type="cellIs" dxfId="1490" priority="1517" operator="between">
      <formula>0</formula>
      <formula>0</formula>
    </cfRule>
  </conditionalFormatting>
  <conditionalFormatting sqref="J217">
    <cfRule type="cellIs" dxfId="1489" priority="1520" operator="between">
      <formula>0</formula>
      <formula>0</formula>
    </cfRule>
  </conditionalFormatting>
  <conditionalFormatting sqref="J213">
    <cfRule type="cellIs" dxfId="1488" priority="1519" operator="between">
      <formula>0</formula>
      <formula>0</formula>
    </cfRule>
  </conditionalFormatting>
  <conditionalFormatting sqref="J215">
    <cfRule type="cellIs" dxfId="1487" priority="1518" operator="between">
      <formula>0</formula>
      <formula>0</formula>
    </cfRule>
  </conditionalFormatting>
  <conditionalFormatting sqref="J210">
    <cfRule type="cellIs" dxfId="1486" priority="1516" operator="between">
      <formula>0</formula>
      <formula>0</formula>
    </cfRule>
  </conditionalFormatting>
  <conditionalFormatting sqref="J208">
    <cfRule type="cellIs" dxfId="1485" priority="1512" operator="between">
      <formula>0</formula>
      <formula>0</formula>
    </cfRule>
  </conditionalFormatting>
  <conditionalFormatting sqref="J211">
    <cfRule type="cellIs" dxfId="1484" priority="1515" operator="between">
      <formula>0</formula>
      <formula>0</formula>
    </cfRule>
  </conditionalFormatting>
  <conditionalFormatting sqref="J285">
    <cfRule type="cellIs" dxfId="1483" priority="1442" operator="between">
      <formula>0</formula>
      <formula>0</formula>
    </cfRule>
  </conditionalFormatting>
  <conditionalFormatting sqref="J207">
    <cfRule type="cellIs" dxfId="1482" priority="1514" operator="between">
      <formula>0</formula>
      <formula>0</formula>
    </cfRule>
  </conditionalFormatting>
  <conditionalFormatting sqref="J286">
    <cfRule type="cellIs" dxfId="1481" priority="1441" operator="between">
      <formula>0</formula>
      <formula>0</formula>
    </cfRule>
  </conditionalFormatting>
  <conditionalFormatting sqref="J209">
    <cfRule type="cellIs" dxfId="1480" priority="1513" operator="between">
      <formula>0</formula>
      <formula>0</formula>
    </cfRule>
  </conditionalFormatting>
  <conditionalFormatting sqref="J282">
    <cfRule type="cellIs" dxfId="1479" priority="1440" operator="between">
      <formula>0</formula>
      <formula>0</formula>
    </cfRule>
  </conditionalFormatting>
  <conditionalFormatting sqref="J284">
    <cfRule type="cellIs" dxfId="1478" priority="1439" operator="between">
      <formula>0</formula>
      <formula>0</formula>
    </cfRule>
  </conditionalFormatting>
  <conditionalFormatting sqref="J200 J194">
    <cfRule type="cellIs" dxfId="1477" priority="1511" operator="between">
      <formula>0</formula>
      <formula>0</formula>
    </cfRule>
  </conditionalFormatting>
  <conditionalFormatting sqref="J204">
    <cfRule type="cellIs" dxfId="1476" priority="1510" operator="between">
      <formula>0</formula>
      <formula>0</formula>
    </cfRule>
  </conditionalFormatting>
  <conditionalFormatting sqref="J202">
    <cfRule type="cellIs" dxfId="1475" priority="1506" operator="between">
      <formula>0</formula>
      <formula>0</formula>
    </cfRule>
  </conditionalFormatting>
  <conditionalFormatting sqref="J205">
    <cfRule type="cellIs" dxfId="1474" priority="1509" operator="between">
      <formula>0</formula>
      <formula>0</formula>
    </cfRule>
  </conditionalFormatting>
  <conditionalFormatting sqref="J201">
    <cfRule type="cellIs" dxfId="1473" priority="1508" operator="between">
      <formula>0</formula>
      <formula>0</formula>
    </cfRule>
  </conditionalFormatting>
  <conditionalFormatting sqref="J203">
    <cfRule type="cellIs" dxfId="1472" priority="1507" operator="between">
      <formula>0</formula>
      <formula>0</formula>
    </cfRule>
  </conditionalFormatting>
  <conditionalFormatting sqref="J278">
    <cfRule type="cellIs" dxfId="1471" priority="1435" operator="between">
      <formula>0</formula>
      <formula>0</formula>
    </cfRule>
  </conditionalFormatting>
  <conditionalFormatting sqref="J277">
    <cfRule type="cellIs" dxfId="1470" priority="1434" operator="between">
      <formula>0</formula>
      <formula>0</formula>
    </cfRule>
  </conditionalFormatting>
  <conditionalFormatting sqref="J198">
    <cfRule type="cellIs" dxfId="1469" priority="1505" operator="between">
      <formula>0</formula>
      <formula>0</formula>
    </cfRule>
  </conditionalFormatting>
  <conditionalFormatting sqref="J318 J312">
    <cfRule type="cellIs" dxfId="1468" priority="1431" operator="between">
      <formula>0</formula>
      <formula>0</formula>
    </cfRule>
  </conditionalFormatting>
  <conditionalFormatting sqref="J323">
    <cfRule type="cellIs" dxfId="1467" priority="1432" operator="between">
      <formula>0</formula>
      <formula>0</formula>
    </cfRule>
  </conditionalFormatting>
  <conditionalFormatting sqref="J196">
    <cfRule type="cellIs" dxfId="1466" priority="1501" operator="between">
      <formula>0</formula>
      <formula>0</formula>
    </cfRule>
  </conditionalFormatting>
  <conditionalFormatting sqref="J199">
    <cfRule type="cellIs" dxfId="1465" priority="1504" operator="between">
      <formula>0</formula>
      <formula>0</formula>
    </cfRule>
  </conditionalFormatting>
  <conditionalFormatting sqref="J195">
    <cfRule type="cellIs" dxfId="1464" priority="1503" operator="between">
      <formula>0</formula>
      <formula>0</formula>
    </cfRule>
  </conditionalFormatting>
  <conditionalFormatting sqref="J197">
    <cfRule type="cellIs" dxfId="1463" priority="1502" operator="between">
      <formula>0</formula>
      <formula>0</formula>
    </cfRule>
  </conditionalFormatting>
  <conditionalFormatting sqref="J237 J231">
    <cfRule type="cellIs" dxfId="1462" priority="1500" operator="between">
      <formula>0</formula>
      <formula>0</formula>
    </cfRule>
  </conditionalFormatting>
  <conditionalFormatting sqref="J306">
    <cfRule type="cellIs" dxfId="1461" priority="1421" operator="between">
      <formula>0</formula>
      <formula>0</formula>
    </cfRule>
  </conditionalFormatting>
  <conditionalFormatting sqref="J225 J219">
    <cfRule type="cellIs" dxfId="1460" priority="1489" operator="between">
      <formula>0</formula>
      <formula>0</formula>
    </cfRule>
  </conditionalFormatting>
  <conditionalFormatting sqref="J31">
    <cfRule type="cellIs" dxfId="1459" priority="1411" operator="between">
      <formula>0</formula>
      <formula>0</formula>
    </cfRule>
  </conditionalFormatting>
  <conditionalFormatting sqref="J227">
    <cfRule type="cellIs" dxfId="1458" priority="1484" operator="between">
      <formula>0</formula>
      <formula>0</formula>
    </cfRule>
  </conditionalFormatting>
  <conditionalFormatting sqref="J226">
    <cfRule type="cellIs" dxfId="1457" priority="1486" operator="between">
      <formula>0</formula>
      <formula>0</formula>
    </cfRule>
  </conditionalFormatting>
  <conditionalFormatting sqref="J228">
    <cfRule type="cellIs" dxfId="1456" priority="1485" operator="between">
      <formula>0</formula>
      <formula>0</formula>
    </cfRule>
  </conditionalFormatting>
  <conditionalFormatting sqref="J223">
    <cfRule type="cellIs" dxfId="1455" priority="1483" operator="between">
      <formula>0</formula>
      <formula>0</formula>
    </cfRule>
  </conditionalFormatting>
  <conditionalFormatting sqref="J221">
    <cfRule type="cellIs" dxfId="1454" priority="1479" operator="between">
      <formula>0</formula>
      <formula>0</formula>
    </cfRule>
  </conditionalFormatting>
  <conditionalFormatting sqref="J224">
    <cfRule type="cellIs" dxfId="1453" priority="1482" operator="between">
      <formula>0</formula>
      <formula>0</formula>
    </cfRule>
  </conditionalFormatting>
  <conditionalFormatting sqref="J220">
    <cfRule type="cellIs" dxfId="1452" priority="1481" operator="between">
      <formula>0</formula>
      <formula>0</formula>
    </cfRule>
  </conditionalFormatting>
  <conditionalFormatting sqref="J222">
    <cfRule type="cellIs" dxfId="1451" priority="1480" operator="between">
      <formula>0</formula>
      <formula>0</formula>
    </cfRule>
  </conditionalFormatting>
  <conditionalFormatting sqref="J262 J256">
    <cfRule type="cellIs" dxfId="1450" priority="1478" operator="between">
      <formula>0</formula>
      <formula>0</formula>
    </cfRule>
  </conditionalFormatting>
  <conditionalFormatting sqref="J264">
    <cfRule type="cellIs" dxfId="1449" priority="1474" operator="between">
      <formula>0</formula>
      <formula>0</formula>
    </cfRule>
  </conditionalFormatting>
  <conditionalFormatting sqref="J265">
    <cfRule type="cellIs" dxfId="1448" priority="1475" operator="between">
      <formula>0</formula>
      <formula>0</formula>
    </cfRule>
  </conditionalFormatting>
  <conditionalFormatting sqref="J260">
    <cfRule type="cellIs" dxfId="1447" priority="1473" operator="between">
      <formula>0</formula>
      <formula>0</formula>
    </cfRule>
  </conditionalFormatting>
  <conditionalFormatting sqref="J258">
    <cfRule type="cellIs" dxfId="1446" priority="1469" operator="between">
      <formula>0</formula>
      <formula>0</formula>
    </cfRule>
  </conditionalFormatting>
  <conditionalFormatting sqref="J261">
    <cfRule type="cellIs" dxfId="1445" priority="1472" operator="between">
      <formula>0</formula>
      <formula>0</formula>
    </cfRule>
  </conditionalFormatting>
  <conditionalFormatting sqref="J257">
    <cfRule type="cellIs" dxfId="1444" priority="1471" operator="between">
      <formula>0</formula>
      <formula>0</formula>
    </cfRule>
  </conditionalFormatting>
  <conditionalFormatting sqref="J259">
    <cfRule type="cellIs" dxfId="1443" priority="1470" operator="between">
      <formula>0</formula>
      <formula>0</formula>
    </cfRule>
  </conditionalFormatting>
  <conditionalFormatting sqref="J250">
    <cfRule type="cellIs" dxfId="1442" priority="1468" operator="between">
      <formula>0</formula>
      <formula>0</formula>
    </cfRule>
  </conditionalFormatting>
  <conditionalFormatting sqref="J252">
    <cfRule type="cellIs" dxfId="1441" priority="1463" operator="between">
      <formula>0</formula>
      <formula>0</formula>
    </cfRule>
  </conditionalFormatting>
  <conditionalFormatting sqref="J253">
    <cfRule type="cellIs" dxfId="1440" priority="1464" operator="between">
      <formula>0</formula>
      <formula>0</formula>
    </cfRule>
  </conditionalFormatting>
  <conditionalFormatting sqref="J248">
    <cfRule type="cellIs" dxfId="1439" priority="1462" operator="between">
      <formula>0</formula>
      <formula>0</formula>
    </cfRule>
  </conditionalFormatting>
  <conditionalFormatting sqref="J249">
    <cfRule type="cellIs" dxfId="1438" priority="1461" operator="between">
      <formula>0</formula>
      <formula>0</formula>
    </cfRule>
  </conditionalFormatting>
  <conditionalFormatting sqref="J298">
    <cfRule type="cellIs" dxfId="1437" priority="1454" operator="between">
      <formula>0</formula>
      <formula>0</formula>
    </cfRule>
  </conditionalFormatting>
  <conditionalFormatting sqref="J293 J287">
    <cfRule type="cellIs" dxfId="1436" priority="1453" operator="between">
      <formula>0</formula>
      <formula>0</formula>
    </cfRule>
  </conditionalFormatting>
  <conditionalFormatting sqref="J295">
    <cfRule type="cellIs" dxfId="1435" priority="1449" operator="between">
      <formula>0</formula>
      <formula>0</formula>
    </cfRule>
  </conditionalFormatting>
  <conditionalFormatting sqref="J291">
    <cfRule type="cellIs" dxfId="1434" priority="1448" operator="between">
      <formula>0</formula>
      <formula>0</formula>
    </cfRule>
  </conditionalFormatting>
  <conditionalFormatting sqref="J289">
    <cfRule type="cellIs" dxfId="1433" priority="1444" operator="between">
      <formula>0</formula>
      <formula>0</formula>
    </cfRule>
  </conditionalFormatting>
  <conditionalFormatting sqref="J292">
    <cfRule type="cellIs" dxfId="1432" priority="1447" operator="between">
      <formula>0</formula>
      <formula>0</formula>
    </cfRule>
  </conditionalFormatting>
  <conditionalFormatting sqref="J288">
    <cfRule type="cellIs" dxfId="1431" priority="1446" operator="between">
      <formula>0</formula>
      <formula>0</formula>
    </cfRule>
  </conditionalFormatting>
  <conditionalFormatting sqref="J290">
    <cfRule type="cellIs" dxfId="1430" priority="1445" operator="between">
      <formula>0</formula>
      <formula>0</formula>
    </cfRule>
  </conditionalFormatting>
  <conditionalFormatting sqref="J283">
    <cfRule type="cellIs" dxfId="1429" priority="1438" operator="between">
      <formula>0</formula>
      <formula>0</formula>
    </cfRule>
  </conditionalFormatting>
  <conditionalFormatting sqref="J279">
    <cfRule type="cellIs" dxfId="1428" priority="1437" operator="between">
      <formula>0</formula>
      <formula>0</formula>
    </cfRule>
  </conditionalFormatting>
  <conditionalFormatting sqref="J280">
    <cfRule type="cellIs" dxfId="1427" priority="1436" operator="between">
      <formula>0</formula>
      <formula>0</formula>
    </cfRule>
  </conditionalFormatting>
  <conditionalFormatting sqref="J300:J301">
    <cfRule type="cellIs" dxfId="1426" priority="1433" operator="between">
      <formula>0</formula>
      <formula>0</formula>
    </cfRule>
  </conditionalFormatting>
  <conditionalFormatting sqref="J322">
    <cfRule type="cellIs" dxfId="1425" priority="1430" operator="between">
      <formula>0</formula>
      <formula>0</formula>
    </cfRule>
  </conditionalFormatting>
  <conditionalFormatting sqref="J320">
    <cfRule type="cellIs" dxfId="1424" priority="1427" operator="between">
      <formula>0</formula>
      <formula>0</formula>
    </cfRule>
  </conditionalFormatting>
  <conditionalFormatting sqref="J319">
    <cfRule type="cellIs" dxfId="1423" priority="1429" operator="between">
      <formula>0</formula>
      <formula>0</formula>
    </cfRule>
  </conditionalFormatting>
  <conditionalFormatting sqref="J321">
    <cfRule type="cellIs" dxfId="1422" priority="1428" operator="between">
      <formula>0</formula>
      <formula>0</formula>
    </cfRule>
  </conditionalFormatting>
  <conditionalFormatting sqref="J316">
    <cfRule type="cellIs" dxfId="1421" priority="1426" operator="between">
      <formula>0</formula>
      <formula>0</formula>
    </cfRule>
  </conditionalFormatting>
  <conditionalFormatting sqref="J314">
    <cfRule type="cellIs" dxfId="1420" priority="1422" operator="between">
      <formula>0</formula>
      <formula>0</formula>
    </cfRule>
  </conditionalFormatting>
  <conditionalFormatting sqref="J317">
    <cfRule type="cellIs" dxfId="1419" priority="1425" operator="between">
      <formula>0</formula>
      <formula>0</formula>
    </cfRule>
  </conditionalFormatting>
  <conditionalFormatting sqref="J313">
    <cfRule type="cellIs" dxfId="1418" priority="1424" operator="between">
      <formula>0</formula>
      <formula>0</formula>
    </cfRule>
  </conditionalFormatting>
  <conditionalFormatting sqref="J315">
    <cfRule type="cellIs" dxfId="1417" priority="1423" operator="between">
      <formula>0</formula>
      <formula>0</formula>
    </cfRule>
  </conditionalFormatting>
  <conditionalFormatting sqref="J310">
    <cfRule type="cellIs" dxfId="1416" priority="1420" operator="between">
      <formula>0</formula>
      <formula>0</formula>
    </cfRule>
  </conditionalFormatting>
  <conditionalFormatting sqref="J308">
    <cfRule type="cellIs" dxfId="1415" priority="1416" operator="between">
      <formula>0</formula>
      <formula>0</formula>
    </cfRule>
  </conditionalFormatting>
  <conditionalFormatting sqref="J311">
    <cfRule type="cellIs" dxfId="1414" priority="1419" operator="between">
      <formula>0</formula>
      <formula>0</formula>
    </cfRule>
  </conditionalFormatting>
  <conditionalFormatting sqref="J307">
    <cfRule type="cellIs" dxfId="1413" priority="1418" operator="between">
      <formula>0</formula>
      <formula>0</formula>
    </cfRule>
  </conditionalFormatting>
  <conditionalFormatting sqref="J309">
    <cfRule type="cellIs" dxfId="1412" priority="1417" operator="between">
      <formula>0</formula>
      <formula>0</formula>
    </cfRule>
  </conditionalFormatting>
  <conditionalFormatting sqref="J304">
    <cfRule type="cellIs" dxfId="1411" priority="1415" operator="between">
      <formula>0</formula>
      <formula>0</formula>
    </cfRule>
  </conditionalFormatting>
  <conditionalFormatting sqref="J302">
    <cfRule type="cellIs" dxfId="1410" priority="1412" operator="between">
      <formula>0</formula>
      <formula>0</formula>
    </cfRule>
  </conditionalFormatting>
  <conditionalFormatting sqref="J305">
    <cfRule type="cellIs" dxfId="1409" priority="1414" operator="between">
      <formula>0</formula>
      <formula>0</formula>
    </cfRule>
  </conditionalFormatting>
  <conditionalFormatting sqref="J303">
    <cfRule type="cellIs" dxfId="1408" priority="1413" operator="between">
      <formula>0</formula>
      <formula>0</formula>
    </cfRule>
  </conditionalFormatting>
  <conditionalFormatting sqref="J111">
    <cfRule type="cellIs" dxfId="1407" priority="1410" operator="between">
      <formula>0</formula>
      <formula>0</formula>
    </cfRule>
  </conditionalFormatting>
  <conditionalFormatting sqref="K26 K33 K39 K45 K51 K57:K58 K64 K70 K76 K82:K84 K112 K106 K100 K94 K88 K137 K162:K164 K191 K218 K243:K245 K273:K276 K267:K268 K299 K324:K326">
    <cfRule type="cellIs" dxfId="1406" priority="1409" operator="between">
      <formula>0</formula>
      <formula>0</formula>
    </cfRule>
  </conditionalFormatting>
  <conditionalFormatting sqref="K14 K12 K20">
    <cfRule type="cellIs" dxfId="1405" priority="1408" operator="between">
      <formula>0</formula>
      <formula>0</formula>
    </cfRule>
  </conditionalFormatting>
  <conditionalFormatting sqref="K26">
    <cfRule type="cellIs" dxfId="1404" priority="1407" operator="between">
      <formula>0</formula>
      <formula>0</formula>
    </cfRule>
  </conditionalFormatting>
  <conditionalFormatting sqref="K26 K33 K39 K45">
    <cfRule type="cellIs" dxfId="1403" priority="1406" operator="between">
      <formula>0</formula>
      <formula>0</formula>
    </cfRule>
  </conditionalFormatting>
  <conditionalFormatting sqref="K1">
    <cfRule type="cellIs" dxfId="1402" priority="1405" operator="between">
      <formula>0</formula>
      <formula>0</formula>
    </cfRule>
  </conditionalFormatting>
  <conditionalFormatting sqref="K1">
    <cfRule type="cellIs" dxfId="1401" priority="1404" operator="between">
      <formula>0</formula>
      <formula>0</formula>
    </cfRule>
  </conditionalFormatting>
  <conditionalFormatting sqref="K1">
    <cfRule type="cellIs" dxfId="1400" priority="1403" operator="between">
      <formula>0</formula>
      <formula>0</formula>
    </cfRule>
  </conditionalFormatting>
  <conditionalFormatting sqref="K68">
    <cfRule type="cellIs" dxfId="1399" priority="1348" operator="between">
      <formula>0</formula>
      <formula>0</formula>
    </cfRule>
  </conditionalFormatting>
  <conditionalFormatting sqref="K65">
    <cfRule type="cellIs" dxfId="1398" priority="1346" operator="between">
      <formula>0</formula>
      <formula>0</formula>
    </cfRule>
  </conditionalFormatting>
  <conditionalFormatting sqref="K10">
    <cfRule type="cellIs" dxfId="1397" priority="1398" operator="between">
      <formula>0</formula>
      <formula>0</formula>
    </cfRule>
  </conditionalFormatting>
  <conditionalFormatting sqref="K8">
    <cfRule type="cellIs" dxfId="1396" priority="1402" operator="between">
      <formula>0</formula>
      <formula>0</formula>
    </cfRule>
  </conditionalFormatting>
  <conditionalFormatting sqref="K104">
    <cfRule type="cellIs" dxfId="1395" priority="1338" operator="between">
      <formula>0</formula>
      <formula>0</formula>
    </cfRule>
  </conditionalFormatting>
  <conditionalFormatting sqref="K13">
    <cfRule type="cellIs" dxfId="1394" priority="1401" operator="between">
      <formula>0</formula>
      <formula>0</formula>
    </cfRule>
  </conditionalFormatting>
  <conditionalFormatting sqref="K105">
    <cfRule type="cellIs" dxfId="1393" priority="1337" operator="between">
      <formula>0</formula>
      <formula>0</formula>
    </cfRule>
  </conditionalFormatting>
  <conditionalFormatting sqref="K9">
    <cfRule type="cellIs" dxfId="1392" priority="1400" operator="between">
      <formula>0</formula>
      <formula>0</formula>
    </cfRule>
  </conditionalFormatting>
  <conditionalFormatting sqref="K101">
    <cfRule type="cellIs" dxfId="1391" priority="1336" operator="between">
      <formula>0</formula>
      <formula>0</formula>
    </cfRule>
  </conditionalFormatting>
  <conditionalFormatting sqref="K11">
    <cfRule type="cellIs" dxfId="1390" priority="1399" operator="between">
      <formula>0</formula>
      <formula>0</formula>
    </cfRule>
  </conditionalFormatting>
  <conditionalFormatting sqref="K103">
    <cfRule type="cellIs" dxfId="1389" priority="1335" operator="between">
      <formula>0</formula>
      <formula>0</formula>
    </cfRule>
  </conditionalFormatting>
  <conditionalFormatting sqref="K5">
    <cfRule type="cellIs" dxfId="1388" priority="1394" operator="between">
      <formula>0</formula>
      <formula>0</formula>
    </cfRule>
  </conditionalFormatting>
  <conditionalFormatting sqref="K102">
    <cfRule type="cellIs" dxfId="1387" priority="1334" operator="between">
      <formula>0</formula>
      <formula>0</formula>
    </cfRule>
  </conditionalFormatting>
  <conditionalFormatting sqref="K7">
    <cfRule type="cellIs" dxfId="1386" priority="1397" operator="between">
      <formula>0</formula>
      <formula>0</formula>
    </cfRule>
  </conditionalFormatting>
  <conditionalFormatting sqref="K98">
    <cfRule type="cellIs" dxfId="1385" priority="1333" operator="between">
      <formula>0</formula>
      <formula>0</formula>
    </cfRule>
  </conditionalFormatting>
  <conditionalFormatting sqref="K19">
    <cfRule type="cellIs" dxfId="1384" priority="1392" operator="between">
      <formula>0</formula>
      <formula>0</formula>
    </cfRule>
  </conditionalFormatting>
  <conditionalFormatting sqref="K4">
    <cfRule type="cellIs" dxfId="1383" priority="1396" operator="between">
      <formula>0</formula>
      <formula>0</formula>
    </cfRule>
  </conditionalFormatting>
  <conditionalFormatting sqref="K95">
    <cfRule type="cellIs" dxfId="1382" priority="1331" operator="between">
      <formula>0</formula>
      <formula>0</formula>
    </cfRule>
  </conditionalFormatting>
  <conditionalFormatting sqref="K6">
    <cfRule type="cellIs" dxfId="1381" priority="1395" operator="between">
      <formula>0</formula>
      <formula>0</formula>
    </cfRule>
  </conditionalFormatting>
  <conditionalFormatting sqref="K97">
    <cfRule type="cellIs" dxfId="1380" priority="1330" operator="between">
      <formula>0</formula>
      <formula>0</formula>
    </cfRule>
  </conditionalFormatting>
  <conditionalFormatting sqref="K16">
    <cfRule type="cellIs" dxfId="1379" priority="1389" operator="between">
      <formula>0</formula>
      <formula>0</formula>
    </cfRule>
  </conditionalFormatting>
  <conditionalFormatting sqref="K96">
    <cfRule type="cellIs" dxfId="1378" priority="1329" operator="between">
      <formula>0</formula>
      <formula>0</formula>
    </cfRule>
  </conditionalFormatting>
  <conditionalFormatting sqref="K18">
    <cfRule type="cellIs" dxfId="1377" priority="1393" operator="between">
      <formula>0</formula>
      <formula>0</formula>
    </cfRule>
  </conditionalFormatting>
  <conditionalFormatting sqref="K15">
    <cfRule type="cellIs" dxfId="1376" priority="1391" operator="between">
      <formula>0</formula>
      <formula>0</formula>
    </cfRule>
  </conditionalFormatting>
  <conditionalFormatting sqref="K17">
    <cfRule type="cellIs" dxfId="1375" priority="1390" operator="between">
      <formula>0</formula>
      <formula>0</formula>
    </cfRule>
  </conditionalFormatting>
  <conditionalFormatting sqref="K24">
    <cfRule type="cellIs" dxfId="1374" priority="1388" operator="between">
      <formula>0</formula>
      <formula>0</formula>
    </cfRule>
  </conditionalFormatting>
  <conditionalFormatting sqref="K22">
    <cfRule type="cellIs" dxfId="1373" priority="1384" operator="between">
      <formula>0</formula>
      <formula>0</formula>
    </cfRule>
  </conditionalFormatting>
  <conditionalFormatting sqref="K25">
    <cfRule type="cellIs" dxfId="1372" priority="1387" operator="between">
      <formula>0</formula>
      <formula>0</formula>
    </cfRule>
  </conditionalFormatting>
  <conditionalFormatting sqref="K21">
    <cfRule type="cellIs" dxfId="1371" priority="1386" operator="between">
      <formula>0</formula>
      <formula>0</formula>
    </cfRule>
  </conditionalFormatting>
  <conditionalFormatting sqref="K23">
    <cfRule type="cellIs" dxfId="1370" priority="1385" operator="between">
      <formula>0</formula>
      <formula>0</formula>
    </cfRule>
  </conditionalFormatting>
  <conditionalFormatting sqref="K28">
    <cfRule type="cellIs" dxfId="1369" priority="1381" operator="between">
      <formula>0</formula>
      <formula>0</formula>
    </cfRule>
  </conditionalFormatting>
  <conditionalFormatting sqref="K27">
    <cfRule type="cellIs" dxfId="1368" priority="1383" operator="between">
      <formula>0</formula>
      <formula>0</formula>
    </cfRule>
  </conditionalFormatting>
  <conditionalFormatting sqref="K108">
    <cfRule type="cellIs" dxfId="1367" priority="1318" operator="between">
      <formula>0</formula>
      <formula>0</formula>
    </cfRule>
  </conditionalFormatting>
  <conditionalFormatting sqref="K29">
    <cfRule type="cellIs" dxfId="1366" priority="1382" operator="between">
      <formula>0</formula>
      <formula>0</formula>
    </cfRule>
  </conditionalFormatting>
  <conditionalFormatting sqref="K107">
    <cfRule type="cellIs" dxfId="1365" priority="1317" operator="between">
      <formula>0</formula>
      <formula>0</formula>
    </cfRule>
  </conditionalFormatting>
  <conditionalFormatting sqref="K135">
    <cfRule type="cellIs" dxfId="1364" priority="1315" operator="between">
      <formula>0</formula>
      <formula>0</formula>
    </cfRule>
  </conditionalFormatting>
  <conditionalFormatting sqref="K30">
    <cfRule type="cellIs" dxfId="1363" priority="1380" operator="between">
      <formula>0</formula>
      <formula>0</formula>
    </cfRule>
  </conditionalFormatting>
  <conditionalFormatting sqref="K136">
    <cfRule type="cellIs" dxfId="1362" priority="1314" operator="between">
      <formula>0</formula>
      <formula>0</formula>
    </cfRule>
  </conditionalFormatting>
  <conditionalFormatting sqref="K32">
    <cfRule type="cellIs" dxfId="1361" priority="1379" operator="between">
      <formula>0</formula>
      <formula>0</formula>
    </cfRule>
  </conditionalFormatting>
  <conditionalFormatting sqref="K37">
    <cfRule type="cellIs" dxfId="1360" priority="1378" operator="between">
      <formula>0</formula>
      <formula>0</formula>
    </cfRule>
  </conditionalFormatting>
  <conditionalFormatting sqref="K35">
    <cfRule type="cellIs" dxfId="1359" priority="1374" operator="between">
      <formula>0</formula>
      <formula>0</formula>
    </cfRule>
  </conditionalFormatting>
  <conditionalFormatting sqref="K38">
    <cfRule type="cellIs" dxfId="1358" priority="1377" operator="between">
      <formula>0</formula>
      <formula>0</formula>
    </cfRule>
  </conditionalFormatting>
  <conditionalFormatting sqref="K34">
    <cfRule type="cellIs" dxfId="1357" priority="1376" operator="between">
      <formula>0</formula>
      <formula>0</formula>
    </cfRule>
  </conditionalFormatting>
  <conditionalFormatting sqref="K36">
    <cfRule type="cellIs" dxfId="1356" priority="1375" operator="between">
      <formula>0</formula>
      <formula>0</formula>
    </cfRule>
  </conditionalFormatting>
  <conditionalFormatting sqref="K43">
    <cfRule type="cellIs" dxfId="1355" priority="1373" operator="between">
      <formula>0</formula>
      <formula>0</formula>
    </cfRule>
  </conditionalFormatting>
  <conditionalFormatting sqref="K41">
    <cfRule type="cellIs" dxfId="1354" priority="1369" operator="between">
      <formula>0</formula>
      <formula>0</formula>
    </cfRule>
  </conditionalFormatting>
  <conditionalFormatting sqref="K44">
    <cfRule type="cellIs" dxfId="1353" priority="1372" operator="between">
      <formula>0</formula>
      <formula>0</formula>
    </cfRule>
  </conditionalFormatting>
  <conditionalFormatting sqref="K40">
    <cfRule type="cellIs" dxfId="1352" priority="1371" operator="between">
      <formula>0</formula>
      <formula>0</formula>
    </cfRule>
  </conditionalFormatting>
  <conditionalFormatting sqref="K123">
    <cfRule type="cellIs" dxfId="1351" priority="1304" operator="between">
      <formula>0</formula>
      <formula>0</formula>
    </cfRule>
  </conditionalFormatting>
  <conditionalFormatting sqref="K42">
    <cfRule type="cellIs" dxfId="1350" priority="1370" operator="between">
      <formula>0</formula>
      <formula>0</formula>
    </cfRule>
  </conditionalFormatting>
  <conditionalFormatting sqref="K124">
    <cfRule type="cellIs" dxfId="1349" priority="1303" operator="between">
      <formula>0</formula>
      <formula>0</formula>
    </cfRule>
  </conditionalFormatting>
  <conditionalFormatting sqref="K120">
    <cfRule type="cellIs" dxfId="1348" priority="1302" operator="between">
      <formula>0</formula>
      <formula>0</formula>
    </cfRule>
  </conditionalFormatting>
  <conditionalFormatting sqref="K49">
    <cfRule type="cellIs" dxfId="1347" priority="1368" operator="between">
      <formula>0</formula>
      <formula>0</formula>
    </cfRule>
  </conditionalFormatting>
  <conditionalFormatting sqref="K122">
    <cfRule type="cellIs" dxfId="1346" priority="1301" operator="between">
      <formula>0</formula>
      <formula>0</formula>
    </cfRule>
  </conditionalFormatting>
  <conditionalFormatting sqref="K47">
    <cfRule type="cellIs" dxfId="1345" priority="1364" operator="between">
      <formula>0</formula>
      <formula>0</formula>
    </cfRule>
  </conditionalFormatting>
  <conditionalFormatting sqref="K50">
    <cfRule type="cellIs" dxfId="1344" priority="1367" operator="between">
      <formula>0</formula>
      <formula>0</formula>
    </cfRule>
  </conditionalFormatting>
  <conditionalFormatting sqref="K121">
    <cfRule type="cellIs" dxfId="1343" priority="1300" operator="between">
      <formula>0</formula>
      <formula>0</formula>
    </cfRule>
  </conditionalFormatting>
  <conditionalFormatting sqref="K46">
    <cfRule type="cellIs" dxfId="1342" priority="1366" operator="between">
      <formula>0</formula>
      <formula>0</formula>
    </cfRule>
  </conditionalFormatting>
  <conditionalFormatting sqref="K117">
    <cfRule type="cellIs" dxfId="1341" priority="1299" operator="between">
      <formula>0</formula>
      <formula>0</formula>
    </cfRule>
  </conditionalFormatting>
  <conditionalFormatting sqref="K48">
    <cfRule type="cellIs" dxfId="1340" priority="1365" operator="between">
      <formula>0</formula>
      <formula>0</formula>
    </cfRule>
  </conditionalFormatting>
  <conditionalFormatting sqref="K118">
    <cfRule type="cellIs" dxfId="1339" priority="1298" operator="between">
      <formula>0</formula>
      <formula>0</formula>
    </cfRule>
  </conditionalFormatting>
  <conditionalFormatting sqref="K114">
    <cfRule type="cellIs" dxfId="1338" priority="1297" operator="between">
      <formula>0</formula>
      <formula>0</formula>
    </cfRule>
  </conditionalFormatting>
  <conditionalFormatting sqref="K55">
    <cfRule type="cellIs" dxfId="1337" priority="1363" operator="between">
      <formula>0</formula>
      <formula>0</formula>
    </cfRule>
  </conditionalFormatting>
  <conditionalFormatting sqref="K116">
    <cfRule type="cellIs" dxfId="1336" priority="1296" operator="between">
      <formula>0</formula>
      <formula>0</formula>
    </cfRule>
  </conditionalFormatting>
  <conditionalFormatting sqref="K53">
    <cfRule type="cellIs" dxfId="1335" priority="1359" operator="between">
      <formula>0</formula>
      <formula>0</formula>
    </cfRule>
  </conditionalFormatting>
  <conditionalFormatting sqref="K56">
    <cfRule type="cellIs" dxfId="1334" priority="1362" operator="between">
      <formula>0</formula>
      <formula>0</formula>
    </cfRule>
  </conditionalFormatting>
  <conditionalFormatting sqref="K115">
    <cfRule type="cellIs" dxfId="1333" priority="1295" operator="between">
      <formula>0</formula>
      <formula>0</formula>
    </cfRule>
  </conditionalFormatting>
  <conditionalFormatting sqref="K52">
    <cfRule type="cellIs" dxfId="1332" priority="1361" operator="between">
      <formula>0</formula>
      <formula>0</formula>
    </cfRule>
  </conditionalFormatting>
  <conditionalFormatting sqref="K160">
    <cfRule type="cellIs" dxfId="1331" priority="1293" operator="between">
      <formula>0</formula>
      <formula>0</formula>
    </cfRule>
  </conditionalFormatting>
  <conditionalFormatting sqref="K54">
    <cfRule type="cellIs" dxfId="1330" priority="1360" operator="between">
      <formula>0</formula>
      <formula>0</formula>
    </cfRule>
  </conditionalFormatting>
  <conditionalFormatting sqref="K161">
    <cfRule type="cellIs" dxfId="1329" priority="1292" operator="between">
      <formula>0</formula>
      <formula>0</formula>
    </cfRule>
  </conditionalFormatting>
  <conditionalFormatting sqref="K157">
    <cfRule type="cellIs" dxfId="1328" priority="1291" operator="between">
      <formula>0</formula>
      <formula>0</formula>
    </cfRule>
  </conditionalFormatting>
  <conditionalFormatting sqref="K80">
    <cfRule type="cellIs" dxfId="1327" priority="1358" operator="between">
      <formula>0</formula>
      <formula>0</formula>
    </cfRule>
  </conditionalFormatting>
  <conditionalFormatting sqref="K159">
    <cfRule type="cellIs" dxfId="1326" priority="1290" operator="between">
      <formula>0</formula>
      <formula>0</formula>
    </cfRule>
  </conditionalFormatting>
  <conditionalFormatting sqref="K78">
    <cfRule type="cellIs" dxfId="1325" priority="1354" operator="between">
      <formula>0</formula>
      <formula>0</formula>
    </cfRule>
  </conditionalFormatting>
  <conditionalFormatting sqref="K81">
    <cfRule type="cellIs" dxfId="1324" priority="1357" operator="between">
      <formula>0</formula>
      <formula>0</formula>
    </cfRule>
  </conditionalFormatting>
  <conditionalFormatting sqref="K158">
    <cfRule type="cellIs" dxfId="1323" priority="1289" operator="between">
      <formula>0</formula>
      <formula>0</formula>
    </cfRule>
  </conditionalFormatting>
  <conditionalFormatting sqref="K77">
    <cfRule type="cellIs" dxfId="1322" priority="1356" operator="between">
      <formula>0</formula>
      <formula>0</formula>
    </cfRule>
  </conditionalFormatting>
  <conditionalFormatting sqref="K154">
    <cfRule type="cellIs" dxfId="1321" priority="1288" operator="between">
      <formula>0</formula>
      <formula>0</formula>
    </cfRule>
  </conditionalFormatting>
  <conditionalFormatting sqref="K79">
    <cfRule type="cellIs" dxfId="1320" priority="1355" operator="between">
      <formula>0</formula>
      <formula>0</formula>
    </cfRule>
  </conditionalFormatting>
  <conditionalFormatting sqref="K155">
    <cfRule type="cellIs" dxfId="1319" priority="1287" operator="between">
      <formula>0</formula>
      <formula>0</formula>
    </cfRule>
  </conditionalFormatting>
  <conditionalFormatting sqref="K151">
    <cfRule type="cellIs" dxfId="1318" priority="1286" operator="between">
      <formula>0</formula>
      <formula>0</formula>
    </cfRule>
  </conditionalFormatting>
  <conditionalFormatting sqref="K62">
    <cfRule type="cellIs" dxfId="1317" priority="1353" operator="between">
      <formula>0</formula>
      <formula>0</formula>
    </cfRule>
  </conditionalFormatting>
  <conditionalFormatting sqref="K153">
    <cfRule type="cellIs" dxfId="1316" priority="1285" operator="between">
      <formula>0</formula>
      <formula>0</formula>
    </cfRule>
  </conditionalFormatting>
  <conditionalFormatting sqref="K60">
    <cfRule type="cellIs" dxfId="1315" priority="1349" operator="between">
      <formula>0</formula>
      <formula>0</formula>
    </cfRule>
  </conditionalFormatting>
  <conditionalFormatting sqref="K63">
    <cfRule type="cellIs" dxfId="1314" priority="1352" operator="between">
      <formula>0</formula>
      <formula>0</formula>
    </cfRule>
  </conditionalFormatting>
  <conditionalFormatting sqref="K152">
    <cfRule type="cellIs" dxfId="1313" priority="1284" operator="between">
      <formula>0</formula>
      <formula>0</formula>
    </cfRule>
  </conditionalFormatting>
  <conditionalFormatting sqref="K59">
    <cfRule type="cellIs" dxfId="1312" priority="1351" operator="between">
      <formula>0</formula>
      <formula>0</formula>
    </cfRule>
  </conditionalFormatting>
  <conditionalFormatting sqref="K144 K138">
    <cfRule type="cellIs" dxfId="1311" priority="1283" operator="between">
      <formula>0</formula>
      <formula>0</formula>
    </cfRule>
  </conditionalFormatting>
  <conditionalFormatting sqref="K61">
    <cfRule type="cellIs" dxfId="1310" priority="1350" operator="between">
      <formula>0</formula>
      <formula>0</formula>
    </cfRule>
  </conditionalFormatting>
  <conditionalFormatting sqref="K66">
    <cfRule type="cellIs" dxfId="1309" priority="1344" operator="between">
      <formula>0</formula>
      <formula>0</formula>
    </cfRule>
  </conditionalFormatting>
  <conditionalFormatting sqref="K69">
    <cfRule type="cellIs" dxfId="1308" priority="1347" operator="between">
      <formula>0</formula>
      <formula>0</formula>
    </cfRule>
  </conditionalFormatting>
  <conditionalFormatting sqref="K67">
    <cfRule type="cellIs" dxfId="1307" priority="1345" operator="between">
      <formula>0</formula>
      <formula>0</formula>
    </cfRule>
  </conditionalFormatting>
  <conditionalFormatting sqref="K74">
    <cfRule type="cellIs" dxfId="1306" priority="1343" operator="between">
      <formula>0</formula>
      <formula>0</formula>
    </cfRule>
  </conditionalFormatting>
  <conditionalFormatting sqref="K72">
    <cfRule type="cellIs" dxfId="1305" priority="1339" operator="between">
      <formula>0</formula>
      <formula>0</formula>
    </cfRule>
  </conditionalFormatting>
  <conditionalFormatting sqref="K75">
    <cfRule type="cellIs" dxfId="1304" priority="1342" operator="between">
      <formula>0</formula>
      <formula>0</formula>
    </cfRule>
  </conditionalFormatting>
  <conditionalFormatting sqref="K71">
    <cfRule type="cellIs" dxfId="1303" priority="1341" operator="between">
      <formula>0</formula>
      <formula>0</formula>
    </cfRule>
  </conditionalFormatting>
  <conditionalFormatting sqref="K181 K175">
    <cfRule type="cellIs" dxfId="1302" priority="1272" operator="between">
      <formula>0</formula>
      <formula>0</formula>
    </cfRule>
  </conditionalFormatting>
  <conditionalFormatting sqref="K73">
    <cfRule type="cellIs" dxfId="1301" priority="1340" operator="between">
      <formula>0</formula>
      <formula>0</formula>
    </cfRule>
  </conditionalFormatting>
  <conditionalFormatting sqref="K99">
    <cfRule type="cellIs" dxfId="1300" priority="1332" operator="between">
      <formula>0</formula>
      <formula>0</formula>
    </cfRule>
  </conditionalFormatting>
  <conditionalFormatting sqref="K92">
    <cfRule type="cellIs" dxfId="1299" priority="1328" operator="between">
      <formula>0</formula>
      <formula>0</formula>
    </cfRule>
  </conditionalFormatting>
  <conditionalFormatting sqref="K241">
    <cfRule type="cellIs" dxfId="1298" priority="1222" operator="between">
      <formula>0</formula>
      <formula>0</formula>
    </cfRule>
  </conditionalFormatting>
  <conditionalFormatting sqref="K90">
    <cfRule type="cellIs" dxfId="1297" priority="1324" operator="between">
      <formula>0</formula>
      <formula>0</formula>
    </cfRule>
  </conditionalFormatting>
  <conditionalFormatting sqref="K93">
    <cfRule type="cellIs" dxfId="1296" priority="1327" operator="between">
      <formula>0</formula>
      <formula>0</formula>
    </cfRule>
  </conditionalFormatting>
  <conditionalFormatting sqref="K242">
    <cfRule type="cellIs" dxfId="1295" priority="1221" operator="between">
      <formula>0</formula>
      <formula>0</formula>
    </cfRule>
  </conditionalFormatting>
  <conditionalFormatting sqref="K89">
    <cfRule type="cellIs" dxfId="1294" priority="1326" operator="between">
      <formula>0</formula>
      <formula>0</formula>
    </cfRule>
  </conditionalFormatting>
  <conditionalFormatting sqref="K238">
    <cfRule type="cellIs" dxfId="1293" priority="1220" operator="between">
      <formula>0</formula>
      <formula>0</formula>
    </cfRule>
  </conditionalFormatting>
  <conditionalFormatting sqref="K91">
    <cfRule type="cellIs" dxfId="1292" priority="1325" operator="between">
      <formula>0</formula>
      <formula>0</formula>
    </cfRule>
  </conditionalFormatting>
  <conditionalFormatting sqref="K240">
    <cfRule type="cellIs" dxfId="1291" priority="1219" operator="between">
      <formula>0</formula>
      <formula>0</formula>
    </cfRule>
  </conditionalFormatting>
  <conditionalFormatting sqref="K239">
    <cfRule type="cellIs" dxfId="1290" priority="1218" operator="between">
      <formula>0</formula>
      <formula>0</formula>
    </cfRule>
  </conditionalFormatting>
  <conditionalFormatting sqref="K86">
    <cfRule type="cellIs" dxfId="1289" priority="1321" operator="between">
      <formula>0</formula>
      <formula>0</formula>
    </cfRule>
  </conditionalFormatting>
  <conditionalFormatting sqref="K85">
    <cfRule type="cellIs" dxfId="1288" priority="1323" operator="between">
      <formula>0</formula>
      <formula>0</formula>
    </cfRule>
  </conditionalFormatting>
  <conditionalFormatting sqref="K235">
    <cfRule type="cellIs" dxfId="1287" priority="1217" operator="between">
      <formula>0</formula>
      <formula>0</formula>
    </cfRule>
  </conditionalFormatting>
  <conditionalFormatting sqref="K87">
    <cfRule type="cellIs" dxfId="1286" priority="1322" operator="between">
      <formula>0</formula>
      <formula>0</formula>
    </cfRule>
  </conditionalFormatting>
  <conditionalFormatting sqref="K236">
    <cfRule type="cellIs" dxfId="1285" priority="1216" operator="between">
      <formula>0</formula>
      <formula>0</formula>
    </cfRule>
  </conditionalFormatting>
  <conditionalFormatting sqref="K232">
    <cfRule type="cellIs" dxfId="1284" priority="1215" operator="between">
      <formula>0</formula>
      <formula>0</formula>
    </cfRule>
  </conditionalFormatting>
  <conditionalFormatting sqref="K109">
    <cfRule type="cellIs" dxfId="1283" priority="1320" operator="between">
      <formula>0</formula>
      <formula>0</formula>
    </cfRule>
  </conditionalFormatting>
  <conditionalFormatting sqref="K234">
    <cfRule type="cellIs" dxfId="1282" priority="1214" operator="between">
      <formula>0</formula>
      <formula>0</formula>
    </cfRule>
  </conditionalFormatting>
  <conditionalFormatting sqref="K110">
    <cfRule type="cellIs" dxfId="1281" priority="1319" operator="between">
      <formula>0</formula>
      <formula>0</formula>
    </cfRule>
  </conditionalFormatting>
  <conditionalFormatting sqref="K233">
    <cfRule type="cellIs" dxfId="1280" priority="1213" operator="between">
      <formula>0</formula>
      <formula>0</formula>
    </cfRule>
  </conditionalFormatting>
  <conditionalFormatting sqref="K229">
    <cfRule type="cellIs" dxfId="1279" priority="1211" operator="between">
      <formula>0</formula>
      <formula>0</formula>
    </cfRule>
  </conditionalFormatting>
  <conditionalFormatting sqref="K230">
    <cfRule type="cellIs" dxfId="1278" priority="1210" operator="between">
      <formula>0</formula>
      <formula>0</formula>
    </cfRule>
  </conditionalFormatting>
  <conditionalFormatting sqref="K131 K125">
    <cfRule type="cellIs" dxfId="1277" priority="1316" operator="between">
      <formula>0</formula>
      <formula>0</formula>
    </cfRule>
  </conditionalFormatting>
  <conditionalFormatting sqref="K133">
    <cfRule type="cellIs" dxfId="1276" priority="1311" operator="between">
      <formula>0</formula>
      <formula>0</formula>
    </cfRule>
  </conditionalFormatting>
  <conditionalFormatting sqref="K132">
    <cfRule type="cellIs" dxfId="1275" priority="1313" operator="between">
      <formula>0</formula>
      <formula>0</formula>
    </cfRule>
  </conditionalFormatting>
  <conditionalFormatting sqref="K134">
    <cfRule type="cellIs" dxfId="1274" priority="1312" operator="between">
      <formula>0</formula>
      <formula>0</formula>
    </cfRule>
  </conditionalFormatting>
  <conditionalFormatting sqref="K129">
    <cfRule type="cellIs" dxfId="1273" priority="1310" operator="between">
      <formula>0</formula>
      <formula>0</formula>
    </cfRule>
  </conditionalFormatting>
  <conditionalFormatting sqref="K127">
    <cfRule type="cellIs" dxfId="1272" priority="1306" operator="between">
      <formula>0</formula>
      <formula>0</formula>
    </cfRule>
  </conditionalFormatting>
  <conditionalFormatting sqref="K130">
    <cfRule type="cellIs" dxfId="1271" priority="1309" operator="between">
      <formula>0</formula>
      <formula>0</formula>
    </cfRule>
  </conditionalFormatting>
  <conditionalFormatting sqref="K126">
    <cfRule type="cellIs" dxfId="1270" priority="1308" operator="between">
      <formula>0</formula>
      <formula>0</formula>
    </cfRule>
  </conditionalFormatting>
  <conditionalFormatting sqref="K128">
    <cfRule type="cellIs" dxfId="1269" priority="1307" operator="between">
      <formula>0</formula>
      <formula>0</formula>
    </cfRule>
  </conditionalFormatting>
  <conditionalFormatting sqref="K266">
    <cfRule type="cellIs" dxfId="1268" priority="1200" operator="between">
      <formula>0</formula>
      <formula>0</formula>
    </cfRule>
  </conditionalFormatting>
  <conditionalFormatting sqref="K263">
    <cfRule type="cellIs" dxfId="1267" priority="1199" operator="between">
      <formula>0</formula>
      <formula>0</formula>
    </cfRule>
  </conditionalFormatting>
  <conditionalFormatting sqref="K119 K113">
    <cfRule type="cellIs" dxfId="1266" priority="1305" operator="between">
      <formula>0</formula>
      <formula>0</formula>
    </cfRule>
  </conditionalFormatting>
  <conditionalFormatting sqref="K254">
    <cfRule type="cellIs" dxfId="1265" priority="1190" operator="between">
      <formula>0</formula>
      <formula>0</formula>
    </cfRule>
  </conditionalFormatting>
  <conditionalFormatting sqref="K255">
    <cfRule type="cellIs" dxfId="1264" priority="1189" operator="between">
      <formula>0</formula>
      <formula>0</formula>
    </cfRule>
  </conditionalFormatting>
  <conditionalFormatting sqref="K251">
    <cfRule type="cellIs" dxfId="1263" priority="1188" operator="between">
      <formula>0</formula>
      <formula>0</formula>
    </cfRule>
  </conditionalFormatting>
  <conditionalFormatting sqref="K156 K150">
    <cfRule type="cellIs" dxfId="1262" priority="1294" operator="between">
      <formula>0</formula>
      <formula>0</formula>
    </cfRule>
  </conditionalFormatting>
  <conditionalFormatting sqref="K247">
    <cfRule type="cellIs" dxfId="1261" priority="1183" operator="between">
      <formula>0</formula>
      <formula>0</formula>
    </cfRule>
  </conditionalFormatting>
  <conditionalFormatting sqref="K246">
    <cfRule type="cellIs" dxfId="1260" priority="1182" operator="between">
      <formula>0</formula>
      <formula>0</formula>
    </cfRule>
  </conditionalFormatting>
  <conditionalFormatting sqref="K272">
    <cfRule type="cellIs" dxfId="1259" priority="1181" operator="between">
      <formula>0</formula>
      <formula>0</formula>
    </cfRule>
  </conditionalFormatting>
  <conditionalFormatting sqref="K269">
    <cfRule type="cellIs" dxfId="1258" priority="1180" operator="between">
      <formula>0</formula>
      <formula>0</formula>
    </cfRule>
  </conditionalFormatting>
  <conditionalFormatting sqref="K271">
    <cfRule type="cellIs" dxfId="1257" priority="1179" operator="between">
      <formula>0</formula>
      <formula>0</formula>
    </cfRule>
  </conditionalFormatting>
  <conditionalFormatting sqref="K270">
    <cfRule type="cellIs" dxfId="1256" priority="1178" operator="between">
      <formula>0</formula>
      <formula>0</formula>
    </cfRule>
  </conditionalFormatting>
  <conditionalFormatting sqref="K148">
    <cfRule type="cellIs" dxfId="1255" priority="1282" operator="between">
      <formula>0</formula>
      <formula>0</formula>
    </cfRule>
  </conditionalFormatting>
  <conditionalFormatting sqref="K146">
    <cfRule type="cellIs" dxfId="1254" priority="1278" operator="between">
      <formula>0</formula>
      <formula>0</formula>
    </cfRule>
  </conditionalFormatting>
  <conditionalFormatting sqref="K149">
    <cfRule type="cellIs" dxfId="1253" priority="1281" operator="between">
      <formula>0</formula>
      <formula>0</formula>
    </cfRule>
  </conditionalFormatting>
  <conditionalFormatting sqref="K145">
    <cfRule type="cellIs" dxfId="1252" priority="1280" operator="between">
      <formula>0</formula>
      <formula>0</formula>
    </cfRule>
  </conditionalFormatting>
  <conditionalFormatting sqref="K147">
    <cfRule type="cellIs" dxfId="1251" priority="1279" operator="between">
      <formula>0</formula>
      <formula>0</formula>
    </cfRule>
  </conditionalFormatting>
  <conditionalFormatting sqref="K142">
    <cfRule type="cellIs" dxfId="1250" priority="1277" operator="between">
      <formula>0</formula>
      <formula>0</formula>
    </cfRule>
  </conditionalFormatting>
  <conditionalFormatting sqref="K140">
    <cfRule type="cellIs" dxfId="1249" priority="1273" operator="between">
      <formula>0</formula>
      <formula>0</formula>
    </cfRule>
  </conditionalFormatting>
  <conditionalFormatting sqref="K143">
    <cfRule type="cellIs" dxfId="1248" priority="1276" operator="between">
      <formula>0</formula>
      <formula>0</formula>
    </cfRule>
  </conditionalFormatting>
  <conditionalFormatting sqref="K139">
    <cfRule type="cellIs" dxfId="1247" priority="1275" operator="between">
      <formula>0</formula>
      <formula>0</formula>
    </cfRule>
  </conditionalFormatting>
  <conditionalFormatting sqref="K141">
    <cfRule type="cellIs" dxfId="1246" priority="1274" operator="between">
      <formula>0</formula>
      <formula>0</formula>
    </cfRule>
  </conditionalFormatting>
  <conditionalFormatting sqref="K281">
    <cfRule type="cellIs" dxfId="1245" priority="1166" operator="between">
      <formula>0</formula>
      <formula>0</formula>
    </cfRule>
  </conditionalFormatting>
  <conditionalFormatting sqref="K185">
    <cfRule type="cellIs" dxfId="1244" priority="1271" operator="between">
      <formula>0</formula>
      <formula>0</formula>
    </cfRule>
  </conditionalFormatting>
  <conditionalFormatting sqref="K183">
    <cfRule type="cellIs" dxfId="1243" priority="1267" operator="between">
      <formula>0</formula>
      <formula>0</formula>
    </cfRule>
  </conditionalFormatting>
  <conditionalFormatting sqref="K186">
    <cfRule type="cellIs" dxfId="1242" priority="1270" operator="between">
      <formula>0</formula>
      <formula>0</formula>
    </cfRule>
  </conditionalFormatting>
  <conditionalFormatting sqref="K182">
    <cfRule type="cellIs" dxfId="1241" priority="1269" operator="between">
      <formula>0</formula>
      <formula>0</formula>
    </cfRule>
  </conditionalFormatting>
  <conditionalFormatting sqref="K184">
    <cfRule type="cellIs" dxfId="1240" priority="1268" operator="between">
      <formula>0</formula>
      <formula>0</formula>
    </cfRule>
  </conditionalFormatting>
  <conditionalFormatting sqref="K179">
    <cfRule type="cellIs" dxfId="1239" priority="1266" operator="between">
      <formula>0</formula>
      <formula>0</formula>
    </cfRule>
  </conditionalFormatting>
  <conditionalFormatting sqref="K177">
    <cfRule type="cellIs" dxfId="1238" priority="1262" operator="between">
      <formula>0</formula>
      <formula>0</formula>
    </cfRule>
  </conditionalFormatting>
  <conditionalFormatting sqref="K180">
    <cfRule type="cellIs" dxfId="1237" priority="1265" operator="between">
      <formula>0</formula>
      <formula>0</formula>
    </cfRule>
  </conditionalFormatting>
  <conditionalFormatting sqref="K176">
    <cfRule type="cellIs" dxfId="1236" priority="1264" operator="between">
      <formula>0</formula>
      <formula>0</formula>
    </cfRule>
  </conditionalFormatting>
  <conditionalFormatting sqref="K178">
    <cfRule type="cellIs" dxfId="1235" priority="1263" operator="between">
      <formula>0</formula>
      <formula>0</formula>
    </cfRule>
  </conditionalFormatting>
  <conditionalFormatting sqref="K169">
    <cfRule type="cellIs" dxfId="1234" priority="1261" operator="between">
      <formula>0</formula>
      <formula>0</formula>
    </cfRule>
  </conditionalFormatting>
  <conditionalFormatting sqref="K173">
    <cfRule type="cellIs" dxfId="1233" priority="1260" operator="between">
      <formula>0</formula>
      <formula>0</formula>
    </cfRule>
  </conditionalFormatting>
  <conditionalFormatting sqref="K171">
    <cfRule type="cellIs" dxfId="1232" priority="1256" operator="between">
      <formula>0</formula>
      <formula>0</formula>
    </cfRule>
  </conditionalFormatting>
  <conditionalFormatting sqref="K174">
    <cfRule type="cellIs" dxfId="1231" priority="1259" operator="between">
      <formula>0</formula>
      <formula>0</formula>
    </cfRule>
  </conditionalFormatting>
  <conditionalFormatting sqref="K170">
    <cfRule type="cellIs" dxfId="1230" priority="1258" operator="between">
      <formula>0</formula>
      <formula>0</formula>
    </cfRule>
  </conditionalFormatting>
  <conditionalFormatting sqref="K172">
    <cfRule type="cellIs" dxfId="1229" priority="1257" operator="between">
      <formula>0</formula>
      <formula>0</formula>
    </cfRule>
  </conditionalFormatting>
  <conditionalFormatting sqref="K168">
    <cfRule type="cellIs" dxfId="1228" priority="1255" operator="between">
      <formula>0</formula>
      <formula>0</formula>
    </cfRule>
  </conditionalFormatting>
  <conditionalFormatting sqref="K166">
    <cfRule type="cellIs" dxfId="1227" priority="1252" operator="between">
      <formula>0</formula>
      <formula>0</formula>
    </cfRule>
  </conditionalFormatting>
  <conditionalFormatting sqref="K190">
    <cfRule type="cellIs" dxfId="1226" priority="1249" operator="between">
      <formula>0</formula>
      <formula>0</formula>
    </cfRule>
  </conditionalFormatting>
  <conditionalFormatting sqref="K187">
    <cfRule type="cellIs" dxfId="1225" priority="1251" operator="between">
      <formula>0</formula>
      <formula>0</formula>
    </cfRule>
  </conditionalFormatting>
  <conditionalFormatting sqref="K165">
    <cfRule type="cellIs" dxfId="1224" priority="1254" operator="between">
      <formula>0</formula>
      <formula>0</formula>
    </cfRule>
  </conditionalFormatting>
  <conditionalFormatting sqref="K167">
    <cfRule type="cellIs" dxfId="1223" priority="1253" operator="between">
      <formula>0</formula>
      <formula>0</formula>
    </cfRule>
  </conditionalFormatting>
  <conditionalFormatting sqref="K189">
    <cfRule type="cellIs" dxfId="1222" priority="1248" operator="between">
      <formula>0</formula>
      <formula>0</formula>
    </cfRule>
  </conditionalFormatting>
  <conditionalFormatting sqref="K188">
    <cfRule type="cellIs" dxfId="1221" priority="1250" operator="between">
      <formula>0</formula>
      <formula>0</formula>
    </cfRule>
  </conditionalFormatting>
  <conditionalFormatting sqref="K297">
    <cfRule type="cellIs" dxfId="1220" priority="1175" operator="between">
      <formula>0</formula>
      <formula>0</formula>
    </cfRule>
  </conditionalFormatting>
  <conditionalFormatting sqref="K192">
    <cfRule type="cellIs" dxfId="1219" priority="1246" operator="between">
      <formula>0</formula>
      <formula>0</formula>
    </cfRule>
  </conditionalFormatting>
  <conditionalFormatting sqref="K193">
    <cfRule type="cellIs" dxfId="1218" priority="1247" operator="between">
      <formula>0</formula>
      <formula>0</formula>
    </cfRule>
  </conditionalFormatting>
  <conditionalFormatting sqref="K294">
    <cfRule type="cellIs" dxfId="1217" priority="1174" operator="between">
      <formula>0</formula>
      <formula>0</formula>
    </cfRule>
  </conditionalFormatting>
  <conditionalFormatting sqref="K296">
    <cfRule type="cellIs" dxfId="1216" priority="1173" operator="between">
      <formula>0</formula>
      <formula>0</formula>
    </cfRule>
  </conditionalFormatting>
  <conditionalFormatting sqref="K212 K206">
    <cfRule type="cellIs" dxfId="1215" priority="1245" operator="between">
      <formula>0</formula>
      <formula>0</formula>
    </cfRule>
  </conditionalFormatting>
  <conditionalFormatting sqref="K216">
    <cfRule type="cellIs" dxfId="1214" priority="1244" operator="between">
      <formula>0</formula>
      <formula>0</formula>
    </cfRule>
  </conditionalFormatting>
  <conditionalFormatting sqref="K214">
    <cfRule type="cellIs" dxfId="1213" priority="1240" operator="between">
      <formula>0</formula>
      <formula>0</formula>
    </cfRule>
  </conditionalFormatting>
  <conditionalFormatting sqref="K217">
    <cfRule type="cellIs" dxfId="1212" priority="1243" operator="between">
      <formula>0</formula>
      <formula>0</formula>
    </cfRule>
  </conditionalFormatting>
  <conditionalFormatting sqref="K213">
    <cfRule type="cellIs" dxfId="1211" priority="1242" operator="between">
      <formula>0</formula>
      <formula>0</formula>
    </cfRule>
  </conditionalFormatting>
  <conditionalFormatting sqref="K215">
    <cfRule type="cellIs" dxfId="1210" priority="1241" operator="between">
      <formula>0</formula>
      <formula>0</formula>
    </cfRule>
  </conditionalFormatting>
  <conditionalFormatting sqref="K210">
    <cfRule type="cellIs" dxfId="1209" priority="1239" operator="between">
      <formula>0</formula>
      <formula>0</formula>
    </cfRule>
  </conditionalFormatting>
  <conditionalFormatting sqref="K208">
    <cfRule type="cellIs" dxfId="1208" priority="1235" operator="between">
      <formula>0</formula>
      <formula>0</formula>
    </cfRule>
  </conditionalFormatting>
  <conditionalFormatting sqref="K211">
    <cfRule type="cellIs" dxfId="1207" priority="1238" operator="between">
      <formula>0</formula>
      <formula>0</formula>
    </cfRule>
  </conditionalFormatting>
  <conditionalFormatting sqref="K285">
    <cfRule type="cellIs" dxfId="1206" priority="1165" operator="between">
      <formula>0</formula>
      <formula>0</formula>
    </cfRule>
  </conditionalFormatting>
  <conditionalFormatting sqref="K207">
    <cfRule type="cellIs" dxfId="1205" priority="1237" operator="between">
      <formula>0</formula>
      <formula>0</formula>
    </cfRule>
  </conditionalFormatting>
  <conditionalFormatting sqref="K286">
    <cfRule type="cellIs" dxfId="1204" priority="1164" operator="between">
      <formula>0</formula>
      <formula>0</formula>
    </cfRule>
  </conditionalFormatting>
  <conditionalFormatting sqref="K209">
    <cfRule type="cellIs" dxfId="1203" priority="1236" operator="between">
      <formula>0</formula>
      <formula>0</formula>
    </cfRule>
  </conditionalFormatting>
  <conditionalFormatting sqref="K282">
    <cfRule type="cellIs" dxfId="1202" priority="1163" operator="between">
      <formula>0</formula>
      <formula>0</formula>
    </cfRule>
  </conditionalFormatting>
  <conditionalFormatting sqref="K284">
    <cfRule type="cellIs" dxfId="1201" priority="1162" operator="between">
      <formula>0</formula>
      <formula>0</formula>
    </cfRule>
  </conditionalFormatting>
  <conditionalFormatting sqref="K200 K194">
    <cfRule type="cellIs" dxfId="1200" priority="1234" operator="between">
      <formula>0</formula>
      <formula>0</formula>
    </cfRule>
  </conditionalFormatting>
  <conditionalFormatting sqref="K204">
    <cfRule type="cellIs" dxfId="1199" priority="1233" operator="between">
      <formula>0</formula>
      <formula>0</formula>
    </cfRule>
  </conditionalFormatting>
  <conditionalFormatting sqref="K202">
    <cfRule type="cellIs" dxfId="1198" priority="1229" operator="between">
      <formula>0</formula>
      <formula>0</formula>
    </cfRule>
  </conditionalFormatting>
  <conditionalFormatting sqref="K205">
    <cfRule type="cellIs" dxfId="1197" priority="1232" operator="between">
      <formula>0</formula>
      <formula>0</formula>
    </cfRule>
  </conditionalFormatting>
  <conditionalFormatting sqref="K201">
    <cfRule type="cellIs" dxfId="1196" priority="1231" operator="between">
      <formula>0</formula>
      <formula>0</formula>
    </cfRule>
  </conditionalFormatting>
  <conditionalFormatting sqref="K203">
    <cfRule type="cellIs" dxfId="1195" priority="1230" operator="between">
      <formula>0</formula>
      <formula>0</formula>
    </cfRule>
  </conditionalFormatting>
  <conditionalFormatting sqref="K278">
    <cfRule type="cellIs" dxfId="1194" priority="1158" operator="between">
      <formula>0</formula>
      <formula>0</formula>
    </cfRule>
  </conditionalFormatting>
  <conditionalFormatting sqref="K277">
    <cfRule type="cellIs" dxfId="1193" priority="1157" operator="between">
      <formula>0</formula>
      <formula>0</formula>
    </cfRule>
  </conditionalFormatting>
  <conditionalFormatting sqref="K198">
    <cfRule type="cellIs" dxfId="1192" priority="1228" operator="between">
      <formula>0</formula>
      <formula>0</formula>
    </cfRule>
  </conditionalFormatting>
  <conditionalFormatting sqref="K318 K312">
    <cfRule type="cellIs" dxfId="1191" priority="1154" operator="between">
      <formula>0</formula>
      <formula>0</formula>
    </cfRule>
  </conditionalFormatting>
  <conditionalFormatting sqref="K323">
    <cfRule type="cellIs" dxfId="1190" priority="1155" operator="between">
      <formula>0</formula>
      <formula>0</formula>
    </cfRule>
  </conditionalFormatting>
  <conditionalFormatting sqref="K196">
    <cfRule type="cellIs" dxfId="1189" priority="1224" operator="between">
      <formula>0</formula>
      <formula>0</formula>
    </cfRule>
  </conditionalFormatting>
  <conditionalFormatting sqref="K199">
    <cfRule type="cellIs" dxfId="1188" priority="1227" operator="between">
      <formula>0</formula>
      <formula>0</formula>
    </cfRule>
  </conditionalFormatting>
  <conditionalFormatting sqref="K195">
    <cfRule type="cellIs" dxfId="1187" priority="1226" operator="between">
      <formula>0</formula>
      <formula>0</formula>
    </cfRule>
  </conditionalFormatting>
  <conditionalFormatting sqref="K197">
    <cfRule type="cellIs" dxfId="1186" priority="1225" operator="between">
      <formula>0</formula>
      <formula>0</formula>
    </cfRule>
  </conditionalFormatting>
  <conditionalFormatting sqref="K237 K231">
    <cfRule type="cellIs" dxfId="1185" priority="1223" operator="between">
      <formula>0</formula>
      <formula>0</formula>
    </cfRule>
  </conditionalFormatting>
  <conditionalFormatting sqref="K306">
    <cfRule type="cellIs" dxfId="1184" priority="1144" operator="between">
      <formula>0</formula>
      <formula>0</formula>
    </cfRule>
  </conditionalFormatting>
  <conditionalFormatting sqref="K225 K219">
    <cfRule type="cellIs" dxfId="1183" priority="1212" operator="between">
      <formula>0</formula>
      <formula>0</formula>
    </cfRule>
  </conditionalFormatting>
  <conditionalFormatting sqref="K31">
    <cfRule type="cellIs" dxfId="1182" priority="1134" operator="between">
      <formula>0</formula>
      <formula>0</formula>
    </cfRule>
  </conditionalFormatting>
  <conditionalFormatting sqref="K227">
    <cfRule type="cellIs" dxfId="1181" priority="1207" operator="between">
      <formula>0</formula>
      <formula>0</formula>
    </cfRule>
  </conditionalFormatting>
  <conditionalFormatting sqref="K226">
    <cfRule type="cellIs" dxfId="1180" priority="1209" operator="between">
      <formula>0</formula>
      <formula>0</formula>
    </cfRule>
  </conditionalFormatting>
  <conditionalFormatting sqref="K228">
    <cfRule type="cellIs" dxfId="1179" priority="1208" operator="between">
      <formula>0</formula>
      <formula>0</formula>
    </cfRule>
  </conditionalFormatting>
  <conditionalFormatting sqref="K223">
    <cfRule type="cellIs" dxfId="1178" priority="1206" operator="between">
      <formula>0</formula>
      <formula>0</formula>
    </cfRule>
  </conditionalFormatting>
  <conditionalFormatting sqref="K221">
    <cfRule type="cellIs" dxfId="1177" priority="1202" operator="between">
      <formula>0</formula>
      <formula>0</formula>
    </cfRule>
  </conditionalFormatting>
  <conditionalFormatting sqref="K224">
    <cfRule type="cellIs" dxfId="1176" priority="1205" operator="between">
      <formula>0</formula>
      <formula>0</formula>
    </cfRule>
  </conditionalFormatting>
  <conditionalFormatting sqref="K220">
    <cfRule type="cellIs" dxfId="1175" priority="1204" operator="between">
      <formula>0</formula>
      <formula>0</formula>
    </cfRule>
  </conditionalFormatting>
  <conditionalFormatting sqref="K222">
    <cfRule type="cellIs" dxfId="1174" priority="1203" operator="between">
      <formula>0</formula>
      <formula>0</formula>
    </cfRule>
  </conditionalFormatting>
  <conditionalFormatting sqref="K262 K256">
    <cfRule type="cellIs" dxfId="1173" priority="1201" operator="between">
      <formula>0</formula>
      <formula>0</formula>
    </cfRule>
  </conditionalFormatting>
  <conditionalFormatting sqref="K264">
    <cfRule type="cellIs" dxfId="1172" priority="1197" operator="between">
      <formula>0</formula>
      <formula>0</formula>
    </cfRule>
  </conditionalFormatting>
  <conditionalFormatting sqref="K265">
    <cfRule type="cellIs" dxfId="1171" priority="1198" operator="between">
      <formula>0</formula>
      <formula>0</formula>
    </cfRule>
  </conditionalFormatting>
  <conditionalFormatting sqref="K260">
    <cfRule type="cellIs" dxfId="1170" priority="1196" operator="between">
      <formula>0</formula>
      <formula>0</formula>
    </cfRule>
  </conditionalFormatting>
  <conditionalFormatting sqref="K258">
    <cfRule type="cellIs" dxfId="1169" priority="1192" operator="between">
      <formula>0</formula>
      <formula>0</formula>
    </cfRule>
  </conditionalFormatting>
  <conditionalFormatting sqref="K261">
    <cfRule type="cellIs" dxfId="1168" priority="1195" operator="between">
      <formula>0</formula>
      <formula>0</formula>
    </cfRule>
  </conditionalFormatting>
  <conditionalFormatting sqref="K257">
    <cfRule type="cellIs" dxfId="1167" priority="1194" operator="between">
      <formula>0</formula>
      <formula>0</formula>
    </cfRule>
  </conditionalFormatting>
  <conditionalFormatting sqref="K259">
    <cfRule type="cellIs" dxfId="1166" priority="1193" operator="between">
      <formula>0</formula>
      <formula>0</formula>
    </cfRule>
  </conditionalFormatting>
  <conditionalFormatting sqref="K250">
    <cfRule type="cellIs" dxfId="1165" priority="1191" operator="between">
      <formula>0</formula>
      <formula>0</formula>
    </cfRule>
  </conditionalFormatting>
  <conditionalFormatting sqref="K252">
    <cfRule type="cellIs" dxfId="1164" priority="1186" operator="between">
      <formula>0</formula>
      <formula>0</formula>
    </cfRule>
  </conditionalFormatting>
  <conditionalFormatting sqref="K253">
    <cfRule type="cellIs" dxfId="1163" priority="1187" operator="between">
      <formula>0</formula>
      <formula>0</formula>
    </cfRule>
  </conditionalFormatting>
  <conditionalFormatting sqref="K248">
    <cfRule type="cellIs" dxfId="1162" priority="1185" operator="between">
      <formula>0</formula>
      <formula>0</formula>
    </cfRule>
  </conditionalFormatting>
  <conditionalFormatting sqref="K249">
    <cfRule type="cellIs" dxfId="1161" priority="1184" operator="between">
      <formula>0</formula>
      <formula>0</formula>
    </cfRule>
  </conditionalFormatting>
  <conditionalFormatting sqref="K298">
    <cfRule type="cellIs" dxfId="1160" priority="1177" operator="between">
      <formula>0</formula>
      <formula>0</formula>
    </cfRule>
  </conditionalFormatting>
  <conditionalFormatting sqref="K293 K287">
    <cfRule type="cellIs" dxfId="1159" priority="1176" operator="between">
      <formula>0</formula>
      <formula>0</formula>
    </cfRule>
  </conditionalFormatting>
  <conditionalFormatting sqref="K295">
    <cfRule type="cellIs" dxfId="1158" priority="1172" operator="between">
      <formula>0</formula>
      <formula>0</formula>
    </cfRule>
  </conditionalFormatting>
  <conditionalFormatting sqref="K291">
    <cfRule type="cellIs" dxfId="1157" priority="1171" operator="between">
      <formula>0</formula>
      <formula>0</formula>
    </cfRule>
  </conditionalFormatting>
  <conditionalFormatting sqref="K289">
    <cfRule type="cellIs" dxfId="1156" priority="1167" operator="between">
      <formula>0</formula>
      <formula>0</formula>
    </cfRule>
  </conditionalFormatting>
  <conditionalFormatting sqref="K292">
    <cfRule type="cellIs" dxfId="1155" priority="1170" operator="between">
      <formula>0</formula>
      <formula>0</formula>
    </cfRule>
  </conditionalFormatting>
  <conditionalFormatting sqref="K288">
    <cfRule type="cellIs" dxfId="1154" priority="1169" operator="between">
      <formula>0</formula>
      <formula>0</formula>
    </cfRule>
  </conditionalFormatting>
  <conditionalFormatting sqref="K290">
    <cfRule type="cellIs" dxfId="1153" priority="1168" operator="between">
      <formula>0</formula>
      <formula>0</formula>
    </cfRule>
  </conditionalFormatting>
  <conditionalFormatting sqref="K283">
    <cfRule type="cellIs" dxfId="1152" priority="1161" operator="between">
      <formula>0</formula>
      <formula>0</formula>
    </cfRule>
  </conditionalFormatting>
  <conditionalFormatting sqref="K279">
    <cfRule type="cellIs" dxfId="1151" priority="1160" operator="between">
      <formula>0</formula>
      <formula>0</formula>
    </cfRule>
  </conditionalFormatting>
  <conditionalFormatting sqref="K280">
    <cfRule type="cellIs" dxfId="1150" priority="1159" operator="between">
      <formula>0</formula>
      <formula>0</formula>
    </cfRule>
  </conditionalFormatting>
  <conditionalFormatting sqref="K300:K301">
    <cfRule type="cellIs" dxfId="1149" priority="1156" operator="between">
      <formula>0</formula>
      <formula>0</formula>
    </cfRule>
  </conditionalFormatting>
  <conditionalFormatting sqref="K322">
    <cfRule type="cellIs" dxfId="1148" priority="1153" operator="between">
      <formula>0</formula>
      <formula>0</formula>
    </cfRule>
  </conditionalFormatting>
  <conditionalFormatting sqref="K320">
    <cfRule type="cellIs" dxfId="1147" priority="1150" operator="between">
      <formula>0</formula>
      <formula>0</formula>
    </cfRule>
  </conditionalFormatting>
  <conditionalFormatting sqref="K319">
    <cfRule type="cellIs" dxfId="1146" priority="1152" operator="between">
      <formula>0</formula>
      <formula>0</formula>
    </cfRule>
  </conditionalFormatting>
  <conditionalFormatting sqref="K321">
    <cfRule type="cellIs" dxfId="1145" priority="1151" operator="between">
      <formula>0</formula>
      <formula>0</formula>
    </cfRule>
  </conditionalFormatting>
  <conditionalFormatting sqref="K316">
    <cfRule type="cellIs" dxfId="1144" priority="1149" operator="between">
      <formula>0</formula>
      <formula>0</formula>
    </cfRule>
  </conditionalFormatting>
  <conditionalFormatting sqref="K314">
    <cfRule type="cellIs" dxfId="1143" priority="1145" operator="between">
      <formula>0</formula>
      <formula>0</formula>
    </cfRule>
  </conditionalFormatting>
  <conditionalFormatting sqref="K317">
    <cfRule type="cellIs" dxfId="1142" priority="1148" operator="between">
      <formula>0</formula>
      <formula>0</formula>
    </cfRule>
  </conditionalFormatting>
  <conditionalFormatting sqref="K313">
    <cfRule type="cellIs" dxfId="1141" priority="1147" operator="between">
      <formula>0</formula>
      <formula>0</formula>
    </cfRule>
  </conditionalFormatting>
  <conditionalFormatting sqref="K315">
    <cfRule type="cellIs" dxfId="1140" priority="1146" operator="between">
      <formula>0</formula>
      <formula>0</formula>
    </cfRule>
  </conditionalFormatting>
  <conditionalFormatting sqref="K310">
    <cfRule type="cellIs" dxfId="1139" priority="1143" operator="between">
      <formula>0</formula>
      <formula>0</formula>
    </cfRule>
  </conditionalFormatting>
  <conditionalFormatting sqref="K308">
    <cfRule type="cellIs" dxfId="1138" priority="1139" operator="between">
      <formula>0</formula>
      <formula>0</formula>
    </cfRule>
  </conditionalFormatting>
  <conditionalFormatting sqref="K311">
    <cfRule type="cellIs" dxfId="1137" priority="1142" operator="between">
      <formula>0</formula>
      <formula>0</formula>
    </cfRule>
  </conditionalFormatting>
  <conditionalFormatting sqref="K307">
    <cfRule type="cellIs" dxfId="1136" priority="1141" operator="between">
      <formula>0</formula>
      <formula>0</formula>
    </cfRule>
  </conditionalFormatting>
  <conditionalFormatting sqref="K309">
    <cfRule type="cellIs" dxfId="1135" priority="1140" operator="between">
      <formula>0</formula>
      <formula>0</formula>
    </cfRule>
  </conditionalFormatting>
  <conditionalFormatting sqref="K304">
    <cfRule type="cellIs" dxfId="1134" priority="1138" operator="between">
      <formula>0</formula>
      <formula>0</formula>
    </cfRule>
  </conditionalFormatting>
  <conditionalFormatting sqref="K302">
    <cfRule type="cellIs" dxfId="1133" priority="1135" operator="between">
      <formula>0</formula>
      <formula>0</formula>
    </cfRule>
  </conditionalFormatting>
  <conditionalFormatting sqref="K305">
    <cfRule type="cellIs" dxfId="1132" priority="1137" operator="between">
      <formula>0</formula>
      <formula>0</formula>
    </cfRule>
  </conditionalFormatting>
  <conditionalFormatting sqref="K303">
    <cfRule type="cellIs" dxfId="1131" priority="1136" operator="between">
      <formula>0</formula>
      <formula>0</formula>
    </cfRule>
  </conditionalFormatting>
  <conditionalFormatting sqref="K111">
    <cfRule type="cellIs" dxfId="1130" priority="1133" operator="between">
      <formula>0</formula>
      <formula>0</formula>
    </cfRule>
  </conditionalFormatting>
  <conditionalFormatting sqref="L26 L33 L39 L45 L51 L57:L58 L64 L70 L76 L82:L84 L112 L106 L100 L94 L88 L137 L162:L164 L191 L218 L243:L245 L273:L276 L267:L268 L299 L324:L326">
    <cfRule type="cellIs" dxfId="1129" priority="1132" operator="between">
      <formula>0</formula>
      <formula>0</formula>
    </cfRule>
  </conditionalFormatting>
  <conditionalFormatting sqref="L14 L12 L20">
    <cfRule type="cellIs" dxfId="1128" priority="1131" operator="between">
      <formula>0</formula>
      <formula>0</formula>
    </cfRule>
  </conditionalFormatting>
  <conditionalFormatting sqref="L26">
    <cfRule type="cellIs" dxfId="1127" priority="1130" operator="between">
      <formula>0</formula>
      <formula>0</formula>
    </cfRule>
  </conditionalFormatting>
  <conditionalFormatting sqref="L26 L33 L39 L45">
    <cfRule type="cellIs" dxfId="1126" priority="1129" operator="between">
      <formula>0</formula>
      <formula>0</formula>
    </cfRule>
  </conditionalFormatting>
  <conditionalFormatting sqref="L1">
    <cfRule type="cellIs" dxfId="1125" priority="1128" operator="between">
      <formula>0</formula>
      <formula>0</formula>
    </cfRule>
  </conditionalFormatting>
  <conditionalFormatting sqref="L1">
    <cfRule type="cellIs" dxfId="1124" priority="1127" operator="between">
      <formula>0</formula>
      <formula>0</formula>
    </cfRule>
  </conditionalFormatting>
  <conditionalFormatting sqref="L1">
    <cfRule type="cellIs" dxfId="1123" priority="1126" operator="between">
      <formula>0</formula>
      <formula>0</formula>
    </cfRule>
  </conditionalFormatting>
  <conditionalFormatting sqref="L68">
    <cfRule type="cellIs" dxfId="1122" priority="1071" operator="between">
      <formula>0</formula>
      <formula>0</formula>
    </cfRule>
  </conditionalFormatting>
  <conditionalFormatting sqref="L65">
    <cfRule type="cellIs" dxfId="1121" priority="1069" operator="between">
      <formula>0</formula>
      <formula>0</formula>
    </cfRule>
  </conditionalFormatting>
  <conditionalFormatting sqref="L10">
    <cfRule type="cellIs" dxfId="1120" priority="1121" operator="between">
      <formula>0</formula>
      <formula>0</formula>
    </cfRule>
  </conditionalFormatting>
  <conditionalFormatting sqref="L8">
    <cfRule type="cellIs" dxfId="1119" priority="1125" operator="between">
      <formula>0</formula>
      <formula>0</formula>
    </cfRule>
  </conditionalFormatting>
  <conditionalFormatting sqref="L104">
    <cfRule type="cellIs" dxfId="1118" priority="1061" operator="between">
      <formula>0</formula>
      <formula>0</formula>
    </cfRule>
  </conditionalFormatting>
  <conditionalFormatting sqref="L13">
    <cfRule type="cellIs" dxfId="1117" priority="1124" operator="between">
      <formula>0</formula>
      <formula>0</formula>
    </cfRule>
  </conditionalFormatting>
  <conditionalFormatting sqref="L105">
    <cfRule type="cellIs" dxfId="1116" priority="1060" operator="between">
      <formula>0</formula>
      <formula>0</formula>
    </cfRule>
  </conditionalFormatting>
  <conditionalFormatting sqref="L9">
    <cfRule type="cellIs" dxfId="1115" priority="1123" operator="between">
      <formula>0</formula>
      <formula>0</formula>
    </cfRule>
  </conditionalFormatting>
  <conditionalFormatting sqref="L101">
    <cfRule type="cellIs" dxfId="1114" priority="1059" operator="between">
      <formula>0</formula>
      <formula>0</formula>
    </cfRule>
  </conditionalFormatting>
  <conditionalFormatting sqref="L11">
    <cfRule type="cellIs" dxfId="1113" priority="1122" operator="between">
      <formula>0</formula>
      <formula>0</formula>
    </cfRule>
  </conditionalFormatting>
  <conditionalFormatting sqref="L103">
    <cfRule type="cellIs" dxfId="1112" priority="1058" operator="between">
      <formula>0</formula>
      <formula>0</formula>
    </cfRule>
  </conditionalFormatting>
  <conditionalFormatting sqref="L5">
    <cfRule type="cellIs" dxfId="1111" priority="1117" operator="between">
      <formula>0</formula>
      <formula>0</formula>
    </cfRule>
  </conditionalFormatting>
  <conditionalFormatting sqref="L102">
    <cfRule type="cellIs" dxfId="1110" priority="1057" operator="between">
      <formula>0</formula>
      <formula>0</formula>
    </cfRule>
  </conditionalFormatting>
  <conditionalFormatting sqref="L7">
    <cfRule type="cellIs" dxfId="1109" priority="1120" operator="between">
      <formula>0</formula>
      <formula>0</formula>
    </cfRule>
  </conditionalFormatting>
  <conditionalFormatting sqref="L98">
    <cfRule type="cellIs" dxfId="1108" priority="1056" operator="between">
      <formula>0</formula>
      <formula>0</formula>
    </cfRule>
  </conditionalFormatting>
  <conditionalFormatting sqref="L19">
    <cfRule type="cellIs" dxfId="1107" priority="1115" operator="between">
      <formula>0</formula>
      <formula>0</formula>
    </cfRule>
  </conditionalFormatting>
  <conditionalFormatting sqref="L4">
    <cfRule type="cellIs" dxfId="1106" priority="1119" operator="between">
      <formula>0</formula>
      <formula>0</formula>
    </cfRule>
  </conditionalFormatting>
  <conditionalFormatting sqref="L95">
    <cfRule type="cellIs" dxfId="1105" priority="1054" operator="between">
      <formula>0</formula>
      <formula>0</formula>
    </cfRule>
  </conditionalFormatting>
  <conditionalFormatting sqref="L6">
    <cfRule type="cellIs" dxfId="1104" priority="1118" operator="between">
      <formula>0</formula>
      <formula>0</formula>
    </cfRule>
  </conditionalFormatting>
  <conditionalFormatting sqref="L97">
    <cfRule type="cellIs" dxfId="1103" priority="1053" operator="between">
      <formula>0</formula>
      <formula>0</formula>
    </cfRule>
  </conditionalFormatting>
  <conditionalFormatting sqref="L16">
    <cfRule type="cellIs" dxfId="1102" priority="1112" operator="between">
      <formula>0</formula>
      <formula>0</formula>
    </cfRule>
  </conditionalFormatting>
  <conditionalFormatting sqref="L96">
    <cfRule type="cellIs" dxfId="1101" priority="1052" operator="between">
      <formula>0</formula>
      <formula>0</formula>
    </cfRule>
  </conditionalFormatting>
  <conditionalFormatting sqref="L18">
    <cfRule type="cellIs" dxfId="1100" priority="1116" operator="between">
      <formula>0</formula>
      <formula>0</formula>
    </cfRule>
  </conditionalFormatting>
  <conditionalFormatting sqref="L15">
    <cfRule type="cellIs" dxfId="1099" priority="1114" operator="between">
      <formula>0</formula>
      <formula>0</formula>
    </cfRule>
  </conditionalFormatting>
  <conditionalFormatting sqref="L17">
    <cfRule type="cellIs" dxfId="1098" priority="1113" operator="between">
      <formula>0</formula>
      <formula>0</formula>
    </cfRule>
  </conditionalFormatting>
  <conditionalFormatting sqref="L24">
    <cfRule type="cellIs" dxfId="1097" priority="1111" operator="between">
      <formula>0</formula>
      <formula>0</formula>
    </cfRule>
  </conditionalFormatting>
  <conditionalFormatting sqref="L22">
    <cfRule type="cellIs" dxfId="1096" priority="1107" operator="between">
      <formula>0</formula>
      <formula>0</formula>
    </cfRule>
  </conditionalFormatting>
  <conditionalFormatting sqref="L25">
    <cfRule type="cellIs" dxfId="1095" priority="1110" operator="between">
      <formula>0</formula>
      <formula>0</formula>
    </cfRule>
  </conditionalFormatting>
  <conditionalFormatting sqref="L21">
    <cfRule type="cellIs" dxfId="1094" priority="1109" operator="between">
      <formula>0</formula>
      <formula>0</formula>
    </cfRule>
  </conditionalFormatting>
  <conditionalFormatting sqref="L23">
    <cfRule type="cellIs" dxfId="1093" priority="1108" operator="between">
      <formula>0</formula>
      <formula>0</formula>
    </cfRule>
  </conditionalFormatting>
  <conditionalFormatting sqref="L28">
    <cfRule type="cellIs" dxfId="1092" priority="1104" operator="between">
      <formula>0</formula>
      <formula>0</formula>
    </cfRule>
  </conditionalFormatting>
  <conditionalFormatting sqref="L27">
    <cfRule type="cellIs" dxfId="1091" priority="1106" operator="between">
      <formula>0</formula>
      <formula>0</formula>
    </cfRule>
  </conditionalFormatting>
  <conditionalFormatting sqref="L108">
    <cfRule type="cellIs" dxfId="1090" priority="1041" operator="between">
      <formula>0</formula>
      <formula>0</formula>
    </cfRule>
  </conditionalFormatting>
  <conditionalFormatting sqref="L29">
    <cfRule type="cellIs" dxfId="1089" priority="1105" operator="between">
      <formula>0</formula>
      <formula>0</formula>
    </cfRule>
  </conditionalFormatting>
  <conditionalFormatting sqref="L107">
    <cfRule type="cellIs" dxfId="1088" priority="1040" operator="between">
      <formula>0</formula>
      <formula>0</formula>
    </cfRule>
  </conditionalFormatting>
  <conditionalFormatting sqref="L135">
    <cfRule type="cellIs" dxfId="1087" priority="1038" operator="between">
      <formula>0</formula>
      <formula>0</formula>
    </cfRule>
  </conditionalFormatting>
  <conditionalFormatting sqref="L30">
    <cfRule type="cellIs" dxfId="1086" priority="1103" operator="between">
      <formula>0</formula>
      <formula>0</formula>
    </cfRule>
  </conditionalFormatting>
  <conditionalFormatting sqref="L136">
    <cfRule type="cellIs" dxfId="1085" priority="1037" operator="between">
      <formula>0</formula>
      <formula>0</formula>
    </cfRule>
  </conditionalFormatting>
  <conditionalFormatting sqref="L32">
    <cfRule type="cellIs" dxfId="1084" priority="1102" operator="between">
      <formula>0</formula>
      <formula>0</formula>
    </cfRule>
  </conditionalFormatting>
  <conditionalFormatting sqref="L37">
    <cfRule type="cellIs" dxfId="1083" priority="1101" operator="between">
      <formula>0</formula>
      <formula>0</formula>
    </cfRule>
  </conditionalFormatting>
  <conditionalFormatting sqref="L35">
    <cfRule type="cellIs" dxfId="1082" priority="1097" operator="between">
      <formula>0</formula>
      <formula>0</formula>
    </cfRule>
  </conditionalFormatting>
  <conditionalFormatting sqref="L38">
    <cfRule type="cellIs" dxfId="1081" priority="1100" operator="between">
      <formula>0</formula>
      <formula>0</formula>
    </cfRule>
  </conditionalFormatting>
  <conditionalFormatting sqref="L34">
    <cfRule type="cellIs" dxfId="1080" priority="1099" operator="between">
      <formula>0</formula>
      <formula>0</formula>
    </cfRule>
  </conditionalFormatting>
  <conditionalFormatting sqref="L36">
    <cfRule type="cellIs" dxfId="1079" priority="1098" operator="between">
      <formula>0</formula>
      <formula>0</formula>
    </cfRule>
  </conditionalFormatting>
  <conditionalFormatting sqref="L43">
    <cfRule type="cellIs" dxfId="1078" priority="1096" operator="between">
      <formula>0</formula>
      <formula>0</formula>
    </cfRule>
  </conditionalFormatting>
  <conditionalFormatting sqref="L41">
    <cfRule type="cellIs" dxfId="1077" priority="1092" operator="between">
      <formula>0</formula>
      <formula>0</formula>
    </cfRule>
  </conditionalFormatting>
  <conditionalFormatting sqref="L44">
    <cfRule type="cellIs" dxfId="1076" priority="1095" operator="between">
      <formula>0</formula>
      <formula>0</formula>
    </cfRule>
  </conditionalFormatting>
  <conditionalFormatting sqref="L40">
    <cfRule type="cellIs" dxfId="1075" priority="1094" operator="between">
      <formula>0</formula>
      <formula>0</formula>
    </cfRule>
  </conditionalFormatting>
  <conditionalFormatting sqref="L123">
    <cfRule type="cellIs" dxfId="1074" priority="1027" operator="between">
      <formula>0</formula>
      <formula>0</formula>
    </cfRule>
  </conditionalFormatting>
  <conditionalFormatting sqref="L42">
    <cfRule type="cellIs" dxfId="1073" priority="1093" operator="between">
      <formula>0</formula>
      <formula>0</formula>
    </cfRule>
  </conditionalFormatting>
  <conditionalFormatting sqref="L124">
    <cfRule type="cellIs" dxfId="1072" priority="1026" operator="between">
      <formula>0</formula>
      <formula>0</formula>
    </cfRule>
  </conditionalFormatting>
  <conditionalFormatting sqref="L120">
    <cfRule type="cellIs" dxfId="1071" priority="1025" operator="between">
      <formula>0</formula>
      <formula>0</formula>
    </cfRule>
  </conditionalFormatting>
  <conditionalFormatting sqref="L49">
    <cfRule type="cellIs" dxfId="1070" priority="1091" operator="between">
      <formula>0</formula>
      <formula>0</formula>
    </cfRule>
  </conditionalFormatting>
  <conditionalFormatting sqref="L122">
    <cfRule type="cellIs" dxfId="1069" priority="1024" operator="between">
      <formula>0</formula>
      <formula>0</formula>
    </cfRule>
  </conditionalFormatting>
  <conditionalFormatting sqref="L47">
    <cfRule type="cellIs" dxfId="1068" priority="1087" operator="between">
      <formula>0</formula>
      <formula>0</formula>
    </cfRule>
  </conditionalFormatting>
  <conditionalFormatting sqref="L50">
    <cfRule type="cellIs" dxfId="1067" priority="1090" operator="between">
      <formula>0</formula>
      <formula>0</formula>
    </cfRule>
  </conditionalFormatting>
  <conditionalFormatting sqref="L121">
    <cfRule type="cellIs" dxfId="1066" priority="1023" operator="between">
      <formula>0</formula>
      <formula>0</formula>
    </cfRule>
  </conditionalFormatting>
  <conditionalFormatting sqref="L46">
    <cfRule type="cellIs" dxfId="1065" priority="1089" operator="between">
      <formula>0</formula>
      <formula>0</formula>
    </cfRule>
  </conditionalFormatting>
  <conditionalFormatting sqref="L117">
    <cfRule type="cellIs" dxfId="1064" priority="1022" operator="between">
      <formula>0</formula>
      <formula>0</formula>
    </cfRule>
  </conditionalFormatting>
  <conditionalFormatting sqref="L48">
    <cfRule type="cellIs" dxfId="1063" priority="1088" operator="between">
      <formula>0</formula>
      <formula>0</formula>
    </cfRule>
  </conditionalFormatting>
  <conditionalFormatting sqref="L118">
    <cfRule type="cellIs" dxfId="1062" priority="1021" operator="between">
      <formula>0</formula>
      <formula>0</formula>
    </cfRule>
  </conditionalFormatting>
  <conditionalFormatting sqref="L114">
    <cfRule type="cellIs" dxfId="1061" priority="1020" operator="between">
      <formula>0</formula>
      <formula>0</formula>
    </cfRule>
  </conditionalFormatting>
  <conditionalFormatting sqref="L55">
    <cfRule type="cellIs" dxfId="1060" priority="1086" operator="between">
      <formula>0</formula>
      <formula>0</formula>
    </cfRule>
  </conditionalFormatting>
  <conditionalFormatting sqref="L116">
    <cfRule type="cellIs" dxfId="1059" priority="1019" operator="between">
      <formula>0</formula>
      <formula>0</formula>
    </cfRule>
  </conditionalFormatting>
  <conditionalFormatting sqref="L53">
    <cfRule type="cellIs" dxfId="1058" priority="1082" operator="between">
      <formula>0</formula>
      <formula>0</formula>
    </cfRule>
  </conditionalFormatting>
  <conditionalFormatting sqref="L56">
    <cfRule type="cellIs" dxfId="1057" priority="1085" operator="between">
      <formula>0</formula>
      <formula>0</formula>
    </cfRule>
  </conditionalFormatting>
  <conditionalFormatting sqref="L115">
    <cfRule type="cellIs" dxfId="1056" priority="1018" operator="between">
      <formula>0</formula>
      <formula>0</formula>
    </cfRule>
  </conditionalFormatting>
  <conditionalFormatting sqref="L52">
    <cfRule type="cellIs" dxfId="1055" priority="1084" operator="between">
      <formula>0</formula>
      <formula>0</formula>
    </cfRule>
  </conditionalFormatting>
  <conditionalFormatting sqref="L160">
    <cfRule type="cellIs" dxfId="1054" priority="1016" operator="between">
      <formula>0</formula>
      <formula>0</formula>
    </cfRule>
  </conditionalFormatting>
  <conditionalFormatting sqref="L54">
    <cfRule type="cellIs" dxfId="1053" priority="1083" operator="between">
      <formula>0</formula>
      <formula>0</formula>
    </cfRule>
  </conditionalFormatting>
  <conditionalFormatting sqref="L161">
    <cfRule type="cellIs" dxfId="1052" priority="1015" operator="between">
      <formula>0</formula>
      <formula>0</formula>
    </cfRule>
  </conditionalFormatting>
  <conditionalFormatting sqref="L157">
    <cfRule type="cellIs" dxfId="1051" priority="1014" operator="between">
      <formula>0</formula>
      <formula>0</formula>
    </cfRule>
  </conditionalFormatting>
  <conditionalFormatting sqref="L80">
    <cfRule type="cellIs" dxfId="1050" priority="1081" operator="between">
      <formula>0</formula>
      <formula>0</formula>
    </cfRule>
  </conditionalFormatting>
  <conditionalFormatting sqref="L159">
    <cfRule type="cellIs" dxfId="1049" priority="1013" operator="between">
      <formula>0</formula>
      <formula>0</formula>
    </cfRule>
  </conditionalFormatting>
  <conditionalFormatting sqref="L78">
    <cfRule type="cellIs" dxfId="1048" priority="1077" operator="between">
      <formula>0</formula>
      <formula>0</formula>
    </cfRule>
  </conditionalFormatting>
  <conditionalFormatting sqref="L81">
    <cfRule type="cellIs" dxfId="1047" priority="1080" operator="between">
      <formula>0</formula>
      <formula>0</formula>
    </cfRule>
  </conditionalFormatting>
  <conditionalFormatting sqref="L158">
    <cfRule type="cellIs" dxfId="1046" priority="1012" operator="between">
      <formula>0</formula>
      <formula>0</formula>
    </cfRule>
  </conditionalFormatting>
  <conditionalFormatting sqref="L77">
    <cfRule type="cellIs" dxfId="1045" priority="1079" operator="between">
      <formula>0</formula>
      <formula>0</formula>
    </cfRule>
  </conditionalFormatting>
  <conditionalFormatting sqref="L154">
    <cfRule type="cellIs" dxfId="1044" priority="1011" operator="between">
      <formula>0</formula>
      <formula>0</formula>
    </cfRule>
  </conditionalFormatting>
  <conditionalFormatting sqref="L79">
    <cfRule type="cellIs" dxfId="1043" priority="1078" operator="between">
      <formula>0</formula>
      <formula>0</formula>
    </cfRule>
  </conditionalFormatting>
  <conditionalFormatting sqref="L155">
    <cfRule type="cellIs" dxfId="1042" priority="1010" operator="between">
      <formula>0</formula>
      <formula>0</formula>
    </cfRule>
  </conditionalFormatting>
  <conditionalFormatting sqref="L151">
    <cfRule type="cellIs" dxfId="1041" priority="1009" operator="between">
      <formula>0</formula>
      <formula>0</formula>
    </cfRule>
  </conditionalFormatting>
  <conditionalFormatting sqref="L62">
    <cfRule type="cellIs" dxfId="1040" priority="1076" operator="between">
      <formula>0</formula>
      <formula>0</formula>
    </cfRule>
  </conditionalFormatting>
  <conditionalFormatting sqref="L153">
    <cfRule type="cellIs" dxfId="1039" priority="1008" operator="between">
      <formula>0</formula>
      <formula>0</formula>
    </cfRule>
  </conditionalFormatting>
  <conditionalFormatting sqref="L60">
    <cfRule type="cellIs" dxfId="1038" priority="1072" operator="between">
      <formula>0</formula>
      <formula>0</formula>
    </cfRule>
  </conditionalFormatting>
  <conditionalFormatting sqref="L63">
    <cfRule type="cellIs" dxfId="1037" priority="1075" operator="between">
      <formula>0</formula>
      <formula>0</formula>
    </cfRule>
  </conditionalFormatting>
  <conditionalFormatting sqref="L152">
    <cfRule type="cellIs" dxfId="1036" priority="1007" operator="between">
      <formula>0</formula>
      <formula>0</formula>
    </cfRule>
  </conditionalFormatting>
  <conditionalFormatting sqref="L59">
    <cfRule type="cellIs" dxfId="1035" priority="1074" operator="between">
      <formula>0</formula>
      <formula>0</formula>
    </cfRule>
  </conditionalFormatting>
  <conditionalFormatting sqref="L144 L138">
    <cfRule type="cellIs" dxfId="1034" priority="1006" operator="between">
      <formula>0</formula>
      <formula>0</formula>
    </cfRule>
  </conditionalFormatting>
  <conditionalFormatting sqref="L61">
    <cfRule type="cellIs" dxfId="1033" priority="1073" operator="between">
      <formula>0</formula>
      <formula>0</formula>
    </cfRule>
  </conditionalFormatting>
  <conditionalFormatting sqref="L66">
    <cfRule type="cellIs" dxfId="1032" priority="1067" operator="between">
      <formula>0</formula>
      <formula>0</formula>
    </cfRule>
  </conditionalFormatting>
  <conditionalFormatting sqref="L69">
    <cfRule type="cellIs" dxfId="1031" priority="1070" operator="between">
      <formula>0</formula>
      <formula>0</formula>
    </cfRule>
  </conditionalFormatting>
  <conditionalFormatting sqref="L67">
    <cfRule type="cellIs" dxfId="1030" priority="1068" operator="between">
      <formula>0</formula>
      <formula>0</formula>
    </cfRule>
  </conditionalFormatting>
  <conditionalFormatting sqref="L74">
    <cfRule type="cellIs" dxfId="1029" priority="1066" operator="between">
      <formula>0</formula>
      <formula>0</formula>
    </cfRule>
  </conditionalFormatting>
  <conditionalFormatting sqref="L72">
    <cfRule type="cellIs" dxfId="1028" priority="1062" operator="between">
      <formula>0</formula>
      <formula>0</formula>
    </cfRule>
  </conditionalFormatting>
  <conditionalFormatting sqref="L75">
    <cfRule type="cellIs" dxfId="1027" priority="1065" operator="between">
      <formula>0</formula>
      <formula>0</formula>
    </cfRule>
  </conditionalFormatting>
  <conditionalFormatting sqref="L71">
    <cfRule type="cellIs" dxfId="1026" priority="1064" operator="between">
      <formula>0</formula>
      <formula>0</formula>
    </cfRule>
  </conditionalFormatting>
  <conditionalFormatting sqref="L181 L175">
    <cfRule type="cellIs" dxfId="1025" priority="995" operator="between">
      <formula>0</formula>
      <formula>0</formula>
    </cfRule>
  </conditionalFormatting>
  <conditionalFormatting sqref="L73">
    <cfRule type="cellIs" dxfId="1024" priority="1063" operator="between">
      <formula>0</formula>
      <formula>0</formula>
    </cfRule>
  </conditionalFormatting>
  <conditionalFormatting sqref="L99">
    <cfRule type="cellIs" dxfId="1023" priority="1055" operator="between">
      <formula>0</formula>
      <formula>0</formula>
    </cfRule>
  </conditionalFormatting>
  <conditionalFormatting sqref="L92">
    <cfRule type="cellIs" dxfId="1022" priority="1051" operator="between">
      <formula>0</formula>
      <formula>0</formula>
    </cfRule>
  </conditionalFormatting>
  <conditionalFormatting sqref="L241">
    <cfRule type="cellIs" dxfId="1021" priority="945" operator="between">
      <formula>0</formula>
      <formula>0</formula>
    </cfRule>
  </conditionalFormatting>
  <conditionalFormatting sqref="L90">
    <cfRule type="cellIs" dxfId="1020" priority="1047" operator="between">
      <formula>0</formula>
      <formula>0</formula>
    </cfRule>
  </conditionalFormatting>
  <conditionalFormatting sqref="L93">
    <cfRule type="cellIs" dxfId="1019" priority="1050" operator="between">
      <formula>0</formula>
      <formula>0</formula>
    </cfRule>
  </conditionalFormatting>
  <conditionalFormatting sqref="L242">
    <cfRule type="cellIs" dxfId="1018" priority="944" operator="between">
      <formula>0</formula>
      <formula>0</formula>
    </cfRule>
  </conditionalFormatting>
  <conditionalFormatting sqref="L89">
    <cfRule type="cellIs" dxfId="1017" priority="1049" operator="between">
      <formula>0</formula>
      <formula>0</formula>
    </cfRule>
  </conditionalFormatting>
  <conditionalFormatting sqref="L238">
    <cfRule type="cellIs" dxfId="1016" priority="943" operator="between">
      <formula>0</formula>
      <formula>0</formula>
    </cfRule>
  </conditionalFormatting>
  <conditionalFormatting sqref="L91">
    <cfRule type="cellIs" dxfId="1015" priority="1048" operator="between">
      <formula>0</formula>
      <formula>0</formula>
    </cfRule>
  </conditionalFormatting>
  <conditionalFormatting sqref="L240">
    <cfRule type="cellIs" dxfId="1014" priority="942" operator="between">
      <formula>0</formula>
      <formula>0</formula>
    </cfRule>
  </conditionalFormatting>
  <conditionalFormatting sqref="L239">
    <cfRule type="cellIs" dxfId="1013" priority="941" operator="between">
      <formula>0</formula>
      <formula>0</formula>
    </cfRule>
  </conditionalFormatting>
  <conditionalFormatting sqref="L86">
    <cfRule type="cellIs" dxfId="1012" priority="1044" operator="between">
      <formula>0</formula>
      <formula>0</formula>
    </cfRule>
  </conditionalFormatting>
  <conditionalFormatting sqref="L85">
    <cfRule type="cellIs" dxfId="1011" priority="1046" operator="between">
      <formula>0</formula>
      <formula>0</formula>
    </cfRule>
  </conditionalFormatting>
  <conditionalFormatting sqref="L235">
    <cfRule type="cellIs" dxfId="1010" priority="940" operator="between">
      <formula>0</formula>
      <formula>0</formula>
    </cfRule>
  </conditionalFormatting>
  <conditionalFormatting sqref="L87">
    <cfRule type="cellIs" dxfId="1009" priority="1045" operator="between">
      <formula>0</formula>
      <formula>0</formula>
    </cfRule>
  </conditionalFormatting>
  <conditionalFormatting sqref="L236">
    <cfRule type="cellIs" dxfId="1008" priority="939" operator="between">
      <formula>0</formula>
      <formula>0</formula>
    </cfRule>
  </conditionalFormatting>
  <conditionalFormatting sqref="L232">
    <cfRule type="cellIs" dxfId="1007" priority="938" operator="between">
      <formula>0</formula>
      <formula>0</formula>
    </cfRule>
  </conditionalFormatting>
  <conditionalFormatting sqref="L109">
    <cfRule type="cellIs" dxfId="1006" priority="1043" operator="between">
      <formula>0</formula>
      <formula>0</formula>
    </cfRule>
  </conditionalFormatting>
  <conditionalFormatting sqref="L234">
    <cfRule type="cellIs" dxfId="1005" priority="937" operator="between">
      <formula>0</formula>
      <formula>0</formula>
    </cfRule>
  </conditionalFormatting>
  <conditionalFormatting sqref="L110">
    <cfRule type="cellIs" dxfId="1004" priority="1042" operator="between">
      <formula>0</formula>
      <formula>0</formula>
    </cfRule>
  </conditionalFormatting>
  <conditionalFormatting sqref="L233">
    <cfRule type="cellIs" dxfId="1003" priority="936" operator="between">
      <formula>0</formula>
      <formula>0</formula>
    </cfRule>
  </conditionalFormatting>
  <conditionalFormatting sqref="L229">
    <cfRule type="cellIs" dxfId="1002" priority="934" operator="between">
      <formula>0</formula>
      <formula>0</formula>
    </cfRule>
  </conditionalFormatting>
  <conditionalFormatting sqref="L230">
    <cfRule type="cellIs" dxfId="1001" priority="933" operator="between">
      <formula>0</formula>
      <formula>0</formula>
    </cfRule>
  </conditionalFormatting>
  <conditionalFormatting sqref="L131 L125">
    <cfRule type="cellIs" dxfId="1000" priority="1039" operator="between">
      <formula>0</formula>
      <formula>0</formula>
    </cfRule>
  </conditionalFormatting>
  <conditionalFormatting sqref="L133">
    <cfRule type="cellIs" dxfId="999" priority="1034" operator="between">
      <formula>0</formula>
      <formula>0</formula>
    </cfRule>
  </conditionalFormatting>
  <conditionalFormatting sqref="L132">
    <cfRule type="cellIs" dxfId="998" priority="1036" operator="between">
      <formula>0</formula>
      <formula>0</formula>
    </cfRule>
  </conditionalFormatting>
  <conditionalFormatting sqref="L134">
    <cfRule type="cellIs" dxfId="997" priority="1035" operator="between">
      <formula>0</formula>
      <formula>0</formula>
    </cfRule>
  </conditionalFormatting>
  <conditionalFormatting sqref="L129">
    <cfRule type="cellIs" dxfId="996" priority="1033" operator="between">
      <formula>0</formula>
      <formula>0</formula>
    </cfRule>
  </conditionalFormatting>
  <conditionalFormatting sqref="L127">
    <cfRule type="cellIs" dxfId="995" priority="1029" operator="between">
      <formula>0</formula>
      <formula>0</formula>
    </cfRule>
  </conditionalFormatting>
  <conditionalFormatting sqref="L130">
    <cfRule type="cellIs" dxfId="994" priority="1032" operator="between">
      <formula>0</formula>
      <formula>0</formula>
    </cfRule>
  </conditionalFormatting>
  <conditionalFormatting sqref="L126">
    <cfRule type="cellIs" dxfId="993" priority="1031" operator="between">
      <formula>0</formula>
      <formula>0</formula>
    </cfRule>
  </conditionalFormatting>
  <conditionalFormatting sqref="L128">
    <cfRule type="cellIs" dxfId="992" priority="1030" operator="between">
      <formula>0</formula>
      <formula>0</formula>
    </cfRule>
  </conditionalFormatting>
  <conditionalFormatting sqref="L266">
    <cfRule type="cellIs" dxfId="991" priority="923" operator="between">
      <formula>0</formula>
      <formula>0</formula>
    </cfRule>
  </conditionalFormatting>
  <conditionalFormatting sqref="L263">
    <cfRule type="cellIs" dxfId="990" priority="922" operator="between">
      <formula>0</formula>
      <formula>0</formula>
    </cfRule>
  </conditionalFormatting>
  <conditionalFormatting sqref="L119 L113">
    <cfRule type="cellIs" dxfId="989" priority="1028" operator="between">
      <formula>0</formula>
      <formula>0</formula>
    </cfRule>
  </conditionalFormatting>
  <conditionalFormatting sqref="L254">
    <cfRule type="cellIs" dxfId="988" priority="913" operator="between">
      <formula>0</formula>
      <formula>0</formula>
    </cfRule>
  </conditionalFormatting>
  <conditionalFormatting sqref="L255">
    <cfRule type="cellIs" dxfId="987" priority="912" operator="between">
      <formula>0</formula>
      <formula>0</formula>
    </cfRule>
  </conditionalFormatting>
  <conditionalFormatting sqref="L251">
    <cfRule type="cellIs" dxfId="986" priority="911" operator="between">
      <formula>0</formula>
      <formula>0</formula>
    </cfRule>
  </conditionalFormatting>
  <conditionalFormatting sqref="L156 L150">
    <cfRule type="cellIs" dxfId="985" priority="1017" operator="between">
      <formula>0</formula>
      <formula>0</formula>
    </cfRule>
  </conditionalFormatting>
  <conditionalFormatting sqref="L247">
    <cfRule type="cellIs" dxfId="984" priority="906" operator="between">
      <formula>0</formula>
      <formula>0</formula>
    </cfRule>
  </conditionalFormatting>
  <conditionalFormatting sqref="L246">
    <cfRule type="cellIs" dxfId="983" priority="905" operator="between">
      <formula>0</formula>
      <formula>0</formula>
    </cfRule>
  </conditionalFormatting>
  <conditionalFormatting sqref="L272">
    <cfRule type="cellIs" dxfId="982" priority="904" operator="between">
      <formula>0</formula>
      <formula>0</formula>
    </cfRule>
  </conditionalFormatting>
  <conditionalFormatting sqref="L269">
    <cfRule type="cellIs" dxfId="981" priority="903" operator="between">
      <formula>0</formula>
      <formula>0</formula>
    </cfRule>
  </conditionalFormatting>
  <conditionalFormatting sqref="L271">
    <cfRule type="cellIs" dxfId="980" priority="902" operator="between">
      <formula>0</formula>
      <formula>0</formula>
    </cfRule>
  </conditionalFormatting>
  <conditionalFormatting sqref="L270">
    <cfRule type="cellIs" dxfId="979" priority="901" operator="between">
      <formula>0</formula>
      <formula>0</formula>
    </cfRule>
  </conditionalFormatting>
  <conditionalFormatting sqref="L148">
    <cfRule type="cellIs" dxfId="978" priority="1005" operator="between">
      <formula>0</formula>
      <formula>0</formula>
    </cfRule>
  </conditionalFormatting>
  <conditionalFormatting sqref="L146">
    <cfRule type="cellIs" dxfId="977" priority="1001" operator="between">
      <formula>0</formula>
      <formula>0</formula>
    </cfRule>
  </conditionalFormatting>
  <conditionalFormatting sqref="L149">
    <cfRule type="cellIs" dxfId="976" priority="1004" operator="between">
      <formula>0</formula>
      <formula>0</formula>
    </cfRule>
  </conditionalFormatting>
  <conditionalFormatting sqref="L145">
    <cfRule type="cellIs" dxfId="975" priority="1003" operator="between">
      <formula>0</formula>
      <formula>0</formula>
    </cfRule>
  </conditionalFormatting>
  <conditionalFormatting sqref="L147">
    <cfRule type="cellIs" dxfId="974" priority="1002" operator="between">
      <formula>0</formula>
      <formula>0</formula>
    </cfRule>
  </conditionalFormatting>
  <conditionalFormatting sqref="L142">
    <cfRule type="cellIs" dxfId="973" priority="1000" operator="between">
      <formula>0</formula>
      <formula>0</formula>
    </cfRule>
  </conditionalFormatting>
  <conditionalFormatting sqref="L140">
    <cfRule type="cellIs" dxfId="972" priority="996" operator="between">
      <formula>0</formula>
      <formula>0</formula>
    </cfRule>
  </conditionalFormatting>
  <conditionalFormatting sqref="L143">
    <cfRule type="cellIs" dxfId="971" priority="999" operator="between">
      <formula>0</formula>
      <formula>0</formula>
    </cfRule>
  </conditionalFormatting>
  <conditionalFormatting sqref="L139">
    <cfRule type="cellIs" dxfId="970" priority="998" operator="between">
      <formula>0</formula>
      <formula>0</formula>
    </cfRule>
  </conditionalFormatting>
  <conditionalFormatting sqref="L141">
    <cfRule type="cellIs" dxfId="969" priority="997" operator="between">
      <formula>0</formula>
      <formula>0</formula>
    </cfRule>
  </conditionalFormatting>
  <conditionalFormatting sqref="L281">
    <cfRule type="cellIs" dxfId="968" priority="889" operator="between">
      <formula>0</formula>
      <formula>0</formula>
    </cfRule>
  </conditionalFormatting>
  <conditionalFormatting sqref="L185">
    <cfRule type="cellIs" dxfId="967" priority="994" operator="between">
      <formula>0</formula>
      <formula>0</formula>
    </cfRule>
  </conditionalFormatting>
  <conditionalFormatting sqref="L183">
    <cfRule type="cellIs" dxfId="966" priority="990" operator="between">
      <formula>0</formula>
      <formula>0</formula>
    </cfRule>
  </conditionalFormatting>
  <conditionalFormatting sqref="L186">
    <cfRule type="cellIs" dxfId="965" priority="993" operator="between">
      <formula>0</formula>
      <formula>0</formula>
    </cfRule>
  </conditionalFormatting>
  <conditionalFormatting sqref="L182">
    <cfRule type="cellIs" dxfId="964" priority="992" operator="between">
      <formula>0</formula>
      <formula>0</formula>
    </cfRule>
  </conditionalFormatting>
  <conditionalFormatting sqref="L184">
    <cfRule type="cellIs" dxfId="963" priority="991" operator="between">
      <formula>0</formula>
      <formula>0</formula>
    </cfRule>
  </conditionalFormatting>
  <conditionalFormatting sqref="L179">
    <cfRule type="cellIs" dxfId="962" priority="989" operator="between">
      <formula>0</formula>
      <formula>0</formula>
    </cfRule>
  </conditionalFormatting>
  <conditionalFormatting sqref="L177">
    <cfRule type="cellIs" dxfId="961" priority="985" operator="between">
      <formula>0</formula>
      <formula>0</formula>
    </cfRule>
  </conditionalFormatting>
  <conditionalFormatting sqref="L180">
    <cfRule type="cellIs" dxfId="960" priority="988" operator="between">
      <formula>0</formula>
      <formula>0</formula>
    </cfRule>
  </conditionalFormatting>
  <conditionalFormatting sqref="L176">
    <cfRule type="cellIs" dxfId="959" priority="987" operator="between">
      <formula>0</formula>
      <formula>0</formula>
    </cfRule>
  </conditionalFormatting>
  <conditionalFormatting sqref="L178">
    <cfRule type="cellIs" dxfId="958" priority="986" operator="between">
      <formula>0</formula>
      <formula>0</formula>
    </cfRule>
  </conditionalFormatting>
  <conditionalFormatting sqref="L169">
    <cfRule type="cellIs" dxfId="957" priority="984" operator="between">
      <formula>0</formula>
      <formula>0</formula>
    </cfRule>
  </conditionalFormatting>
  <conditionalFormatting sqref="L173">
    <cfRule type="cellIs" dxfId="956" priority="983" operator="between">
      <formula>0</formula>
      <formula>0</formula>
    </cfRule>
  </conditionalFormatting>
  <conditionalFormatting sqref="L171">
    <cfRule type="cellIs" dxfId="955" priority="979" operator="between">
      <formula>0</formula>
      <formula>0</formula>
    </cfRule>
  </conditionalFormatting>
  <conditionalFormatting sqref="L174">
    <cfRule type="cellIs" dxfId="954" priority="982" operator="between">
      <formula>0</formula>
      <formula>0</formula>
    </cfRule>
  </conditionalFormatting>
  <conditionalFormatting sqref="L170">
    <cfRule type="cellIs" dxfId="953" priority="981" operator="between">
      <formula>0</formula>
      <formula>0</formula>
    </cfRule>
  </conditionalFormatting>
  <conditionalFormatting sqref="L172">
    <cfRule type="cellIs" dxfId="952" priority="980" operator="between">
      <formula>0</formula>
      <formula>0</formula>
    </cfRule>
  </conditionalFormatting>
  <conditionalFormatting sqref="L168">
    <cfRule type="cellIs" dxfId="951" priority="978" operator="between">
      <formula>0</formula>
      <formula>0</formula>
    </cfRule>
  </conditionalFormatting>
  <conditionalFormatting sqref="L166">
    <cfRule type="cellIs" dxfId="950" priority="975" operator="between">
      <formula>0</formula>
      <formula>0</formula>
    </cfRule>
  </conditionalFormatting>
  <conditionalFormatting sqref="L190">
    <cfRule type="cellIs" dxfId="949" priority="972" operator="between">
      <formula>0</formula>
      <formula>0</formula>
    </cfRule>
  </conditionalFormatting>
  <conditionalFormatting sqref="L187">
    <cfRule type="cellIs" dxfId="948" priority="974" operator="between">
      <formula>0</formula>
      <formula>0</formula>
    </cfRule>
  </conditionalFormatting>
  <conditionalFormatting sqref="L165">
    <cfRule type="cellIs" dxfId="947" priority="977" operator="between">
      <formula>0</formula>
      <formula>0</formula>
    </cfRule>
  </conditionalFormatting>
  <conditionalFormatting sqref="L167">
    <cfRule type="cellIs" dxfId="946" priority="976" operator="between">
      <formula>0</formula>
      <formula>0</formula>
    </cfRule>
  </conditionalFormatting>
  <conditionalFormatting sqref="L189">
    <cfRule type="cellIs" dxfId="945" priority="971" operator="between">
      <formula>0</formula>
      <formula>0</formula>
    </cfRule>
  </conditionalFormatting>
  <conditionalFormatting sqref="L188">
    <cfRule type="cellIs" dxfId="944" priority="973" operator="between">
      <formula>0</formula>
      <formula>0</formula>
    </cfRule>
  </conditionalFormatting>
  <conditionalFormatting sqref="L297">
    <cfRule type="cellIs" dxfId="943" priority="898" operator="between">
      <formula>0</formula>
      <formula>0</formula>
    </cfRule>
  </conditionalFormatting>
  <conditionalFormatting sqref="L192">
    <cfRule type="cellIs" dxfId="942" priority="969" operator="between">
      <formula>0</formula>
      <formula>0</formula>
    </cfRule>
  </conditionalFormatting>
  <conditionalFormatting sqref="L193">
    <cfRule type="cellIs" dxfId="941" priority="970" operator="between">
      <formula>0</formula>
      <formula>0</formula>
    </cfRule>
  </conditionalFormatting>
  <conditionalFormatting sqref="L294">
    <cfRule type="cellIs" dxfId="940" priority="897" operator="between">
      <formula>0</formula>
      <formula>0</formula>
    </cfRule>
  </conditionalFormatting>
  <conditionalFormatting sqref="L296">
    <cfRule type="cellIs" dxfId="939" priority="896" operator="between">
      <formula>0</formula>
      <formula>0</formula>
    </cfRule>
  </conditionalFormatting>
  <conditionalFormatting sqref="L212 L206">
    <cfRule type="cellIs" dxfId="938" priority="968" operator="between">
      <formula>0</formula>
      <formula>0</formula>
    </cfRule>
  </conditionalFormatting>
  <conditionalFormatting sqref="L216">
    <cfRule type="cellIs" dxfId="937" priority="967" operator="between">
      <formula>0</formula>
      <formula>0</formula>
    </cfRule>
  </conditionalFormatting>
  <conditionalFormatting sqref="L214">
    <cfRule type="cellIs" dxfId="936" priority="963" operator="between">
      <formula>0</formula>
      <formula>0</formula>
    </cfRule>
  </conditionalFormatting>
  <conditionalFormatting sqref="L217">
    <cfRule type="cellIs" dxfId="935" priority="966" operator="between">
      <formula>0</formula>
      <formula>0</formula>
    </cfRule>
  </conditionalFormatting>
  <conditionalFormatting sqref="L213">
    <cfRule type="cellIs" dxfId="934" priority="965" operator="between">
      <formula>0</formula>
      <formula>0</formula>
    </cfRule>
  </conditionalFormatting>
  <conditionalFormatting sqref="L215">
    <cfRule type="cellIs" dxfId="933" priority="964" operator="between">
      <formula>0</formula>
      <formula>0</formula>
    </cfRule>
  </conditionalFormatting>
  <conditionalFormatting sqref="L210">
    <cfRule type="cellIs" dxfId="932" priority="962" operator="between">
      <formula>0</formula>
      <formula>0</formula>
    </cfRule>
  </conditionalFormatting>
  <conditionalFormatting sqref="L208">
    <cfRule type="cellIs" dxfId="931" priority="958" operator="between">
      <formula>0</formula>
      <formula>0</formula>
    </cfRule>
  </conditionalFormatting>
  <conditionalFormatting sqref="L211">
    <cfRule type="cellIs" dxfId="930" priority="961" operator="between">
      <formula>0</formula>
      <formula>0</formula>
    </cfRule>
  </conditionalFormatting>
  <conditionalFormatting sqref="L285">
    <cfRule type="cellIs" dxfId="929" priority="888" operator="between">
      <formula>0</formula>
      <formula>0</formula>
    </cfRule>
  </conditionalFormatting>
  <conditionalFormatting sqref="L207">
    <cfRule type="cellIs" dxfId="928" priority="960" operator="between">
      <formula>0</formula>
      <formula>0</formula>
    </cfRule>
  </conditionalFormatting>
  <conditionalFormatting sqref="L286">
    <cfRule type="cellIs" dxfId="927" priority="887" operator="between">
      <formula>0</formula>
      <formula>0</formula>
    </cfRule>
  </conditionalFormatting>
  <conditionalFormatting sqref="L209">
    <cfRule type="cellIs" dxfId="926" priority="959" operator="between">
      <formula>0</formula>
      <formula>0</formula>
    </cfRule>
  </conditionalFormatting>
  <conditionalFormatting sqref="L282">
    <cfRule type="cellIs" dxfId="925" priority="886" operator="between">
      <formula>0</formula>
      <formula>0</formula>
    </cfRule>
  </conditionalFormatting>
  <conditionalFormatting sqref="L284">
    <cfRule type="cellIs" dxfId="924" priority="885" operator="between">
      <formula>0</formula>
      <formula>0</formula>
    </cfRule>
  </conditionalFormatting>
  <conditionalFormatting sqref="L200 L194">
    <cfRule type="cellIs" dxfId="923" priority="957" operator="between">
      <formula>0</formula>
      <formula>0</formula>
    </cfRule>
  </conditionalFormatting>
  <conditionalFormatting sqref="L204">
    <cfRule type="cellIs" dxfId="922" priority="956" operator="between">
      <formula>0</formula>
      <formula>0</formula>
    </cfRule>
  </conditionalFormatting>
  <conditionalFormatting sqref="L202">
    <cfRule type="cellIs" dxfId="921" priority="952" operator="between">
      <formula>0</formula>
      <formula>0</formula>
    </cfRule>
  </conditionalFormatting>
  <conditionalFormatting sqref="L205">
    <cfRule type="cellIs" dxfId="920" priority="955" operator="between">
      <formula>0</formula>
      <formula>0</formula>
    </cfRule>
  </conditionalFormatting>
  <conditionalFormatting sqref="L201">
    <cfRule type="cellIs" dxfId="919" priority="954" operator="between">
      <formula>0</formula>
      <formula>0</formula>
    </cfRule>
  </conditionalFormatting>
  <conditionalFormatting sqref="L203">
    <cfRule type="cellIs" dxfId="918" priority="953" operator="between">
      <formula>0</formula>
      <formula>0</formula>
    </cfRule>
  </conditionalFormatting>
  <conditionalFormatting sqref="L278">
    <cfRule type="cellIs" dxfId="917" priority="881" operator="between">
      <formula>0</formula>
      <formula>0</formula>
    </cfRule>
  </conditionalFormatting>
  <conditionalFormatting sqref="L277">
    <cfRule type="cellIs" dxfId="916" priority="880" operator="between">
      <formula>0</formula>
      <formula>0</formula>
    </cfRule>
  </conditionalFormatting>
  <conditionalFormatting sqref="L198">
    <cfRule type="cellIs" dxfId="915" priority="951" operator="between">
      <formula>0</formula>
      <formula>0</formula>
    </cfRule>
  </conditionalFormatting>
  <conditionalFormatting sqref="L318 L312">
    <cfRule type="cellIs" dxfId="914" priority="877" operator="between">
      <formula>0</formula>
      <formula>0</formula>
    </cfRule>
  </conditionalFormatting>
  <conditionalFormatting sqref="L323">
    <cfRule type="cellIs" dxfId="913" priority="878" operator="between">
      <formula>0</formula>
      <formula>0</formula>
    </cfRule>
  </conditionalFormatting>
  <conditionalFormatting sqref="L196">
    <cfRule type="cellIs" dxfId="912" priority="947" operator="between">
      <formula>0</formula>
      <formula>0</formula>
    </cfRule>
  </conditionalFormatting>
  <conditionalFormatting sqref="L199">
    <cfRule type="cellIs" dxfId="911" priority="950" operator="between">
      <formula>0</formula>
      <formula>0</formula>
    </cfRule>
  </conditionalFormatting>
  <conditionalFormatting sqref="L195">
    <cfRule type="cellIs" dxfId="910" priority="949" operator="between">
      <formula>0</formula>
      <formula>0</formula>
    </cfRule>
  </conditionalFormatting>
  <conditionalFormatting sqref="L197">
    <cfRule type="cellIs" dxfId="909" priority="948" operator="between">
      <formula>0</formula>
      <formula>0</formula>
    </cfRule>
  </conditionalFormatting>
  <conditionalFormatting sqref="L237 L231">
    <cfRule type="cellIs" dxfId="908" priority="946" operator="between">
      <formula>0</formula>
      <formula>0</formula>
    </cfRule>
  </conditionalFormatting>
  <conditionalFormatting sqref="L306">
    <cfRule type="cellIs" dxfId="907" priority="867" operator="between">
      <formula>0</formula>
      <formula>0</formula>
    </cfRule>
  </conditionalFormatting>
  <conditionalFormatting sqref="L225 L219">
    <cfRule type="cellIs" dxfId="906" priority="935" operator="between">
      <formula>0</formula>
      <formula>0</formula>
    </cfRule>
  </conditionalFormatting>
  <conditionalFormatting sqref="L31">
    <cfRule type="cellIs" dxfId="905" priority="857" operator="between">
      <formula>0</formula>
      <formula>0</formula>
    </cfRule>
  </conditionalFormatting>
  <conditionalFormatting sqref="L227">
    <cfRule type="cellIs" dxfId="904" priority="930" operator="between">
      <formula>0</formula>
      <formula>0</formula>
    </cfRule>
  </conditionalFormatting>
  <conditionalFormatting sqref="L226">
    <cfRule type="cellIs" dxfId="903" priority="932" operator="between">
      <formula>0</formula>
      <formula>0</formula>
    </cfRule>
  </conditionalFormatting>
  <conditionalFormatting sqref="L228">
    <cfRule type="cellIs" dxfId="902" priority="931" operator="between">
      <formula>0</formula>
      <formula>0</formula>
    </cfRule>
  </conditionalFormatting>
  <conditionalFormatting sqref="L223">
    <cfRule type="cellIs" dxfId="901" priority="929" operator="between">
      <formula>0</formula>
      <formula>0</formula>
    </cfRule>
  </conditionalFormatting>
  <conditionalFormatting sqref="L221">
    <cfRule type="cellIs" dxfId="900" priority="925" operator="between">
      <formula>0</formula>
      <formula>0</formula>
    </cfRule>
  </conditionalFormatting>
  <conditionalFormatting sqref="L224">
    <cfRule type="cellIs" dxfId="899" priority="928" operator="between">
      <formula>0</formula>
      <formula>0</formula>
    </cfRule>
  </conditionalFormatting>
  <conditionalFormatting sqref="L220">
    <cfRule type="cellIs" dxfId="898" priority="927" operator="between">
      <formula>0</formula>
      <formula>0</formula>
    </cfRule>
  </conditionalFormatting>
  <conditionalFormatting sqref="L222">
    <cfRule type="cellIs" dxfId="897" priority="926" operator="between">
      <formula>0</formula>
      <formula>0</formula>
    </cfRule>
  </conditionalFormatting>
  <conditionalFormatting sqref="L262 L256">
    <cfRule type="cellIs" dxfId="896" priority="924" operator="between">
      <formula>0</formula>
      <formula>0</formula>
    </cfRule>
  </conditionalFormatting>
  <conditionalFormatting sqref="L264">
    <cfRule type="cellIs" dxfId="895" priority="920" operator="between">
      <formula>0</formula>
      <formula>0</formula>
    </cfRule>
  </conditionalFormatting>
  <conditionalFormatting sqref="L265">
    <cfRule type="cellIs" dxfId="894" priority="921" operator="between">
      <formula>0</formula>
      <formula>0</formula>
    </cfRule>
  </conditionalFormatting>
  <conditionalFormatting sqref="L260">
    <cfRule type="cellIs" dxfId="893" priority="919" operator="between">
      <formula>0</formula>
      <formula>0</formula>
    </cfRule>
  </conditionalFormatting>
  <conditionalFormatting sqref="L258">
    <cfRule type="cellIs" dxfId="892" priority="915" operator="between">
      <formula>0</formula>
      <formula>0</formula>
    </cfRule>
  </conditionalFormatting>
  <conditionalFormatting sqref="L261">
    <cfRule type="cellIs" dxfId="891" priority="918" operator="between">
      <formula>0</formula>
      <formula>0</formula>
    </cfRule>
  </conditionalFormatting>
  <conditionalFormatting sqref="L257">
    <cfRule type="cellIs" dxfId="890" priority="917" operator="between">
      <formula>0</formula>
      <formula>0</formula>
    </cfRule>
  </conditionalFormatting>
  <conditionalFormatting sqref="L259">
    <cfRule type="cellIs" dxfId="889" priority="916" operator="between">
      <formula>0</formula>
      <formula>0</formula>
    </cfRule>
  </conditionalFormatting>
  <conditionalFormatting sqref="L250">
    <cfRule type="cellIs" dxfId="888" priority="914" operator="between">
      <formula>0</formula>
      <formula>0</formula>
    </cfRule>
  </conditionalFormatting>
  <conditionalFormatting sqref="L252">
    <cfRule type="cellIs" dxfId="887" priority="909" operator="between">
      <formula>0</formula>
      <formula>0</formula>
    </cfRule>
  </conditionalFormatting>
  <conditionalFormatting sqref="L253">
    <cfRule type="cellIs" dxfId="886" priority="910" operator="between">
      <formula>0</formula>
      <formula>0</formula>
    </cfRule>
  </conditionalFormatting>
  <conditionalFormatting sqref="L248">
    <cfRule type="cellIs" dxfId="885" priority="908" operator="between">
      <formula>0</formula>
      <formula>0</formula>
    </cfRule>
  </conditionalFormatting>
  <conditionalFormatting sqref="L249">
    <cfRule type="cellIs" dxfId="884" priority="907" operator="between">
      <formula>0</formula>
      <formula>0</formula>
    </cfRule>
  </conditionalFormatting>
  <conditionalFormatting sqref="L298">
    <cfRule type="cellIs" dxfId="883" priority="900" operator="between">
      <formula>0</formula>
      <formula>0</formula>
    </cfRule>
  </conditionalFormatting>
  <conditionalFormatting sqref="L293 L287">
    <cfRule type="cellIs" dxfId="882" priority="899" operator="between">
      <formula>0</formula>
      <formula>0</formula>
    </cfRule>
  </conditionalFormatting>
  <conditionalFormatting sqref="L295">
    <cfRule type="cellIs" dxfId="881" priority="895" operator="between">
      <formula>0</formula>
      <formula>0</formula>
    </cfRule>
  </conditionalFormatting>
  <conditionalFormatting sqref="L291">
    <cfRule type="cellIs" dxfId="880" priority="894" operator="between">
      <formula>0</formula>
      <formula>0</formula>
    </cfRule>
  </conditionalFormatting>
  <conditionalFormatting sqref="L289">
    <cfRule type="cellIs" dxfId="879" priority="890" operator="between">
      <formula>0</formula>
      <formula>0</formula>
    </cfRule>
  </conditionalFormatting>
  <conditionalFormatting sqref="L292">
    <cfRule type="cellIs" dxfId="878" priority="893" operator="between">
      <formula>0</formula>
      <formula>0</formula>
    </cfRule>
  </conditionalFormatting>
  <conditionalFormatting sqref="L288">
    <cfRule type="cellIs" dxfId="877" priority="892" operator="between">
      <formula>0</formula>
      <formula>0</formula>
    </cfRule>
  </conditionalFormatting>
  <conditionalFormatting sqref="L290">
    <cfRule type="cellIs" dxfId="876" priority="891" operator="between">
      <formula>0</formula>
      <formula>0</formula>
    </cfRule>
  </conditionalFormatting>
  <conditionalFormatting sqref="L283">
    <cfRule type="cellIs" dxfId="875" priority="884" operator="between">
      <formula>0</formula>
      <formula>0</formula>
    </cfRule>
  </conditionalFormatting>
  <conditionalFormatting sqref="L279">
    <cfRule type="cellIs" dxfId="874" priority="883" operator="between">
      <formula>0</formula>
      <formula>0</formula>
    </cfRule>
  </conditionalFormatting>
  <conditionalFormatting sqref="L280">
    <cfRule type="cellIs" dxfId="873" priority="882" operator="between">
      <formula>0</formula>
      <formula>0</formula>
    </cfRule>
  </conditionalFormatting>
  <conditionalFormatting sqref="L300:L301">
    <cfRule type="cellIs" dxfId="872" priority="879" operator="between">
      <formula>0</formula>
      <formula>0</formula>
    </cfRule>
  </conditionalFormatting>
  <conditionalFormatting sqref="L322">
    <cfRule type="cellIs" dxfId="871" priority="876" operator="between">
      <formula>0</formula>
      <formula>0</formula>
    </cfRule>
  </conditionalFormatting>
  <conditionalFormatting sqref="L320">
    <cfRule type="cellIs" dxfId="870" priority="873" operator="between">
      <formula>0</formula>
      <formula>0</formula>
    </cfRule>
  </conditionalFormatting>
  <conditionalFormatting sqref="L319">
    <cfRule type="cellIs" dxfId="869" priority="875" operator="between">
      <formula>0</formula>
      <formula>0</formula>
    </cfRule>
  </conditionalFormatting>
  <conditionalFormatting sqref="L321">
    <cfRule type="cellIs" dxfId="868" priority="874" operator="between">
      <formula>0</formula>
      <formula>0</formula>
    </cfRule>
  </conditionalFormatting>
  <conditionalFormatting sqref="L316">
    <cfRule type="cellIs" dxfId="867" priority="872" operator="between">
      <formula>0</formula>
      <formula>0</formula>
    </cfRule>
  </conditionalFormatting>
  <conditionalFormatting sqref="L314">
    <cfRule type="cellIs" dxfId="866" priority="868" operator="between">
      <formula>0</formula>
      <formula>0</formula>
    </cfRule>
  </conditionalFormatting>
  <conditionalFormatting sqref="L317">
    <cfRule type="cellIs" dxfId="865" priority="871" operator="between">
      <formula>0</formula>
      <formula>0</formula>
    </cfRule>
  </conditionalFormatting>
  <conditionalFormatting sqref="L313">
    <cfRule type="cellIs" dxfId="864" priority="870" operator="between">
      <formula>0</formula>
      <formula>0</formula>
    </cfRule>
  </conditionalFormatting>
  <conditionalFormatting sqref="L315">
    <cfRule type="cellIs" dxfId="863" priority="869" operator="between">
      <formula>0</formula>
      <formula>0</formula>
    </cfRule>
  </conditionalFormatting>
  <conditionalFormatting sqref="L310">
    <cfRule type="cellIs" dxfId="862" priority="866" operator="between">
      <formula>0</formula>
      <formula>0</formula>
    </cfRule>
  </conditionalFormatting>
  <conditionalFormatting sqref="L308">
    <cfRule type="cellIs" dxfId="861" priority="862" operator="between">
      <formula>0</formula>
      <formula>0</formula>
    </cfRule>
  </conditionalFormatting>
  <conditionalFormatting sqref="L311">
    <cfRule type="cellIs" dxfId="860" priority="865" operator="between">
      <formula>0</formula>
      <formula>0</formula>
    </cfRule>
  </conditionalFormatting>
  <conditionalFormatting sqref="L307">
    <cfRule type="cellIs" dxfId="859" priority="864" operator="between">
      <formula>0</formula>
      <formula>0</formula>
    </cfRule>
  </conditionalFormatting>
  <conditionalFormatting sqref="L309">
    <cfRule type="cellIs" dxfId="858" priority="863" operator="between">
      <formula>0</formula>
      <formula>0</formula>
    </cfRule>
  </conditionalFormatting>
  <conditionalFormatting sqref="L304">
    <cfRule type="cellIs" dxfId="857" priority="861" operator="between">
      <formula>0</formula>
      <formula>0</formula>
    </cfRule>
  </conditionalFormatting>
  <conditionalFormatting sqref="L302">
    <cfRule type="cellIs" dxfId="856" priority="858" operator="between">
      <formula>0</formula>
      <formula>0</formula>
    </cfRule>
  </conditionalFormatting>
  <conditionalFormatting sqref="L305">
    <cfRule type="cellIs" dxfId="855" priority="860" operator="between">
      <formula>0</formula>
      <formula>0</formula>
    </cfRule>
  </conditionalFormatting>
  <conditionalFormatting sqref="L303">
    <cfRule type="cellIs" dxfId="854" priority="859" operator="between">
      <formula>0</formula>
      <formula>0</formula>
    </cfRule>
  </conditionalFormatting>
  <conditionalFormatting sqref="L111">
    <cfRule type="cellIs" dxfId="853" priority="856" operator="between">
      <formula>0</formula>
      <formula>0</formula>
    </cfRule>
  </conditionalFormatting>
  <conditionalFormatting sqref="M26 M33 M39 M45 M51 M57:M58 M64 M70 M76 M82:M84 M112 M106 M100 M94 M88 M137 M162:M164 M191 M218 M243:M245 M273:M276 M267:M268 M299 M324:M326">
    <cfRule type="cellIs" dxfId="852" priority="855" operator="between">
      <formula>0</formula>
      <formula>0</formula>
    </cfRule>
  </conditionalFormatting>
  <conditionalFormatting sqref="M14 M12 M20">
    <cfRule type="cellIs" dxfId="851" priority="854" operator="between">
      <formula>0</formula>
      <formula>0</formula>
    </cfRule>
  </conditionalFormatting>
  <conditionalFormatting sqref="M26">
    <cfRule type="cellIs" dxfId="850" priority="853" operator="between">
      <formula>0</formula>
      <formula>0</formula>
    </cfRule>
  </conditionalFormatting>
  <conditionalFormatting sqref="M26 M33 M39 M45">
    <cfRule type="cellIs" dxfId="849" priority="852" operator="between">
      <formula>0</formula>
      <formula>0</formula>
    </cfRule>
  </conditionalFormatting>
  <conditionalFormatting sqref="M1">
    <cfRule type="cellIs" dxfId="848" priority="851" operator="between">
      <formula>0</formula>
      <formula>0</formula>
    </cfRule>
  </conditionalFormatting>
  <conditionalFormatting sqref="M1">
    <cfRule type="cellIs" dxfId="847" priority="850" operator="between">
      <formula>0</formula>
      <formula>0</formula>
    </cfRule>
  </conditionalFormatting>
  <conditionalFormatting sqref="M1">
    <cfRule type="cellIs" dxfId="846" priority="849" operator="between">
      <formula>0</formula>
      <formula>0</formula>
    </cfRule>
  </conditionalFormatting>
  <conditionalFormatting sqref="M68">
    <cfRule type="cellIs" dxfId="845" priority="794" operator="between">
      <formula>0</formula>
      <formula>0</formula>
    </cfRule>
  </conditionalFormatting>
  <conditionalFormatting sqref="M65">
    <cfRule type="cellIs" dxfId="844" priority="792" operator="between">
      <formula>0</formula>
      <formula>0</formula>
    </cfRule>
  </conditionalFormatting>
  <conditionalFormatting sqref="M10">
    <cfRule type="cellIs" dxfId="843" priority="844" operator="between">
      <formula>0</formula>
      <formula>0</formula>
    </cfRule>
  </conditionalFormatting>
  <conditionalFormatting sqref="M8">
    <cfRule type="cellIs" dxfId="842" priority="848" operator="between">
      <formula>0</formula>
      <formula>0</formula>
    </cfRule>
  </conditionalFormatting>
  <conditionalFormatting sqref="M104">
    <cfRule type="cellIs" dxfId="841" priority="784" operator="between">
      <formula>0</formula>
      <formula>0</formula>
    </cfRule>
  </conditionalFormatting>
  <conditionalFormatting sqref="M13">
    <cfRule type="cellIs" dxfId="840" priority="847" operator="between">
      <formula>0</formula>
      <formula>0</formula>
    </cfRule>
  </conditionalFormatting>
  <conditionalFormatting sqref="M105">
    <cfRule type="cellIs" dxfId="839" priority="783" operator="between">
      <formula>0</formula>
      <formula>0</formula>
    </cfRule>
  </conditionalFormatting>
  <conditionalFormatting sqref="M9">
    <cfRule type="cellIs" dxfId="838" priority="846" operator="between">
      <formula>0</formula>
      <formula>0</formula>
    </cfRule>
  </conditionalFormatting>
  <conditionalFormatting sqref="M101">
    <cfRule type="cellIs" dxfId="837" priority="782" operator="between">
      <formula>0</formula>
      <formula>0</formula>
    </cfRule>
  </conditionalFormatting>
  <conditionalFormatting sqref="M11">
    <cfRule type="cellIs" dxfId="836" priority="845" operator="between">
      <formula>0</formula>
      <formula>0</formula>
    </cfRule>
  </conditionalFormatting>
  <conditionalFormatting sqref="M103">
    <cfRule type="cellIs" dxfId="835" priority="781" operator="between">
      <formula>0</formula>
      <formula>0</formula>
    </cfRule>
  </conditionalFormatting>
  <conditionalFormatting sqref="M5">
    <cfRule type="cellIs" dxfId="834" priority="840" operator="between">
      <formula>0</formula>
      <formula>0</formula>
    </cfRule>
  </conditionalFormatting>
  <conditionalFormatting sqref="M102">
    <cfRule type="cellIs" dxfId="833" priority="780" operator="between">
      <formula>0</formula>
      <formula>0</formula>
    </cfRule>
  </conditionalFormatting>
  <conditionalFormatting sqref="M7">
    <cfRule type="cellIs" dxfId="832" priority="843" operator="between">
      <formula>0</formula>
      <formula>0</formula>
    </cfRule>
  </conditionalFormatting>
  <conditionalFormatting sqref="M98">
    <cfRule type="cellIs" dxfId="831" priority="779" operator="between">
      <formula>0</formula>
      <formula>0</formula>
    </cfRule>
  </conditionalFormatting>
  <conditionalFormatting sqref="M19">
    <cfRule type="cellIs" dxfId="830" priority="838" operator="between">
      <formula>0</formula>
      <formula>0</formula>
    </cfRule>
  </conditionalFormatting>
  <conditionalFormatting sqref="M4">
    <cfRule type="cellIs" dxfId="829" priority="842" operator="between">
      <formula>0</formula>
      <formula>0</formula>
    </cfRule>
  </conditionalFormatting>
  <conditionalFormatting sqref="M95">
    <cfRule type="cellIs" dxfId="828" priority="777" operator="between">
      <formula>0</formula>
      <formula>0</formula>
    </cfRule>
  </conditionalFormatting>
  <conditionalFormatting sqref="M6">
    <cfRule type="cellIs" dxfId="827" priority="841" operator="between">
      <formula>0</formula>
      <formula>0</formula>
    </cfRule>
  </conditionalFormatting>
  <conditionalFormatting sqref="M97">
    <cfRule type="cellIs" dxfId="826" priority="776" operator="between">
      <formula>0</formula>
      <formula>0</formula>
    </cfRule>
  </conditionalFormatting>
  <conditionalFormatting sqref="M16">
    <cfRule type="cellIs" dxfId="825" priority="835" operator="between">
      <formula>0</formula>
      <formula>0</formula>
    </cfRule>
  </conditionalFormatting>
  <conditionalFormatting sqref="M96">
    <cfRule type="cellIs" dxfId="824" priority="775" operator="between">
      <formula>0</formula>
      <formula>0</formula>
    </cfRule>
  </conditionalFormatting>
  <conditionalFormatting sqref="M18">
    <cfRule type="cellIs" dxfId="823" priority="839" operator="between">
      <formula>0</formula>
      <formula>0</formula>
    </cfRule>
  </conditionalFormatting>
  <conditionalFormatting sqref="M15">
    <cfRule type="cellIs" dxfId="822" priority="837" operator="between">
      <formula>0</formula>
      <formula>0</formula>
    </cfRule>
  </conditionalFormatting>
  <conditionalFormatting sqref="M17">
    <cfRule type="cellIs" dxfId="821" priority="836" operator="between">
      <formula>0</formula>
      <formula>0</formula>
    </cfRule>
  </conditionalFormatting>
  <conditionalFormatting sqref="M24">
    <cfRule type="cellIs" dxfId="820" priority="834" operator="between">
      <formula>0</formula>
      <formula>0</formula>
    </cfRule>
  </conditionalFormatting>
  <conditionalFormatting sqref="M22">
    <cfRule type="cellIs" dxfId="819" priority="830" operator="between">
      <formula>0</formula>
      <formula>0</formula>
    </cfRule>
  </conditionalFormatting>
  <conditionalFormatting sqref="M25">
    <cfRule type="cellIs" dxfId="818" priority="833" operator="between">
      <formula>0</formula>
      <formula>0</formula>
    </cfRule>
  </conditionalFormatting>
  <conditionalFormatting sqref="M21">
    <cfRule type="cellIs" dxfId="817" priority="832" operator="between">
      <formula>0</formula>
      <formula>0</formula>
    </cfRule>
  </conditionalFormatting>
  <conditionalFormatting sqref="M23">
    <cfRule type="cellIs" dxfId="816" priority="831" operator="between">
      <formula>0</formula>
      <formula>0</formula>
    </cfRule>
  </conditionalFormatting>
  <conditionalFormatting sqref="M28">
    <cfRule type="cellIs" dxfId="815" priority="827" operator="between">
      <formula>0</formula>
      <formula>0</formula>
    </cfRule>
  </conditionalFormatting>
  <conditionalFormatting sqref="M27">
    <cfRule type="cellIs" dxfId="814" priority="829" operator="between">
      <formula>0</formula>
      <formula>0</formula>
    </cfRule>
  </conditionalFormatting>
  <conditionalFormatting sqref="M108">
    <cfRule type="cellIs" dxfId="813" priority="764" operator="between">
      <formula>0</formula>
      <formula>0</formula>
    </cfRule>
  </conditionalFormatting>
  <conditionalFormatting sqref="M29">
    <cfRule type="cellIs" dxfId="812" priority="828" operator="between">
      <formula>0</formula>
      <formula>0</formula>
    </cfRule>
  </conditionalFormatting>
  <conditionalFormatting sqref="M107">
    <cfRule type="cellIs" dxfId="811" priority="763" operator="between">
      <formula>0</formula>
      <formula>0</formula>
    </cfRule>
  </conditionalFormatting>
  <conditionalFormatting sqref="M135">
    <cfRule type="cellIs" dxfId="810" priority="761" operator="between">
      <formula>0</formula>
      <formula>0</formula>
    </cfRule>
  </conditionalFormatting>
  <conditionalFormatting sqref="M30">
    <cfRule type="cellIs" dxfId="809" priority="826" operator="between">
      <formula>0</formula>
      <formula>0</formula>
    </cfRule>
  </conditionalFormatting>
  <conditionalFormatting sqref="M136">
    <cfRule type="cellIs" dxfId="808" priority="760" operator="between">
      <formula>0</formula>
      <formula>0</formula>
    </cfRule>
  </conditionalFormatting>
  <conditionalFormatting sqref="M32">
    <cfRule type="cellIs" dxfId="807" priority="825" operator="between">
      <formula>0</formula>
      <formula>0</formula>
    </cfRule>
  </conditionalFormatting>
  <conditionalFormatting sqref="M37">
    <cfRule type="cellIs" dxfId="806" priority="824" operator="between">
      <formula>0</formula>
      <formula>0</formula>
    </cfRule>
  </conditionalFormatting>
  <conditionalFormatting sqref="M35">
    <cfRule type="cellIs" dxfId="805" priority="820" operator="between">
      <formula>0</formula>
      <formula>0</formula>
    </cfRule>
  </conditionalFormatting>
  <conditionalFormatting sqref="M38">
    <cfRule type="cellIs" dxfId="804" priority="823" operator="between">
      <formula>0</formula>
      <formula>0</formula>
    </cfRule>
  </conditionalFormatting>
  <conditionalFormatting sqref="M34">
    <cfRule type="cellIs" dxfId="803" priority="822" operator="between">
      <formula>0</formula>
      <formula>0</formula>
    </cfRule>
  </conditionalFormatting>
  <conditionalFormatting sqref="M36">
    <cfRule type="cellIs" dxfId="802" priority="821" operator="between">
      <formula>0</formula>
      <formula>0</formula>
    </cfRule>
  </conditionalFormatting>
  <conditionalFormatting sqref="M43">
    <cfRule type="cellIs" dxfId="801" priority="819" operator="between">
      <formula>0</formula>
      <formula>0</formula>
    </cfRule>
  </conditionalFormatting>
  <conditionalFormatting sqref="M41">
    <cfRule type="cellIs" dxfId="800" priority="815" operator="between">
      <formula>0</formula>
      <formula>0</formula>
    </cfRule>
  </conditionalFormatting>
  <conditionalFormatting sqref="M44">
    <cfRule type="cellIs" dxfId="799" priority="818" operator="between">
      <formula>0</formula>
      <formula>0</formula>
    </cfRule>
  </conditionalFormatting>
  <conditionalFormatting sqref="M40">
    <cfRule type="cellIs" dxfId="798" priority="817" operator="between">
      <formula>0</formula>
      <formula>0</formula>
    </cfRule>
  </conditionalFormatting>
  <conditionalFormatting sqref="M123">
    <cfRule type="cellIs" dxfId="797" priority="750" operator="between">
      <formula>0</formula>
      <formula>0</formula>
    </cfRule>
  </conditionalFormatting>
  <conditionalFormatting sqref="M42">
    <cfRule type="cellIs" dxfId="796" priority="816" operator="between">
      <formula>0</formula>
      <formula>0</formula>
    </cfRule>
  </conditionalFormatting>
  <conditionalFormatting sqref="M124">
    <cfRule type="cellIs" dxfId="795" priority="749" operator="between">
      <formula>0</formula>
      <formula>0</formula>
    </cfRule>
  </conditionalFormatting>
  <conditionalFormatting sqref="M120">
    <cfRule type="cellIs" dxfId="794" priority="748" operator="between">
      <formula>0</formula>
      <formula>0</formula>
    </cfRule>
  </conditionalFormatting>
  <conditionalFormatting sqref="M49">
    <cfRule type="cellIs" dxfId="793" priority="814" operator="between">
      <formula>0</formula>
      <formula>0</formula>
    </cfRule>
  </conditionalFormatting>
  <conditionalFormatting sqref="M122">
    <cfRule type="cellIs" dxfId="792" priority="747" operator="between">
      <formula>0</formula>
      <formula>0</formula>
    </cfRule>
  </conditionalFormatting>
  <conditionalFormatting sqref="M47">
    <cfRule type="cellIs" dxfId="791" priority="810" operator="between">
      <formula>0</formula>
      <formula>0</formula>
    </cfRule>
  </conditionalFormatting>
  <conditionalFormatting sqref="M50">
    <cfRule type="cellIs" dxfId="790" priority="813" operator="between">
      <formula>0</formula>
      <formula>0</formula>
    </cfRule>
  </conditionalFormatting>
  <conditionalFormatting sqref="M121">
    <cfRule type="cellIs" dxfId="789" priority="746" operator="between">
      <formula>0</formula>
      <formula>0</formula>
    </cfRule>
  </conditionalFormatting>
  <conditionalFormatting sqref="M46">
    <cfRule type="cellIs" dxfId="788" priority="812" operator="between">
      <formula>0</formula>
      <formula>0</formula>
    </cfRule>
  </conditionalFormatting>
  <conditionalFormatting sqref="M117">
    <cfRule type="cellIs" dxfId="787" priority="745" operator="between">
      <formula>0</formula>
      <formula>0</formula>
    </cfRule>
  </conditionalFormatting>
  <conditionalFormatting sqref="M48">
    <cfRule type="cellIs" dxfId="786" priority="811" operator="between">
      <formula>0</formula>
      <formula>0</formula>
    </cfRule>
  </conditionalFormatting>
  <conditionalFormatting sqref="M118">
    <cfRule type="cellIs" dxfId="785" priority="744" operator="between">
      <formula>0</formula>
      <formula>0</formula>
    </cfRule>
  </conditionalFormatting>
  <conditionalFormatting sqref="M114">
    <cfRule type="cellIs" dxfId="784" priority="743" operator="between">
      <formula>0</formula>
      <formula>0</formula>
    </cfRule>
  </conditionalFormatting>
  <conditionalFormatting sqref="M55">
    <cfRule type="cellIs" dxfId="783" priority="809" operator="between">
      <formula>0</formula>
      <formula>0</formula>
    </cfRule>
  </conditionalFormatting>
  <conditionalFormatting sqref="M116">
    <cfRule type="cellIs" dxfId="782" priority="742" operator="between">
      <formula>0</formula>
      <formula>0</formula>
    </cfRule>
  </conditionalFormatting>
  <conditionalFormatting sqref="M53">
    <cfRule type="cellIs" dxfId="781" priority="805" operator="between">
      <formula>0</formula>
      <formula>0</formula>
    </cfRule>
  </conditionalFormatting>
  <conditionalFormatting sqref="M56">
    <cfRule type="cellIs" dxfId="780" priority="808" operator="between">
      <formula>0</formula>
      <formula>0</formula>
    </cfRule>
  </conditionalFormatting>
  <conditionalFormatting sqref="M115">
    <cfRule type="cellIs" dxfId="779" priority="741" operator="between">
      <formula>0</formula>
      <formula>0</formula>
    </cfRule>
  </conditionalFormatting>
  <conditionalFormatting sqref="M52">
    <cfRule type="cellIs" dxfId="778" priority="807" operator="between">
      <formula>0</formula>
      <formula>0</formula>
    </cfRule>
  </conditionalFormatting>
  <conditionalFormatting sqref="M160">
    <cfRule type="cellIs" dxfId="777" priority="739" operator="between">
      <formula>0</formula>
      <formula>0</formula>
    </cfRule>
  </conditionalFormatting>
  <conditionalFormatting sqref="M54">
    <cfRule type="cellIs" dxfId="776" priority="806" operator="between">
      <formula>0</formula>
      <formula>0</formula>
    </cfRule>
  </conditionalFormatting>
  <conditionalFormatting sqref="M161">
    <cfRule type="cellIs" dxfId="775" priority="738" operator="between">
      <formula>0</formula>
      <formula>0</formula>
    </cfRule>
  </conditionalFormatting>
  <conditionalFormatting sqref="M157">
    <cfRule type="cellIs" dxfId="774" priority="737" operator="between">
      <formula>0</formula>
      <formula>0</formula>
    </cfRule>
  </conditionalFormatting>
  <conditionalFormatting sqref="M80">
    <cfRule type="cellIs" dxfId="773" priority="804" operator="between">
      <formula>0</formula>
      <formula>0</formula>
    </cfRule>
  </conditionalFormatting>
  <conditionalFormatting sqref="M159">
    <cfRule type="cellIs" dxfId="772" priority="736" operator="between">
      <formula>0</formula>
      <formula>0</formula>
    </cfRule>
  </conditionalFormatting>
  <conditionalFormatting sqref="M78">
    <cfRule type="cellIs" dxfId="771" priority="800" operator="between">
      <formula>0</formula>
      <formula>0</formula>
    </cfRule>
  </conditionalFormatting>
  <conditionalFormatting sqref="M81">
    <cfRule type="cellIs" dxfId="770" priority="803" operator="between">
      <formula>0</formula>
      <formula>0</formula>
    </cfRule>
  </conditionalFormatting>
  <conditionalFormatting sqref="M158">
    <cfRule type="cellIs" dxfId="769" priority="735" operator="between">
      <formula>0</formula>
      <formula>0</formula>
    </cfRule>
  </conditionalFormatting>
  <conditionalFormatting sqref="M77">
    <cfRule type="cellIs" dxfId="768" priority="802" operator="between">
      <formula>0</formula>
      <formula>0</formula>
    </cfRule>
  </conditionalFormatting>
  <conditionalFormatting sqref="M154">
    <cfRule type="cellIs" dxfId="767" priority="734" operator="between">
      <formula>0</formula>
      <formula>0</formula>
    </cfRule>
  </conditionalFormatting>
  <conditionalFormatting sqref="M79">
    <cfRule type="cellIs" dxfId="766" priority="801" operator="between">
      <formula>0</formula>
      <formula>0</formula>
    </cfRule>
  </conditionalFormatting>
  <conditionalFormatting sqref="M155">
    <cfRule type="cellIs" dxfId="765" priority="733" operator="between">
      <formula>0</formula>
      <formula>0</formula>
    </cfRule>
  </conditionalFormatting>
  <conditionalFormatting sqref="M151">
    <cfRule type="cellIs" dxfId="764" priority="732" operator="between">
      <formula>0</formula>
      <formula>0</formula>
    </cfRule>
  </conditionalFormatting>
  <conditionalFormatting sqref="M62">
    <cfRule type="cellIs" dxfId="763" priority="799" operator="between">
      <formula>0</formula>
      <formula>0</formula>
    </cfRule>
  </conditionalFormatting>
  <conditionalFormatting sqref="M153">
    <cfRule type="cellIs" dxfId="762" priority="731" operator="between">
      <formula>0</formula>
      <formula>0</formula>
    </cfRule>
  </conditionalFormatting>
  <conditionalFormatting sqref="M60">
    <cfRule type="cellIs" dxfId="761" priority="795" operator="between">
      <formula>0</formula>
      <formula>0</formula>
    </cfRule>
  </conditionalFormatting>
  <conditionalFormatting sqref="M63">
    <cfRule type="cellIs" dxfId="760" priority="798" operator="between">
      <formula>0</formula>
      <formula>0</formula>
    </cfRule>
  </conditionalFormatting>
  <conditionalFormatting sqref="M152">
    <cfRule type="cellIs" dxfId="759" priority="730" operator="between">
      <formula>0</formula>
      <formula>0</formula>
    </cfRule>
  </conditionalFormatting>
  <conditionalFormatting sqref="M59">
    <cfRule type="cellIs" dxfId="758" priority="797" operator="between">
      <formula>0</formula>
      <formula>0</formula>
    </cfRule>
  </conditionalFormatting>
  <conditionalFormatting sqref="M144 M138">
    <cfRule type="cellIs" dxfId="757" priority="729" operator="between">
      <formula>0</formula>
      <formula>0</formula>
    </cfRule>
  </conditionalFormatting>
  <conditionalFormatting sqref="M61">
    <cfRule type="cellIs" dxfId="756" priority="796" operator="between">
      <formula>0</formula>
      <formula>0</formula>
    </cfRule>
  </conditionalFormatting>
  <conditionalFormatting sqref="M66">
    <cfRule type="cellIs" dxfId="755" priority="790" operator="between">
      <formula>0</formula>
      <formula>0</formula>
    </cfRule>
  </conditionalFormatting>
  <conditionalFormatting sqref="M69">
    <cfRule type="cellIs" dxfId="754" priority="793" operator="between">
      <formula>0</formula>
      <formula>0</formula>
    </cfRule>
  </conditionalFormatting>
  <conditionalFormatting sqref="M67">
    <cfRule type="cellIs" dxfId="753" priority="791" operator="between">
      <formula>0</formula>
      <formula>0</formula>
    </cfRule>
  </conditionalFormatting>
  <conditionalFormatting sqref="M74">
    <cfRule type="cellIs" dxfId="752" priority="789" operator="between">
      <formula>0</formula>
      <formula>0</formula>
    </cfRule>
  </conditionalFormatting>
  <conditionalFormatting sqref="M72">
    <cfRule type="cellIs" dxfId="751" priority="785" operator="between">
      <formula>0</formula>
      <formula>0</formula>
    </cfRule>
  </conditionalFormatting>
  <conditionalFormatting sqref="M75">
    <cfRule type="cellIs" dxfId="750" priority="788" operator="between">
      <formula>0</formula>
      <formula>0</formula>
    </cfRule>
  </conditionalFormatting>
  <conditionalFormatting sqref="M71">
    <cfRule type="cellIs" dxfId="749" priority="787" operator="between">
      <formula>0</formula>
      <formula>0</formula>
    </cfRule>
  </conditionalFormatting>
  <conditionalFormatting sqref="M181 M175">
    <cfRule type="cellIs" dxfId="748" priority="718" operator="between">
      <formula>0</formula>
      <formula>0</formula>
    </cfRule>
  </conditionalFormatting>
  <conditionalFormatting sqref="M73">
    <cfRule type="cellIs" dxfId="747" priority="786" operator="between">
      <formula>0</formula>
      <formula>0</formula>
    </cfRule>
  </conditionalFormatting>
  <conditionalFormatting sqref="M99">
    <cfRule type="cellIs" dxfId="746" priority="778" operator="between">
      <formula>0</formula>
      <formula>0</formula>
    </cfRule>
  </conditionalFormatting>
  <conditionalFormatting sqref="M92">
    <cfRule type="cellIs" dxfId="745" priority="774" operator="between">
      <formula>0</formula>
      <formula>0</formula>
    </cfRule>
  </conditionalFormatting>
  <conditionalFormatting sqref="M241">
    <cfRule type="cellIs" dxfId="744" priority="668" operator="between">
      <formula>0</formula>
      <formula>0</formula>
    </cfRule>
  </conditionalFormatting>
  <conditionalFormatting sqref="M90">
    <cfRule type="cellIs" dxfId="743" priority="770" operator="between">
      <formula>0</formula>
      <formula>0</formula>
    </cfRule>
  </conditionalFormatting>
  <conditionalFormatting sqref="M93">
    <cfRule type="cellIs" dxfId="742" priority="773" operator="between">
      <formula>0</formula>
      <formula>0</formula>
    </cfRule>
  </conditionalFormatting>
  <conditionalFormatting sqref="M242">
    <cfRule type="cellIs" dxfId="741" priority="667" operator="between">
      <formula>0</formula>
      <formula>0</formula>
    </cfRule>
  </conditionalFormatting>
  <conditionalFormatting sqref="M89">
    <cfRule type="cellIs" dxfId="740" priority="772" operator="between">
      <formula>0</formula>
      <formula>0</formula>
    </cfRule>
  </conditionalFormatting>
  <conditionalFormatting sqref="M238">
    <cfRule type="cellIs" dxfId="739" priority="666" operator="between">
      <formula>0</formula>
      <formula>0</formula>
    </cfRule>
  </conditionalFormatting>
  <conditionalFormatting sqref="M91">
    <cfRule type="cellIs" dxfId="738" priority="771" operator="between">
      <formula>0</formula>
      <formula>0</formula>
    </cfRule>
  </conditionalFormatting>
  <conditionalFormatting sqref="M240">
    <cfRule type="cellIs" dxfId="737" priority="665" operator="between">
      <formula>0</formula>
      <formula>0</formula>
    </cfRule>
  </conditionalFormatting>
  <conditionalFormatting sqref="M239">
    <cfRule type="cellIs" dxfId="736" priority="664" operator="between">
      <formula>0</formula>
      <formula>0</formula>
    </cfRule>
  </conditionalFormatting>
  <conditionalFormatting sqref="M86">
    <cfRule type="cellIs" dxfId="735" priority="767" operator="between">
      <formula>0</formula>
      <formula>0</formula>
    </cfRule>
  </conditionalFormatting>
  <conditionalFormatting sqref="M85">
    <cfRule type="cellIs" dxfId="734" priority="769" operator="between">
      <formula>0</formula>
      <formula>0</formula>
    </cfRule>
  </conditionalFormatting>
  <conditionalFormatting sqref="M235">
    <cfRule type="cellIs" dxfId="733" priority="663" operator="between">
      <formula>0</formula>
      <formula>0</formula>
    </cfRule>
  </conditionalFormatting>
  <conditionalFormatting sqref="M87">
    <cfRule type="cellIs" dxfId="732" priority="768" operator="between">
      <formula>0</formula>
      <formula>0</formula>
    </cfRule>
  </conditionalFormatting>
  <conditionalFormatting sqref="M236">
    <cfRule type="cellIs" dxfId="731" priority="662" operator="between">
      <formula>0</formula>
      <formula>0</formula>
    </cfRule>
  </conditionalFormatting>
  <conditionalFormatting sqref="M232">
    <cfRule type="cellIs" dxfId="730" priority="661" operator="between">
      <formula>0</formula>
      <formula>0</formula>
    </cfRule>
  </conditionalFormatting>
  <conditionalFormatting sqref="M109">
    <cfRule type="cellIs" dxfId="729" priority="766" operator="between">
      <formula>0</formula>
      <formula>0</formula>
    </cfRule>
  </conditionalFormatting>
  <conditionalFormatting sqref="M234">
    <cfRule type="cellIs" dxfId="728" priority="660" operator="between">
      <formula>0</formula>
      <formula>0</formula>
    </cfRule>
  </conditionalFormatting>
  <conditionalFormatting sqref="M110">
    <cfRule type="cellIs" dxfId="727" priority="765" operator="between">
      <formula>0</formula>
      <formula>0</formula>
    </cfRule>
  </conditionalFormatting>
  <conditionalFormatting sqref="M233">
    <cfRule type="cellIs" dxfId="726" priority="659" operator="between">
      <formula>0</formula>
      <formula>0</formula>
    </cfRule>
  </conditionalFormatting>
  <conditionalFormatting sqref="M229">
    <cfRule type="cellIs" dxfId="725" priority="657" operator="between">
      <formula>0</formula>
      <formula>0</formula>
    </cfRule>
  </conditionalFormatting>
  <conditionalFormatting sqref="M230">
    <cfRule type="cellIs" dxfId="724" priority="656" operator="between">
      <formula>0</formula>
      <formula>0</formula>
    </cfRule>
  </conditionalFormatting>
  <conditionalFormatting sqref="M131 M125">
    <cfRule type="cellIs" dxfId="723" priority="762" operator="between">
      <formula>0</formula>
      <formula>0</formula>
    </cfRule>
  </conditionalFormatting>
  <conditionalFormatting sqref="M133">
    <cfRule type="cellIs" dxfId="722" priority="757" operator="between">
      <formula>0</formula>
      <formula>0</formula>
    </cfRule>
  </conditionalFormatting>
  <conditionalFormatting sqref="M132">
    <cfRule type="cellIs" dxfId="721" priority="759" operator="between">
      <formula>0</formula>
      <formula>0</formula>
    </cfRule>
  </conditionalFormatting>
  <conditionalFormatting sqref="M134">
    <cfRule type="cellIs" dxfId="720" priority="758" operator="between">
      <formula>0</formula>
      <formula>0</formula>
    </cfRule>
  </conditionalFormatting>
  <conditionalFormatting sqref="M129">
    <cfRule type="cellIs" dxfId="719" priority="756" operator="between">
      <formula>0</formula>
      <formula>0</formula>
    </cfRule>
  </conditionalFormatting>
  <conditionalFormatting sqref="M127">
    <cfRule type="cellIs" dxfId="718" priority="752" operator="between">
      <formula>0</formula>
      <formula>0</formula>
    </cfRule>
  </conditionalFormatting>
  <conditionalFormatting sqref="M130">
    <cfRule type="cellIs" dxfId="717" priority="755" operator="between">
      <formula>0</formula>
      <formula>0</formula>
    </cfRule>
  </conditionalFormatting>
  <conditionalFormatting sqref="M126">
    <cfRule type="cellIs" dxfId="716" priority="754" operator="between">
      <formula>0</formula>
      <formula>0</formula>
    </cfRule>
  </conditionalFormatting>
  <conditionalFormatting sqref="M128">
    <cfRule type="cellIs" dxfId="715" priority="753" operator="between">
      <formula>0</formula>
      <formula>0</formula>
    </cfRule>
  </conditionalFormatting>
  <conditionalFormatting sqref="M266">
    <cfRule type="cellIs" dxfId="714" priority="646" operator="between">
      <formula>0</formula>
      <formula>0</formula>
    </cfRule>
  </conditionalFormatting>
  <conditionalFormatting sqref="M263">
    <cfRule type="cellIs" dxfId="713" priority="645" operator="between">
      <formula>0</formula>
      <formula>0</formula>
    </cfRule>
  </conditionalFormatting>
  <conditionalFormatting sqref="M119 M113">
    <cfRule type="cellIs" dxfId="712" priority="751" operator="between">
      <formula>0</formula>
      <formula>0</formula>
    </cfRule>
  </conditionalFormatting>
  <conditionalFormatting sqref="M254">
    <cfRule type="cellIs" dxfId="711" priority="636" operator="between">
      <formula>0</formula>
      <formula>0</formula>
    </cfRule>
  </conditionalFormatting>
  <conditionalFormatting sqref="M255">
    <cfRule type="cellIs" dxfId="710" priority="635" operator="between">
      <formula>0</formula>
      <formula>0</formula>
    </cfRule>
  </conditionalFormatting>
  <conditionalFormatting sqref="M251">
    <cfRule type="cellIs" dxfId="709" priority="634" operator="between">
      <formula>0</formula>
      <formula>0</formula>
    </cfRule>
  </conditionalFormatting>
  <conditionalFormatting sqref="M156 M150">
    <cfRule type="cellIs" dxfId="708" priority="740" operator="between">
      <formula>0</formula>
      <formula>0</formula>
    </cfRule>
  </conditionalFormatting>
  <conditionalFormatting sqref="M247">
    <cfRule type="cellIs" dxfId="707" priority="629" operator="between">
      <formula>0</formula>
      <formula>0</formula>
    </cfRule>
  </conditionalFormatting>
  <conditionalFormatting sqref="M246">
    <cfRule type="cellIs" dxfId="706" priority="628" operator="between">
      <formula>0</formula>
      <formula>0</formula>
    </cfRule>
  </conditionalFormatting>
  <conditionalFormatting sqref="M272">
    <cfRule type="cellIs" dxfId="705" priority="627" operator="between">
      <formula>0</formula>
      <formula>0</formula>
    </cfRule>
  </conditionalFormatting>
  <conditionalFormatting sqref="M269">
    <cfRule type="cellIs" dxfId="704" priority="626" operator="between">
      <formula>0</formula>
      <formula>0</formula>
    </cfRule>
  </conditionalFormatting>
  <conditionalFormatting sqref="M271">
    <cfRule type="cellIs" dxfId="703" priority="625" operator="between">
      <formula>0</formula>
      <formula>0</formula>
    </cfRule>
  </conditionalFormatting>
  <conditionalFormatting sqref="M270">
    <cfRule type="cellIs" dxfId="702" priority="624" operator="between">
      <formula>0</formula>
      <formula>0</formula>
    </cfRule>
  </conditionalFormatting>
  <conditionalFormatting sqref="M148">
    <cfRule type="cellIs" dxfId="701" priority="728" operator="between">
      <formula>0</formula>
      <formula>0</formula>
    </cfRule>
  </conditionalFormatting>
  <conditionalFormatting sqref="M146">
    <cfRule type="cellIs" dxfId="700" priority="724" operator="between">
      <formula>0</formula>
      <formula>0</formula>
    </cfRule>
  </conditionalFormatting>
  <conditionalFormatting sqref="M149">
    <cfRule type="cellIs" dxfId="699" priority="727" operator="between">
      <formula>0</formula>
      <formula>0</formula>
    </cfRule>
  </conditionalFormatting>
  <conditionalFormatting sqref="M145">
    <cfRule type="cellIs" dxfId="698" priority="726" operator="between">
      <formula>0</formula>
      <formula>0</formula>
    </cfRule>
  </conditionalFormatting>
  <conditionalFormatting sqref="M147">
    <cfRule type="cellIs" dxfId="697" priority="725" operator="between">
      <formula>0</formula>
      <formula>0</formula>
    </cfRule>
  </conditionalFormatting>
  <conditionalFormatting sqref="M142">
    <cfRule type="cellIs" dxfId="696" priority="723" operator="between">
      <formula>0</formula>
      <formula>0</formula>
    </cfRule>
  </conditionalFormatting>
  <conditionalFormatting sqref="M140">
    <cfRule type="cellIs" dxfId="695" priority="719" operator="between">
      <formula>0</formula>
      <formula>0</formula>
    </cfRule>
  </conditionalFormatting>
  <conditionalFormatting sqref="M143">
    <cfRule type="cellIs" dxfId="694" priority="722" operator="between">
      <formula>0</formula>
      <formula>0</formula>
    </cfRule>
  </conditionalFormatting>
  <conditionalFormatting sqref="M139">
    <cfRule type="cellIs" dxfId="693" priority="721" operator="between">
      <formula>0</formula>
      <formula>0</formula>
    </cfRule>
  </conditionalFormatting>
  <conditionalFormatting sqref="M141">
    <cfRule type="cellIs" dxfId="692" priority="720" operator="between">
      <formula>0</formula>
      <formula>0</formula>
    </cfRule>
  </conditionalFormatting>
  <conditionalFormatting sqref="M281">
    <cfRule type="cellIs" dxfId="691" priority="612" operator="between">
      <formula>0</formula>
      <formula>0</formula>
    </cfRule>
  </conditionalFormatting>
  <conditionalFormatting sqref="M185">
    <cfRule type="cellIs" dxfId="690" priority="717" operator="between">
      <formula>0</formula>
      <formula>0</formula>
    </cfRule>
  </conditionalFormatting>
  <conditionalFormatting sqref="M183">
    <cfRule type="cellIs" dxfId="689" priority="713" operator="between">
      <formula>0</formula>
      <formula>0</formula>
    </cfRule>
  </conditionalFormatting>
  <conditionalFormatting sqref="M186">
    <cfRule type="cellIs" dxfId="688" priority="716" operator="between">
      <formula>0</formula>
      <formula>0</formula>
    </cfRule>
  </conditionalFormatting>
  <conditionalFormatting sqref="M182">
    <cfRule type="cellIs" dxfId="687" priority="715" operator="between">
      <formula>0</formula>
      <formula>0</formula>
    </cfRule>
  </conditionalFormatting>
  <conditionalFormatting sqref="M184">
    <cfRule type="cellIs" dxfId="686" priority="714" operator="between">
      <formula>0</formula>
      <formula>0</formula>
    </cfRule>
  </conditionalFormatting>
  <conditionalFormatting sqref="M179">
    <cfRule type="cellIs" dxfId="685" priority="712" operator="between">
      <formula>0</formula>
      <formula>0</formula>
    </cfRule>
  </conditionalFormatting>
  <conditionalFormatting sqref="M177">
    <cfRule type="cellIs" dxfId="684" priority="708" operator="between">
      <formula>0</formula>
      <formula>0</formula>
    </cfRule>
  </conditionalFormatting>
  <conditionalFormatting sqref="M180">
    <cfRule type="cellIs" dxfId="683" priority="711" operator="between">
      <formula>0</formula>
      <formula>0</formula>
    </cfRule>
  </conditionalFormatting>
  <conditionalFormatting sqref="M176">
    <cfRule type="cellIs" dxfId="682" priority="710" operator="between">
      <formula>0</formula>
      <formula>0</formula>
    </cfRule>
  </conditionalFormatting>
  <conditionalFormatting sqref="M178">
    <cfRule type="cellIs" dxfId="681" priority="709" operator="between">
      <formula>0</formula>
      <formula>0</formula>
    </cfRule>
  </conditionalFormatting>
  <conditionalFormatting sqref="M169">
    <cfRule type="cellIs" dxfId="680" priority="707" operator="between">
      <formula>0</formula>
      <formula>0</formula>
    </cfRule>
  </conditionalFormatting>
  <conditionalFormatting sqref="M173">
    <cfRule type="cellIs" dxfId="679" priority="706" operator="between">
      <formula>0</formula>
      <formula>0</formula>
    </cfRule>
  </conditionalFormatting>
  <conditionalFormatting sqref="M171">
    <cfRule type="cellIs" dxfId="678" priority="702" operator="between">
      <formula>0</formula>
      <formula>0</formula>
    </cfRule>
  </conditionalFormatting>
  <conditionalFormatting sqref="M174">
    <cfRule type="cellIs" dxfId="677" priority="705" operator="between">
      <formula>0</formula>
      <formula>0</formula>
    </cfRule>
  </conditionalFormatting>
  <conditionalFormatting sqref="M170">
    <cfRule type="cellIs" dxfId="676" priority="704" operator="between">
      <formula>0</formula>
      <formula>0</formula>
    </cfRule>
  </conditionalFormatting>
  <conditionalFormatting sqref="M172">
    <cfRule type="cellIs" dxfId="675" priority="703" operator="between">
      <formula>0</formula>
      <formula>0</formula>
    </cfRule>
  </conditionalFormatting>
  <conditionalFormatting sqref="M168">
    <cfRule type="cellIs" dxfId="674" priority="701" operator="between">
      <formula>0</formula>
      <formula>0</formula>
    </cfRule>
  </conditionalFormatting>
  <conditionalFormatting sqref="M166">
    <cfRule type="cellIs" dxfId="673" priority="698" operator="between">
      <formula>0</formula>
      <formula>0</formula>
    </cfRule>
  </conditionalFormatting>
  <conditionalFormatting sqref="M190">
    <cfRule type="cellIs" dxfId="672" priority="695" operator="between">
      <formula>0</formula>
      <formula>0</formula>
    </cfRule>
  </conditionalFormatting>
  <conditionalFormatting sqref="M187">
    <cfRule type="cellIs" dxfId="671" priority="697" operator="between">
      <formula>0</formula>
      <formula>0</formula>
    </cfRule>
  </conditionalFormatting>
  <conditionalFormatting sqref="M165">
    <cfRule type="cellIs" dxfId="670" priority="700" operator="between">
      <formula>0</formula>
      <formula>0</formula>
    </cfRule>
  </conditionalFormatting>
  <conditionalFormatting sqref="M167">
    <cfRule type="cellIs" dxfId="669" priority="699" operator="between">
      <formula>0</formula>
      <formula>0</formula>
    </cfRule>
  </conditionalFormatting>
  <conditionalFormatting sqref="M189">
    <cfRule type="cellIs" dxfId="668" priority="694" operator="between">
      <formula>0</formula>
      <formula>0</formula>
    </cfRule>
  </conditionalFormatting>
  <conditionalFormatting sqref="M188">
    <cfRule type="cellIs" dxfId="667" priority="696" operator="between">
      <formula>0</formula>
      <formula>0</formula>
    </cfRule>
  </conditionalFormatting>
  <conditionalFormatting sqref="M297">
    <cfRule type="cellIs" dxfId="666" priority="621" operator="between">
      <formula>0</formula>
      <formula>0</formula>
    </cfRule>
  </conditionalFormatting>
  <conditionalFormatting sqref="M192">
    <cfRule type="cellIs" dxfId="665" priority="692" operator="between">
      <formula>0</formula>
      <formula>0</formula>
    </cfRule>
  </conditionalFormatting>
  <conditionalFormatting sqref="M193">
    <cfRule type="cellIs" dxfId="664" priority="693" operator="between">
      <formula>0</formula>
      <formula>0</formula>
    </cfRule>
  </conditionalFormatting>
  <conditionalFormatting sqref="M294">
    <cfRule type="cellIs" dxfId="663" priority="620" operator="between">
      <formula>0</formula>
      <formula>0</formula>
    </cfRule>
  </conditionalFormatting>
  <conditionalFormatting sqref="M296">
    <cfRule type="cellIs" dxfId="662" priority="619" operator="between">
      <formula>0</formula>
      <formula>0</formula>
    </cfRule>
  </conditionalFormatting>
  <conditionalFormatting sqref="M212 M206">
    <cfRule type="cellIs" dxfId="661" priority="691" operator="between">
      <formula>0</formula>
      <formula>0</formula>
    </cfRule>
  </conditionalFormatting>
  <conditionalFormatting sqref="M216">
    <cfRule type="cellIs" dxfId="660" priority="690" operator="between">
      <formula>0</formula>
      <formula>0</formula>
    </cfRule>
  </conditionalFormatting>
  <conditionalFormatting sqref="M214">
    <cfRule type="cellIs" dxfId="659" priority="686" operator="between">
      <formula>0</formula>
      <formula>0</formula>
    </cfRule>
  </conditionalFormatting>
  <conditionalFormatting sqref="M217">
    <cfRule type="cellIs" dxfId="658" priority="689" operator="between">
      <formula>0</formula>
      <formula>0</formula>
    </cfRule>
  </conditionalFormatting>
  <conditionalFormatting sqref="M213">
    <cfRule type="cellIs" dxfId="657" priority="688" operator="between">
      <formula>0</formula>
      <formula>0</formula>
    </cfRule>
  </conditionalFormatting>
  <conditionalFormatting sqref="M215">
    <cfRule type="cellIs" dxfId="656" priority="687" operator="between">
      <formula>0</formula>
      <formula>0</formula>
    </cfRule>
  </conditionalFormatting>
  <conditionalFormatting sqref="M210">
    <cfRule type="cellIs" dxfId="655" priority="685" operator="between">
      <formula>0</formula>
      <formula>0</formula>
    </cfRule>
  </conditionalFormatting>
  <conditionalFormatting sqref="M208">
    <cfRule type="cellIs" dxfId="654" priority="681" operator="between">
      <formula>0</formula>
      <formula>0</formula>
    </cfRule>
  </conditionalFormatting>
  <conditionalFormatting sqref="M211">
    <cfRule type="cellIs" dxfId="653" priority="684" operator="between">
      <formula>0</formula>
      <formula>0</formula>
    </cfRule>
  </conditionalFormatting>
  <conditionalFormatting sqref="M285">
    <cfRule type="cellIs" dxfId="652" priority="611" operator="between">
      <formula>0</formula>
      <formula>0</formula>
    </cfRule>
  </conditionalFormatting>
  <conditionalFormatting sqref="M207">
    <cfRule type="cellIs" dxfId="651" priority="683" operator="between">
      <formula>0</formula>
      <formula>0</formula>
    </cfRule>
  </conditionalFormatting>
  <conditionalFormatting sqref="M286">
    <cfRule type="cellIs" dxfId="650" priority="610" operator="between">
      <formula>0</formula>
      <formula>0</formula>
    </cfRule>
  </conditionalFormatting>
  <conditionalFormatting sqref="M209">
    <cfRule type="cellIs" dxfId="649" priority="682" operator="between">
      <formula>0</formula>
      <formula>0</formula>
    </cfRule>
  </conditionalFormatting>
  <conditionalFormatting sqref="M282">
    <cfRule type="cellIs" dxfId="648" priority="609" operator="between">
      <formula>0</formula>
      <formula>0</formula>
    </cfRule>
  </conditionalFormatting>
  <conditionalFormatting sqref="M284">
    <cfRule type="cellIs" dxfId="647" priority="608" operator="between">
      <formula>0</formula>
      <formula>0</formula>
    </cfRule>
  </conditionalFormatting>
  <conditionalFormatting sqref="M200 M194">
    <cfRule type="cellIs" dxfId="646" priority="680" operator="between">
      <formula>0</formula>
      <formula>0</formula>
    </cfRule>
  </conditionalFormatting>
  <conditionalFormatting sqref="M204">
    <cfRule type="cellIs" dxfId="645" priority="679" operator="between">
      <formula>0</formula>
      <formula>0</formula>
    </cfRule>
  </conditionalFormatting>
  <conditionalFormatting sqref="M202">
    <cfRule type="cellIs" dxfId="644" priority="675" operator="between">
      <formula>0</formula>
      <formula>0</formula>
    </cfRule>
  </conditionalFormatting>
  <conditionalFormatting sqref="M205">
    <cfRule type="cellIs" dxfId="643" priority="678" operator="between">
      <formula>0</formula>
      <formula>0</formula>
    </cfRule>
  </conditionalFormatting>
  <conditionalFormatting sqref="M201">
    <cfRule type="cellIs" dxfId="642" priority="677" operator="between">
      <formula>0</formula>
      <formula>0</formula>
    </cfRule>
  </conditionalFormatting>
  <conditionalFormatting sqref="M203">
    <cfRule type="cellIs" dxfId="641" priority="676" operator="between">
      <formula>0</formula>
      <formula>0</formula>
    </cfRule>
  </conditionalFormatting>
  <conditionalFormatting sqref="M278">
    <cfRule type="cellIs" dxfId="640" priority="604" operator="between">
      <formula>0</formula>
      <formula>0</formula>
    </cfRule>
  </conditionalFormatting>
  <conditionalFormatting sqref="M277">
    <cfRule type="cellIs" dxfId="639" priority="603" operator="between">
      <formula>0</formula>
      <formula>0</formula>
    </cfRule>
  </conditionalFormatting>
  <conditionalFormatting sqref="M198">
    <cfRule type="cellIs" dxfId="638" priority="674" operator="between">
      <formula>0</formula>
      <formula>0</formula>
    </cfRule>
  </conditionalFormatting>
  <conditionalFormatting sqref="M318 M312">
    <cfRule type="cellIs" dxfId="637" priority="600" operator="between">
      <formula>0</formula>
      <formula>0</formula>
    </cfRule>
  </conditionalFormatting>
  <conditionalFormatting sqref="M323">
    <cfRule type="cellIs" dxfId="636" priority="601" operator="between">
      <formula>0</formula>
      <formula>0</formula>
    </cfRule>
  </conditionalFormatting>
  <conditionalFormatting sqref="M196">
    <cfRule type="cellIs" dxfId="635" priority="670" operator="between">
      <formula>0</formula>
      <formula>0</formula>
    </cfRule>
  </conditionalFormatting>
  <conditionalFormatting sqref="M199">
    <cfRule type="cellIs" dxfId="634" priority="673" operator="between">
      <formula>0</formula>
      <formula>0</formula>
    </cfRule>
  </conditionalFormatting>
  <conditionalFormatting sqref="M195">
    <cfRule type="cellIs" dxfId="633" priority="672" operator="between">
      <formula>0</formula>
      <formula>0</formula>
    </cfRule>
  </conditionalFormatting>
  <conditionalFormatting sqref="M197">
    <cfRule type="cellIs" dxfId="632" priority="671" operator="between">
      <formula>0</formula>
      <formula>0</formula>
    </cfRule>
  </conditionalFormatting>
  <conditionalFormatting sqref="M237 M231">
    <cfRule type="cellIs" dxfId="631" priority="669" operator="between">
      <formula>0</formula>
      <formula>0</formula>
    </cfRule>
  </conditionalFormatting>
  <conditionalFormatting sqref="M306">
    <cfRule type="cellIs" dxfId="630" priority="590" operator="between">
      <formula>0</formula>
      <formula>0</formula>
    </cfRule>
  </conditionalFormatting>
  <conditionalFormatting sqref="M225 M219">
    <cfRule type="cellIs" dxfId="629" priority="658" operator="between">
      <formula>0</formula>
      <formula>0</formula>
    </cfRule>
  </conditionalFormatting>
  <conditionalFormatting sqref="M31">
    <cfRule type="cellIs" dxfId="628" priority="580" operator="between">
      <formula>0</formula>
      <formula>0</formula>
    </cfRule>
  </conditionalFormatting>
  <conditionalFormatting sqref="M227">
    <cfRule type="cellIs" dxfId="627" priority="653" operator="between">
      <formula>0</formula>
      <formula>0</formula>
    </cfRule>
  </conditionalFormatting>
  <conditionalFormatting sqref="M226">
    <cfRule type="cellIs" dxfId="626" priority="655" operator="between">
      <formula>0</formula>
      <formula>0</formula>
    </cfRule>
  </conditionalFormatting>
  <conditionalFormatting sqref="M228">
    <cfRule type="cellIs" dxfId="625" priority="654" operator="between">
      <formula>0</formula>
      <formula>0</formula>
    </cfRule>
  </conditionalFormatting>
  <conditionalFormatting sqref="M223">
    <cfRule type="cellIs" dxfId="624" priority="652" operator="between">
      <formula>0</formula>
      <formula>0</formula>
    </cfRule>
  </conditionalFormatting>
  <conditionalFormatting sqref="M221">
    <cfRule type="cellIs" dxfId="623" priority="648" operator="between">
      <formula>0</formula>
      <formula>0</formula>
    </cfRule>
  </conditionalFormatting>
  <conditionalFormatting sqref="M224">
    <cfRule type="cellIs" dxfId="622" priority="651" operator="between">
      <formula>0</formula>
      <formula>0</formula>
    </cfRule>
  </conditionalFormatting>
  <conditionalFormatting sqref="M220">
    <cfRule type="cellIs" dxfId="621" priority="650" operator="between">
      <formula>0</formula>
      <formula>0</formula>
    </cfRule>
  </conditionalFormatting>
  <conditionalFormatting sqref="M222">
    <cfRule type="cellIs" dxfId="620" priority="649" operator="between">
      <formula>0</formula>
      <formula>0</formula>
    </cfRule>
  </conditionalFormatting>
  <conditionalFormatting sqref="M262 M256">
    <cfRule type="cellIs" dxfId="619" priority="647" operator="between">
      <formula>0</formula>
      <formula>0</formula>
    </cfRule>
  </conditionalFormatting>
  <conditionalFormatting sqref="M264">
    <cfRule type="cellIs" dxfId="618" priority="643" operator="between">
      <formula>0</formula>
      <formula>0</formula>
    </cfRule>
  </conditionalFormatting>
  <conditionalFormatting sqref="M265">
    <cfRule type="cellIs" dxfId="617" priority="644" operator="between">
      <formula>0</formula>
      <formula>0</formula>
    </cfRule>
  </conditionalFormatting>
  <conditionalFormatting sqref="M260">
    <cfRule type="cellIs" dxfId="616" priority="642" operator="between">
      <formula>0</formula>
      <formula>0</formula>
    </cfRule>
  </conditionalFormatting>
  <conditionalFormatting sqref="M258">
    <cfRule type="cellIs" dxfId="615" priority="638" operator="between">
      <formula>0</formula>
      <formula>0</formula>
    </cfRule>
  </conditionalFormatting>
  <conditionalFormatting sqref="M261">
    <cfRule type="cellIs" dxfId="614" priority="641" operator="between">
      <formula>0</formula>
      <formula>0</formula>
    </cfRule>
  </conditionalFormatting>
  <conditionalFormatting sqref="M257">
    <cfRule type="cellIs" dxfId="613" priority="640" operator="between">
      <formula>0</formula>
      <formula>0</formula>
    </cfRule>
  </conditionalFormatting>
  <conditionalFormatting sqref="M259">
    <cfRule type="cellIs" dxfId="612" priority="639" operator="between">
      <formula>0</formula>
      <formula>0</formula>
    </cfRule>
  </conditionalFormatting>
  <conditionalFormatting sqref="M250">
    <cfRule type="cellIs" dxfId="611" priority="637" operator="between">
      <formula>0</formula>
      <formula>0</formula>
    </cfRule>
  </conditionalFormatting>
  <conditionalFormatting sqref="M252">
    <cfRule type="cellIs" dxfId="610" priority="632" operator="between">
      <formula>0</formula>
      <formula>0</formula>
    </cfRule>
  </conditionalFormatting>
  <conditionalFormatting sqref="M253">
    <cfRule type="cellIs" dxfId="609" priority="633" operator="between">
      <formula>0</formula>
      <formula>0</formula>
    </cfRule>
  </conditionalFormatting>
  <conditionalFormatting sqref="M248">
    <cfRule type="cellIs" dxfId="608" priority="631" operator="between">
      <formula>0</formula>
      <formula>0</formula>
    </cfRule>
  </conditionalFormatting>
  <conditionalFormatting sqref="M249">
    <cfRule type="cellIs" dxfId="607" priority="630" operator="between">
      <formula>0</formula>
      <formula>0</formula>
    </cfRule>
  </conditionalFormatting>
  <conditionalFormatting sqref="M298">
    <cfRule type="cellIs" dxfId="606" priority="623" operator="between">
      <formula>0</formula>
      <formula>0</formula>
    </cfRule>
  </conditionalFormatting>
  <conditionalFormatting sqref="M293 M287">
    <cfRule type="cellIs" dxfId="605" priority="622" operator="between">
      <formula>0</formula>
      <formula>0</formula>
    </cfRule>
  </conditionalFormatting>
  <conditionalFormatting sqref="M295">
    <cfRule type="cellIs" dxfId="604" priority="618" operator="between">
      <formula>0</formula>
      <formula>0</formula>
    </cfRule>
  </conditionalFormatting>
  <conditionalFormatting sqref="M291">
    <cfRule type="cellIs" dxfId="603" priority="617" operator="between">
      <formula>0</formula>
      <formula>0</formula>
    </cfRule>
  </conditionalFormatting>
  <conditionalFormatting sqref="M289">
    <cfRule type="cellIs" dxfId="602" priority="613" operator="between">
      <formula>0</formula>
      <formula>0</formula>
    </cfRule>
  </conditionalFormatting>
  <conditionalFormatting sqref="M292">
    <cfRule type="cellIs" dxfId="601" priority="616" operator="between">
      <formula>0</formula>
      <formula>0</formula>
    </cfRule>
  </conditionalFormatting>
  <conditionalFormatting sqref="M288">
    <cfRule type="cellIs" dxfId="600" priority="615" operator="between">
      <formula>0</formula>
      <formula>0</formula>
    </cfRule>
  </conditionalFormatting>
  <conditionalFormatting sqref="M290">
    <cfRule type="cellIs" dxfId="599" priority="614" operator="between">
      <formula>0</formula>
      <formula>0</formula>
    </cfRule>
  </conditionalFormatting>
  <conditionalFormatting sqref="M283">
    <cfRule type="cellIs" dxfId="598" priority="607" operator="between">
      <formula>0</formula>
      <formula>0</formula>
    </cfRule>
  </conditionalFormatting>
  <conditionalFormatting sqref="M279">
    <cfRule type="cellIs" dxfId="597" priority="606" operator="between">
      <formula>0</formula>
      <formula>0</formula>
    </cfRule>
  </conditionalFormatting>
  <conditionalFormatting sqref="M280">
    <cfRule type="cellIs" dxfId="596" priority="605" operator="between">
      <formula>0</formula>
      <formula>0</formula>
    </cfRule>
  </conditionalFormatting>
  <conditionalFormatting sqref="M300:M301">
    <cfRule type="cellIs" dxfId="595" priority="602" operator="between">
      <formula>0</formula>
      <formula>0</formula>
    </cfRule>
  </conditionalFormatting>
  <conditionalFormatting sqref="M322">
    <cfRule type="cellIs" dxfId="594" priority="599" operator="between">
      <formula>0</formula>
      <formula>0</formula>
    </cfRule>
  </conditionalFormatting>
  <conditionalFormatting sqref="M320">
    <cfRule type="cellIs" dxfId="593" priority="596" operator="between">
      <formula>0</formula>
      <formula>0</formula>
    </cfRule>
  </conditionalFormatting>
  <conditionalFormatting sqref="M319">
    <cfRule type="cellIs" dxfId="592" priority="598" operator="between">
      <formula>0</formula>
      <formula>0</formula>
    </cfRule>
  </conditionalFormatting>
  <conditionalFormatting sqref="M321">
    <cfRule type="cellIs" dxfId="591" priority="597" operator="between">
      <formula>0</formula>
      <formula>0</formula>
    </cfRule>
  </conditionalFormatting>
  <conditionalFormatting sqref="M316">
    <cfRule type="cellIs" dxfId="590" priority="595" operator="between">
      <formula>0</formula>
      <formula>0</formula>
    </cfRule>
  </conditionalFormatting>
  <conditionalFormatting sqref="M314">
    <cfRule type="cellIs" dxfId="589" priority="591" operator="between">
      <formula>0</formula>
      <formula>0</formula>
    </cfRule>
  </conditionalFormatting>
  <conditionalFormatting sqref="M317">
    <cfRule type="cellIs" dxfId="588" priority="594" operator="between">
      <formula>0</formula>
      <formula>0</formula>
    </cfRule>
  </conditionalFormatting>
  <conditionalFormatting sqref="M313">
    <cfRule type="cellIs" dxfId="587" priority="593" operator="between">
      <formula>0</formula>
      <formula>0</formula>
    </cfRule>
  </conditionalFormatting>
  <conditionalFormatting sqref="M315">
    <cfRule type="cellIs" dxfId="586" priority="592" operator="between">
      <formula>0</formula>
      <formula>0</formula>
    </cfRule>
  </conditionalFormatting>
  <conditionalFormatting sqref="M310">
    <cfRule type="cellIs" dxfId="585" priority="589" operator="between">
      <formula>0</formula>
      <formula>0</formula>
    </cfRule>
  </conditionalFormatting>
  <conditionalFormatting sqref="M308">
    <cfRule type="cellIs" dxfId="584" priority="585" operator="between">
      <formula>0</formula>
      <formula>0</formula>
    </cfRule>
  </conditionalFormatting>
  <conditionalFormatting sqref="M311">
    <cfRule type="cellIs" dxfId="583" priority="588" operator="between">
      <formula>0</formula>
      <formula>0</formula>
    </cfRule>
  </conditionalFormatting>
  <conditionalFormatting sqref="M307">
    <cfRule type="cellIs" dxfId="582" priority="587" operator="between">
      <formula>0</formula>
      <formula>0</formula>
    </cfRule>
  </conditionalFormatting>
  <conditionalFormatting sqref="M309">
    <cfRule type="cellIs" dxfId="581" priority="586" operator="between">
      <formula>0</formula>
      <formula>0</formula>
    </cfRule>
  </conditionalFormatting>
  <conditionalFormatting sqref="M304">
    <cfRule type="cellIs" dxfId="580" priority="584" operator="between">
      <formula>0</formula>
      <formula>0</formula>
    </cfRule>
  </conditionalFormatting>
  <conditionalFormatting sqref="M302">
    <cfRule type="cellIs" dxfId="579" priority="581" operator="between">
      <formula>0</formula>
      <formula>0</formula>
    </cfRule>
  </conditionalFormatting>
  <conditionalFormatting sqref="M305">
    <cfRule type="cellIs" dxfId="578" priority="583" operator="between">
      <formula>0</formula>
      <formula>0</formula>
    </cfRule>
  </conditionalFormatting>
  <conditionalFormatting sqref="M303">
    <cfRule type="cellIs" dxfId="577" priority="582" operator="between">
      <formula>0</formula>
      <formula>0</formula>
    </cfRule>
  </conditionalFormatting>
  <conditionalFormatting sqref="M111">
    <cfRule type="cellIs" dxfId="576" priority="579" operator="between">
      <formula>0</formula>
      <formula>0</formula>
    </cfRule>
  </conditionalFormatting>
  <conditionalFormatting sqref="N26 N33 N39 N45 N51 N57:N58 N64 N70 N76 N82:N84 N112 N106 N100 N94 N88 N137 N162:N164 N191 N218 N243:N245 N273:N276 N267:N268 N299 N324:N326">
    <cfRule type="cellIs" dxfId="575" priority="578" operator="between">
      <formula>0</formula>
      <formula>0</formula>
    </cfRule>
  </conditionalFormatting>
  <conditionalFormatting sqref="N14 N12 N20">
    <cfRule type="cellIs" dxfId="574" priority="577" operator="between">
      <formula>0</formula>
      <formula>0</formula>
    </cfRule>
  </conditionalFormatting>
  <conditionalFormatting sqref="N26">
    <cfRule type="cellIs" dxfId="573" priority="576" operator="between">
      <formula>0</formula>
      <formula>0</formula>
    </cfRule>
  </conditionalFormatting>
  <conditionalFormatting sqref="N26 N33 N39 N45">
    <cfRule type="cellIs" dxfId="572" priority="575" operator="between">
      <formula>0</formula>
      <formula>0</formula>
    </cfRule>
  </conditionalFormatting>
  <conditionalFormatting sqref="N1">
    <cfRule type="cellIs" dxfId="571" priority="574" operator="between">
      <formula>0</formula>
      <formula>0</formula>
    </cfRule>
  </conditionalFormatting>
  <conditionalFormatting sqref="N1">
    <cfRule type="cellIs" dxfId="570" priority="573" operator="between">
      <formula>0</formula>
      <formula>0</formula>
    </cfRule>
  </conditionalFormatting>
  <conditionalFormatting sqref="N1">
    <cfRule type="cellIs" dxfId="569" priority="572" operator="between">
      <formula>0</formula>
      <formula>0</formula>
    </cfRule>
  </conditionalFormatting>
  <conditionalFormatting sqref="N68">
    <cfRule type="cellIs" dxfId="568" priority="517" operator="between">
      <formula>0</formula>
      <formula>0</formula>
    </cfRule>
  </conditionalFormatting>
  <conditionalFormatting sqref="N65">
    <cfRule type="cellIs" dxfId="567" priority="515" operator="between">
      <formula>0</formula>
      <formula>0</formula>
    </cfRule>
  </conditionalFormatting>
  <conditionalFormatting sqref="N10">
    <cfRule type="cellIs" dxfId="566" priority="567" operator="between">
      <formula>0</formula>
      <formula>0</formula>
    </cfRule>
  </conditionalFormatting>
  <conditionalFormatting sqref="N8">
    <cfRule type="cellIs" dxfId="565" priority="571" operator="between">
      <formula>0</formula>
      <formula>0</formula>
    </cfRule>
  </conditionalFormatting>
  <conditionalFormatting sqref="N104">
    <cfRule type="cellIs" dxfId="564" priority="507" operator="between">
      <formula>0</formula>
      <formula>0</formula>
    </cfRule>
  </conditionalFormatting>
  <conditionalFormatting sqref="N13">
    <cfRule type="cellIs" dxfId="563" priority="570" operator="between">
      <formula>0</formula>
      <formula>0</formula>
    </cfRule>
  </conditionalFormatting>
  <conditionalFormatting sqref="N105">
    <cfRule type="cellIs" dxfId="562" priority="506" operator="between">
      <formula>0</formula>
      <formula>0</formula>
    </cfRule>
  </conditionalFormatting>
  <conditionalFormatting sqref="N9">
    <cfRule type="cellIs" dxfId="561" priority="569" operator="between">
      <formula>0</formula>
      <formula>0</formula>
    </cfRule>
  </conditionalFormatting>
  <conditionalFormatting sqref="N101">
    <cfRule type="cellIs" dxfId="560" priority="505" operator="between">
      <formula>0</formula>
      <formula>0</formula>
    </cfRule>
  </conditionalFormatting>
  <conditionalFormatting sqref="N11">
    <cfRule type="cellIs" dxfId="559" priority="568" operator="between">
      <formula>0</formula>
      <formula>0</formula>
    </cfRule>
  </conditionalFormatting>
  <conditionalFormatting sqref="N103">
    <cfRule type="cellIs" dxfId="558" priority="504" operator="between">
      <formula>0</formula>
      <formula>0</formula>
    </cfRule>
  </conditionalFormatting>
  <conditionalFormatting sqref="N5">
    <cfRule type="cellIs" dxfId="557" priority="563" operator="between">
      <formula>0</formula>
      <formula>0</formula>
    </cfRule>
  </conditionalFormatting>
  <conditionalFormatting sqref="N102">
    <cfRule type="cellIs" dxfId="556" priority="503" operator="between">
      <formula>0</formula>
      <formula>0</formula>
    </cfRule>
  </conditionalFormatting>
  <conditionalFormatting sqref="N7">
    <cfRule type="cellIs" dxfId="555" priority="566" operator="between">
      <formula>0</formula>
      <formula>0</formula>
    </cfRule>
  </conditionalFormatting>
  <conditionalFormatting sqref="N98">
    <cfRule type="cellIs" dxfId="554" priority="502" operator="between">
      <formula>0</formula>
      <formula>0</formula>
    </cfRule>
  </conditionalFormatting>
  <conditionalFormatting sqref="N19">
    <cfRule type="cellIs" dxfId="553" priority="561" operator="between">
      <formula>0</formula>
      <formula>0</formula>
    </cfRule>
  </conditionalFormatting>
  <conditionalFormatting sqref="N4">
    <cfRule type="cellIs" dxfId="552" priority="565" operator="between">
      <formula>0</formula>
      <formula>0</formula>
    </cfRule>
  </conditionalFormatting>
  <conditionalFormatting sqref="N95">
    <cfRule type="cellIs" dxfId="551" priority="500" operator="between">
      <formula>0</formula>
      <formula>0</formula>
    </cfRule>
  </conditionalFormatting>
  <conditionalFormatting sqref="N6">
    <cfRule type="cellIs" dxfId="550" priority="564" operator="between">
      <formula>0</formula>
      <formula>0</formula>
    </cfRule>
  </conditionalFormatting>
  <conditionalFormatting sqref="N97">
    <cfRule type="cellIs" dxfId="549" priority="499" operator="between">
      <formula>0</formula>
      <formula>0</formula>
    </cfRule>
  </conditionalFormatting>
  <conditionalFormatting sqref="N16">
    <cfRule type="cellIs" dxfId="548" priority="558" operator="between">
      <formula>0</formula>
      <formula>0</formula>
    </cfRule>
  </conditionalFormatting>
  <conditionalFormatting sqref="N96">
    <cfRule type="cellIs" dxfId="547" priority="498" operator="between">
      <formula>0</formula>
      <formula>0</formula>
    </cfRule>
  </conditionalFormatting>
  <conditionalFormatting sqref="N18">
    <cfRule type="cellIs" dxfId="546" priority="562" operator="between">
      <formula>0</formula>
      <formula>0</formula>
    </cfRule>
  </conditionalFormatting>
  <conditionalFormatting sqref="N15">
    <cfRule type="cellIs" dxfId="545" priority="560" operator="between">
      <formula>0</formula>
      <formula>0</formula>
    </cfRule>
  </conditionalFormatting>
  <conditionalFormatting sqref="N17">
    <cfRule type="cellIs" dxfId="544" priority="559" operator="between">
      <formula>0</formula>
      <formula>0</formula>
    </cfRule>
  </conditionalFormatting>
  <conditionalFormatting sqref="N24">
    <cfRule type="cellIs" dxfId="543" priority="557" operator="between">
      <formula>0</formula>
      <formula>0</formula>
    </cfRule>
  </conditionalFormatting>
  <conditionalFormatting sqref="N22">
    <cfRule type="cellIs" dxfId="542" priority="553" operator="between">
      <formula>0</formula>
      <formula>0</formula>
    </cfRule>
  </conditionalFormatting>
  <conditionalFormatting sqref="N25">
    <cfRule type="cellIs" dxfId="541" priority="556" operator="between">
      <formula>0</formula>
      <formula>0</formula>
    </cfRule>
  </conditionalFormatting>
  <conditionalFormatting sqref="N21">
    <cfRule type="cellIs" dxfId="540" priority="555" operator="between">
      <formula>0</formula>
      <formula>0</formula>
    </cfRule>
  </conditionalFormatting>
  <conditionalFormatting sqref="N23">
    <cfRule type="cellIs" dxfId="539" priority="554" operator="between">
      <formula>0</formula>
      <formula>0</formula>
    </cfRule>
  </conditionalFormatting>
  <conditionalFormatting sqref="N28">
    <cfRule type="cellIs" dxfId="538" priority="550" operator="between">
      <formula>0</formula>
      <formula>0</formula>
    </cfRule>
  </conditionalFormatting>
  <conditionalFormatting sqref="N27">
    <cfRule type="cellIs" dxfId="537" priority="552" operator="between">
      <formula>0</formula>
      <formula>0</formula>
    </cfRule>
  </conditionalFormatting>
  <conditionalFormatting sqref="N108">
    <cfRule type="cellIs" dxfId="536" priority="487" operator="between">
      <formula>0</formula>
      <formula>0</formula>
    </cfRule>
  </conditionalFormatting>
  <conditionalFormatting sqref="N29">
    <cfRule type="cellIs" dxfId="535" priority="551" operator="between">
      <formula>0</formula>
      <formula>0</formula>
    </cfRule>
  </conditionalFormatting>
  <conditionalFormatting sqref="N107">
    <cfRule type="cellIs" dxfId="534" priority="486" operator="between">
      <formula>0</formula>
      <formula>0</formula>
    </cfRule>
  </conditionalFormatting>
  <conditionalFormatting sqref="N135">
    <cfRule type="cellIs" dxfId="533" priority="484" operator="between">
      <formula>0</formula>
      <formula>0</formula>
    </cfRule>
  </conditionalFormatting>
  <conditionalFormatting sqref="N30">
    <cfRule type="cellIs" dxfId="532" priority="549" operator="between">
      <formula>0</formula>
      <formula>0</formula>
    </cfRule>
  </conditionalFormatting>
  <conditionalFormatting sqref="N136">
    <cfRule type="cellIs" dxfId="531" priority="483" operator="between">
      <formula>0</formula>
      <formula>0</formula>
    </cfRule>
  </conditionalFormatting>
  <conditionalFormatting sqref="N32">
    <cfRule type="cellIs" dxfId="530" priority="548" operator="between">
      <formula>0</formula>
      <formula>0</formula>
    </cfRule>
  </conditionalFormatting>
  <conditionalFormatting sqref="N37">
    <cfRule type="cellIs" dxfId="529" priority="547" operator="between">
      <formula>0</formula>
      <formula>0</formula>
    </cfRule>
  </conditionalFormatting>
  <conditionalFormatting sqref="N35">
    <cfRule type="cellIs" dxfId="528" priority="543" operator="between">
      <formula>0</formula>
      <formula>0</formula>
    </cfRule>
  </conditionalFormatting>
  <conditionalFormatting sqref="N38">
    <cfRule type="cellIs" dxfId="527" priority="546" operator="between">
      <formula>0</formula>
      <formula>0</formula>
    </cfRule>
  </conditionalFormatting>
  <conditionalFormatting sqref="N34">
    <cfRule type="cellIs" dxfId="526" priority="545" operator="between">
      <formula>0</formula>
      <formula>0</formula>
    </cfRule>
  </conditionalFormatting>
  <conditionalFormatting sqref="N36">
    <cfRule type="cellIs" dxfId="525" priority="544" operator="between">
      <formula>0</formula>
      <formula>0</formula>
    </cfRule>
  </conditionalFormatting>
  <conditionalFormatting sqref="N43">
    <cfRule type="cellIs" dxfId="524" priority="542" operator="between">
      <formula>0</formula>
      <formula>0</formula>
    </cfRule>
  </conditionalFormatting>
  <conditionalFormatting sqref="N41">
    <cfRule type="cellIs" dxfId="523" priority="538" operator="between">
      <formula>0</formula>
      <formula>0</formula>
    </cfRule>
  </conditionalFormatting>
  <conditionalFormatting sqref="N44">
    <cfRule type="cellIs" dxfId="522" priority="541" operator="between">
      <formula>0</formula>
      <formula>0</formula>
    </cfRule>
  </conditionalFormatting>
  <conditionalFormatting sqref="N40">
    <cfRule type="cellIs" dxfId="521" priority="540" operator="between">
      <formula>0</formula>
      <formula>0</formula>
    </cfRule>
  </conditionalFormatting>
  <conditionalFormatting sqref="N123">
    <cfRule type="cellIs" dxfId="520" priority="473" operator="between">
      <formula>0</formula>
      <formula>0</formula>
    </cfRule>
  </conditionalFormatting>
  <conditionalFormatting sqref="N42">
    <cfRule type="cellIs" dxfId="519" priority="539" operator="between">
      <formula>0</formula>
      <formula>0</formula>
    </cfRule>
  </conditionalFormatting>
  <conditionalFormatting sqref="N124">
    <cfRule type="cellIs" dxfId="518" priority="472" operator="between">
      <formula>0</formula>
      <formula>0</formula>
    </cfRule>
  </conditionalFormatting>
  <conditionalFormatting sqref="N120">
    <cfRule type="cellIs" dxfId="517" priority="471" operator="between">
      <formula>0</formula>
      <formula>0</formula>
    </cfRule>
  </conditionalFormatting>
  <conditionalFormatting sqref="N49">
    <cfRule type="cellIs" dxfId="516" priority="537" operator="between">
      <formula>0</formula>
      <formula>0</formula>
    </cfRule>
  </conditionalFormatting>
  <conditionalFormatting sqref="N122">
    <cfRule type="cellIs" dxfId="515" priority="470" operator="between">
      <formula>0</formula>
      <formula>0</formula>
    </cfRule>
  </conditionalFormatting>
  <conditionalFormatting sqref="N47">
    <cfRule type="cellIs" dxfId="514" priority="533" operator="between">
      <formula>0</formula>
      <formula>0</formula>
    </cfRule>
  </conditionalFormatting>
  <conditionalFormatting sqref="N50">
    <cfRule type="cellIs" dxfId="513" priority="536" operator="between">
      <formula>0</formula>
      <formula>0</formula>
    </cfRule>
  </conditionalFormatting>
  <conditionalFormatting sqref="N121">
    <cfRule type="cellIs" dxfId="512" priority="469" operator="between">
      <formula>0</formula>
      <formula>0</formula>
    </cfRule>
  </conditionalFormatting>
  <conditionalFormatting sqref="N46">
    <cfRule type="cellIs" dxfId="511" priority="535" operator="between">
      <formula>0</formula>
      <formula>0</formula>
    </cfRule>
  </conditionalFormatting>
  <conditionalFormatting sqref="N117">
    <cfRule type="cellIs" dxfId="510" priority="468" operator="between">
      <formula>0</formula>
      <formula>0</formula>
    </cfRule>
  </conditionalFormatting>
  <conditionalFormatting sqref="N48">
    <cfRule type="cellIs" dxfId="509" priority="534" operator="between">
      <formula>0</formula>
      <formula>0</formula>
    </cfRule>
  </conditionalFormatting>
  <conditionalFormatting sqref="N118">
    <cfRule type="cellIs" dxfId="508" priority="467" operator="between">
      <formula>0</formula>
      <formula>0</formula>
    </cfRule>
  </conditionalFormatting>
  <conditionalFormatting sqref="N114">
    <cfRule type="cellIs" dxfId="507" priority="466" operator="between">
      <formula>0</formula>
      <formula>0</formula>
    </cfRule>
  </conditionalFormatting>
  <conditionalFormatting sqref="N55">
    <cfRule type="cellIs" dxfId="506" priority="532" operator="between">
      <formula>0</formula>
      <formula>0</formula>
    </cfRule>
  </conditionalFormatting>
  <conditionalFormatting sqref="N116">
    <cfRule type="cellIs" dxfId="505" priority="465" operator="between">
      <formula>0</formula>
      <formula>0</formula>
    </cfRule>
  </conditionalFormatting>
  <conditionalFormatting sqref="N53">
    <cfRule type="cellIs" dxfId="504" priority="528" operator="between">
      <formula>0</formula>
      <formula>0</formula>
    </cfRule>
  </conditionalFormatting>
  <conditionalFormatting sqref="N56">
    <cfRule type="cellIs" dxfId="503" priority="531" operator="between">
      <formula>0</formula>
      <formula>0</formula>
    </cfRule>
  </conditionalFormatting>
  <conditionalFormatting sqref="N115">
    <cfRule type="cellIs" dxfId="502" priority="464" operator="between">
      <formula>0</formula>
      <formula>0</formula>
    </cfRule>
  </conditionalFormatting>
  <conditionalFormatting sqref="N52">
    <cfRule type="cellIs" dxfId="501" priority="530" operator="between">
      <formula>0</formula>
      <formula>0</formula>
    </cfRule>
  </conditionalFormatting>
  <conditionalFormatting sqref="N160">
    <cfRule type="cellIs" dxfId="500" priority="462" operator="between">
      <formula>0</formula>
      <formula>0</formula>
    </cfRule>
  </conditionalFormatting>
  <conditionalFormatting sqref="N54">
    <cfRule type="cellIs" dxfId="499" priority="529" operator="between">
      <formula>0</formula>
      <formula>0</formula>
    </cfRule>
  </conditionalFormatting>
  <conditionalFormatting sqref="N161">
    <cfRule type="cellIs" dxfId="498" priority="461" operator="between">
      <formula>0</formula>
      <formula>0</formula>
    </cfRule>
  </conditionalFormatting>
  <conditionalFormatting sqref="N157">
    <cfRule type="cellIs" dxfId="497" priority="460" operator="between">
      <formula>0</formula>
      <formula>0</formula>
    </cfRule>
  </conditionalFormatting>
  <conditionalFormatting sqref="N80">
    <cfRule type="cellIs" dxfId="496" priority="527" operator="between">
      <formula>0</formula>
      <formula>0</formula>
    </cfRule>
  </conditionalFormatting>
  <conditionalFormatting sqref="N159">
    <cfRule type="cellIs" dxfId="495" priority="459" operator="between">
      <formula>0</formula>
      <formula>0</formula>
    </cfRule>
  </conditionalFormatting>
  <conditionalFormatting sqref="N78">
    <cfRule type="cellIs" dxfId="494" priority="523" operator="between">
      <formula>0</formula>
      <formula>0</formula>
    </cfRule>
  </conditionalFormatting>
  <conditionalFormatting sqref="N81">
    <cfRule type="cellIs" dxfId="493" priority="526" operator="between">
      <formula>0</formula>
      <formula>0</formula>
    </cfRule>
  </conditionalFormatting>
  <conditionalFormatting sqref="N158">
    <cfRule type="cellIs" dxfId="492" priority="458" operator="between">
      <formula>0</formula>
      <formula>0</formula>
    </cfRule>
  </conditionalFormatting>
  <conditionalFormatting sqref="N77">
    <cfRule type="cellIs" dxfId="491" priority="525" operator="between">
      <formula>0</formula>
      <formula>0</formula>
    </cfRule>
  </conditionalFormatting>
  <conditionalFormatting sqref="N154">
    <cfRule type="cellIs" dxfId="490" priority="457" operator="between">
      <formula>0</formula>
      <formula>0</formula>
    </cfRule>
  </conditionalFormatting>
  <conditionalFormatting sqref="N79">
    <cfRule type="cellIs" dxfId="489" priority="524" operator="between">
      <formula>0</formula>
      <formula>0</formula>
    </cfRule>
  </conditionalFormatting>
  <conditionalFormatting sqref="N155">
    <cfRule type="cellIs" dxfId="488" priority="456" operator="between">
      <formula>0</formula>
      <formula>0</formula>
    </cfRule>
  </conditionalFormatting>
  <conditionalFormatting sqref="N151">
    <cfRule type="cellIs" dxfId="487" priority="455" operator="between">
      <formula>0</formula>
      <formula>0</formula>
    </cfRule>
  </conditionalFormatting>
  <conditionalFormatting sqref="N62">
    <cfRule type="cellIs" dxfId="486" priority="522" operator="between">
      <formula>0</formula>
      <formula>0</formula>
    </cfRule>
  </conditionalFormatting>
  <conditionalFormatting sqref="N153">
    <cfRule type="cellIs" dxfId="485" priority="454" operator="between">
      <formula>0</formula>
      <formula>0</formula>
    </cfRule>
  </conditionalFormatting>
  <conditionalFormatting sqref="N60">
    <cfRule type="cellIs" dxfId="484" priority="518" operator="between">
      <formula>0</formula>
      <formula>0</formula>
    </cfRule>
  </conditionalFormatting>
  <conditionalFormatting sqref="N63">
    <cfRule type="cellIs" dxfId="483" priority="521" operator="between">
      <formula>0</formula>
      <formula>0</formula>
    </cfRule>
  </conditionalFormatting>
  <conditionalFormatting sqref="N152">
    <cfRule type="cellIs" dxfId="482" priority="453" operator="between">
      <formula>0</formula>
      <formula>0</formula>
    </cfRule>
  </conditionalFormatting>
  <conditionalFormatting sqref="N59">
    <cfRule type="cellIs" dxfId="481" priority="520" operator="between">
      <formula>0</formula>
      <formula>0</formula>
    </cfRule>
  </conditionalFormatting>
  <conditionalFormatting sqref="N144 N138">
    <cfRule type="cellIs" dxfId="480" priority="452" operator="between">
      <formula>0</formula>
      <formula>0</formula>
    </cfRule>
  </conditionalFormatting>
  <conditionalFormatting sqref="N61">
    <cfRule type="cellIs" dxfId="479" priority="519" operator="between">
      <formula>0</formula>
      <formula>0</formula>
    </cfRule>
  </conditionalFormatting>
  <conditionalFormatting sqref="N66">
    <cfRule type="cellIs" dxfId="478" priority="513" operator="between">
      <formula>0</formula>
      <formula>0</formula>
    </cfRule>
  </conditionalFormatting>
  <conditionalFormatting sqref="N69">
    <cfRule type="cellIs" dxfId="477" priority="516" operator="between">
      <formula>0</formula>
      <formula>0</formula>
    </cfRule>
  </conditionalFormatting>
  <conditionalFormatting sqref="N67">
    <cfRule type="cellIs" dxfId="476" priority="514" operator="between">
      <formula>0</formula>
      <formula>0</formula>
    </cfRule>
  </conditionalFormatting>
  <conditionalFormatting sqref="N74">
    <cfRule type="cellIs" dxfId="475" priority="512" operator="between">
      <formula>0</formula>
      <formula>0</formula>
    </cfRule>
  </conditionalFormatting>
  <conditionalFormatting sqref="N72">
    <cfRule type="cellIs" dxfId="474" priority="508" operator="between">
      <formula>0</formula>
      <formula>0</formula>
    </cfRule>
  </conditionalFormatting>
  <conditionalFormatting sqref="N75">
    <cfRule type="cellIs" dxfId="473" priority="511" operator="between">
      <formula>0</formula>
      <formula>0</formula>
    </cfRule>
  </conditionalFormatting>
  <conditionalFormatting sqref="N71">
    <cfRule type="cellIs" dxfId="472" priority="510" operator="between">
      <formula>0</formula>
      <formula>0</formula>
    </cfRule>
  </conditionalFormatting>
  <conditionalFormatting sqref="N181 N175">
    <cfRule type="cellIs" dxfId="471" priority="441" operator="between">
      <formula>0</formula>
      <formula>0</formula>
    </cfRule>
  </conditionalFormatting>
  <conditionalFormatting sqref="N73">
    <cfRule type="cellIs" dxfId="470" priority="509" operator="between">
      <formula>0</formula>
      <formula>0</formula>
    </cfRule>
  </conditionalFormatting>
  <conditionalFormatting sqref="N99">
    <cfRule type="cellIs" dxfId="469" priority="501" operator="between">
      <formula>0</formula>
      <formula>0</formula>
    </cfRule>
  </conditionalFormatting>
  <conditionalFormatting sqref="N92">
    <cfRule type="cellIs" dxfId="468" priority="497" operator="between">
      <formula>0</formula>
      <formula>0</formula>
    </cfRule>
  </conditionalFormatting>
  <conditionalFormatting sqref="N241">
    <cfRule type="cellIs" dxfId="467" priority="391" operator="between">
      <formula>0</formula>
      <formula>0</formula>
    </cfRule>
  </conditionalFormatting>
  <conditionalFormatting sqref="N90">
    <cfRule type="cellIs" dxfId="466" priority="493" operator="between">
      <formula>0</formula>
      <formula>0</formula>
    </cfRule>
  </conditionalFormatting>
  <conditionalFormatting sqref="N93">
    <cfRule type="cellIs" dxfId="465" priority="496" operator="between">
      <formula>0</formula>
      <formula>0</formula>
    </cfRule>
  </conditionalFormatting>
  <conditionalFormatting sqref="N242">
    <cfRule type="cellIs" dxfId="464" priority="390" operator="between">
      <formula>0</formula>
      <formula>0</formula>
    </cfRule>
  </conditionalFormatting>
  <conditionalFormatting sqref="N89">
    <cfRule type="cellIs" dxfId="463" priority="495" operator="between">
      <formula>0</formula>
      <formula>0</formula>
    </cfRule>
  </conditionalFormatting>
  <conditionalFormatting sqref="N238">
    <cfRule type="cellIs" dxfId="462" priority="389" operator="between">
      <formula>0</formula>
      <formula>0</formula>
    </cfRule>
  </conditionalFormatting>
  <conditionalFormatting sqref="N91">
    <cfRule type="cellIs" dxfId="461" priority="494" operator="between">
      <formula>0</formula>
      <formula>0</formula>
    </cfRule>
  </conditionalFormatting>
  <conditionalFormatting sqref="N240">
    <cfRule type="cellIs" dxfId="460" priority="388" operator="between">
      <formula>0</formula>
      <formula>0</formula>
    </cfRule>
  </conditionalFormatting>
  <conditionalFormatting sqref="N239">
    <cfRule type="cellIs" dxfId="459" priority="387" operator="between">
      <formula>0</formula>
      <formula>0</formula>
    </cfRule>
  </conditionalFormatting>
  <conditionalFormatting sqref="N86">
    <cfRule type="cellIs" dxfId="458" priority="490" operator="between">
      <formula>0</formula>
      <formula>0</formula>
    </cfRule>
  </conditionalFormatting>
  <conditionalFormatting sqref="N85">
    <cfRule type="cellIs" dxfId="457" priority="492" operator="between">
      <formula>0</formula>
      <formula>0</formula>
    </cfRule>
  </conditionalFormatting>
  <conditionalFormatting sqref="N235">
    <cfRule type="cellIs" dxfId="456" priority="386" operator="between">
      <formula>0</formula>
      <formula>0</formula>
    </cfRule>
  </conditionalFormatting>
  <conditionalFormatting sqref="N87">
    <cfRule type="cellIs" dxfId="455" priority="491" operator="between">
      <formula>0</formula>
      <formula>0</formula>
    </cfRule>
  </conditionalFormatting>
  <conditionalFormatting sqref="N236">
    <cfRule type="cellIs" dxfId="454" priority="385" operator="between">
      <formula>0</formula>
      <formula>0</formula>
    </cfRule>
  </conditionalFormatting>
  <conditionalFormatting sqref="N232">
    <cfRule type="cellIs" dxfId="453" priority="384" operator="between">
      <formula>0</formula>
      <formula>0</formula>
    </cfRule>
  </conditionalFormatting>
  <conditionalFormatting sqref="N109">
    <cfRule type="cellIs" dxfId="452" priority="489" operator="between">
      <formula>0</formula>
      <formula>0</formula>
    </cfRule>
  </conditionalFormatting>
  <conditionalFormatting sqref="N234">
    <cfRule type="cellIs" dxfId="451" priority="383" operator="between">
      <formula>0</formula>
      <formula>0</formula>
    </cfRule>
  </conditionalFormatting>
  <conditionalFormatting sqref="N110">
    <cfRule type="cellIs" dxfId="450" priority="488" operator="between">
      <formula>0</formula>
      <formula>0</formula>
    </cfRule>
  </conditionalFormatting>
  <conditionalFormatting sqref="N233">
    <cfRule type="cellIs" dxfId="449" priority="382" operator="between">
      <formula>0</formula>
      <formula>0</formula>
    </cfRule>
  </conditionalFormatting>
  <conditionalFormatting sqref="N229">
    <cfRule type="cellIs" dxfId="448" priority="380" operator="between">
      <formula>0</formula>
      <formula>0</formula>
    </cfRule>
  </conditionalFormatting>
  <conditionalFormatting sqref="N230">
    <cfRule type="cellIs" dxfId="447" priority="379" operator="between">
      <formula>0</formula>
      <formula>0</formula>
    </cfRule>
  </conditionalFormatting>
  <conditionalFormatting sqref="N131 N125">
    <cfRule type="cellIs" dxfId="446" priority="485" operator="between">
      <formula>0</formula>
      <formula>0</formula>
    </cfRule>
  </conditionalFormatting>
  <conditionalFormatting sqref="N133">
    <cfRule type="cellIs" dxfId="445" priority="480" operator="between">
      <formula>0</formula>
      <formula>0</formula>
    </cfRule>
  </conditionalFormatting>
  <conditionalFormatting sqref="N132">
    <cfRule type="cellIs" dxfId="444" priority="482" operator="between">
      <formula>0</formula>
      <formula>0</formula>
    </cfRule>
  </conditionalFormatting>
  <conditionalFormatting sqref="N134">
    <cfRule type="cellIs" dxfId="443" priority="481" operator="between">
      <formula>0</formula>
      <formula>0</formula>
    </cfRule>
  </conditionalFormatting>
  <conditionalFormatting sqref="N129">
    <cfRule type="cellIs" dxfId="442" priority="479" operator="between">
      <formula>0</formula>
      <formula>0</formula>
    </cfRule>
  </conditionalFormatting>
  <conditionalFormatting sqref="N127">
    <cfRule type="cellIs" dxfId="441" priority="475" operator="between">
      <formula>0</formula>
      <formula>0</formula>
    </cfRule>
  </conditionalFormatting>
  <conditionalFormatting sqref="N130">
    <cfRule type="cellIs" dxfId="440" priority="478" operator="between">
      <formula>0</formula>
      <formula>0</formula>
    </cfRule>
  </conditionalFormatting>
  <conditionalFormatting sqref="N126">
    <cfRule type="cellIs" dxfId="439" priority="477" operator="between">
      <formula>0</formula>
      <formula>0</formula>
    </cfRule>
  </conditionalFormatting>
  <conditionalFormatting sqref="N128">
    <cfRule type="cellIs" dxfId="438" priority="476" operator="between">
      <formula>0</formula>
      <formula>0</formula>
    </cfRule>
  </conditionalFormatting>
  <conditionalFormatting sqref="N266">
    <cfRule type="cellIs" dxfId="437" priority="369" operator="between">
      <formula>0</formula>
      <formula>0</formula>
    </cfRule>
  </conditionalFormatting>
  <conditionalFormatting sqref="N263">
    <cfRule type="cellIs" dxfId="436" priority="368" operator="between">
      <formula>0</formula>
      <formula>0</formula>
    </cfRule>
  </conditionalFormatting>
  <conditionalFormatting sqref="N119 N113">
    <cfRule type="cellIs" dxfId="435" priority="474" operator="between">
      <formula>0</formula>
      <formula>0</formula>
    </cfRule>
  </conditionalFormatting>
  <conditionalFormatting sqref="N254">
    <cfRule type="cellIs" dxfId="434" priority="359" operator="between">
      <formula>0</formula>
      <formula>0</formula>
    </cfRule>
  </conditionalFormatting>
  <conditionalFormatting sqref="N255">
    <cfRule type="cellIs" dxfId="433" priority="358" operator="between">
      <formula>0</formula>
      <formula>0</formula>
    </cfRule>
  </conditionalFormatting>
  <conditionalFormatting sqref="N251">
    <cfRule type="cellIs" dxfId="432" priority="357" operator="between">
      <formula>0</formula>
      <formula>0</formula>
    </cfRule>
  </conditionalFormatting>
  <conditionalFormatting sqref="N156 N150">
    <cfRule type="cellIs" dxfId="431" priority="463" operator="between">
      <formula>0</formula>
      <formula>0</formula>
    </cfRule>
  </conditionalFormatting>
  <conditionalFormatting sqref="N247">
    <cfRule type="cellIs" dxfId="430" priority="352" operator="between">
      <formula>0</formula>
      <formula>0</formula>
    </cfRule>
  </conditionalFormatting>
  <conditionalFormatting sqref="N246">
    <cfRule type="cellIs" dxfId="429" priority="351" operator="between">
      <formula>0</formula>
      <formula>0</formula>
    </cfRule>
  </conditionalFormatting>
  <conditionalFormatting sqref="N272">
    <cfRule type="cellIs" dxfId="428" priority="350" operator="between">
      <formula>0</formula>
      <formula>0</formula>
    </cfRule>
  </conditionalFormatting>
  <conditionalFormatting sqref="N269">
    <cfRule type="cellIs" dxfId="427" priority="349" operator="between">
      <formula>0</formula>
      <formula>0</formula>
    </cfRule>
  </conditionalFormatting>
  <conditionalFormatting sqref="N271">
    <cfRule type="cellIs" dxfId="426" priority="348" operator="between">
      <formula>0</formula>
      <formula>0</formula>
    </cfRule>
  </conditionalFormatting>
  <conditionalFormatting sqref="N270">
    <cfRule type="cellIs" dxfId="425" priority="347" operator="between">
      <formula>0</formula>
      <formula>0</formula>
    </cfRule>
  </conditionalFormatting>
  <conditionalFormatting sqref="N148">
    <cfRule type="cellIs" dxfId="424" priority="451" operator="between">
      <formula>0</formula>
      <formula>0</formula>
    </cfRule>
  </conditionalFormatting>
  <conditionalFormatting sqref="N146">
    <cfRule type="cellIs" dxfId="423" priority="447" operator="between">
      <formula>0</formula>
      <formula>0</formula>
    </cfRule>
  </conditionalFormatting>
  <conditionalFormatting sqref="N149">
    <cfRule type="cellIs" dxfId="422" priority="450" operator="between">
      <formula>0</formula>
      <formula>0</formula>
    </cfRule>
  </conditionalFormatting>
  <conditionalFormatting sqref="N145">
    <cfRule type="cellIs" dxfId="421" priority="449" operator="between">
      <formula>0</formula>
      <formula>0</formula>
    </cfRule>
  </conditionalFormatting>
  <conditionalFormatting sqref="N147">
    <cfRule type="cellIs" dxfId="420" priority="448" operator="between">
      <formula>0</formula>
      <formula>0</formula>
    </cfRule>
  </conditionalFormatting>
  <conditionalFormatting sqref="N142">
    <cfRule type="cellIs" dxfId="419" priority="446" operator="between">
      <formula>0</formula>
      <formula>0</formula>
    </cfRule>
  </conditionalFormatting>
  <conditionalFormatting sqref="N140">
    <cfRule type="cellIs" dxfId="418" priority="442" operator="between">
      <formula>0</formula>
      <formula>0</formula>
    </cfRule>
  </conditionalFormatting>
  <conditionalFormatting sqref="N143">
    <cfRule type="cellIs" dxfId="417" priority="445" operator="between">
      <formula>0</formula>
      <formula>0</formula>
    </cfRule>
  </conditionalFormatting>
  <conditionalFormatting sqref="N139">
    <cfRule type="cellIs" dxfId="416" priority="444" operator="between">
      <formula>0</formula>
      <formula>0</formula>
    </cfRule>
  </conditionalFormatting>
  <conditionalFormatting sqref="N141">
    <cfRule type="cellIs" dxfId="415" priority="443" operator="between">
      <formula>0</formula>
      <formula>0</formula>
    </cfRule>
  </conditionalFormatting>
  <conditionalFormatting sqref="N281">
    <cfRule type="cellIs" dxfId="414" priority="335" operator="between">
      <formula>0</formula>
      <formula>0</formula>
    </cfRule>
  </conditionalFormatting>
  <conditionalFormatting sqref="N185">
    <cfRule type="cellIs" dxfId="413" priority="440" operator="between">
      <formula>0</formula>
      <formula>0</formula>
    </cfRule>
  </conditionalFormatting>
  <conditionalFormatting sqref="N183">
    <cfRule type="cellIs" dxfId="412" priority="436" operator="between">
      <formula>0</formula>
      <formula>0</formula>
    </cfRule>
  </conditionalFormatting>
  <conditionalFormatting sqref="N186">
    <cfRule type="cellIs" dxfId="411" priority="439" operator="between">
      <formula>0</formula>
      <formula>0</formula>
    </cfRule>
  </conditionalFormatting>
  <conditionalFormatting sqref="N182">
    <cfRule type="cellIs" dxfId="410" priority="438" operator="between">
      <formula>0</formula>
      <formula>0</formula>
    </cfRule>
  </conditionalFormatting>
  <conditionalFormatting sqref="N184">
    <cfRule type="cellIs" dxfId="409" priority="437" operator="between">
      <formula>0</formula>
      <formula>0</formula>
    </cfRule>
  </conditionalFormatting>
  <conditionalFormatting sqref="N179">
    <cfRule type="cellIs" dxfId="408" priority="435" operator="between">
      <formula>0</formula>
      <formula>0</formula>
    </cfRule>
  </conditionalFormatting>
  <conditionalFormatting sqref="N177">
    <cfRule type="cellIs" dxfId="407" priority="431" operator="between">
      <formula>0</formula>
      <formula>0</formula>
    </cfRule>
  </conditionalFormatting>
  <conditionalFormatting sqref="N180">
    <cfRule type="cellIs" dxfId="406" priority="434" operator="between">
      <formula>0</formula>
      <formula>0</formula>
    </cfRule>
  </conditionalFormatting>
  <conditionalFormatting sqref="N176">
    <cfRule type="cellIs" dxfId="405" priority="433" operator="between">
      <formula>0</formula>
      <formula>0</formula>
    </cfRule>
  </conditionalFormatting>
  <conditionalFormatting sqref="N178">
    <cfRule type="cellIs" dxfId="404" priority="432" operator="between">
      <formula>0</formula>
      <formula>0</formula>
    </cfRule>
  </conditionalFormatting>
  <conditionalFormatting sqref="N169">
    <cfRule type="cellIs" dxfId="403" priority="430" operator="between">
      <formula>0</formula>
      <formula>0</formula>
    </cfRule>
  </conditionalFormatting>
  <conditionalFormatting sqref="N173">
    <cfRule type="cellIs" dxfId="402" priority="429" operator="between">
      <formula>0</formula>
      <formula>0</formula>
    </cfRule>
  </conditionalFormatting>
  <conditionalFormatting sqref="N171">
    <cfRule type="cellIs" dxfId="401" priority="425" operator="between">
      <formula>0</formula>
      <formula>0</formula>
    </cfRule>
  </conditionalFormatting>
  <conditionalFormatting sqref="N174">
    <cfRule type="cellIs" dxfId="400" priority="428" operator="between">
      <formula>0</formula>
      <formula>0</formula>
    </cfRule>
  </conditionalFormatting>
  <conditionalFormatting sqref="N170">
    <cfRule type="cellIs" dxfId="399" priority="427" operator="between">
      <formula>0</formula>
      <formula>0</formula>
    </cfRule>
  </conditionalFormatting>
  <conditionalFormatting sqref="N172">
    <cfRule type="cellIs" dxfId="398" priority="426" operator="between">
      <formula>0</formula>
      <formula>0</formula>
    </cfRule>
  </conditionalFormatting>
  <conditionalFormatting sqref="N168">
    <cfRule type="cellIs" dxfId="397" priority="424" operator="between">
      <formula>0</formula>
      <formula>0</formula>
    </cfRule>
  </conditionalFormatting>
  <conditionalFormatting sqref="N166">
    <cfRule type="cellIs" dxfId="396" priority="421" operator="between">
      <formula>0</formula>
      <formula>0</formula>
    </cfRule>
  </conditionalFormatting>
  <conditionalFormatting sqref="N190">
    <cfRule type="cellIs" dxfId="395" priority="418" operator="between">
      <formula>0</formula>
      <formula>0</formula>
    </cfRule>
  </conditionalFormatting>
  <conditionalFormatting sqref="N187">
    <cfRule type="cellIs" dxfId="394" priority="420" operator="between">
      <formula>0</formula>
      <formula>0</formula>
    </cfRule>
  </conditionalFormatting>
  <conditionalFormatting sqref="N165">
    <cfRule type="cellIs" dxfId="393" priority="423" operator="between">
      <formula>0</formula>
      <formula>0</formula>
    </cfRule>
  </conditionalFormatting>
  <conditionalFormatting sqref="N167">
    <cfRule type="cellIs" dxfId="392" priority="422" operator="between">
      <formula>0</formula>
      <formula>0</formula>
    </cfRule>
  </conditionalFormatting>
  <conditionalFormatting sqref="N189">
    <cfRule type="cellIs" dxfId="391" priority="417" operator="between">
      <formula>0</formula>
      <formula>0</formula>
    </cfRule>
  </conditionalFormatting>
  <conditionalFormatting sqref="N188">
    <cfRule type="cellIs" dxfId="390" priority="419" operator="between">
      <formula>0</formula>
      <formula>0</formula>
    </cfRule>
  </conditionalFormatting>
  <conditionalFormatting sqref="N297">
    <cfRule type="cellIs" dxfId="389" priority="344" operator="between">
      <formula>0</formula>
      <formula>0</formula>
    </cfRule>
  </conditionalFormatting>
  <conditionalFormatting sqref="N192">
    <cfRule type="cellIs" dxfId="388" priority="415" operator="between">
      <formula>0</formula>
      <formula>0</formula>
    </cfRule>
  </conditionalFormatting>
  <conditionalFormatting sqref="N193">
    <cfRule type="cellIs" dxfId="387" priority="416" operator="between">
      <formula>0</formula>
      <formula>0</formula>
    </cfRule>
  </conditionalFormatting>
  <conditionalFormatting sqref="N294">
    <cfRule type="cellIs" dxfId="386" priority="343" operator="between">
      <formula>0</formula>
      <formula>0</formula>
    </cfRule>
  </conditionalFormatting>
  <conditionalFormatting sqref="N296">
    <cfRule type="cellIs" dxfId="385" priority="342" operator="between">
      <formula>0</formula>
      <formula>0</formula>
    </cfRule>
  </conditionalFormatting>
  <conditionalFormatting sqref="N212 N206">
    <cfRule type="cellIs" dxfId="384" priority="414" operator="between">
      <formula>0</formula>
      <formula>0</formula>
    </cfRule>
  </conditionalFormatting>
  <conditionalFormatting sqref="N216">
    <cfRule type="cellIs" dxfId="383" priority="413" operator="between">
      <formula>0</formula>
      <formula>0</formula>
    </cfRule>
  </conditionalFormatting>
  <conditionalFormatting sqref="N214">
    <cfRule type="cellIs" dxfId="382" priority="409" operator="between">
      <formula>0</formula>
      <formula>0</formula>
    </cfRule>
  </conditionalFormatting>
  <conditionalFormatting sqref="N217">
    <cfRule type="cellIs" dxfId="381" priority="412" operator="between">
      <formula>0</formula>
      <formula>0</formula>
    </cfRule>
  </conditionalFormatting>
  <conditionalFormatting sqref="N213">
    <cfRule type="cellIs" dxfId="380" priority="411" operator="between">
      <formula>0</formula>
      <formula>0</formula>
    </cfRule>
  </conditionalFormatting>
  <conditionalFormatting sqref="N215">
    <cfRule type="cellIs" dxfId="379" priority="410" operator="between">
      <formula>0</formula>
      <formula>0</formula>
    </cfRule>
  </conditionalFormatting>
  <conditionalFormatting sqref="N210">
    <cfRule type="cellIs" dxfId="378" priority="408" operator="between">
      <formula>0</formula>
      <formula>0</formula>
    </cfRule>
  </conditionalFormatting>
  <conditionalFormatting sqref="N208">
    <cfRule type="cellIs" dxfId="377" priority="404" operator="between">
      <formula>0</formula>
      <formula>0</formula>
    </cfRule>
  </conditionalFormatting>
  <conditionalFormatting sqref="N211">
    <cfRule type="cellIs" dxfId="376" priority="407" operator="between">
      <formula>0</formula>
      <formula>0</formula>
    </cfRule>
  </conditionalFormatting>
  <conditionalFormatting sqref="N285">
    <cfRule type="cellIs" dxfId="375" priority="334" operator="between">
      <formula>0</formula>
      <formula>0</formula>
    </cfRule>
  </conditionalFormatting>
  <conditionalFormatting sqref="N207">
    <cfRule type="cellIs" dxfId="374" priority="406" operator="between">
      <formula>0</formula>
      <formula>0</formula>
    </cfRule>
  </conditionalFormatting>
  <conditionalFormatting sqref="N286">
    <cfRule type="cellIs" dxfId="373" priority="333" operator="between">
      <formula>0</formula>
      <formula>0</formula>
    </cfRule>
  </conditionalFormatting>
  <conditionalFormatting sqref="N209">
    <cfRule type="cellIs" dxfId="372" priority="405" operator="between">
      <formula>0</formula>
      <formula>0</formula>
    </cfRule>
  </conditionalFormatting>
  <conditionalFormatting sqref="N282">
    <cfRule type="cellIs" dxfId="371" priority="332" operator="between">
      <formula>0</formula>
      <formula>0</formula>
    </cfRule>
  </conditionalFormatting>
  <conditionalFormatting sqref="N284">
    <cfRule type="cellIs" dxfId="370" priority="331" operator="between">
      <formula>0</formula>
      <formula>0</formula>
    </cfRule>
  </conditionalFormatting>
  <conditionalFormatting sqref="N200 N194">
    <cfRule type="cellIs" dxfId="369" priority="403" operator="between">
      <formula>0</formula>
      <formula>0</formula>
    </cfRule>
  </conditionalFormatting>
  <conditionalFormatting sqref="N204">
    <cfRule type="cellIs" dxfId="368" priority="402" operator="between">
      <formula>0</formula>
      <formula>0</formula>
    </cfRule>
  </conditionalFormatting>
  <conditionalFormatting sqref="N202">
    <cfRule type="cellIs" dxfId="367" priority="398" operator="between">
      <formula>0</formula>
      <formula>0</formula>
    </cfRule>
  </conditionalFormatting>
  <conditionalFormatting sqref="N205">
    <cfRule type="cellIs" dxfId="366" priority="401" operator="between">
      <formula>0</formula>
      <formula>0</formula>
    </cfRule>
  </conditionalFormatting>
  <conditionalFormatting sqref="N201">
    <cfRule type="cellIs" dxfId="365" priority="400" operator="between">
      <formula>0</formula>
      <formula>0</formula>
    </cfRule>
  </conditionalFormatting>
  <conditionalFormatting sqref="N203">
    <cfRule type="cellIs" dxfId="364" priority="399" operator="between">
      <formula>0</formula>
      <formula>0</formula>
    </cfRule>
  </conditionalFormatting>
  <conditionalFormatting sqref="N278">
    <cfRule type="cellIs" dxfId="363" priority="327" operator="between">
      <formula>0</formula>
      <formula>0</formula>
    </cfRule>
  </conditionalFormatting>
  <conditionalFormatting sqref="N277">
    <cfRule type="cellIs" dxfId="362" priority="326" operator="between">
      <formula>0</formula>
      <formula>0</formula>
    </cfRule>
  </conditionalFormatting>
  <conditionalFormatting sqref="N198">
    <cfRule type="cellIs" dxfId="361" priority="397" operator="between">
      <formula>0</formula>
      <formula>0</formula>
    </cfRule>
  </conditionalFormatting>
  <conditionalFormatting sqref="N318 N312">
    <cfRule type="cellIs" dxfId="360" priority="323" operator="between">
      <formula>0</formula>
      <formula>0</formula>
    </cfRule>
  </conditionalFormatting>
  <conditionalFormatting sqref="N323">
    <cfRule type="cellIs" dxfId="359" priority="324" operator="between">
      <formula>0</formula>
      <formula>0</formula>
    </cfRule>
  </conditionalFormatting>
  <conditionalFormatting sqref="N196">
    <cfRule type="cellIs" dxfId="358" priority="393" operator="between">
      <formula>0</formula>
      <formula>0</formula>
    </cfRule>
  </conditionalFormatting>
  <conditionalFormatting sqref="N199">
    <cfRule type="cellIs" dxfId="357" priority="396" operator="between">
      <formula>0</formula>
      <formula>0</formula>
    </cfRule>
  </conditionalFormatting>
  <conditionalFormatting sqref="N195">
    <cfRule type="cellIs" dxfId="356" priority="395" operator="between">
      <formula>0</formula>
      <formula>0</formula>
    </cfRule>
  </conditionalFormatting>
  <conditionalFormatting sqref="N197">
    <cfRule type="cellIs" dxfId="355" priority="394" operator="between">
      <formula>0</formula>
      <formula>0</formula>
    </cfRule>
  </conditionalFormatting>
  <conditionalFormatting sqref="N237 N231">
    <cfRule type="cellIs" dxfId="354" priority="392" operator="between">
      <formula>0</formula>
      <formula>0</formula>
    </cfRule>
  </conditionalFormatting>
  <conditionalFormatting sqref="N306">
    <cfRule type="cellIs" dxfId="353" priority="313" operator="between">
      <formula>0</formula>
      <formula>0</formula>
    </cfRule>
  </conditionalFormatting>
  <conditionalFormatting sqref="N225 N219">
    <cfRule type="cellIs" dxfId="352" priority="381" operator="between">
      <formula>0</formula>
      <formula>0</formula>
    </cfRule>
  </conditionalFormatting>
  <conditionalFormatting sqref="N31">
    <cfRule type="cellIs" dxfId="351" priority="303" operator="between">
      <formula>0</formula>
      <formula>0</formula>
    </cfRule>
  </conditionalFormatting>
  <conditionalFormatting sqref="N227">
    <cfRule type="cellIs" dxfId="350" priority="376" operator="between">
      <formula>0</formula>
      <formula>0</formula>
    </cfRule>
  </conditionalFormatting>
  <conditionalFormatting sqref="N226">
    <cfRule type="cellIs" dxfId="349" priority="378" operator="between">
      <formula>0</formula>
      <formula>0</formula>
    </cfRule>
  </conditionalFormatting>
  <conditionalFormatting sqref="N228">
    <cfRule type="cellIs" dxfId="348" priority="377" operator="between">
      <formula>0</formula>
      <formula>0</formula>
    </cfRule>
  </conditionalFormatting>
  <conditionalFormatting sqref="N223">
    <cfRule type="cellIs" dxfId="347" priority="375" operator="between">
      <formula>0</formula>
      <formula>0</formula>
    </cfRule>
  </conditionalFormatting>
  <conditionalFormatting sqref="N221">
    <cfRule type="cellIs" dxfId="346" priority="371" operator="between">
      <formula>0</formula>
      <formula>0</formula>
    </cfRule>
  </conditionalFormatting>
  <conditionalFormatting sqref="N224">
    <cfRule type="cellIs" dxfId="345" priority="374" operator="between">
      <formula>0</formula>
      <formula>0</formula>
    </cfRule>
  </conditionalFormatting>
  <conditionalFormatting sqref="N220">
    <cfRule type="cellIs" dxfId="344" priority="373" operator="between">
      <formula>0</formula>
      <formula>0</formula>
    </cfRule>
  </conditionalFormatting>
  <conditionalFormatting sqref="N222">
    <cfRule type="cellIs" dxfId="343" priority="372" operator="between">
      <formula>0</formula>
      <formula>0</formula>
    </cfRule>
  </conditionalFormatting>
  <conditionalFormatting sqref="N262 N256">
    <cfRule type="cellIs" dxfId="342" priority="370" operator="between">
      <formula>0</formula>
      <formula>0</formula>
    </cfRule>
  </conditionalFormatting>
  <conditionalFormatting sqref="N264">
    <cfRule type="cellIs" dxfId="341" priority="366" operator="between">
      <formula>0</formula>
      <formula>0</formula>
    </cfRule>
  </conditionalFormatting>
  <conditionalFormatting sqref="N265">
    <cfRule type="cellIs" dxfId="340" priority="367" operator="between">
      <formula>0</formula>
      <formula>0</formula>
    </cfRule>
  </conditionalFormatting>
  <conditionalFormatting sqref="N260">
    <cfRule type="cellIs" dxfId="339" priority="365" operator="between">
      <formula>0</formula>
      <formula>0</formula>
    </cfRule>
  </conditionalFormatting>
  <conditionalFormatting sqref="N258">
    <cfRule type="cellIs" dxfId="338" priority="361" operator="between">
      <formula>0</formula>
      <formula>0</formula>
    </cfRule>
  </conditionalFormatting>
  <conditionalFormatting sqref="N261">
    <cfRule type="cellIs" dxfId="337" priority="364" operator="between">
      <formula>0</formula>
      <formula>0</formula>
    </cfRule>
  </conditionalFormatting>
  <conditionalFormatting sqref="N257">
    <cfRule type="cellIs" dxfId="336" priority="363" operator="between">
      <formula>0</formula>
      <formula>0</formula>
    </cfRule>
  </conditionalFormatting>
  <conditionalFormatting sqref="N259">
    <cfRule type="cellIs" dxfId="335" priority="362" operator="between">
      <formula>0</formula>
      <formula>0</formula>
    </cfRule>
  </conditionalFormatting>
  <conditionalFormatting sqref="N250">
    <cfRule type="cellIs" dxfId="334" priority="360" operator="between">
      <formula>0</formula>
      <formula>0</formula>
    </cfRule>
  </conditionalFormatting>
  <conditionalFormatting sqref="N252">
    <cfRule type="cellIs" dxfId="333" priority="355" operator="between">
      <formula>0</formula>
      <formula>0</formula>
    </cfRule>
  </conditionalFormatting>
  <conditionalFormatting sqref="N253">
    <cfRule type="cellIs" dxfId="332" priority="356" operator="between">
      <formula>0</formula>
      <formula>0</formula>
    </cfRule>
  </conditionalFormatting>
  <conditionalFormatting sqref="N248">
    <cfRule type="cellIs" dxfId="331" priority="354" operator="between">
      <formula>0</formula>
      <formula>0</formula>
    </cfRule>
  </conditionalFormatting>
  <conditionalFormatting sqref="N249">
    <cfRule type="cellIs" dxfId="330" priority="353" operator="between">
      <formula>0</formula>
      <formula>0</formula>
    </cfRule>
  </conditionalFormatting>
  <conditionalFormatting sqref="N298">
    <cfRule type="cellIs" dxfId="329" priority="346" operator="between">
      <formula>0</formula>
      <formula>0</formula>
    </cfRule>
  </conditionalFormatting>
  <conditionalFormatting sqref="N293 N287">
    <cfRule type="cellIs" dxfId="328" priority="345" operator="between">
      <formula>0</formula>
      <formula>0</formula>
    </cfRule>
  </conditionalFormatting>
  <conditionalFormatting sqref="N295">
    <cfRule type="cellIs" dxfId="327" priority="341" operator="between">
      <formula>0</formula>
      <formula>0</formula>
    </cfRule>
  </conditionalFormatting>
  <conditionalFormatting sqref="N291">
    <cfRule type="cellIs" dxfId="326" priority="340" operator="between">
      <formula>0</formula>
      <formula>0</formula>
    </cfRule>
  </conditionalFormatting>
  <conditionalFormatting sqref="N289">
    <cfRule type="cellIs" dxfId="325" priority="336" operator="between">
      <formula>0</formula>
      <formula>0</formula>
    </cfRule>
  </conditionalFormatting>
  <conditionalFormatting sqref="N292">
    <cfRule type="cellIs" dxfId="324" priority="339" operator="between">
      <formula>0</formula>
      <formula>0</formula>
    </cfRule>
  </conditionalFormatting>
  <conditionalFormatting sqref="N288">
    <cfRule type="cellIs" dxfId="323" priority="338" operator="between">
      <formula>0</formula>
      <formula>0</formula>
    </cfRule>
  </conditionalFormatting>
  <conditionalFormatting sqref="N290">
    <cfRule type="cellIs" dxfId="322" priority="337" operator="between">
      <formula>0</formula>
      <formula>0</formula>
    </cfRule>
  </conditionalFormatting>
  <conditionalFormatting sqref="N283">
    <cfRule type="cellIs" dxfId="321" priority="330" operator="between">
      <formula>0</formula>
      <formula>0</formula>
    </cfRule>
  </conditionalFormatting>
  <conditionalFormatting sqref="N279">
    <cfRule type="cellIs" dxfId="320" priority="329" operator="between">
      <formula>0</formula>
      <formula>0</formula>
    </cfRule>
  </conditionalFormatting>
  <conditionalFormatting sqref="N280">
    <cfRule type="cellIs" dxfId="319" priority="328" operator="between">
      <formula>0</formula>
      <formula>0</formula>
    </cfRule>
  </conditionalFormatting>
  <conditionalFormatting sqref="N300:N301">
    <cfRule type="cellIs" dxfId="318" priority="325" operator="between">
      <formula>0</formula>
      <formula>0</formula>
    </cfRule>
  </conditionalFormatting>
  <conditionalFormatting sqref="N322">
    <cfRule type="cellIs" dxfId="317" priority="322" operator="between">
      <formula>0</formula>
      <formula>0</formula>
    </cfRule>
  </conditionalFormatting>
  <conditionalFormatting sqref="N320">
    <cfRule type="cellIs" dxfId="316" priority="319" operator="between">
      <formula>0</formula>
      <formula>0</formula>
    </cfRule>
  </conditionalFormatting>
  <conditionalFormatting sqref="N319">
    <cfRule type="cellIs" dxfId="315" priority="321" operator="between">
      <formula>0</formula>
      <formula>0</formula>
    </cfRule>
  </conditionalFormatting>
  <conditionalFormatting sqref="N321">
    <cfRule type="cellIs" dxfId="314" priority="320" operator="between">
      <formula>0</formula>
      <formula>0</formula>
    </cfRule>
  </conditionalFormatting>
  <conditionalFormatting sqref="N316">
    <cfRule type="cellIs" dxfId="313" priority="318" operator="between">
      <formula>0</formula>
      <formula>0</formula>
    </cfRule>
  </conditionalFormatting>
  <conditionalFormatting sqref="N314">
    <cfRule type="cellIs" dxfId="312" priority="314" operator="between">
      <formula>0</formula>
      <formula>0</formula>
    </cfRule>
  </conditionalFormatting>
  <conditionalFormatting sqref="N317">
    <cfRule type="cellIs" dxfId="311" priority="317" operator="between">
      <formula>0</formula>
      <formula>0</formula>
    </cfRule>
  </conditionalFormatting>
  <conditionalFormatting sqref="N313">
    <cfRule type="cellIs" dxfId="310" priority="316" operator="between">
      <formula>0</formula>
      <formula>0</formula>
    </cfRule>
  </conditionalFormatting>
  <conditionalFormatting sqref="N315">
    <cfRule type="cellIs" dxfId="309" priority="315" operator="between">
      <formula>0</formula>
      <formula>0</formula>
    </cfRule>
  </conditionalFormatting>
  <conditionalFormatting sqref="N310">
    <cfRule type="cellIs" dxfId="308" priority="312" operator="between">
      <formula>0</formula>
      <formula>0</formula>
    </cfRule>
  </conditionalFormatting>
  <conditionalFormatting sqref="N308">
    <cfRule type="cellIs" dxfId="307" priority="308" operator="between">
      <formula>0</formula>
      <formula>0</formula>
    </cfRule>
  </conditionalFormatting>
  <conditionalFormatting sqref="N311">
    <cfRule type="cellIs" dxfId="306" priority="311" operator="between">
      <formula>0</formula>
      <formula>0</formula>
    </cfRule>
  </conditionalFormatting>
  <conditionalFormatting sqref="N307">
    <cfRule type="cellIs" dxfId="305" priority="310" operator="between">
      <formula>0</formula>
      <formula>0</formula>
    </cfRule>
  </conditionalFormatting>
  <conditionalFormatting sqref="N309">
    <cfRule type="cellIs" dxfId="304" priority="309" operator="between">
      <formula>0</formula>
      <formula>0</formula>
    </cfRule>
  </conditionalFormatting>
  <conditionalFormatting sqref="N304">
    <cfRule type="cellIs" dxfId="303" priority="307" operator="between">
      <formula>0</formula>
      <formula>0</formula>
    </cfRule>
  </conditionalFormatting>
  <conditionalFormatting sqref="N302">
    <cfRule type="cellIs" dxfId="302" priority="304" operator="between">
      <formula>0</formula>
      <formula>0</formula>
    </cfRule>
  </conditionalFormatting>
  <conditionalFormatting sqref="N305">
    <cfRule type="cellIs" dxfId="301" priority="306" operator="between">
      <formula>0</formula>
      <formula>0</formula>
    </cfRule>
  </conditionalFormatting>
  <conditionalFormatting sqref="N303">
    <cfRule type="cellIs" dxfId="300" priority="305" operator="between">
      <formula>0</formula>
      <formula>0</formula>
    </cfRule>
  </conditionalFormatting>
  <conditionalFormatting sqref="N111">
    <cfRule type="cellIs" dxfId="299" priority="302" operator="between">
      <formula>0</formula>
      <formula>0</formula>
    </cfRule>
  </conditionalFormatting>
  <conditionalFormatting sqref="O26 O33 O39 O45 O51 O57:O58 O64 O70 O76 O82:O84 O112 O106 O100 O94 O88 O137 O162:O164 O191 O218 O243:O245 O273:O276 O267:O268 O299 O324:O326">
    <cfRule type="cellIs" dxfId="298" priority="301" operator="between">
      <formula>0</formula>
      <formula>0</formula>
    </cfRule>
  </conditionalFormatting>
  <conditionalFormatting sqref="O14 O12 O20">
    <cfRule type="cellIs" dxfId="297" priority="300" operator="between">
      <formula>0</formula>
      <formula>0</formula>
    </cfRule>
  </conditionalFormatting>
  <conditionalFormatting sqref="O26">
    <cfRule type="cellIs" dxfId="296" priority="299" operator="between">
      <formula>0</formula>
      <formula>0</formula>
    </cfRule>
  </conditionalFormatting>
  <conditionalFormatting sqref="O26 O33 O39 O45">
    <cfRule type="cellIs" dxfId="295" priority="298" operator="between">
      <formula>0</formula>
      <formula>0</formula>
    </cfRule>
  </conditionalFormatting>
  <conditionalFormatting sqref="O1">
    <cfRule type="cellIs" dxfId="294" priority="297" operator="between">
      <formula>0</formula>
      <formula>0</formula>
    </cfRule>
  </conditionalFormatting>
  <conditionalFormatting sqref="O1">
    <cfRule type="cellIs" dxfId="293" priority="296" operator="between">
      <formula>0</formula>
      <formula>0</formula>
    </cfRule>
  </conditionalFormatting>
  <conditionalFormatting sqref="O1">
    <cfRule type="cellIs" dxfId="292" priority="295" operator="between">
      <formula>0</formula>
      <formula>0</formula>
    </cfRule>
  </conditionalFormatting>
  <conditionalFormatting sqref="O68">
    <cfRule type="cellIs" dxfId="291" priority="240" operator="between">
      <formula>0</formula>
      <formula>0</formula>
    </cfRule>
  </conditionalFormatting>
  <conditionalFormatting sqref="O65">
    <cfRule type="cellIs" dxfId="290" priority="238" operator="between">
      <formula>0</formula>
      <formula>0</formula>
    </cfRule>
  </conditionalFormatting>
  <conditionalFormatting sqref="O10">
    <cfRule type="cellIs" dxfId="289" priority="290" operator="between">
      <formula>0</formula>
      <formula>0</formula>
    </cfRule>
  </conditionalFormatting>
  <conditionalFormatting sqref="O8">
    <cfRule type="cellIs" dxfId="288" priority="294" operator="between">
      <formula>0</formula>
      <formula>0</formula>
    </cfRule>
  </conditionalFormatting>
  <conditionalFormatting sqref="O104">
    <cfRule type="cellIs" dxfId="287" priority="230" operator="between">
      <formula>0</formula>
      <formula>0</formula>
    </cfRule>
  </conditionalFormatting>
  <conditionalFormatting sqref="O13">
    <cfRule type="cellIs" dxfId="286" priority="293" operator="between">
      <formula>0</formula>
      <formula>0</formula>
    </cfRule>
  </conditionalFormatting>
  <conditionalFormatting sqref="O105">
    <cfRule type="cellIs" dxfId="285" priority="229" operator="between">
      <formula>0</formula>
      <formula>0</formula>
    </cfRule>
  </conditionalFormatting>
  <conditionalFormatting sqref="O9">
    <cfRule type="cellIs" dxfId="284" priority="292" operator="between">
      <formula>0</formula>
      <formula>0</formula>
    </cfRule>
  </conditionalFormatting>
  <conditionalFormatting sqref="O101">
    <cfRule type="cellIs" dxfId="283" priority="228" operator="between">
      <formula>0</formula>
      <formula>0</formula>
    </cfRule>
  </conditionalFormatting>
  <conditionalFormatting sqref="O11">
    <cfRule type="cellIs" dxfId="282" priority="291" operator="between">
      <formula>0</formula>
      <formula>0</formula>
    </cfRule>
  </conditionalFormatting>
  <conditionalFormatting sqref="O103">
    <cfRule type="cellIs" dxfId="281" priority="227" operator="between">
      <formula>0</formula>
      <formula>0</formula>
    </cfRule>
  </conditionalFormatting>
  <conditionalFormatting sqref="O5">
    <cfRule type="cellIs" dxfId="280" priority="286" operator="between">
      <formula>0</formula>
      <formula>0</formula>
    </cfRule>
  </conditionalFormatting>
  <conditionalFormatting sqref="O102">
    <cfRule type="cellIs" dxfId="279" priority="226" operator="between">
      <formula>0</formula>
      <formula>0</formula>
    </cfRule>
  </conditionalFormatting>
  <conditionalFormatting sqref="O7">
    <cfRule type="cellIs" dxfId="278" priority="289" operator="between">
      <formula>0</formula>
      <formula>0</formula>
    </cfRule>
  </conditionalFormatting>
  <conditionalFormatting sqref="O98">
    <cfRule type="cellIs" dxfId="277" priority="225" operator="between">
      <formula>0</formula>
      <formula>0</formula>
    </cfRule>
  </conditionalFormatting>
  <conditionalFormatting sqref="O19">
    <cfRule type="cellIs" dxfId="276" priority="284" operator="between">
      <formula>0</formula>
      <formula>0</formula>
    </cfRule>
  </conditionalFormatting>
  <conditionalFormatting sqref="O4">
    <cfRule type="cellIs" dxfId="275" priority="288" operator="between">
      <formula>0</formula>
      <formula>0</formula>
    </cfRule>
  </conditionalFormatting>
  <conditionalFormatting sqref="O95">
    <cfRule type="cellIs" dxfId="274" priority="223" operator="between">
      <formula>0</formula>
      <formula>0</formula>
    </cfRule>
  </conditionalFormatting>
  <conditionalFormatting sqref="O6">
    <cfRule type="cellIs" dxfId="273" priority="287" operator="between">
      <formula>0</formula>
      <formula>0</formula>
    </cfRule>
  </conditionalFormatting>
  <conditionalFormatting sqref="O97">
    <cfRule type="cellIs" dxfId="272" priority="222" operator="between">
      <formula>0</formula>
      <formula>0</formula>
    </cfRule>
  </conditionalFormatting>
  <conditionalFormatting sqref="O16">
    <cfRule type="cellIs" dxfId="271" priority="281" operator="between">
      <formula>0</formula>
      <formula>0</formula>
    </cfRule>
  </conditionalFormatting>
  <conditionalFormatting sqref="O96">
    <cfRule type="cellIs" dxfId="270" priority="221" operator="between">
      <formula>0</formula>
      <formula>0</formula>
    </cfRule>
  </conditionalFormatting>
  <conditionalFormatting sqref="O18">
    <cfRule type="cellIs" dxfId="269" priority="285" operator="between">
      <formula>0</formula>
      <formula>0</formula>
    </cfRule>
  </conditionalFormatting>
  <conditionalFormatting sqref="O15">
    <cfRule type="cellIs" dxfId="268" priority="283" operator="between">
      <formula>0</formula>
      <formula>0</formula>
    </cfRule>
  </conditionalFormatting>
  <conditionalFormatting sqref="O17">
    <cfRule type="cellIs" dxfId="267" priority="282" operator="between">
      <formula>0</formula>
      <formula>0</formula>
    </cfRule>
  </conditionalFormatting>
  <conditionalFormatting sqref="O24">
    <cfRule type="cellIs" dxfId="266" priority="280" operator="between">
      <formula>0</formula>
      <formula>0</formula>
    </cfRule>
  </conditionalFormatting>
  <conditionalFormatting sqref="O22">
    <cfRule type="cellIs" dxfId="265" priority="276" operator="between">
      <formula>0</formula>
      <formula>0</formula>
    </cfRule>
  </conditionalFormatting>
  <conditionalFormatting sqref="O25">
    <cfRule type="cellIs" dxfId="264" priority="279" operator="between">
      <formula>0</formula>
      <formula>0</formula>
    </cfRule>
  </conditionalFormatting>
  <conditionalFormatting sqref="O21">
    <cfRule type="cellIs" dxfId="263" priority="278" operator="between">
      <formula>0</formula>
      <formula>0</formula>
    </cfRule>
  </conditionalFormatting>
  <conditionalFormatting sqref="O23">
    <cfRule type="cellIs" dxfId="262" priority="277" operator="between">
      <formula>0</formula>
      <formula>0</formula>
    </cfRule>
  </conditionalFormatting>
  <conditionalFormatting sqref="O28">
    <cfRule type="cellIs" dxfId="261" priority="273" operator="between">
      <formula>0</formula>
      <formula>0</formula>
    </cfRule>
  </conditionalFormatting>
  <conditionalFormatting sqref="O27">
    <cfRule type="cellIs" dxfId="260" priority="275" operator="between">
      <formula>0</formula>
      <formula>0</formula>
    </cfRule>
  </conditionalFormatting>
  <conditionalFormatting sqref="O108">
    <cfRule type="cellIs" dxfId="259" priority="210" operator="between">
      <formula>0</formula>
      <formula>0</formula>
    </cfRule>
  </conditionalFormatting>
  <conditionalFormatting sqref="O29">
    <cfRule type="cellIs" dxfId="258" priority="274" operator="between">
      <formula>0</formula>
      <formula>0</formula>
    </cfRule>
  </conditionalFormatting>
  <conditionalFormatting sqref="O107">
    <cfRule type="cellIs" dxfId="257" priority="209" operator="between">
      <formula>0</formula>
      <formula>0</formula>
    </cfRule>
  </conditionalFormatting>
  <conditionalFormatting sqref="O135">
    <cfRule type="cellIs" dxfId="256" priority="207" operator="between">
      <formula>0</formula>
      <formula>0</formula>
    </cfRule>
  </conditionalFormatting>
  <conditionalFormatting sqref="O30">
    <cfRule type="cellIs" dxfId="255" priority="272" operator="between">
      <formula>0</formula>
      <formula>0</formula>
    </cfRule>
  </conditionalFormatting>
  <conditionalFormatting sqref="O136">
    <cfRule type="cellIs" dxfId="254" priority="206" operator="between">
      <formula>0</formula>
      <formula>0</formula>
    </cfRule>
  </conditionalFormatting>
  <conditionalFormatting sqref="O32">
    <cfRule type="cellIs" dxfId="253" priority="271" operator="between">
      <formula>0</formula>
      <formula>0</formula>
    </cfRule>
  </conditionalFormatting>
  <conditionalFormatting sqref="O37">
    <cfRule type="cellIs" dxfId="252" priority="270" operator="between">
      <formula>0</formula>
      <formula>0</formula>
    </cfRule>
  </conditionalFormatting>
  <conditionalFormatting sqref="O35">
    <cfRule type="cellIs" dxfId="251" priority="266" operator="between">
      <formula>0</formula>
      <formula>0</formula>
    </cfRule>
  </conditionalFormatting>
  <conditionalFormatting sqref="O38">
    <cfRule type="cellIs" dxfId="250" priority="269" operator="between">
      <formula>0</formula>
      <formula>0</formula>
    </cfRule>
  </conditionalFormatting>
  <conditionalFormatting sqref="O34">
    <cfRule type="cellIs" dxfId="249" priority="268" operator="between">
      <formula>0</formula>
      <formula>0</formula>
    </cfRule>
  </conditionalFormatting>
  <conditionalFormatting sqref="O36">
    <cfRule type="cellIs" dxfId="248" priority="267" operator="between">
      <formula>0</formula>
      <formula>0</formula>
    </cfRule>
  </conditionalFormatting>
  <conditionalFormatting sqref="O43">
    <cfRule type="cellIs" dxfId="247" priority="265" operator="between">
      <formula>0</formula>
      <formula>0</formula>
    </cfRule>
  </conditionalFormatting>
  <conditionalFormatting sqref="O41">
    <cfRule type="cellIs" dxfId="246" priority="261" operator="between">
      <formula>0</formula>
      <formula>0</formula>
    </cfRule>
  </conditionalFormatting>
  <conditionalFormatting sqref="O44">
    <cfRule type="cellIs" dxfId="245" priority="264" operator="between">
      <formula>0</formula>
      <formula>0</formula>
    </cfRule>
  </conditionalFormatting>
  <conditionalFormatting sqref="O40">
    <cfRule type="cellIs" dxfId="244" priority="263" operator="between">
      <formula>0</formula>
      <formula>0</formula>
    </cfRule>
  </conditionalFormatting>
  <conditionalFormatting sqref="O123">
    <cfRule type="cellIs" dxfId="243" priority="196" operator="between">
      <formula>0</formula>
      <formula>0</formula>
    </cfRule>
  </conditionalFormatting>
  <conditionalFormatting sqref="O42">
    <cfRule type="cellIs" dxfId="242" priority="262" operator="between">
      <formula>0</formula>
      <formula>0</formula>
    </cfRule>
  </conditionalFormatting>
  <conditionalFormatting sqref="O124">
    <cfRule type="cellIs" dxfId="241" priority="195" operator="between">
      <formula>0</formula>
      <formula>0</formula>
    </cfRule>
  </conditionalFormatting>
  <conditionalFormatting sqref="O120">
    <cfRule type="cellIs" dxfId="240" priority="194" operator="between">
      <formula>0</formula>
      <formula>0</formula>
    </cfRule>
  </conditionalFormatting>
  <conditionalFormatting sqref="O49">
    <cfRule type="cellIs" dxfId="239" priority="260" operator="between">
      <formula>0</formula>
      <formula>0</formula>
    </cfRule>
  </conditionalFormatting>
  <conditionalFormatting sqref="O122">
    <cfRule type="cellIs" dxfId="238" priority="193" operator="between">
      <formula>0</formula>
      <formula>0</formula>
    </cfRule>
  </conditionalFormatting>
  <conditionalFormatting sqref="O47">
    <cfRule type="cellIs" dxfId="237" priority="256" operator="between">
      <formula>0</formula>
      <formula>0</formula>
    </cfRule>
  </conditionalFormatting>
  <conditionalFormatting sqref="O50">
    <cfRule type="cellIs" dxfId="236" priority="259" operator="between">
      <formula>0</formula>
      <formula>0</formula>
    </cfRule>
  </conditionalFormatting>
  <conditionalFormatting sqref="O121">
    <cfRule type="cellIs" dxfId="235" priority="192" operator="between">
      <formula>0</formula>
      <formula>0</formula>
    </cfRule>
  </conditionalFormatting>
  <conditionalFormatting sqref="O46">
    <cfRule type="cellIs" dxfId="234" priority="258" operator="between">
      <formula>0</formula>
      <formula>0</formula>
    </cfRule>
  </conditionalFormatting>
  <conditionalFormatting sqref="O117">
    <cfRule type="cellIs" dxfId="233" priority="191" operator="between">
      <formula>0</formula>
      <formula>0</formula>
    </cfRule>
  </conditionalFormatting>
  <conditionalFormatting sqref="O48">
    <cfRule type="cellIs" dxfId="232" priority="257" operator="between">
      <formula>0</formula>
      <formula>0</formula>
    </cfRule>
  </conditionalFormatting>
  <conditionalFormatting sqref="O118">
    <cfRule type="cellIs" dxfId="231" priority="190" operator="between">
      <formula>0</formula>
      <formula>0</formula>
    </cfRule>
  </conditionalFormatting>
  <conditionalFormatting sqref="O114">
    <cfRule type="cellIs" dxfId="230" priority="189" operator="between">
      <formula>0</formula>
      <formula>0</formula>
    </cfRule>
  </conditionalFormatting>
  <conditionalFormatting sqref="O55">
    <cfRule type="cellIs" dxfId="229" priority="255" operator="between">
      <formula>0</formula>
      <formula>0</formula>
    </cfRule>
  </conditionalFormatting>
  <conditionalFormatting sqref="O116">
    <cfRule type="cellIs" dxfId="228" priority="188" operator="between">
      <formula>0</formula>
      <formula>0</formula>
    </cfRule>
  </conditionalFormatting>
  <conditionalFormatting sqref="O53">
    <cfRule type="cellIs" dxfId="227" priority="251" operator="between">
      <formula>0</formula>
      <formula>0</formula>
    </cfRule>
  </conditionalFormatting>
  <conditionalFormatting sqref="O56">
    <cfRule type="cellIs" dxfId="226" priority="254" operator="between">
      <formula>0</formula>
      <formula>0</formula>
    </cfRule>
  </conditionalFormatting>
  <conditionalFormatting sqref="O115">
    <cfRule type="cellIs" dxfId="225" priority="187" operator="between">
      <formula>0</formula>
      <formula>0</formula>
    </cfRule>
  </conditionalFormatting>
  <conditionalFormatting sqref="O52">
    <cfRule type="cellIs" dxfId="224" priority="253" operator="between">
      <formula>0</formula>
      <formula>0</formula>
    </cfRule>
  </conditionalFormatting>
  <conditionalFormatting sqref="O160">
    <cfRule type="cellIs" dxfId="223" priority="185" operator="between">
      <formula>0</formula>
      <formula>0</formula>
    </cfRule>
  </conditionalFormatting>
  <conditionalFormatting sqref="O54">
    <cfRule type="cellIs" dxfId="222" priority="252" operator="between">
      <formula>0</formula>
      <formula>0</formula>
    </cfRule>
  </conditionalFormatting>
  <conditionalFormatting sqref="O161">
    <cfRule type="cellIs" dxfId="221" priority="184" operator="between">
      <formula>0</formula>
      <formula>0</formula>
    </cfRule>
  </conditionalFormatting>
  <conditionalFormatting sqref="O157">
    <cfRule type="cellIs" dxfId="220" priority="183" operator="between">
      <formula>0</formula>
      <formula>0</formula>
    </cfRule>
  </conditionalFormatting>
  <conditionalFormatting sqref="O80">
    <cfRule type="cellIs" dxfId="219" priority="250" operator="between">
      <formula>0</formula>
      <formula>0</formula>
    </cfRule>
  </conditionalFormatting>
  <conditionalFormatting sqref="O159">
    <cfRule type="cellIs" dxfId="218" priority="182" operator="between">
      <formula>0</formula>
      <formula>0</formula>
    </cfRule>
  </conditionalFormatting>
  <conditionalFormatting sqref="O78">
    <cfRule type="cellIs" dxfId="217" priority="246" operator="between">
      <formula>0</formula>
      <formula>0</formula>
    </cfRule>
  </conditionalFormatting>
  <conditionalFormatting sqref="O81">
    <cfRule type="cellIs" dxfId="216" priority="249" operator="between">
      <formula>0</formula>
      <formula>0</formula>
    </cfRule>
  </conditionalFormatting>
  <conditionalFormatting sqref="O158">
    <cfRule type="cellIs" dxfId="215" priority="181" operator="between">
      <formula>0</formula>
      <formula>0</formula>
    </cfRule>
  </conditionalFormatting>
  <conditionalFormatting sqref="O77">
    <cfRule type="cellIs" dxfId="214" priority="248" operator="between">
      <formula>0</formula>
      <formula>0</formula>
    </cfRule>
  </conditionalFormatting>
  <conditionalFormatting sqref="O154">
    <cfRule type="cellIs" dxfId="213" priority="180" operator="between">
      <formula>0</formula>
      <formula>0</formula>
    </cfRule>
  </conditionalFormatting>
  <conditionalFormatting sqref="O79">
    <cfRule type="cellIs" dxfId="212" priority="247" operator="between">
      <formula>0</formula>
      <formula>0</formula>
    </cfRule>
  </conditionalFormatting>
  <conditionalFormatting sqref="O155">
    <cfRule type="cellIs" dxfId="211" priority="179" operator="between">
      <formula>0</formula>
      <formula>0</formula>
    </cfRule>
  </conditionalFormatting>
  <conditionalFormatting sqref="O151">
    <cfRule type="cellIs" dxfId="210" priority="178" operator="between">
      <formula>0</formula>
      <formula>0</formula>
    </cfRule>
  </conditionalFormatting>
  <conditionalFormatting sqref="O62">
    <cfRule type="cellIs" dxfId="209" priority="245" operator="between">
      <formula>0</formula>
      <formula>0</formula>
    </cfRule>
  </conditionalFormatting>
  <conditionalFormatting sqref="O153">
    <cfRule type="cellIs" dxfId="208" priority="177" operator="between">
      <formula>0</formula>
      <formula>0</formula>
    </cfRule>
  </conditionalFormatting>
  <conditionalFormatting sqref="O60">
    <cfRule type="cellIs" dxfId="207" priority="241" operator="between">
      <formula>0</formula>
      <formula>0</formula>
    </cfRule>
  </conditionalFormatting>
  <conditionalFormatting sqref="O63">
    <cfRule type="cellIs" dxfId="206" priority="244" operator="between">
      <formula>0</formula>
      <formula>0</formula>
    </cfRule>
  </conditionalFormatting>
  <conditionalFormatting sqref="O152">
    <cfRule type="cellIs" dxfId="205" priority="176" operator="between">
      <formula>0</formula>
      <formula>0</formula>
    </cfRule>
  </conditionalFormatting>
  <conditionalFormatting sqref="O59">
    <cfRule type="cellIs" dxfId="204" priority="243" operator="between">
      <formula>0</formula>
      <formula>0</formula>
    </cfRule>
  </conditionalFormatting>
  <conditionalFormatting sqref="O144 O138">
    <cfRule type="cellIs" dxfId="203" priority="175" operator="between">
      <formula>0</formula>
      <formula>0</formula>
    </cfRule>
  </conditionalFormatting>
  <conditionalFormatting sqref="O61">
    <cfRule type="cellIs" dxfId="202" priority="242" operator="between">
      <formula>0</formula>
      <formula>0</formula>
    </cfRule>
  </conditionalFormatting>
  <conditionalFormatting sqref="O66">
    <cfRule type="cellIs" dxfId="201" priority="236" operator="between">
      <formula>0</formula>
      <formula>0</formula>
    </cfRule>
  </conditionalFormatting>
  <conditionalFormatting sqref="O69">
    <cfRule type="cellIs" dxfId="200" priority="239" operator="between">
      <formula>0</formula>
      <formula>0</formula>
    </cfRule>
  </conditionalFormatting>
  <conditionalFormatting sqref="O67">
    <cfRule type="cellIs" dxfId="199" priority="237" operator="between">
      <formula>0</formula>
      <formula>0</formula>
    </cfRule>
  </conditionalFormatting>
  <conditionalFormatting sqref="O74">
    <cfRule type="cellIs" dxfId="198" priority="235" operator="between">
      <formula>0</formula>
      <formula>0</formula>
    </cfRule>
  </conditionalFormatting>
  <conditionalFormatting sqref="O72">
    <cfRule type="cellIs" dxfId="197" priority="231" operator="between">
      <formula>0</formula>
      <formula>0</formula>
    </cfRule>
  </conditionalFormatting>
  <conditionalFormatting sqref="O75">
    <cfRule type="cellIs" dxfId="196" priority="234" operator="between">
      <formula>0</formula>
      <formula>0</formula>
    </cfRule>
  </conditionalFormatting>
  <conditionalFormatting sqref="O71">
    <cfRule type="cellIs" dxfId="195" priority="233" operator="between">
      <formula>0</formula>
      <formula>0</formula>
    </cfRule>
  </conditionalFormatting>
  <conditionalFormatting sqref="O181 O175">
    <cfRule type="cellIs" dxfId="194" priority="164" operator="between">
      <formula>0</formula>
      <formula>0</formula>
    </cfRule>
  </conditionalFormatting>
  <conditionalFormatting sqref="O73">
    <cfRule type="cellIs" dxfId="193" priority="232" operator="between">
      <formula>0</formula>
      <formula>0</formula>
    </cfRule>
  </conditionalFormatting>
  <conditionalFormatting sqref="O99">
    <cfRule type="cellIs" dxfId="192" priority="224" operator="between">
      <formula>0</formula>
      <formula>0</formula>
    </cfRule>
  </conditionalFormatting>
  <conditionalFormatting sqref="O92">
    <cfRule type="cellIs" dxfId="191" priority="220" operator="between">
      <formula>0</formula>
      <formula>0</formula>
    </cfRule>
  </conditionalFormatting>
  <conditionalFormatting sqref="O241">
    <cfRule type="cellIs" dxfId="190" priority="114" operator="between">
      <formula>0</formula>
      <formula>0</formula>
    </cfRule>
  </conditionalFormatting>
  <conditionalFormatting sqref="O90">
    <cfRule type="cellIs" dxfId="189" priority="216" operator="between">
      <formula>0</formula>
      <formula>0</formula>
    </cfRule>
  </conditionalFormatting>
  <conditionalFormatting sqref="O93">
    <cfRule type="cellIs" dxfId="188" priority="219" operator="between">
      <formula>0</formula>
      <formula>0</formula>
    </cfRule>
  </conditionalFormatting>
  <conditionalFormatting sqref="O242">
    <cfRule type="cellIs" dxfId="187" priority="113" operator="between">
      <formula>0</formula>
      <formula>0</formula>
    </cfRule>
  </conditionalFormatting>
  <conditionalFormatting sqref="O89">
    <cfRule type="cellIs" dxfId="186" priority="218" operator="between">
      <formula>0</formula>
      <formula>0</formula>
    </cfRule>
  </conditionalFormatting>
  <conditionalFormatting sqref="O238">
    <cfRule type="cellIs" dxfId="185" priority="112" operator="between">
      <formula>0</formula>
      <formula>0</formula>
    </cfRule>
  </conditionalFormatting>
  <conditionalFormatting sqref="O91">
    <cfRule type="cellIs" dxfId="184" priority="217" operator="between">
      <formula>0</formula>
      <formula>0</formula>
    </cfRule>
  </conditionalFormatting>
  <conditionalFormatting sqref="O240">
    <cfRule type="cellIs" dxfId="183" priority="111" operator="between">
      <formula>0</formula>
      <formula>0</formula>
    </cfRule>
  </conditionalFormatting>
  <conditionalFormatting sqref="O239">
    <cfRule type="cellIs" dxfId="182" priority="110" operator="between">
      <formula>0</formula>
      <formula>0</formula>
    </cfRule>
  </conditionalFormatting>
  <conditionalFormatting sqref="O86">
    <cfRule type="cellIs" dxfId="181" priority="213" operator="between">
      <formula>0</formula>
      <formula>0</formula>
    </cfRule>
  </conditionalFormatting>
  <conditionalFormatting sqref="O85">
    <cfRule type="cellIs" dxfId="180" priority="215" operator="between">
      <formula>0</formula>
      <formula>0</formula>
    </cfRule>
  </conditionalFormatting>
  <conditionalFormatting sqref="O235">
    <cfRule type="cellIs" dxfId="179" priority="109" operator="between">
      <formula>0</formula>
      <formula>0</formula>
    </cfRule>
  </conditionalFormatting>
  <conditionalFormatting sqref="O87">
    <cfRule type="cellIs" dxfId="178" priority="214" operator="between">
      <formula>0</formula>
      <formula>0</formula>
    </cfRule>
  </conditionalFormatting>
  <conditionalFormatting sqref="O236">
    <cfRule type="cellIs" dxfId="177" priority="108" operator="between">
      <formula>0</formula>
      <formula>0</formula>
    </cfRule>
  </conditionalFormatting>
  <conditionalFormatting sqref="O232">
    <cfRule type="cellIs" dxfId="176" priority="107" operator="between">
      <formula>0</formula>
      <formula>0</formula>
    </cfRule>
  </conditionalFormatting>
  <conditionalFormatting sqref="O109">
    <cfRule type="cellIs" dxfId="175" priority="212" operator="between">
      <formula>0</formula>
      <formula>0</formula>
    </cfRule>
  </conditionalFormatting>
  <conditionalFormatting sqref="O234">
    <cfRule type="cellIs" dxfId="174" priority="106" operator="between">
      <formula>0</formula>
      <formula>0</formula>
    </cfRule>
  </conditionalFormatting>
  <conditionalFormatting sqref="O110">
    <cfRule type="cellIs" dxfId="173" priority="211" operator="between">
      <formula>0</formula>
      <formula>0</formula>
    </cfRule>
  </conditionalFormatting>
  <conditionalFormatting sqref="O233">
    <cfRule type="cellIs" dxfId="172" priority="105" operator="between">
      <formula>0</formula>
      <formula>0</formula>
    </cfRule>
  </conditionalFormatting>
  <conditionalFormatting sqref="O229">
    <cfRule type="cellIs" dxfId="171" priority="103" operator="between">
      <formula>0</formula>
      <formula>0</formula>
    </cfRule>
  </conditionalFormatting>
  <conditionalFormatting sqref="O230">
    <cfRule type="cellIs" dxfId="170" priority="102" operator="between">
      <formula>0</formula>
      <formula>0</formula>
    </cfRule>
  </conditionalFormatting>
  <conditionalFormatting sqref="O131 O125">
    <cfRule type="cellIs" dxfId="169" priority="208" operator="between">
      <formula>0</formula>
      <formula>0</formula>
    </cfRule>
  </conditionalFormatting>
  <conditionalFormatting sqref="O133">
    <cfRule type="cellIs" dxfId="168" priority="203" operator="between">
      <formula>0</formula>
      <formula>0</formula>
    </cfRule>
  </conditionalFormatting>
  <conditionalFormatting sqref="O132">
    <cfRule type="cellIs" dxfId="167" priority="205" operator="between">
      <formula>0</formula>
      <formula>0</formula>
    </cfRule>
  </conditionalFormatting>
  <conditionalFormatting sqref="O134">
    <cfRule type="cellIs" dxfId="166" priority="204" operator="between">
      <formula>0</formula>
      <formula>0</formula>
    </cfRule>
  </conditionalFormatting>
  <conditionalFormatting sqref="O129">
    <cfRule type="cellIs" dxfId="165" priority="202" operator="between">
      <formula>0</formula>
      <formula>0</formula>
    </cfRule>
  </conditionalFormatting>
  <conditionalFormatting sqref="O127">
    <cfRule type="cellIs" dxfId="164" priority="198" operator="between">
      <formula>0</formula>
      <formula>0</formula>
    </cfRule>
  </conditionalFormatting>
  <conditionalFormatting sqref="O130">
    <cfRule type="cellIs" dxfId="163" priority="201" operator="between">
      <formula>0</formula>
      <formula>0</formula>
    </cfRule>
  </conditionalFormatting>
  <conditionalFormatting sqref="O126">
    <cfRule type="cellIs" dxfId="162" priority="200" operator="between">
      <formula>0</formula>
      <formula>0</formula>
    </cfRule>
  </conditionalFormatting>
  <conditionalFormatting sqref="O128">
    <cfRule type="cellIs" dxfId="161" priority="199" operator="between">
      <formula>0</formula>
      <formula>0</formula>
    </cfRule>
  </conditionalFormatting>
  <conditionalFormatting sqref="O266">
    <cfRule type="cellIs" dxfId="160" priority="92" operator="between">
      <formula>0</formula>
      <formula>0</formula>
    </cfRule>
  </conditionalFormatting>
  <conditionalFormatting sqref="O263">
    <cfRule type="cellIs" dxfId="159" priority="91" operator="between">
      <formula>0</formula>
      <formula>0</formula>
    </cfRule>
  </conditionalFormatting>
  <conditionalFormatting sqref="O119 O113">
    <cfRule type="cellIs" dxfId="158" priority="197" operator="between">
      <formula>0</formula>
      <formula>0</formula>
    </cfRule>
  </conditionalFormatting>
  <conditionalFormatting sqref="O254">
    <cfRule type="cellIs" dxfId="157" priority="82" operator="between">
      <formula>0</formula>
      <formula>0</formula>
    </cfRule>
  </conditionalFormatting>
  <conditionalFormatting sqref="O255">
    <cfRule type="cellIs" dxfId="156" priority="81" operator="between">
      <formula>0</formula>
      <formula>0</formula>
    </cfRule>
  </conditionalFormatting>
  <conditionalFormatting sqref="O251">
    <cfRule type="cellIs" dxfId="155" priority="80" operator="between">
      <formula>0</formula>
      <formula>0</formula>
    </cfRule>
  </conditionalFormatting>
  <conditionalFormatting sqref="O156 O150">
    <cfRule type="cellIs" dxfId="154" priority="186" operator="between">
      <formula>0</formula>
      <formula>0</formula>
    </cfRule>
  </conditionalFormatting>
  <conditionalFormatting sqref="O247">
    <cfRule type="cellIs" dxfId="153" priority="75" operator="between">
      <formula>0</formula>
      <formula>0</formula>
    </cfRule>
  </conditionalFormatting>
  <conditionalFormatting sqref="O246">
    <cfRule type="cellIs" dxfId="152" priority="74" operator="between">
      <formula>0</formula>
      <formula>0</formula>
    </cfRule>
  </conditionalFormatting>
  <conditionalFormatting sqref="O272">
    <cfRule type="cellIs" dxfId="151" priority="73" operator="between">
      <formula>0</formula>
      <formula>0</formula>
    </cfRule>
  </conditionalFormatting>
  <conditionalFormatting sqref="O269">
    <cfRule type="cellIs" dxfId="150" priority="72" operator="between">
      <formula>0</formula>
      <formula>0</formula>
    </cfRule>
  </conditionalFormatting>
  <conditionalFormatting sqref="O271">
    <cfRule type="cellIs" dxfId="149" priority="71" operator="between">
      <formula>0</formula>
      <formula>0</formula>
    </cfRule>
  </conditionalFormatting>
  <conditionalFormatting sqref="O270">
    <cfRule type="cellIs" dxfId="148" priority="70" operator="between">
      <formula>0</formula>
      <formula>0</formula>
    </cfRule>
  </conditionalFormatting>
  <conditionalFormatting sqref="O148">
    <cfRule type="cellIs" dxfId="147" priority="174" operator="between">
      <formula>0</formula>
      <formula>0</formula>
    </cfRule>
  </conditionalFormatting>
  <conditionalFormatting sqref="O146">
    <cfRule type="cellIs" dxfId="146" priority="170" operator="between">
      <formula>0</formula>
      <formula>0</formula>
    </cfRule>
  </conditionalFormatting>
  <conditionalFormatting sqref="O149">
    <cfRule type="cellIs" dxfId="145" priority="173" operator="between">
      <formula>0</formula>
      <formula>0</formula>
    </cfRule>
  </conditionalFormatting>
  <conditionalFormatting sqref="O145">
    <cfRule type="cellIs" dxfId="144" priority="172" operator="between">
      <formula>0</formula>
      <formula>0</formula>
    </cfRule>
  </conditionalFormatting>
  <conditionalFormatting sqref="O147">
    <cfRule type="cellIs" dxfId="143" priority="171" operator="between">
      <formula>0</formula>
      <formula>0</formula>
    </cfRule>
  </conditionalFormatting>
  <conditionalFormatting sqref="O142">
    <cfRule type="cellIs" dxfId="142" priority="169" operator="between">
      <formula>0</formula>
      <formula>0</formula>
    </cfRule>
  </conditionalFormatting>
  <conditionalFormatting sqref="O140">
    <cfRule type="cellIs" dxfId="141" priority="165" operator="between">
      <formula>0</formula>
      <formula>0</formula>
    </cfRule>
  </conditionalFormatting>
  <conditionalFormatting sqref="O143">
    <cfRule type="cellIs" dxfId="140" priority="168" operator="between">
      <formula>0</formula>
      <formula>0</formula>
    </cfRule>
  </conditionalFormatting>
  <conditionalFormatting sqref="O139">
    <cfRule type="cellIs" dxfId="139" priority="167" operator="between">
      <formula>0</formula>
      <formula>0</formula>
    </cfRule>
  </conditionalFormatting>
  <conditionalFormatting sqref="O141">
    <cfRule type="cellIs" dxfId="138" priority="166" operator="between">
      <formula>0</formula>
      <formula>0</formula>
    </cfRule>
  </conditionalFormatting>
  <conditionalFormatting sqref="O281">
    <cfRule type="cellIs" dxfId="137" priority="58" operator="between">
      <formula>0</formula>
      <formula>0</formula>
    </cfRule>
  </conditionalFormatting>
  <conditionalFormatting sqref="O185">
    <cfRule type="cellIs" dxfId="136" priority="163" operator="between">
      <formula>0</formula>
      <formula>0</formula>
    </cfRule>
  </conditionalFormatting>
  <conditionalFormatting sqref="O183">
    <cfRule type="cellIs" dxfId="135" priority="159" operator="between">
      <formula>0</formula>
      <formula>0</formula>
    </cfRule>
  </conditionalFormatting>
  <conditionalFormatting sqref="O186">
    <cfRule type="cellIs" dxfId="134" priority="162" operator="between">
      <formula>0</formula>
      <formula>0</formula>
    </cfRule>
  </conditionalFormatting>
  <conditionalFormatting sqref="O182">
    <cfRule type="cellIs" dxfId="133" priority="161" operator="between">
      <formula>0</formula>
      <formula>0</formula>
    </cfRule>
  </conditionalFormatting>
  <conditionalFormatting sqref="O184">
    <cfRule type="cellIs" dxfId="132" priority="160" operator="between">
      <formula>0</formula>
      <formula>0</formula>
    </cfRule>
  </conditionalFormatting>
  <conditionalFormatting sqref="O179">
    <cfRule type="cellIs" dxfId="131" priority="158" operator="between">
      <formula>0</formula>
      <formula>0</formula>
    </cfRule>
  </conditionalFormatting>
  <conditionalFormatting sqref="O177">
    <cfRule type="cellIs" dxfId="130" priority="154" operator="between">
      <formula>0</formula>
      <formula>0</formula>
    </cfRule>
  </conditionalFormatting>
  <conditionalFormatting sqref="O180">
    <cfRule type="cellIs" dxfId="129" priority="157" operator="between">
      <formula>0</formula>
      <formula>0</formula>
    </cfRule>
  </conditionalFormatting>
  <conditionalFormatting sqref="O176">
    <cfRule type="cellIs" dxfId="128" priority="156" operator="between">
      <formula>0</formula>
      <formula>0</formula>
    </cfRule>
  </conditionalFormatting>
  <conditionalFormatting sqref="O178">
    <cfRule type="cellIs" dxfId="127" priority="155" operator="between">
      <formula>0</formula>
      <formula>0</formula>
    </cfRule>
  </conditionalFormatting>
  <conditionalFormatting sqref="O169">
    <cfRule type="cellIs" dxfId="126" priority="153" operator="between">
      <formula>0</formula>
      <formula>0</formula>
    </cfRule>
  </conditionalFormatting>
  <conditionalFormatting sqref="O173">
    <cfRule type="cellIs" dxfId="125" priority="152" operator="between">
      <formula>0</formula>
      <formula>0</formula>
    </cfRule>
  </conditionalFormatting>
  <conditionalFormatting sqref="O171">
    <cfRule type="cellIs" dxfId="124" priority="148" operator="between">
      <formula>0</formula>
      <formula>0</formula>
    </cfRule>
  </conditionalFormatting>
  <conditionalFormatting sqref="O174">
    <cfRule type="cellIs" dxfId="123" priority="151" operator="between">
      <formula>0</formula>
      <formula>0</formula>
    </cfRule>
  </conditionalFormatting>
  <conditionalFormatting sqref="O170">
    <cfRule type="cellIs" dxfId="122" priority="150" operator="between">
      <formula>0</formula>
      <formula>0</formula>
    </cfRule>
  </conditionalFormatting>
  <conditionalFormatting sqref="O172">
    <cfRule type="cellIs" dxfId="121" priority="149" operator="between">
      <formula>0</formula>
      <formula>0</formula>
    </cfRule>
  </conditionalFormatting>
  <conditionalFormatting sqref="O168">
    <cfRule type="cellIs" dxfId="120" priority="147" operator="between">
      <formula>0</formula>
      <formula>0</formula>
    </cfRule>
  </conditionalFormatting>
  <conditionalFormatting sqref="O166">
    <cfRule type="cellIs" dxfId="119" priority="144" operator="between">
      <formula>0</formula>
      <formula>0</formula>
    </cfRule>
  </conditionalFormatting>
  <conditionalFormatting sqref="O190">
    <cfRule type="cellIs" dxfId="118" priority="141" operator="between">
      <formula>0</formula>
      <formula>0</formula>
    </cfRule>
  </conditionalFormatting>
  <conditionalFormatting sqref="O187">
    <cfRule type="cellIs" dxfId="117" priority="143" operator="between">
      <formula>0</formula>
      <formula>0</formula>
    </cfRule>
  </conditionalFormatting>
  <conditionalFormatting sqref="O165">
    <cfRule type="cellIs" dxfId="116" priority="146" operator="between">
      <formula>0</formula>
      <formula>0</formula>
    </cfRule>
  </conditionalFormatting>
  <conditionalFormatting sqref="O167">
    <cfRule type="cellIs" dxfId="115" priority="145" operator="between">
      <formula>0</formula>
      <formula>0</formula>
    </cfRule>
  </conditionalFormatting>
  <conditionalFormatting sqref="O189">
    <cfRule type="cellIs" dxfId="114" priority="140" operator="between">
      <formula>0</formula>
      <formula>0</formula>
    </cfRule>
  </conditionalFormatting>
  <conditionalFormatting sqref="O188">
    <cfRule type="cellIs" dxfId="113" priority="142" operator="between">
      <formula>0</formula>
      <formula>0</formula>
    </cfRule>
  </conditionalFormatting>
  <conditionalFormatting sqref="O297">
    <cfRule type="cellIs" dxfId="112" priority="67" operator="between">
      <formula>0</formula>
      <formula>0</formula>
    </cfRule>
  </conditionalFormatting>
  <conditionalFormatting sqref="O192">
    <cfRule type="cellIs" dxfId="111" priority="138" operator="between">
      <formula>0</formula>
      <formula>0</formula>
    </cfRule>
  </conditionalFormatting>
  <conditionalFormatting sqref="O193">
    <cfRule type="cellIs" dxfId="110" priority="139" operator="between">
      <formula>0</formula>
      <formula>0</formula>
    </cfRule>
  </conditionalFormatting>
  <conditionalFormatting sqref="O294">
    <cfRule type="cellIs" dxfId="109" priority="66" operator="between">
      <formula>0</formula>
      <formula>0</formula>
    </cfRule>
  </conditionalFormatting>
  <conditionalFormatting sqref="O296">
    <cfRule type="cellIs" dxfId="108" priority="65" operator="between">
      <formula>0</formula>
      <formula>0</formula>
    </cfRule>
  </conditionalFormatting>
  <conditionalFormatting sqref="O212 O206">
    <cfRule type="cellIs" dxfId="107" priority="137" operator="between">
      <formula>0</formula>
      <formula>0</formula>
    </cfRule>
  </conditionalFormatting>
  <conditionalFormatting sqref="O216">
    <cfRule type="cellIs" dxfId="106" priority="136" operator="between">
      <formula>0</formula>
      <formula>0</formula>
    </cfRule>
  </conditionalFormatting>
  <conditionalFormatting sqref="O214">
    <cfRule type="cellIs" dxfId="105" priority="132" operator="between">
      <formula>0</formula>
      <formula>0</formula>
    </cfRule>
  </conditionalFormatting>
  <conditionalFormatting sqref="O217">
    <cfRule type="cellIs" dxfId="104" priority="135" operator="between">
      <formula>0</formula>
      <formula>0</formula>
    </cfRule>
  </conditionalFormatting>
  <conditionalFormatting sqref="O213">
    <cfRule type="cellIs" dxfId="103" priority="134" operator="between">
      <formula>0</formula>
      <formula>0</formula>
    </cfRule>
  </conditionalFormatting>
  <conditionalFormatting sqref="O215">
    <cfRule type="cellIs" dxfId="102" priority="133" operator="between">
      <formula>0</formula>
      <formula>0</formula>
    </cfRule>
  </conditionalFormatting>
  <conditionalFormatting sqref="O210">
    <cfRule type="cellIs" dxfId="101" priority="131" operator="between">
      <formula>0</formula>
      <formula>0</formula>
    </cfRule>
  </conditionalFormatting>
  <conditionalFormatting sqref="O208">
    <cfRule type="cellIs" dxfId="100" priority="127" operator="between">
      <formula>0</formula>
      <formula>0</formula>
    </cfRule>
  </conditionalFormatting>
  <conditionalFormatting sqref="O211">
    <cfRule type="cellIs" dxfId="99" priority="130" operator="between">
      <formula>0</formula>
      <formula>0</formula>
    </cfRule>
  </conditionalFormatting>
  <conditionalFormatting sqref="O285">
    <cfRule type="cellIs" dxfId="98" priority="57" operator="between">
      <formula>0</formula>
      <formula>0</formula>
    </cfRule>
  </conditionalFormatting>
  <conditionalFormatting sqref="O207">
    <cfRule type="cellIs" dxfId="97" priority="129" operator="between">
      <formula>0</formula>
      <formula>0</formula>
    </cfRule>
  </conditionalFormatting>
  <conditionalFormatting sqref="O286">
    <cfRule type="cellIs" dxfId="96" priority="56" operator="between">
      <formula>0</formula>
      <formula>0</formula>
    </cfRule>
  </conditionalFormatting>
  <conditionalFormatting sqref="O209">
    <cfRule type="cellIs" dxfId="95" priority="128" operator="between">
      <formula>0</formula>
      <formula>0</formula>
    </cfRule>
  </conditionalFormatting>
  <conditionalFormatting sqref="O282">
    <cfRule type="cellIs" dxfId="94" priority="55" operator="between">
      <formula>0</formula>
      <formula>0</formula>
    </cfRule>
  </conditionalFormatting>
  <conditionalFormatting sqref="O284">
    <cfRule type="cellIs" dxfId="93" priority="54" operator="between">
      <formula>0</formula>
      <formula>0</formula>
    </cfRule>
  </conditionalFormatting>
  <conditionalFormatting sqref="O200 O194">
    <cfRule type="cellIs" dxfId="92" priority="126" operator="between">
      <formula>0</formula>
      <formula>0</formula>
    </cfRule>
  </conditionalFormatting>
  <conditionalFormatting sqref="O204">
    <cfRule type="cellIs" dxfId="91" priority="125" operator="between">
      <formula>0</formula>
      <formula>0</formula>
    </cfRule>
  </conditionalFormatting>
  <conditionalFormatting sqref="O202">
    <cfRule type="cellIs" dxfId="90" priority="121" operator="between">
      <formula>0</formula>
      <formula>0</formula>
    </cfRule>
  </conditionalFormatting>
  <conditionalFormatting sqref="O205">
    <cfRule type="cellIs" dxfId="89" priority="124" operator="between">
      <formula>0</formula>
      <formula>0</formula>
    </cfRule>
  </conditionalFormatting>
  <conditionalFormatting sqref="O201">
    <cfRule type="cellIs" dxfId="88" priority="123" operator="between">
      <formula>0</formula>
      <formula>0</formula>
    </cfRule>
  </conditionalFormatting>
  <conditionalFormatting sqref="O203">
    <cfRule type="cellIs" dxfId="87" priority="122" operator="between">
      <formula>0</formula>
      <formula>0</formula>
    </cfRule>
  </conditionalFormatting>
  <conditionalFormatting sqref="O278">
    <cfRule type="cellIs" dxfId="86" priority="50" operator="between">
      <formula>0</formula>
      <formula>0</formula>
    </cfRule>
  </conditionalFormatting>
  <conditionalFormatting sqref="O277">
    <cfRule type="cellIs" dxfId="85" priority="49" operator="between">
      <formula>0</formula>
      <formula>0</formula>
    </cfRule>
  </conditionalFormatting>
  <conditionalFormatting sqref="O198">
    <cfRule type="cellIs" dxfId="84" priority="120" operator="between">
      <formula>0</formula>
      <formula>0</formula>
    </cfRule>
  </conditionalFormatting>
  <conditionalFormatting sqref="O318 O312">
    <cfRule type="cellIs" dxfId="83" priority="46" operator="between">
      <formula>0</formula>
      <formula>0</formula>
    </cfRule>
  </conditionalFormatting>
  <conditionalFormatting sqref="O323">
    <cfRule type="cellIs" dxfId="82" priority="47" operator="between">
      <formula>0</formula>
      <formula>0</formula>
    </cfRule>
  </conditionalFormatting>
  <conditionalFormatting sqref="O196">
    <cfRule type="cellIs" dxfId="81" priority="116" operator="between">
      <formula>0</formula>
      <formula>0</formula>
    </cfRule>
  </conditionalFormatting>
  <conditionalFormatting sqref="O199">
    <cfRule type="cellIs" dxfId="80" priority="119" operator="between">
      <formula>0</formula>
      <formula>0</formula>
    </cfRule>
  </conditionalFormatting>
  <conditionalFormatting sqref="O195">
    <cfRule type="cellIs" dxfId="79" priority="118" operator="between">
      <formula>0</formula>
      <formula>0</formula>
    </cfRule>
  </conditionalFormatting>
  <conditionalFormatting sqref="O197">
    <cfRule type="cellIs" dxfId="78" priority="117" operator="between">
      <formula>0</formula>
      <formula>0</formula>
    </cfRule>
  </conditionalFormatting>
  <conditionalFormatting sqref="O237 O231">
    <cfRule type="cellIs" dxfId="77" priority="115" operator="between">
      <formula>0</formula>
      <formula>0</formula>
    </cfRule>
  </conditionalFormatting>
  <conditionalFormatting sqref="O306">
    <cfRule type="cellIs" dxfId="76" priority="36" operator="between">
      <formula>0</formula>
      <formula>0</formula>
    </cfRule>
  </conditionalFormatting>
  <conditionalFormatting sqref="O225 O219">
    <cfRule type="cellIs" dxfId="75" priority="104" operator="between">
      <formula>0</formula>
      <formula>0</formula>
    </cfRule>
  </conditionalFormatting>
  <conditionalFormatting sqref="O31">
    <cfRule type="cellIs" dxfId="74" priority="26" operator="between">
      <formula>0</formula>
      <formula>0</formula>
    </cfRule>
  </conditionalFormatting>
  <conditionalFormatting sqref="O227">
    <cfRule type="cellIs" dxfId="73" priority="99" operator="between">
      <formula>0</formula>
      <formula>0</formula>
    </cfRule>
  </conditionalFormatting>
  <conditionalFormatting sqref="O226">
    <cfRule type="cellIs" dxfId="72" priority="101" operator="between">
      <formula>0</formula>
      <formula>0</formula>
    </cfRule>
  </conditionalFormatting>
  <conditionalFormatting sqref="O228">
    <cfRule type="cellIs" dxfId="71" priority="100" operator="between">
      <formula>0</formula>
      <formula>0</formula>
    </cfRule>
  </conditionalFormatting>
  <conditionalFormatting sqref="O223">
    <cfRule type="cellIs" dxfId="70" priority="98" operator="between">
      <formula>0</formula>
      <formula>0</formula>
    </cfRule>
  </conditionalFormatting>
  <conditionalFormatting sqref="O221">
    <cfRule type="cellIs" dxfId="69" priority="94" operator="between">
      <formula>0</formula>
      <formula>0</formula>
    </cfRule>
  </conditionalFormatting>
  <conditionalFormatting sqref="O224">
    <cfRule type="cellIs" dxfId="68" priority="97" operator="between">
      <formula>0</formula>
      <formula>0</formula>
    </cfRule>
  </conditionalFormatting>
  <conditionalFormatting sqref="O220">
    <cfRule type="cellIs" dxfId="67" priority="96" operator="between">
      <formula>0</formula>
      <formula>0</formula>
    </cfRule>
  </conditionalFormatting>
  <conditionalFormatting sqref="O222">
    <cfRule type="cellIs" dxfId="66" priority="95" operator="between">
      <formula>0</formula>
      <formula>0</formula>
    </cfRule>
  </conditionalFormatting>
  <conditionalFormatting sqref="O262 O256">
    <cfRule type="cellIs" dxfId="65" priority="93" operator="between">
      <formula>0</formula>
      <formula>0</formula>
    </cfRule>
  </conditionalFormatting>
  <conditionalFormatting sqref="O264">
    <cfRule type="cellIs" dxfId="64" priority="89" operator="between">
      <formula>0</formula>
      <formula>0</formula>
    </cfRule>
  </conditionalFormatting>
  <conditionalFormatting sqref="O265">
    <cfRule type="cellIs" dxfId="63" priority="90" operator="between">
      <formula>0</formula>
      <formula>0</formula>
    </cfRule>
  </conditionalFormatting>
  <conditionalFormatting sqref="O260">
    <cfRule type="cellIs" dxfId="62" priority="88" operator="between">
      <formula>0</formula>
      <formula>0</formula>
    </cfRule>
  </conditionalFormatting>
  <conditionalFormatting sqref="O258">
    <cfRule type="cellIs" dxfId="61" priority="84" operator="between">
      <formula>0</formula>
      <formula>0</formula>
    </cfRule>
  </conditionalFormatting>
  <conditionalFormatting sqref="O261">
    <cfRule type="cellIs" dxfId="60" priority="87" operator="between">
      <formula>0</formula>
      <formula>0</formula>
    </cfRule>
  </conditionalFormatting>
  <conditionalFormatting sqref="O257">
    <cfRule type="cellIs" dxfId="59" priority="86" operator="between">
      <formula>0</formula>
      <formula>0</formula>
    </cfRule>
  </conditionalFormatting>
  <conditionalFormatting sqref="O259">
    <cfRule type="cellIs" dxfId="58" priority="85" operator="between">
      <formula>0</formula>
      <formula>0</formula>
    </cfRule>
  </conditionalFormatting>
  <conditionalFormatting sqref="O250">
    <cfRule type="cellIs" dxfId="57" priority="83" operator="between">
      <formula>0</formula>
      <formula>0</formula>
    </cfRule>
  </conditionalFormatting>
  <conditionalFormatting sqref="O252">
    <cfRule type="cellIs" dxfId="56" priority="78" operator="between">
      <formula>0</formula>
      <formula>0</formula>
    </cfRule>
  </conditionalFormatting>
  <conditionalFormatting sqref="O253">
    <cfRule type="cellIs" dxfId="55" priority="79" operator="between">
      <formula>0</formula>
      <formula>0</formula>
    </cfRule>
  </conditionalFormatting>
  <conditionalFormatting sqref="O248">
    <cfRule type="cellIs" dxfId="54" priority="77" operator="between">
      <formula>0</formula>
      <formula>0</formula>
    </cfRule>
  </conditionalFormatting>
  <conditionalFormatting sqref="O249">
    <cfRule type="cellIs" dxfId="53" priority="76" operator="between">
      <formula>0</formula>
      <formula>0</formula>
    </cfRule>
  </conditionalFormatting>
  <conditionalFormatting sqref="O298">
    <cfRule type="cellIs" dxfId="52" priority="69" operator="between">
      <formula>0</formula>
      <formula>0</formula>
    </cfRule>
  </conditionalFormatting>
  <conditionalFormatting sqref="O293 O287">
    <cfRule type="cellIs" dxfId="51" priority="68" operator="between">
      <formula>0</formula>
      <formula>0</formula>
    </cfRule>
  </conditionalFormatting>
  <conditionalFormatting sqref="O295">
    <cfRule type="cellIs" dxfId="50" priority="64" operator="between">
      <formula>0</formula>
      <formula>0</formula>
    </cfRule>
  </conditionalFormatting>
  <conditionalFormatting sqref="O291">
    <cfRule type="cellIs" dxfId="49" priority="63" operator="between">
      <formula>0</formula>
      <formula>0</formula>
    </cfRule>
  </conditionalFormatting>
  <conditionalFormatting sqref="O289">
    <cfRule type="cellIs" dxfId="48" priority="59" operator="between">
      <formula>0</formula>
      <formula>0</formula>
    </cfRule>
  </conditionalFormatting>
  <conditionalFormatting sqref="O292">
    <cfRule type="cellIs" dxfId="47" priority="62" operator="between">
      <formula>0</formula>
      <formula>0</formula>
    </cfRule>
  </conditionalFormatting>
  <conditionalFormatting sqref="O288">
    <cfRule type="cellIs" dxfId="46" priority="61" operator="between">
      <formula>0</formula>
      <formula>0</formula>
    </cfRule>
  </conditionalFormatting>
  <conditionalFormatting sqref="O290">
    <cfRule type="cellIs" dxfId="45" priority="60" operator="between">
      <formula>0</formula>
      <formula>0</formula>
    </cfRule>
  </conditionalFormatting>
  <conditionalFormatting sqref="O283">
    <cfRule type="cellIs" dxfId="44" priority="53" operator="between">
      <formula>0</formula>
      <formula>0</formula>
    </cfRule>
  </conditionalFormatting>
  <conditionalFormatting sqref="O279">
    <cfRule type="cellIs" dxfId="43" priority="52" operator="between">
      <formula>0</formula>
      <formula>0</formula>
    </cfRule>
  </conditionalFormatting>
  <conditionalFormatting sqref="O280">
    <cfRule type="cellIs" dxfId="42" priority="51" operator="between">
      <formula>0</formula>
      <formula>0</formula>
    </cfRule>
  </conditionalFormatting>
  <conditionalFormatting sqref="O300:O301">
    <cfRule type="cellIs" dxfId="41" priority="48" operator="between">
      <formula>0</formula>
      <formula>0</formula>
    </cfRule>
  </conditionalFormatting>
  <conditionalFormatting sqref="O322">
    <cfRule type="cellIs" dxfId="40" priority="45" operator="between">
      <formula>0</formula>
      <formula>0</formula>
    </cfRule>
  </conditionalFormatting>
  <conditionalFormatting sqref="O320">
    <cfRule type="cellIs" dxfId="39" priority="42" operator="between">
      <formula>0</formula>
      <formula>0</formula>
    </cfRule>
  </conditionalFormatting>
  <conditionalFormatting sqref="O319">
    <cfRule type="cellIs" dxfId="38" priority="44" operator="between">
      <formula>0</formula>
      <formula>0</formula>
    </cfRule>
  </conditionalFormatting>
  <conditionalFormatting sqref="O321">
    <cfRule type="cellIs" dxfId="37" priority="43" operator="between">
      <formula>0</formula>
      <formula>0</formula>
    </cfRule>
  </conditionalFormatting>
  <conditionalFormatting sqref="O316">
    <cfRule type="cellIs" dxfId="36" priority="41" operator="between">
      <formula>0</formula>
      <formula>0</formula>
    </cfRule>
  </conditionalFormatting>
  <conditionalFormatting sqref="O314">
    <cfRule type="cellIs" dxfId="35" priority="37" operator="between">
      <formula>0</formula>
      <formula>0</formula>
    </cfRule>
  </conditionalFormatting>
  <conditionalFormatting sqref="O317">
    <cfRule type="cellIs" dxfId="34" priority="40" operator="between">
      <formula>0</formula>
      <formula>0</formula>
    </cfRule>
  </conditionalFormatting>
  <conditionalFormatting sqref="O313">
    <cfRule type="cellIs" dxfId="33" priority="39" operator="between">
      <formula>0</formula>
      <formula>0</formula>
    </cfRule>
  </conditionalFormatting>
  <conditionalFormatting sqref="O315">
    <cfRule type="cellIs" dxfId="32" priority="38" operator="between">
      <formula>0</formula>
      <formula>0</formula>
    </cfRule>
  </conditionalFormatting>
  <conditionalFormatting sqref="O310">
    <cfRule type="cellIs" dxfId="31" priority="35" operator="between">
      <formula>0</formula>
      <formula>0</formula>
    </cfRule>
  </conditionalFormatting>
  <conditionalFormatting sqref="O308">
    <cfRule type="cellIs" dxfId="30" priority="31" operator="between">
      <formula>0</formula>
      <formula>0</formula>
    </cfRule>
  </conditionalFormatting>
  <conditionalFormatting sqref="O311">
    <cfRule type="cellIs" dxfId="29" priority="34" operator="between">
      <formula>0</formula>
      <formula>0</formula>
    </cfRule>
  </conditionalFormatting>
  <conditionalFormatting sqref="O307">
    <cfRule type="cellIs" dxfId="28" priority="33" operator="between">
      <formula>0</formula>
      <formula>0</formula>
    </cfRule>
  </conditionalFormatting>
  <conditionalFormatting sqref="O309">
    <cfRule type="cellIs" dxfId="27" priority="32" operator="between">
      <formula>0</formula>
      <formula>0</formula>
    </cfRule>
  </conditionalFormatting>
  <conditionalFormatting sqref="O304">
    <cfRule type="cellIs" dxfId="26" priority="30" operator="between">
      <formula>0</formula>
      <formula>0</formula>
    </cfRule>
  </conditionalFormatting>
  <conditionalFormatting sqref="O302">
    <cfRule type="cellIs" dxfId="25" priority="27" operator="between">
      <formula>0</formula>
      <formula>0</formula>
    </cfRule>
  </conditionalFormatting>
  <conditionalFormatting sqref="O305">
    <cfRule type="cellIs" dxfId="24" priority="29" operator="between">
      <formula>0</formula>
      <formula>0</formula>
    </cfRule>
  </conditionalFormatting>
  <conditionalFormatting sqref="O303">
    <cfRule type="cellIs" dxfId="23" priority="28" operator="between">
      <formula>0</formula>
      <formula>0</formula>
    </cfRule>
  </conditionalFormatting>
  <conditionalFormatting sqref="A2">
    <cfRule type="cellIs" dxfId="22" priority="24" operator="between">
      <formula>0</formula>
      <formula>0</formula>
    </cfRule>
  </conditionalFormatting>
  <conditionalFormatting sqref="C2">
    <cfRule type="cellIs" dxfId="21" priority="23" operator="between">
      <formula>0</formula>
      <formula>0</formula>
    </cfRule>
  </conditionalFormatting>
  <conditionalFormatting sqref="B2 D2">
    <cfRule type="cellIs" dxfId="20" priority="22" operator="between">
      <formula>0</formula>
      <formula>0</formula>
    </cfRule>
  </conditionalFormatting>
  <conditionalFormatting sqref="E2">
    <cfRule type="cellIs" dxfId="19" priority="21" operator="between">
      <formula>0</formula>
      <formula>0</formula>
    </cfRule>
  </conditionalFormatting>
  <conditionalFormatting sqref="F2">
    <cfRule type="cellIs" dxfId="18" priority="20" operator="between">
      <formula>0</formula>
      <formula>0</formula>
    </cfRule>
  </conditionalFormatting>
  <conditionalFormatting sqref="G2">
    <cfRule type="cellIs" dxfId="17" priority="19" operator="between">
      <formula>0</formula>
      <formula>0</formula>
    </cfRule>
  </conditionalFormatting>
  <conditionalFormatting sqref="H2">
    <cfRule type="cellIs" dxfId="16" priority="18" operator="between">
      <formula>0</formula>
      <formula>0</formula>
    </cfRule>
  </conditionalFormatting>
  <conditionalFormatting sqref="I2">
    <cfRule type="cellIs" dxfId="15" priority="17" operator="between">
      <formula>0</formula>
      <formula>0</formula>
    </cfRule>
  </conditionalFormatting>
  <conditionalFormatting sqref="J2">
    <cfRule type="cellIs" dxfId="14" priority="16" operator="between">
      <formula>0</formula>
      <formula>0</formula>
    </cfRule>
  </conditionalFormatting>
  <conditionalFormatting sqref="K2">
    <cfRule type="cellIs" dxfId="13" priority="15" operator="between">
      <formula>0</formula>
      <formula>0</formula>
    </cfRule>
  </conditionalFormatting>
  <conditionalFormatting sqref="L2">
    <cfRule type="cellIs" dxfId="12" priority="14" operator="between">
      <formula>0</formula>
      <formula>0</formula>
    </cfRule>
  </conditionalFormatting>
  <conditionalFormatting sqref="M2">
    <cfRule type="cellIs" dxfId="11" priority="13" operator="between">
      <formula>0</formula>
      <formula>0</formula>
    </cfRule>
  </conditionalFormatting>
  <conditionalFormatting sqref="N2">
    <cfRule type="cellIs" dxfId="10" priority="12" operator="between">
      <formula>0</formula>
      <formula>0</formula>
    </cfRule>
  </conditionalFormatting>
  <conditionalFormatting sqref="P1">
    <cfRule type="cellIs" dxfId="9" priority="10" operator="between">
      <formula>0</formula>
      <formula>0</formula>
    </cfRule>
  </conditionalFormatting>
  <conditionalFormatting sqref="P1">
    <cfRule type="cellIs" dxfId="8" priority="9" operator="between">
      <formula>0</formula>
      <formula>0</formula>
    </cfRule>
  </conditionalFormatting>
  <conditionalFormatting sqref="P1">
    <cfRule type="cellIs" dxfId="7" priority="8" operator="between">
      <formula>0</formula>
      <formula>0</formula>
    </cfRule>
  </conditionalFormatting>
  <conditionalFormatting sqref="P2:Q2">
    <cfRule type="cellIs" dxfId="6" priority="7" operator="between">
      <formula>0</formula>
      <formula>0</formula>
    </cfRule>
  </conditionalFormatting>
  <conditionalFormatting sqref="S1">
    <cfRule type="cellIs" dxfId="5" priority="6" operator="between">
      <formula>0</formula>
      <formula>0</formula>
    </cfRule>
  </conditionalFormatting>
  <conditionalFormatting sqref="S2">
    <cfRule type="cellIs" dxfId="4" priority="5" operator="between">
      <formula>0</formula>
      <formula>0</formula>
    </cfRule>
  </conditionalFormatting>
  <conditionalFormatting sqref="U2">
    <cfRule type="cellIs" dxfId="3" priority="4" operator="between">
      <formula>0</formula>
      <formula>0</formula>
    </cfRule>
  </conditionalFormatting>
  <conditionalFormatting sqref="W2">
    <cfRule type="cellIs" dxfId="2" priority="3" operator="between">
      <formula>0</formula>
      <formula>0</formula>
    </cfRule>
  </conditionalFormatting>
  <conditionalFormatting sqref="A3 A91">
    <cfRule type="cellIs" dxfId="1" priority="1" operator="between">
      <formula>0</formula>
      <formula>0</formula>
    </cfRule>
  </conditionalFormatting>
  <conditionalFormatting sqref="A93:A110 A134:A154 A156:A175 A178:A197 A199:A220 A222:A241 A243:A263 A265:A285">
    <cfRule type="cellIs" dxfId="0" priority="2" operator="between">
      <formula>0</formula>
      <formula>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electionRatio">
                <anchor moveWithCells="1" sizeWithCells="1">
                  <from>
                    <xdr:col>0</xdr:col>
                    <xdr:colOff>342900</xdr:colOff>
                    <xdr:row>5</xdr:row>
                    <xdr:rowOff>38100</xdr:rowOff>
                  </from>
                  <to>
                    <xdr:col>1</xdr:col>
                    <xdr:colOff>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Grassullo, Thomas PH/FR/EXT</dc:creator>
  <cp:lastModifiedBy>Grassullo, Thomas PH/FR/EXT</cp:lastModifiedBy>
  <dcterms:created xsi:type="dcterms:W3CDTF">2014-11-18T15:55:55Z</dcterms:created>
  <dcterms:modified xsi:type="dcterms:W3CDTF">2014-11-18T16:03:26Z</dcterms:modified>
</cp:coreProperties>
</file>