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405" windowWidth="28275" windowHeight="11790" activeTab="2"/>
  </bookViews>
  <sheets>
    <sheet name="Previsionnel" sheetId="1" r:id="rId1"/>
    <sheet name="Réel" sheetId="2" r:id="rId2"/>
    <sheet name="Prev.Act.Atelier(UV)" sheetId="3" r:id="rId3"/>
    <sheet name="Prev. Act. Canal" sheetId="4" r:id="rId4"/>
  </sheets>
  <externalReferences>
    <externalReference r:id="rId5"/>
  </externalReferences>
  <calcPr calcId="145621"/>
</workbook>
</file>

<file path=xl/calcChain.xml><?xml version="1.0" encoding="utf-8"?>
<calcChain xmlns="http://schemas.openxmlformats.org/spreadsheetml/2006/main">
  <c r="J1949" i="3" l="1"/>
  <c r="I1949" i="3"/>
  <c r="H1949" i="3"/>
  <c r="G1949" i="3"/>
  <c r="F1949" i="3"/>
  <c r="E1949" i="3"/>
  <c r="D1949" i="3"/>
  <c r="C1949" i="3"/>
  <c r="J1919" i="3"/>
  <c r="I1919" i="3"/>
  <c r="H1919" i="3"/>
  <c r="G1919" i="3"/>
  <c r="F1919" i="3"/>
  <c r="E1919" i="3"/>
  <c r="D1919" i="3"/>
  <c r="C1919" i="3"/>
  <c r="J1889" i="3"/>
  <c r="I1889" i="3"/>
  <c r="H1889" i="3"/>
  <c r="G1889" i="3"/>
  <c r="F1889" i="3"/>
  <c r="E1889" i="3"/>
  <c r="D1889" i="3"/>
  <c r="C1889" i="3"/>
  <c r="J1859" i="3"/>
  <c r="I1859" i="3"/>
  <c r="H1859" i="3"/>
  <c r="G1859" i="3"/>
  <c r="F1859" i="3"/>
  <c r="E1859" i="3"/>
  <c r="D1859" i="3"/>
  <c r="C1859" i="3"/>
  <c r="J1835" i="3"/>
  <c r="I1835" i="3"/>
  <c r="H1835" i="3"/>
  <c r="G1835" i="3"/>
  <c r="F1835" i="3"/>
  <c r="E1835" i="3"/>
  <c r="D1835" i="3"/>
  <c r="C1835" i="3"/>
  <c r="J1829" i="3"/>
  <c r="I1829" i="3"/>
  <c r="H1829" i="3"/>
  <c r="G1829" i="3"/>
  <c r="F1829" i="3"/>
  <c r="E1829" i="3"/>
  <c r="D1829" i="3"/>
  <c r="C1829" i="3"/>
  <c r="J1799" i="3"/>
  <c r="I1799" i="3"/>
  <c r="H1799" i="3"/>
  <c r="G1799" i="3"/>
  <c r="F1799" i="3"/>
  <c r="E1799" i="3"/>
  <c r="D1799" i="3"/>
  <c r="C1799" i="3"/>
  <c r="J1769" i="3"/>
  <c r="I1769" i="3"/>
  <c r="H1769" i="3"/>
  <c r="G1769" i="3"/>
  <c r="F1769" i="3"/>
  <c r="E1769" i="3"/>
  <c r="D1769" i="3"/>
  <c r="C1769" i="3"/>
  <c r="J1739" i="3"/>
  <c r="I1739" i="3"/>
  <c r="H1739" i="3"/>
  <c r="G1739" i="3"/>
  <c r="F1739" i="3"/>
  <c r="E1739" i="3"/>
  <c r="D1739" i="3"/>
  <c r="C1739" i="3"/>
  <c r="J1709" i="3"/>
  <c r="I1709" i="3"/>
  <c r="H1709" i="3"/>
  <c r="G1709" i="3"/>
  <c r="F1709" i="3"/>
  <c r="E1709" i="3"/>
  <c r="D1709" i="3"/>
  <c r="C1709" i="3"/>
  <c r="J1708" i="3"/>
  <c r="I1708" i="3"/>
  <c r="H1708" i="3"/>
  <c r="G1708" i="3"/>
  <c r="F1708" i="3"/>
  <c r="E1708" i="3"/>
  <c r="D1708" i="3"/>
  <c r="C1708" i="3"/>
  <c r="J1678" i="3"/>
  <c r="I1678" i="3"/>
  <c r="H1678" i="3"/>
  <c r="G1678" i="3"/>
  <c r="F1678" i="3"/>
  <c r="E1678" i="3"/>
  <c r="D1678" i="3"/>
  <c r="C1678" i="3"/>
  <c r="J1648" i="3"/>
  <c r="I1648" i="3"/>
  <c r="H1648" i="3"/>
  <c r="G1648" i="3"/>
  <c r="F1648" i="3"/>
  <c r="E1648" i="3"/>
  <c r="D1648" i="3"/>
  <c r="C1648" i="3"/>
  <c r="J1618" i="3"/>
  <c r="I1618" i="3"/>
  <c r="H1618" i="3"/>
  <c r="G1618" i="3"/>
  <c r="F1618" i="3"/>
  <c r="E1618" i="3"/>
  <c r="D1618" i="3"/>
  <c r="C1618" i="3"/>
  <c r="J1588" i="3"/>
  <c r="I1588" i="3"/>
  <c r="H1588" i="3"/>
  <c r="G1588" i="3"/>
  <c r="F1588" i="3"/>
  <c r="E1588" i="3"/>
  <c r="D1588" i="3"/>
  <c r="C1588" i="3"/>
  <c r="J1576" i="3"/>
  <c r="I1576" i="3"/>
  <c r="H1576" i="3"/>
  <c r="G1576" i="3"/>
  <c r="F1576" i="3"/>
  <c r="E1576" i="3"/>
  <c r="D1576" i="3"/>
  <c r="C1576" i="3"/>
  <c r="J1558" i="3"/>
  <c r="I1558" i="3"/>
  <c r="H1558" i="3"/>
  <c r="G1558" i="3"/>
  <c r="F1558" i="3"/>
  <c r="E1558" i="3"/>
  <c r="D1558" i="3"/>
  <c r="C1558" i="3"/>
  <c r="J1528" i="3"/>
  <c r="I1528" i="3"/>
  <c r="H1528" i="3"/>
  <c r="G1528" i="3"/>
  <c r="F1528" i="3"/>
  <c r="E1528" i="3"/>
  <c r="D1528" i="3"/>
  <c r="C1528" i="3"/>
  <c r="J1498" i="3"/>
  <c r="I1498" i="3"/>
  <c r="H1498" i="3"/>
  <c r="G1498" i="3"/>
  <c r="F1498" i="3"/>
  <c r="E1498" i="3"/>
  <c r="D1498" i="3"/>
  <c r="C1498" i="3"/>
  <c r="J1468" i="3"/>
  <c r="I1468" i="3"/>
  <c r="H1468" i="3"/>
  <c r="G1468" i="3"/>
  <c r="F1468" i="3"/>
  <c r="E1468" i="3"/>
  <c r="D1468" i="3"/>
  <c r="C1468" i="3"/>
  <c r="J1444" i="3"/>
  <c r="I1444" i="3"/>
  <c r="H1444" i="3"/>
  <c r="G1444" i="3"/>
  <c r="F1444" i="3"/>
  <c r="E1444" i="3"/>
  <c r="D1444" i="3"/>
  <c r="C1444" i="3"/>
  <c r="J1438" i="3"/>
  <c r="I1438" i="3"/>
  <c r="H1438" i="3"/>
  <c r="G1438" i="3"/>
  <c r="F1438" i="3"/>
  <c r="E1438" i="3"/>
  <c r="D1438" i="3"/>
  <c r="C1438" i="3"/>
  <c r="J1408" i="3"/>
  <c r="I1408" i="3"/>
  <c r="H1408" i="3"/>
  <c r="G1408" i="3"/>
  <c r="F1408" i="3"/>
  <c r="E1408" i="3"/>
  <c r="D1408" i="3"/>
  <c r="C1408" i="3"/>
  <c r="J1378" i="3"/>
  <c r="I1378" i="3"/>
  <c r="H1378" i="3"/>
  <c r="G1378" i="3"/>
  <c r="F1378" i="3"/>
  <c r="E1378" i="3"/>
  <c r="D1378" i="3"/>
  <c r="C1378" i="3"/>
  <c r="J1348" i="3"/>
  <c r="I1348" i="3"/>
  <c r="H1348" i="3"/>
  <c r="G1348" i="3"/>
  <c r="F1348" i="3"/>
  <c r="E1348" i="3"/>
  <c r="D1348" i="3"/>
  <c r="C1348" i="3"/>
  <c r="J1318" i="3"/>
  <c r="I1318" i="3"/>
  <c r="H1318" i="3"/>
  <c r="G1318" i="3"/>
  <c r="F1318" i="3"/>
  <c r="E1318" i="3"/>
  <c r="D1318" i="3"/>
  <c r="C1318" i="3"/>
  <c r="J1317" i="3"/>
  <c r="I1317" i="3"/>
  <c r="H1317" i="3"/>
  <c r="G1317" i="3"/>
  <c r="F1317" i="3"/>
  <c r="E1317" i="3"/>
  <c r="D1317" i="3"/>
  <c r="C1317" i="3"/>
  <c r="J1287" i="3"/>
  <c r="I1287" i="3"/>
  <c r="H1287" i="3"/>
  <c r="G1287" i="3"/>
  <c r="F1287" i="3"/>
  <c r="E1287" i="3"/>
  <c r="D1287" i="3"/>
  <c r="C1287" i="3"/>
  <c r="J1257" i="3"/>
  <c r="I1257" i="3"/>
  <c r="H1257" i="3"/>
  <c r="G1257" i="3"/>
  <c r="F1257" i="3"/>
  <c r="E1257" i="3"/>
  <c r="D1257" i="3"/>
  <c r="C1257" i="3"/>
  <c r="J1227" i="3"/>
  <c r="I1227" i="3"/>
  <c r="H1227" i="3"/>
  <c r="G1227" i="3"/>
  <c r="F1227" i="3"/>
  <c r="E1227" i="3"/>
  <c r="D1227" i="3"/>
  <c r="C1227" i="3"/>
  <c r="J1197" i="3"/>
  <c r="I1197" i="3"/>
  <c r="H1197" i="3"/>
  <c r="G1197" i="3"/>
  <c r="F1197" i="3"/>
  <c r="E1197" i="3"/>
  <c r="D1197" i="3"/>
  <c r="C1197" i="3"/>
  <c r="J1179" i="3"/>
  <c r="I1179" i="3"/>
  <c r="H1179" i="3"/>
  <c r="G1179" i="3"/>
  <c r="F1179" i="3"/>
  <c r="E1179" i="3"/>
  <c r="D1179" i="3"/>
  <c r="C1179" i="3"/>
  <c r="J1167" i="3"/>
  <c r="I1167" i="3"/>
  <c r="H1167" i="3"/>
  <c r="G1167" i="3"/>
  <c r="F1167" i="3"/>
  <c r="E1167" i="3"/>
  <c r="D1167" i="3"/>
  <c r="C1167" i="3"/>
  <c r="J1137" i="3"/>
  <c r="I1137" i="3"/>
  <c r="H1137" i="3"/>
  <c r="G1137" i="3"/>
  <c r="F1137" i="3"/>
  <c r="E1137" i="3"/>
  <c r="D1137" i="3"/>
  <c r="C1137" i="3"/>
  <c r="J1107" i="3"/>
  <c r="I1107" i="3"/>
  <c r="H1107" i="3"/>
  <c r="G1107" i="3"/>
  <c r="F1107" i="3"/>
  <c r="E1107" i="3"/>
  <c r="D1107" i="3"/>
  <c r="C1107" i="3"/>
  <c r="J1077" i="3"/>
  <c r="I1077" i="3"/>
  <c r="H1077" i="3"/>
  <c r="G1077" i="3"/>
  <c r="F1077" i="3"/>
  <c r="E1077" i="3"/>
  <c r="D1077" i="3"/>
  <c r="C1077" i="3"/>
  <c r="J1047" i="3"/>
  <c r="I1047" i="3"/>
  <c r="H1047" i="3"/>
  <c r="G1047" i="3"/>
  <c r="F1047" i="3"/>
  <c r="E1047" i="3"/>
  <c r="D1047" i="3"/>
  <c r="C1047" i="3"/>
  <c r="J1046" i="3"/>
  <c r="I1046" i="3"/>
  <c r="H1046" i="3"/>
  <c r="G1046" i="3"/>
  <c r="F1046" i="3"/>
  <c r="E1046" i="3"/>
  <c r="D1046" i="3"/>
  <c r="C1046" i="3"/>
  <c r="J1016" i="3"/>
  <c r="I1016" i="3"/>
  <c r="H1016" i="3"/>
  <c r="G1016" i="3"/>
  <c r="F1016" i="3"/>
  <c r="E1016" i="3"/>
  <c r="D1016" i="3"/>
  <c r="C1016" i="3"/>
  <c r="J986" i="3"/>
  <c r="I986" i="3"/>
  <c r="H986" i="3"/>
  <c r="G986" i="3"/>
  <c r="F986" i="3"/>
  <c r="E986" i="3"/>
  <c r="D986" i="3"/>
  <c r="C986" i="3"/>
  <c r="J956" i="3"/>
  <c r="I956" i="3"/>
  <c r="H956" i="3"/>
  <c r="G956" i="3"/>
  <c r="F956" i="3"/>
  <c r="E956" i="3"/>
  <c r="D956" i="3"/>
  <c r="C956" i="3"/>
  <c r="J926" i="3"/>
  <c r="I926" i="3"/>
  <c r="H926" i="3"/>
  <c r="G926" i="3"/>
  <c r="F926" i="3"/>
  <c r="E926" i="3"/>
  <c r="D926" i="3"/>
  <c r="C926" i="3"/>
  <c r="J920" i="3"/>
  <c r="I920" i="3"/>
  <c r="H920" i="3"/>
  <c r="G920" i="3"/>
  <c r="F920" i="3"/>
  <c r="E920" i="3"/>
  <c r="D920" i="3"/>
  <c r="C920" i="3"/>
  <c r="J896" i="3"/>
  <c r="I896" i="3"/>
  <c r="H896" i="3"/>
  <c r="G896" i="3"/>
  <c r="F896" i="3"/>
  <c r="E896" i="3"/>
  <c r="D896" i="3"/>
  <c r="C896" i="3"/>
  <c r="J866" i="3"/>
  <c r="I866" i="3"/>
  <c r="H866" i="3"/>
  <c r="G866" i="3"/>
  <c r="F866" i="3"/>
  <c r="E866" i="3"/>
  <c r="D866" i="3"/>
  <c r="C866" i="3"/>
  <c r="J836" i="3"/>
  <c r="I836" i="3"/>
  <c r="H836" i="3"/>
  <c r="G836" i="3"/>
  <c r="F836" i="3"/>
  <c r="E836" i="3"/>
  <c r="D836" i="3"/>
  <c r="C836" i="3"/>
  <c r="J806" i="3"/>
  <c r="I806" i="3"/>
  <c r="H806" i="3"/>
  <c r="G806" i="3"/>
  <c r="F806" i="3"/>
  <c r="E806" i="3"/>
  <c r="D806" i="3"/>
  <c r="C806" i="3"/>
  <c r="J788" i="3"/>
  <c r="I788" i="3"/>
  <c r="H788" i="3"/>
  <c r="G788" i="3"/>
  <c r="F788" i="3"/>
  <c r="E788" i="3"/>
  <c r="D788" i="3"/>
  <c r="C788" i="3"/>
  <c r="J776" i="3"/>
  <c r="I776" i="3"/>
  <c r="H776" i="3"/>
  <c r="G776" i="3"/>
  <c r="F776" i="3"/>
  <c r="E776" i="3"/>
  <c r="D776" i="3"/>
  <c r="C776" i="3"/>
  <c r="J746" i="3"/>
  <c r="I746" i="3"/>
  <c r="H746" i="3"/>
  <c r="G746" i="3"/>
  <c r="F746" i="3"/>
  <c r="E746" i="3"/>
  <c r="D746" i="3"/>
  <c r="C746" i="3"/>
  <c r="J716" i="3"/>
  <c r="I716" i="3"/>
  <c r="H716" i="3"/>
  <c r="G716" i="3"/>
  <c r="F716" i="3"/>
  <c r="E716" i="3"/>
  <c r="D716" i="3"/>
  <c r="C716" i="3"/>
  <c r="J686" i="3"/>
  <c r="I686" i="3"/>
  <c r="H686" i="3"/>
  <c r="G686" i="3"/>
  <c r="F686" i="3"/>
  <c r="E686" i="3"/>
  <c r="D686" i="3"/>
  <c r="C686" i="3"/>
  <c r="J656" i="3"/>
  <c r="I656" i="3"/>
  <c r="H656" i="3"/>
  <c r="G656" i="3"/>
  <c r="F656" i="3"/>
  <c r="E656" i="3"/>
  <c r="D656" i="3"/>
  <c r="C656" i="3"/>
  <c r="J655" i="3"/>
  <c r="I655" i="3"/>
  <c r="H655" i="3"/>
  <c r="G655" i="3"/>
  <c r="F655" i="3"/>
  <c r="E655" i="3"/>
  <c r="D655" i="3"/>
  <c r="C655" i="3"/>
  <c r="J625" i="3"/>
  <c r="I625" i="3"/>
  <c r="H625" i="3"/>
  <c r="G625" i="3"/>
  <c r="F625" i="3"/>
  <c r="E625" i="3"/>
  <c r="D625" i="3"/>
  <c r="C625" i="3"/>
  <c r="J595" i="3"/>
  <c r="I595" i="3"/>
  <c r="H595" i="3"/>
  <c r="G595" i="3"/>
  <c r="F595" i="3"/>
  <c r="E595" i="3"/>
  <c r="D595" i="3"/>
  <c r="C595" i="3"/>
  <c r="J565" i="3"/>
  <c r="I565" i="3"/>
  <c r="H565" i="3"/>
  <c r="G565" i="3"/>
  <c r="F565" i="3"/>
  <c r="E565" i="3"/>
  <c r="D565" i="3"/>
  <c r="C565" i="3"/>
  <c r="J535" i="3"/>
  <c r="I535" i="3"/>
  <c r="H535" i="3"/>
  <c r="G535" i="3"/>
  <c r="F535" i="3"/>
  <c r="E535" i="3"/>
  <c r="D535" i="3"/>
  <c r="C535" i="3"/>
  <c r="J534" i="3"/>
  <c r="I534" i="3"/>
  <c r="H534" i="3"/>
  <c r="G534" i="3"/>
  <c r="F534" i="3"/>
  <c r="E534" i="3"/>
  <c r="D534" i="3"/>
  <c r="C534" i="3"/>
  <c r="J504" i="3"/>
  <c r="I504" i="3"/>
  <c r="H504" i="3"/>
  <c r="G504" i="3"/>
  <c r="F504" i="3"/>
  <c r="E504" i="3"/>
  <c r="D504" i="3"/>
  <c r="C504" i="3"/>
  <c r="J474" i="3"/>
  <c r="I474" i="3"/>
  <c r="H474" i="3"/>
  <c r="G474" i="3"/>
  <c r="F474" i="3"/>
  <c r="E474" i="3"/>
  <c r="D474" i="3"/>
  <c r="C474" i="3"/>
  <c r="J444" i="3"/>
  <c r="I444" i="3"/>
  <c r="H444" i="3"/>
  <c r="G444" i="3"/>
  <c r="F444" i="3"/>
  <c r="E444" i="3"/>
  <c r="D444" i="3"/>
  <c r="C444" i="3"/>
  <c r="J414" i="3"/>
  <c r="I414" i="3"/>
  <c r="H414" i="3"/>
  <c r="G414" i="3"/>
  <c r="F414" i="3"/>
  <c r="E414" i="3"/>
  <c r="D414" i="3"/>
  <c r="C414" i="3"/>
  <c r="J402" i="3"/>
  <c r="I402" i="3"/>
  <c r="H402" i="3"/>
  <c r="G402" i="3"/>
  <c r="F402" i="3"/>
  <c r="E402" i="3"/>
  <c r="D402" i="3"/>
  <c r="C402" i="3"/>
  <c r="J384" i="3"/>
  <c r="I384" i="3"/>
  <c r="H384" i="3"/>
  <c r="G384" i="3"/>
  <c r="F384" i="3"/>
  <c r="E384" i="3"/>
  <c r="D384" i="3"/>
  <c r="C384" i="3"/>
  <c r="J354" i="3"/>
  <c r="I354" i="3"/>
  <c r="H354" i="3"/>
  <c r="G354" i="3"/>
  <c r="F354" i="3"/>
  <c r="E354" i="3"/>
  <c r="D354" i="3"/>
  <c r="C354" i="3"/>
  <c r="J324" i="3"/>
  <c r="I324" i="3"/>
  <c r="H324" i="3"/>
  <c r="G324" i="3"/>
  <c r="F324" i="3"/>
  <c r="E324" i="3"/>
  <c r="D324" i="3"/>
  <c r="C324" i="3"/>
  <c r="J294" i="3"/>
  <c r="I294" i="3"/>
  <c r="H294" i="3"/>
  <c r="G294" i="3"/>
  <c r="F294" i="3"/>
  <c r="E294" i="3"/>
  <c r="D294" i="3"/>
  <c r="C294" i="3"/>
  <c r="J264" i="3"/>
  <c r="I264" i="3"/>
  <c r="H264" i="3"/>
  <c r="G264" i="3"/>
  <c r="F264" i="3"/>
  <c r="E264" i="3"/>
  <c r="D264" i="3"/>
  <c r="C264" i="3"/>
  <c r="J263" i="3"/>
  <c r="I263" i="3"/>
  <c r="H263" i="3"/>
  <c r="G263" i="3"/>
  <c r="F263" i="3"/>
  <c r="E263" i="3"/>
  <c r="D263" i="3"/>
  <c r="C263" i="3"/>
  <c r="J233" i="3"/>
  <c r="I233" i="3"/>
  <c r="H233" i="3"/>
  <c r="G233" i="3"/>
  <c r="F233" i="3"/>
  <c r="E233" i="3"/>
  <c r="D233" i="3"/>
  <c r="C233" i="3"/>
  <c r="J203" i="3"/>
  <c r="I203" i="3"/>
  <c r="H203" i="3"/>
  <c r="G203" i="3"/>
  <c r="F203" i="3"/>
  <c r="E203" i="3"/>
  <c r="D203" i="3"/>
  <c r="C203" i="3"/>
  <c r="J173" i="3"/>
  <c r="I173" i="3"/>
  <c r="H173" i="3"/>
  <c r="G173" i="3"/>
  <c r="F173" i="3"/>
  <c r="E173" i="3"/>
  <c r="D173" i="3"/>
  <c r="C173" i="3"/>
  <c r="J143" i="3"/>
  <c r="I143" i="3"/>
  <c r="H143" i="3"/>
  <c r="G143" i="3"/>
  <c r="F143" i="3"/>
  <c r="E143" i="3"/>
  <c r="D143" i="3"/>
  <c r="C143" i="3"/>
  <c r="J142" i="3"/>
  <c r="I142" i="3"/>
  <c r="H142" i="3"/>
  <c r="G142" i="3"/>
  <c r="F142" i="3"/>
  <c r="E142" i="3"/>
  <c r="D142" i="3"/>
  <c r="C142" i="3"/>
  <c r="J112" i="3"/>
  <c r="I112" i="3"/>
  <c r="H112" i="3"/>
  <c r="G112" i="3"/>
  <c r="F112" i="3"/>
  <c r="E112" i="3"/>
  <c r="D112" i="3"/>
  <c r="C112" i="3"/>
  <c r="J82" i="3"/>
  <c r="I82" i="3"/>
  <c r="H82" i="3"/>
  <c r="G82" i="3"/>
  <c r="F82" i="3"/>
  <c r="E82" i="3"/>
  <c r="D82" i="3"/>
  <c r="C82" i="3"/>
  <c r="J52" i="3"/>
  <c r="I52" i="3"/>
  <c r="H52" i="3"/>
  <c r="G52" i="3"/>
  <c r="F52" i="3"/>
  <c r="E52" i="3"/>
  <c r="D52" i="3"/>
  <c r="C52" i="3"/>
  <c r="C32" i="3"/>
  <c r="C31" i="3"/>
  <c r="C30" i="3"/>
  <c r="C29" i="3"/>
  <c r="C33" i="3" s="1"/>
  <c r="C26" i="3"/>
  <c r="C25" i="3"/>
  <c r="C24" i="3"/>
  <c r="C23" i="3"/>
  <c r="C27" i="3" s="1"/>
  <c r="C22" i="3" s="1"/>
  <c r="J22" i="3"/>
  <c r="I22" i="3"/>
  <c r="H22" i="3"/>
  <c r="G22" i="3"/>
  <c r="F22" i="3"/>
  <c r="E22" i="3"/>
  <c r="D22" i="3"/>
  <c r="C20" i="3"/>
  <c r="C19" i="3"/>
  <c r="C18" i="3"/>
  <c r="C17" i="3"/>
  <c r="C21" i="3" s="1"/>
  <c r="C14" i="3"/>
  <c r="C13" i="3"/>
  <c r="C12" i="3"/>
  <c r="C11" i="3"/>
  <c r="N656" i="3" s="1"/>
  <c r="C8" i="3"/>
  <c r="C7" i="3"/>
  <c r="C6" i="3"/>
  <c r="C5" i="3"/>
  <c r="C9" i="3" s="1"/>
  <c r="J4" i="3"/>
  <c r="I4" i="3"/>
  <c r="H4" i="3"/>
  <c r="G4" i="3"/>
  <c r="F4" i="3"/>
  <c r="E4" i="3"/>
  <c r="D4" i="3"/>
  <c r="J3" i="3"/>
  <c r="I3" i="3"/>
  <c r="H3" i="3"/>
  <c r="G3" i="3"/>
  <c r="F3" i="3"/>
  <c r="E3" i="3"/>
  <c r="D3" i="3"/>
  <c r="R407" i="4"/>
  <c r="Q407" i="4"/>
  <c r="G407" i="4"/>
  <c r="F407" i="4"/>
  <c r="F406" i="4" s="1"/>
  <c r="E407" i="4"/>
  <c r="D407" i="4"/>
  <c r="P407" i="4" s="1"/>
  <c r="O406" i="4"/>
  <c r="N406" i="4"/>
  <c r="M406" i="4"/>
  <c r="L406" i="4"/>
  <c r="R406" i="4" s="1"/>
  <c r="K406" i="4"/>
  <c r="J406" i="4"/>
  <c r="I406" i="4"/>
  <c r="H406" i="4"/>
  <c r="Q406" i="4" s="1"/>
  <c r="G406" i="4"/>
  <c r="E406" i="4"/>
  <c r="D406" i="4"/>
  <c r="P406" i="4" s="1"/>
  <c r="R405" i="4"/>
  <c r="Q405" i="4"/>
  <c r="G405" i="4"/>
  <c r="F405" i="4"/>
  <c r="E405" i="4"/>
  <c r="D405" i="4"/>
  <c r="P405" i="4" s="1"/>
  <c r="R404" i="4"/>
  <c r="Q404" i="4"/>
  <c r="G404" i="4"/>
  <c r="F404" i="4"/>
  <c r="E404" i="4"/>
  <c r="D404" i="4"/>
  <c r="P404" i="4" s="1"/>
  <c r="R403" i="4"/>
  <c r="Q403" i="4"/>
  <c r="G403" i="4"/>
  <c r="F403" i="4"/>
  <c r="E403" i="4"/>
  <c r="D403" i="4"/>
  <c r="P403" i="4" s="1"/>
  <c r="R402" i="4"/>
  <c r="Q402" i="4"/>
  <c r="G402" i="4"/>
  <c r="F402" i="4"/>
  <c r="E402" i="4"/>
  <c r="D402" i="4"/>
  <c r="P402" i="4" s="1"/>
  <c r="R401" i="4"/>
  <c r="Q401" i="4"/>
  <c r="G401" i="4"/>
  <c r="G400" i="4" s="1"/>
  <c r="F401" i="4"/>
  <c r="E401" i="4"/>
  <c r="E400" i="4" s="1"/>
  <c r="D401" i="4"/>
  <c r="P401" i="4" s="1"/>
  <c r="O400" i="4"/>
  <c r="N400" i="4"/>
  <c r="R400" i="4" s="1"/>
  <c r="M400" i="4"/>
  <c r="L400" i="4"/>
  <c r="K400" i="4"/>
  <c r="J400" i="4"/>
  <c r="I400" i="4"/>
  <c r="H400" i="4"/>
  <c r="Q400" i="4" s="1"/>
  <c r="F400" i="4"/>
  <c r="R399" i="4"/>
  <c r="Q399" i="4"/>
  <c r="G399" i="4"/>
  <c r="F399" i="4"/>
  <c r="E399" i="4"/>
  <c r="D399" i="4"/>
  <c r="P399" i="4" s="1"/>
  <c r="R398" i="4"/>
  <c r="Q398" i="4"/>
  <c r="G398" i="4"/>
  <c r="F398" i="4"/>
  <c r="E398" i="4"/>
  <c r="D398" i="4"/>
  <c r="P398" i="4" s="1"/>
  <c r="R397" i="4"/>
  <c r="Q397" i="4"/>
  <c r="G397" i="4"/>
  <c r="F397" i="4"/>
  <c r="E397" i="4"/>
  <c r="D397" i="4"/>
  <c r="P397" i="4" s="1"/>
  <c r="R396" i="4"/>
  <c r="Q396" i="4"/>
  <c r="G396" i="4"/>
  <c r="G394" i="4" s="1"/>
  <c r="F396" i="4"/>
  <c r="E396" i="4"/>
  <c r="D396" i="4"/>
  <c r="P396" i="4" s="1"/>
  <c r="R395" i="4"/>
  <c r="Q395" i="4"/>
  <c r="G395" i="4"/>
  <c r="F395" i="4"/>
  <c r="F394" i="4" s="1"/>
  <c r="F383" i="4" s="1"/>
  <c r="E395" i="4"/>
  <c r="E394" i="4" s="1"/>
  <c r="D395" i="4"/>
  <c r="P395" i="4" s="1"/>
  <c r="O394" i="4"/>
  <c r="N394" i="4"/>
  <c r="M394" i="4"/>
  <c r="L394" i="4"/>
  <c r="L383" i="4" s="1"/>
  <c r="K394" i="4"/>
  <c r="J394" i="4"/>
  <c r="I394" i="4"/>
  <c r="H394" i="4"/>
  <c r="Q394" i="4" s="1"/>
  <c r="D394" i="4"/>
  <c r="R393" i="4"/>
  <c r="Q393" i="4"/>
  <c r="G393" i="4"/>
  <c r="F393" i="4"/>
  <c r="E393" i="4"/>
  <c r="D393" i="4"/>
  <c r="P393" i="4" s="1"/>
  <c r="R392" i="4"/>
  <c r="Q392" i="4"/>
  <c r="G392" i="4"/>
  <c r="F392" i="4"/>
  <c r="E392" i="4"/>
  <c r="D392" i="4"/>
  <c r="P392" i="4" s="1"/>
  <c r="R391" i="4"/>
  <c r="Q391" i="4"/>
  <c r="G391" i="4"/>
  <c r="F391" i="4"/>
  <c r="E391" i="4"/>
  <c r="D391" i="4"/>
  <c r="P391" i="4" s="1"/>
  <c r="R390" i="4"/>
  <c r="Q390" i="4"/>
  <c r="G390" i="4"/>
  <c r="F390" i="4"/>
  <c r="E390" i="4"/>
  <c r="E388" i="4" s="1"/>
  <c r="E383" i="4" s="1"/>
  <c r="D390" i="4"/>
  <c r="P390" i="4" s="1"/>
  <c r="R389" i="4"/>
  <c r="Q389" i="4"/>
  <c r="G389" i="4"/>
  <c r="G388" i="4" s="1"/>
  <c r="F389" i="4"/>
  <c r="E389" i="4"/>
  <c r="D389" i="4"/>
  <c r="P389" i="4" s="1"/>
  <c r="O388" i="4"/>
  <c r="O383" i="4" s="1"/>
  <c r="N388" i="4"/>
  <c r="R388" i="4" s="1"/>
  <c r="M388" i="4"/>
  <c r="L388" i="4"/>
  <c r="K388" i="4"/>
  <c r="K383" i="4" s="1"/>
  <c r="J388" i="4"/>
  <c r="I388" i="4"/>
  <c r="H388" i="4"/>
  <c r="Q388" i="4" s="1"/>
  <c r="F388" i="4"/>
  <c r="R387" i="4"/>
  <c r="Q387" i="4"/>
  <c r="G387" i="4"/>
  <c r="F387" i="4"/>
  <c r="E387" i="4"/>
  <c r="D387" i="4"/>
  <c r="P387" i="4" s="1"/>
  <c r="R386" i="4"/>
  <c r="Q386" i="4"/>
  <c r="G386" i="4"/>
  <c r="F386" i="4"/>
  <c r="E386" i="4"/>
  <c r="D386" i="4"/>
  <c r="P386" i="4" s="1"/>
  <c r="R385" i="4"/>
  <c r="Q385" i="4"/>
  <c r="G385" i="4"/>
  <c r="F385" i="4"/>
  <c r="E385" i="4"/>
  <c r="D385" i="4"/>
  <c r="P385" i="4" s="1"/>
  <c r="R384" i="4"/>
  <c r="Q384" i="4"/>
  <c r="G384" i="4"/>
  <c r="F384" i="4"/>
  <c r="E384" i="4"/>
  <c r="D384" i="4"/>
  <c r="P384" i="4" s="1"/>
  <c r="N383" i="4"/>
  <c r="M383" i="4"/>
  <c r="J383" i="4"/>
  <c r="I383" i="4"/>
  <c r="A383" i="4"/>
  <c r="R382" i="4"/>
  <c r="Q382" i="4"/>
  <c r="Q381" i="4" s="1"/>
  <c r="G382" i="4"/>
  <c r="G381" i="4" s="1"/>
  <c r="F382" i="4"/>
  <c r="E382" i="4"/>
  <c r="D382" i="4"/>
  <c r="P382" i="4" s="1"/>
  <c r="R381" i="4"/>
  <c r="O381" i="4"/>
  <c r="N381" i="4"/>
  <c r="M381" i="4"/>
  <c r="L381" i="4"/>
  <c r="K381" i="4"/>
  <c r="J381" i="4"/>
  <c r="I381" i="4"/>
  <c r="H381" i="4"/>
  <c r="F381" i="4"/>
  <c r="E381" i="4"/>
  <c r="D381" i="4"/>
  <c r="R380" i="4"/>
  <c r="Q380" i="4"/>
  <c r="G380" i="4"/>
  <c r="F380" i="4"/>
  <c r="E380" i="4"/>
  <c r="D380" i="4"/>
  <c r="P380" i="4" s="1"/>
  <c r="R379" i="4"/>
  <c r="Q379" i="4"/>
  <c r="G379" i="4"/>
  <c r="F379" i="4"/>
  <c r="E379" i="4"/>
  <c r="D379" i="4"/>
  <c r="P379" i="4" s="1"/>
  <c r="R378" i="4"/>
  <c r="Q378" i="4"/>
  <c r="G378" i="4"/>
  <c r="F378" i="4"/>
  <c r="E378" i="4"/>
  <c r="D378" i="4"/>
  <c r="P378" i="4" s="1"/>
  <c r="R377" i="4"/>
  <c r="Q377" i="4"/>
  <c r="G377" i="4"/>
  <c r="F377" i="4"/>
  <c r="F375" i="4" s="1"/>
  <c r="E377" i="4"/>
  <c r="D377" i="4"/>
  <c r="P377" i="4" s="1"/>
  <c r="R376" i="4"/>
  <c r="Q376" i="4"/>
  <c r="G376" i="4"/>
  <c r="G375" i="4" s="1"/>
  <c r="F376" i="4"/>
  <c r="E376" i="4"/>
  <c r="E375" i="4" s="1"/>
  <c r="D376" i="4"/>
  <c r="P376" i="4" s="1"/>
  <c r="O375" i="4"/>
  <c r="N375" i="4"/>
  <c r="M375" i="4"/>
  <c r="L375" i="4"/>
  <c r="R375" i="4" s="1"/>
  <c r="K375" i="4"/>
  <c r="J375" i="4"/>
  <c r="I375" i="4"/>
  <c r="H375" i="4"/>
  <c r="Q375" i="4" s="1"/>
  <c r="D375" i="4"/>
  <c r="R374" i="4"/>
  <c r="Q374" i="4"/>
  <c r="G374" i="4"/>
  <c r="F374" i="4"/>
  <c r="E374" i="4"/>
  <c r="D374" i="4"/>
  <c r="P374" i="4" s="1"/>
  <c r="R373" i="4"/>
  <c r="Q373" i="4"/>
  <c r="G373" i="4"/>
  <c r="F373" i="4"/>
  <c r="E373" i="4"/>
  <c r="D373" i="4"/>
  <c r="P373" i="4" s="1"/>
  <c r="R372" i="4"/>
  <c r="Q372" i="4"/>
  <c r="G372" i="4"/>
  <c r="F372" i="4"/>
  <c r="E372" i="4"/>
  <c r="D372" i="4"/>
  <c r="P372" i="4" s="1"/>
  <c r="R371" i="4"/>
  <c r="Q371" i="4"/>
  <c r="G371" i="4"/>
  <c r="F371" i="4"/>
  <c r="E371" i="4"/>
  <c r="D371" i="4"/>
  <c r="D369" i="4" s="1"/>
  <c r="R370" i="4"/>
  <c r="Q370" i="4"/>
  <c r="G370" i="4"/>
  <c r="G369" i="4" s="1"/>
  <c r="F370" i="4"/>
  <c r="E370" i="4"/>
  <c r="E369" i="4" s="1"/>
  <c r="D370" i="4"/>
  <c r="P370" i="4" s="1"/>
  <c r="O369" i="4"/>
  <c r="N369" i="4"/>
  <c r="R369" i="4" s="1"/>
  <c r="M369" i="4"/>
  <c r="L369" i="4"/>
  <c r="K369" i="4"/>
  <c r="J369" i="4"/>
  <c r="I369" i="4"/>
  <c r="H369" i="4"/>
  <c r="Q369" i="4" s="1"/>
  <c r="F369" i="4"/>
  <c r="R368" i="4"/>
  <c r="Q368" i="4"/>
  <c r="G368" i="4"/>
  <c r="F368" i="4"/>
  <c r="E368" i="4"/>
  <c r="D368" i="4"/>
  <c r="P368" i="4" s="1"/>
  <c r="R367" i="4"/>
  <c r="Q367" i="4"/>
  <c r="G367" i="4"/>
  <c r="F367" i="4"/>
  <c r="E367" i="4"/>
  <c r="D367" i="4"/>
  <c r="P367" i="4" s="1"/>
  <c r="R366" i="4"/>
  <c r="Q366" i="4"/>
  <c r="G366" i="4"/>
  <c r="F366" i="4"/>
  <c r="E366" i="4"/>
  <c r="D366" i="4"/>
  <c r="P366" i="4" s="1"/>
  <c r="R365" i="4"/>
  <c r="Q365" i="4"/>
  <c r="G365" i="4"/>
  <c r="F365" i="4"/>
  <c r="F363" i="4" s="1"/>
  <c r="E365" i="4"/>
  <c r="D365" i="4"/>
  <c r="P365" i="4" s="1"/>
  <c r="R364" i="4"/>
  <c r="Q364" i="4"/>
  <c r="G364" i="4"/>
  <c r="G363" i="4" s="1"/>
  <c r="F364" i="4"/>
  <c r="E364" i="4"/>
  <c r="E363" i="4" s="1"/>
  <c r="D364" i="4"/>
  <c r="P364" i="4" s="1"/>
  <c r="O363" i="4"/>
  <c r="N363" i="4"/>
  <c r="M363" i="4"/>
  <c r="L363" i="4"/>
  <c r="L356" i="4" s="1"/>
  <c r="K363" i="4"/>
  <c r="J363" i="4"/>
  <c r="I363" i="4"/>
  <c r="H363" i="4"/>
  <c r="H356" i="4" s="1"/>
  <c r="D363" i="4"/>
  <c r="P363" i="4" s="1"/>
  <c r="R362" i="4"/>
  <c r="Q362" i="4"/>
  <c r="G362" i="4"/>
  <c r="F362" i="4"/>
  <c r="E362" i="4"/>
  <c r="D362" i="4"/>
  <c r="P362" i="4" s="1"/>
  <c r="R361" i="4"/>
  <c r="Q361" i="4"/>
  <c r="G361" i="4"/>
  <c r="F361" i="4"/>
  <c r="E361" i="4"/>
  <c r="D361" i="4"/>
  <c r="P361" i="4" s="1"/>
  <c r="R360" i="4"/>
  <c r="Q360" i="4"/>
  <c r="G360" i="4"/>
  <c r="F360" i="4"/>
  <c r="E360" i="4"/>
  <c r="D360" i="4"/>
  <c r="P360" i="4" s="1"/>
  <c r="R359" i="4"/>
  <c r="Q359" i="4"/>
  <c r="G359" i="4"/>
  <c r="F359" i="4"/>
  <c r="E359" i="4"/>
  <c r="D359" i="4"/>
  <c r="D357" i="4" s="1"/>
  <c r="R358" i="4"/>
  <c r="Q358" i="4"/>
  <c r="G358" i="4"/>
  <c r="G357" i="4" s="1"/>
  <c r="F358" i="4"/>
  <c r="E358" i="4"/>
  <c r="E357" i="4" s="1"/>
  <c r="D358" i="4"/>
  <c r="P358" i="4" s="1"/>
  <c r="O357" i="4"/>
  <c r="N357" i="4"/>
  <c r="N356" i="4" s="1"/>
  <c r="M357" i="4"/>
  <c r="L357" i="4"/>
  <c r="K357" i="4"/>
  <c r="J357" i="4"/>
  <c r="J356" i="4" s="1"/>
  <c r="I357" i="4"/>
  <c r="H357" i="4"/>
  <c r="Q357" i="4" s="1"/>
  <c r="F357" i="4"/>
  <c r="F356" i="4" s="1"/>
  <c r="O356" i="4"/>
  <c r="M356" i="4"/>
  <c r="K356" i="4"/>
  <c r="I356" i="4"/>
  <c r="A356" i="4"/>
  <c r="R355" i="4"/>
  <c r="Q355" i="4"/>
  <c r="G355" i="4"/>
  <c r="F355" i="4"/>
  <c r="E355" i="4"/>
  <c r="D355" i="4"/>
  <c r="P355" i="4" s="1"/>
  <c r="R354" i="4"/>
  <c r="Q354" i="4"/>
  <c r="G354" i="4"/>
  <c r="F354" i="4"/>
  <c r="E354" i="4"/>
  <c r="D354" i="4"/>
  <c r="P354" i="4" s="1"/>
  <c r="R353" i="4"/>
  <c r="Q353" i="4"/>
  <c r="G353" i="4"/>
  <c r="F353" i="4"/>
  <c r="E353" i="4"/>
  <c r="D353" i="4"/>
  <c r="P353" i="4" s="1"/>
  <c r="R352" i="4"/>
  <c r="Q352" i="4"/>
  <c r="G352" i="4"/>
  <c r="F352" i="4"/>
  <c r="F350" i="4" s="1"/>
  <c r="E352" i="4"/>
  <c r="D352" i="4"/>
  <c r="P352" i="4" s="1"/>
  <c r="R351" i="4"/>
  <c r="Q351" i="4"/>
  <c r="G351" i="4"/>
  <c r="G350" i="4" s="1"/>
  <c r="F351" i="4"/>
  <c r="E351" i="4"/>
  <c r="E350" i="4" s="1"/>
  <c r="D351" i="4"/>
  <c r="P351" i="4" s="1"/>
  <c r="O350" i="4"/>
  <c r="N350" i="4"/>
  <c r="M350" i="4"/>
  <c r="L350" i="4"/>
  <c r="R350" i="4" s="1"/>
  <c r="K350" i="4"/>
  <c r="J350" i="4"/>
  <c r="I350" i="4"/>
  <c r="H350" i="4"/>
  <c r="Q350" i="4" s="1"/>
  <c r="D350" i="4"/>
  <c r="P350" i="4" s="1"/>
  <c r="R349" i="4"/>
  <c r="Q349" i="4"/>
  <c r="G349" i="4"/>
  <c r="F349" i="4"/>
  <c r="E349" i="4"/>
  <c r="D349" i="4"/>
  <c r="P349" i="4" s="1"/>
  <c r="R348" i="4"/>
  <c r="Q348" i="4"/>
  <c r="G348" i="4"/>
  <c r="F348" i="4"/>
  <c r="E348" i="4"/>
  <c r="D348" i="4"/>
  <c r="P348" i="4" s="1"/>
  <c r="R347" i="4"/>
  <c r="Q347" i="4"/>
  <c r="G347" i="4"/>
  <c r="F347" i="4"/>
  <c r="E347" i="4"/>
  <c r="D347" i="4"/>
  <c r="P347" i="4" s="1"/>
  <c r="R346" i="4"/>
  <c r="Q346" i="4"/>
  <c r="G346" i="4"/>
  <c r="F346" i="4"/>
  <c r="E346" i="4"/>
  <c r="D346" i="4"/>
  <c r="D344" i="4" s="1"/>
  <c r="R345" i="4"/>
  <c r="Q345" i="4"/>
  <c r="G345" i="4"/>
  <c r="G344" i="4" s="1"/>
  <c r="F345" i="4"/>
  <c r="E345" i="4"/>
  <c r="E344" i="4" s="1"/>
  <c r="D345" i="4"/>
  <c r="P345" i="4" s="1"/>
  <c r="O344" i="4"/>
  <c r="N344" i="4"/>
  <c r="R344" i="4" s="1"/>
  <c r="M344" i="4"/>
  <c r="L344" i="4"/>
  <c r="K344" i="4"/>
  <c r="J344" i="4"/>
  <c r="I344" i="4"/>
  <c r="H344" i="4"/>
  <c r="Q344" i="4" s="1"/>
  <c r="F344" i="4"/>
  <c r="R343" i="4"/>
  <c r="Q343" i="4"/>
  <c r="G343" i="4"/>
  <c r="F343" i="4"/>
  <c r="E343" i="4"/>
  <c r="D343" i="4"/>
  <c r="P343" i="4" s="1"/>
  <c r="R342" i="4"/>
  <c r="Q342" i="4"/>
  <c r="G342" i="4"/>
  <c r="F342" i="4"/>
  <c r="E342" i="4"/>
  <c r="D342" i="4"/>
  <c r="P342" i="4" s="1"/>
  <c r="R341" i="4"/>
  <c r="Q341" i="4"/>
  <c r="G341" i="4"/>
  <c r="F341" i="4"/>
  <c r="E341" i="4"/>
  <c r="D341" i="4"/>
  <c r="P341" i="4" s="1"/>
  <c r="R340" i="4"/>
  <c r="Q340" i="4"/>
  <c r="G340" i="4"/>
  <c r="F340" i="4"/>
  <c r="F338" i="4" s="1"/>
  <c r="E340" i="4"/>
  <c r="D340" i="4"/>
  <c r="P340" i="4" s="1"/>
  <c r="R339" i="4"/>
  <c r="Q339" i="4"/>
  <c r="G339" i="4"/>
  <c r="G338" i="4" s="1"/>
  <c r="F339" i="4"/>
  <c r="E339" i="4"/>
  <c r="E338" i="4" s="1"/>
  <c r="D339" i="4"/>
  <c r="P339" i="4" s="1"/>
  <c r="O338" i="4"/>
  <c r="N338" i="4"/>
  <c r="M338" i="4"/>
  <c r="L338" i="4"/>
  <c r="R338" i="4" s="1"/>
  <c r="K338" i="4"/>
  <c r="J338" i="4"/>
  <c r="I338" i="4"/>
  <c r="H338" i="4"/>
  <c r="Q338" i="4" s="1"/>
  <c r="D338" i="4"/>
  <c r="R337" i="4"/>
  <c r="Q337" i="4"/>
  <c r="G337" i="4"/>
  <c r="F337" i="4"/>
  <c r="E337" i="4"/>
  <c r="D337" i="4"/>
  <c r="P337" i="4" s="1"/>
  <c r="R336" i="4"/>
  <c r="Q336" i="4"/>
  <c r="G336" i="4"/>
  <c r="F336" i="4"/>
  <c r="E336" i="4"/>
  <c r="D336" i="4"/>
  <c r="P336" i="4" s="1"/>
  <c r="R335" i="4"/>
  <c r="Q335" i="4"/>
  <c r="G335" i="4"/>
  <c r="F335" i="4"/>
  <c r="E335" i="4"/>
  <c r="D335" i="4"/>
  <c r="P335" i="4" s="1"/>
  <c r="R334" i="4"/>
  <c r="Q334" i="4"/>
  <c r="G334" i="4"/>
  <c r="F334" i="4"/>
  <c r="E334" i="4"/>
  <c r="D334" i="4"/>
  <c r="D332" i="4" s="1"/>
  <c r="R333" i="4"/>
  <c r="Q333" i="4"/>
  <c r="G333" i="4"/>
  <c r="G332" i="4" s="1"/>
  <c r="G329" i="4" s="1"/>
  <c r="F333" i="4"/>
  <c r="E333" i="4"/>
  <c r="E332" i="4" s="1"/>
  <c r="D333" i="4"/>
  <c r="P333" i="4" s="1"/>
  <c r="O332" i="4"/>
  <c r="N332" i="4"/>
  <c r="N329" i="4" s="1"/>
  <c r="M332" i="4"/>
  <c r="L332" i="4"/>
  <c r="L329" i="4" s="1"/>
  <c r="K332" i="4"/>
  <c r="J332" i="4"/>
  <c r="J329" i="4" s="1"/>
  <c r="I332" i="4"/>
  <c r="H332" i="4"/>
  <c r="Q332" i="4" s="1"/>
  <c r="F332" i="4"/>
  <c r="R331" i="4"/>
  <c r="Q331" i="4"/>
  <c r="G331" i="4"/>
  <c r="F331" i="4"/>
  <c r="E331" i="4"/>
  <c r="D331" i="4"/>
  <c r="P331" i="4" s="1"/>
  <c r="R330" i="4"/>
  <c r="Q330" i="4"/>
  <c r="G330" i="4"/>
  <c r="F330" i="4"/>
  <c r="E330" i="4"/>
  <c r="D330" i="4"/>
  <c r="D329" i="4" s="1"/>
  <c r="O329" i="4"/>
  <c r="M329" i="4"/>
  <c r="K329" i="4"/>
  <c r="I329" i="4"/>
  <c r="A329" i="4"/>
  <c r="R328" i="4"/>
  <c r="Q328" i="4"/>
  <c r="G328" i="4"/>
  <c r="F328" i="4"/>
  <c r="E328" i="4"/>
  <c r="D328" i="4"/>
  <c r="R327" i="4"/>
  <c r="Q327" i="4"/>
  <c r="G327" i="4"/>
  <c r="F327" i="4"/>
  <c r="F325" i="4" s="1"/>
  <c r="E327" i="4"/>
  <c r="D327" i="4"/>
  <c r="P327" i="4" s="1"/>
  <c r="R326" i="4"/>
  <c r="Q326" i="4"/>
  <c r="Q325" i="4" s="1"/>
  <c r="G326" i="4"/>
  <c r="G325" i="4" s="1"/>
  <c r="F326" i="4"/>
  <c r="E326" i="4"/>
  <c r="E325" i="4" s="1"/>
  <c r="D326" i="4"/>
  <c r="P326" i="4" s="1"/>
  <c r="R325" i="4"/>
  <c r="O325" i="4"/>
  <c r="N325" i="4"/>
  <c r="M325" i="4"/>
  <c r="L325" i="4"/>
  <c r="K325" i="4"/>
  <c r="J325" i="4"/>
  <c r="I325" i="4"/>
  <c r="H325" i="4"/>
  <c r="D325" i="4"/>
  <c r="R324" i="4"/>
  <c r="Q324" i="4"/>
  <c r="G324" i="4"/>
  <c r="F324" i="4"/>
  <c r="E324" i="4"/>
  <c r="D324" i="4"/>
  <c r="P324" i="4" s="1"/>
  <c r="R323" i="4"/>
  <c r="Q323" i="4"/>
  <c r="G323" i="4"/>
  <c r="F323" i="4"/>
  <c r="E323" i="4"/>
  <c r="D323" i="4"/>
  <c r="P323" i="4" s="1"/>
  <c r="R322" i="4"/>
  <c r="Q322" i="4"/>
  <c r="G322" i="4"/>
  <c r="F322" i="4"/>
  <c r="E322" i="4"/>
  <c r="D322" i="4"/>
  <c r="R321" i="4"/>
  <c r="Q321" i="4"/>
  <c r="G321" i="4"/>
  <c r="F321" i="4"/>
  <c r="F319" i="4" s="1"/>
  <c r="E321" i="4"/>
  <c r="D321" i="4"/>
  <c r="D319" i="4" s="1"/>
  <c r="R320" i="4"/>
  <c r="Q320" i="4"/>
  <c r="G320" i="4"/>
  <c r="G319" i="4" s="1"/>
  <c r="F320" i="4"/>
  <c r="E320" i="4"/>
  <c r="D320" i="4"/>
  <c r="O319" i="4"/>
  <c r="N319" i="4"/>
  <c r="M319" i="4"/>
  <c r="L319" i="4"/>
  <c r="R319" i="4" s="1"/>
  <c r="K319" i="4"/>
  <c r="J319" i="4"/>
  <c r="I319" i="4"/>
  <c r="H319" i="4"/>
  <c r="Q319" i="4" s="1"/>
  <c r="R318" i="4"/>
  <c r="Q318" i="4"/>
  <c r="G318" i="4"/>
  <c r="F318" i="4"/>
  <c r="E318" i="4"/>
  <c r="D318" i="4"/>
  <c r="P318" i="4" s="1"/>
  <c r="R317" i="4"/>
  <c r="Q317" i="4"/>
  <c r="G317" i="4"/>
  <c r="F317" i="4"/>
  <c r="E317" i="4"/>
  <c r="D317" i="4"/>
  <c r="P317" i="4" s="1"/>
  <c r="R316" i="4"/>
  <c r="Q316" i="4"/>
  <c r="G316" i="4"/>
  <c r="F316" i="4"/>
  <c r="E316" i="4"/>
  <c r="D316" i="4"/>
  <c r="R315" i="4"/>
  <c r="Q315" i="4"/>
  <c r="G315" i="4"/>
  <c r="F315" i="4"/>
  <c r="F313" i="4" s="1"/>
  <c r="E315" i="4"/>
  <c r="D315" i="4"/>
  <c r="D313" i="4" s="1"/>
  <c r="R314" i="4"/>
  <c r="Q314" i="4"/>
  <c r="G314" i="4"/>
  <c r="G313" i="4" s="1"/>
  <c r="F314" i="4"/>
  <c r="E314" i="4"/>
  <c r="D314" i="4"/>
  <c r="O313" i="4"/>
  <c r="N313" i="4"/>
  <c r="M313" i="4"/>
  <c r="L313" i="4"/>
  <c r="R313" i="4" s="1"/>
  <c r="K313" i="4"/>
  <c r="J313" i="4"/>
  <c r="I313" i="4"/>
  <c r="H313" i="4"/>
  <c r="Q313" i="4" s="1"/>
  <c r="R312" i="4"/>
  <c r="Q312" i="4"/>
  <c r="G312" i="4"/>
  <c r="F312" i="4"/>
  <c r="E312" i="4"/>
  <c r="D312" i="4"/>
  <c r="P312" i="4" s="1"/>
  <c r="R311" i="4"/>
  <c r="Q311" i="4"/>
  <c r="G311" i="4"/>
  <c r="F311" i="4"/>
  <c r="E311" i="4"/>
  <c r="D311" i="4"/>
  <c r="P311" i="4" s="1"/>
  <c r="R310" i="4"/>
  <c r="Q310" i="4"/>
  <c r="G310" i="4"/>
  <c r="F310" i="4"/>
  <c r="E310" i="4"/>
  <c r="D310" i="4"/>
  <c r="R309" i="4"/>
  <c r="Q309" i="4"/>
  <c r="G309" i="4"/>
  <c r="F309" i="4"/>
  <c r="F307" i="4" s="1"/>
  <c r="E309" i="4"/>
  <c r="D309" i="4"/>
  <c r="D307" i="4" s="1"/>
  <c r="R308" i="4"/>
  <c r="Q308" i="4"/>
  <c r="G308" i="4"/>
  <c r="G307" i="4" s="1"/>
  <c r="F308" i="4"/>
  <c r="E308" i="4"/>
  <c r="D308" i="4"/>
  <c r="P308" i="4" s="1"/>
  <c r="O307" i="4"/>
  <c r="N307" i="4"/>
  <c r="N302" i="4" s="1"/>
  <c r="M307" i="4"/>
  <c r="L307" i="4"/>
  <c r="L302" i="4" s="1"/>
  <c r="K307" i="4"/>
  <c r="J307" i="4"/>
  <c r="J302" i="4" s="1"/>
  <c r="I307" i="4"/>
  <c r="H307" i="4"/>
  <c r="R306" i="4"/>
  <c r="Q306" i="4"/>
  <c r="G306" i="4"/>
  <c r="F306" i="4"/>
  <c r="E306" i="4"/>
  <c r="D306" i="4"/>
  <c r="P306" i="4" s="1"/>
  <c r="R305" i="4"/>
  <c r="Q305" i="4"/>
  <c r="G305" i="4"/>
  <c r="F305" i="4"/>
  <c r="E305" i="4"/>
  <c r="D305" i="4"/>
  <c r="P305" i="4" s="1"/>
  <c r="R304" i="4"/>
  <c r="Q304" i="4"/>
  <c r="G304" i="4"/>
  <c r="F304" i="4"/>
  <c r="E304" i="4"/>
  <c r="D304" i="4"/>
  <c r="R303" i="4"/>
  <c r="Q303" i="4"/>
  <c r="G303" i="4"/>
  <c r="F303" i="4"/>
  <c r="F300" i="4" s="1"/>
  <c r="E303" i="4"/>
  <c r="D303" i="4"/>
  <c r="O302" i="4"/>
  <c r="M302" i="4"/>
  <c r="K302" i="4"/>
  <c r="I302" i="4"/>
  <c r="G302" i="4"/>
  <c r="A302" i="4"/>
  <c r="R301" i="4"/>
  <c r="Q301" i="4"/>
  <c r="Q300" i="4" s="1"/>
  <c r="G301" i="4"/>
  <c r="G300" i="4" s="1"/>
  <c r="F301" i="4"/>
  <c r="E301" i="4"/>
  <c r="D301" i="4"/>
  <c r="P301" i="4" s="1"/>
  <c r="R300" i="4"/>
  <c r="O300" i="4"/>
  <c r="N300" i="4"/>
  <c r="M300" i="4"/>
  <c r="L300" i="4"/>
  <c r="K300" i="4"/>
  <c r="J300" i="4"/>
  <c r="I300" i="4"/>
  <c r="H300" i="4"/>
  <c r="D300" i="4"/>
  <c r="R299" i="4"/>
  <c r="Q299" i="4"/>
  <c r="G299" i="4"/>
  <c r="F299" i="4"/>
  <c r="E299" i="4"/>
  <c r="D299" i="4"/>
  <c r="P299" i="4" s="1"/>
  <c r="R298" i="4"/>
  <c r="Q298" i="4"/>
  <c r="G298" i="4"/>
  <c r="F298" i="4"/>
  <c r="E298" i="4"/>
  <c r="D298" i="4"/>
  <c r="P298" i="4" s="1"/>
  <c r="R297" i="4"/>
  <c r="Q297" i="4"/>
  <c r="G297" i="4"/>
  <c r="F297" i="4"/>
  <c r="E297" i="4"/>
  <c r="D297" i="4"/>
  <c r="R296" i="4"/>
  <c r="Q296" i="4"/>
  <c r="G296" i="4"/>
  <c r="F296" i="4"/>
  <c r="F294" i="4" s="1"/>
  <c r="E296" i="4"/>
  <c r="D296" i="4"/>
  <c r="D294" i="4" s="1"/>
  <c r="R295" i="4"/>
  <c r="Q295" i="4"/>
  <c r="G295" i="4"/>
  <c r="F295" i="4"/>
  <c r="E295" i="4"/>
  <c r="D295" i="4"/>
  <c r="P295" i="4" s="1"/>
  <c r="O294" i="4"/>
  <c r="N294" i="4"/>
  <c r="M294" i="4"/>
  <c r="L294" i="4"/>
  <c r="R294" i="4" s="1"/>
  <c r="K294" i="4"/>
  <c r="J294" i="4"/>
  <c r="I294" i="4"/>
  <c r="H294" i="4"/>
  <c r="Q294" i="4" s="1"/>
  <c r="R293" i="4"/>
  <c r="Q293" i="4"/>
  <c r="G293" i="4"/>
  <c r="F293" i="4"/>
  <c r="E293" i="4"/>
  <c r="D293" i="4"/>
  <c r="P293" i="4" s="1"/>
  <c r="R292" i="4"/>
  <c r="Q292" i="4"/>
  <c r="G292" i="4"/>
  <c r="F292" i="4"/>
  <c r="E292" i="4"/>
  <c r="D292" i="4"/>
  <c r="P292" i="4" s="1"/>
  <c r="R291" i="4"/>
  <c r="Q291" i="4"/>
  <c r="G291" i="4"/>
  <c r="F291" i="4"/>
  <c r="E291" i="4"/>
  <c r="D291" i="4"/>
  <c r="R290" i="4"/>
  <c r="Q290" i="4"/>
  <c r="G290" i="4"/>
  <c r="F290" i="4"/>
  <c r="F288" i="4" s="1"/>
  <c r="E290" i="4"/>
  <c r="D290" i="4"/>
  <c r="D288" i="4" s="1"/>
  <c r="R289" i="4"/>
  <c r="Q289" i="4"/>
  <c r="G289" i="4"/>
  <c r="F289" i="4"/>
  <c r="E289" i="4"/>
  <c r="D289" i="4"/>
  <c r="P289" i="4" s="1"/>
  <c r="O288" i="4"/>
  <c r="N288" i="4"/>
  <c r="M288" i="4"/>
  <c r="L288" i="4"/>
  <c r="R288" i="4" s="1"/>
  <c r="K288" i="4"/>
  <c r="J288" i="4"/>
  <c r="I288" i="4"/>
  <c r="H288" i="4"/>
  <c r="Q288" i="4" s="1"/>
  <c r="R287" i="4"/>
  <c r="Q287" i="4"/>
  <c r="G287" i="4"/>
  <c r="F287" i="4"/>
  <c r="E287" i="4"/>
  <c r="D287" i="4"/>
  <c r="P287" i="4" s="1"/>
  <c r="R286" i="4"/>
  <c r="Q286" i="4"/>
  <c r="G286" i="4"/>
  <c r="F286" i="4"/>
  <c r="E286" i="4"/>
  <c r="D286" i="4"/>
  <c r="P286" i="4" s="1"/>
  <c r="R285" i="4"/>
  <c r="Q285" i="4"/>
  <c r="G285" i="4"/>
  <c r="F285" i="4"/>
  <c r="E285" i="4"/>
  <c r="E282" i="4" s="1"/>
  <c r="D285" i="4"/>
  <c r="R284" i="4"/>
  <c r="Q284" i="4"/>
  <c r="G284" i="4"/>
  <c r="F284" i="4"/>
  <c r="E284" i="4"/>
  <c r="D284" i="4"/>
  <c r="P284" i="4" s="1"/>
  <c r="R283" i="4"/>
  <c r="Q283" i="4"/>
  <c r="G283" i="4"/>
  <c r="F283" i="4"/>
  <c r="F282" i="4" s="1"/>
  <c r="E283" i="4"/>
  <c r="D283" i="4"/>
  <c r="O282" i="4"/>
  <c r="N282" i="4"/>
  <c r="M282" i="4"/>
  <c r="R282" i="4" s="1"/>
  <c r="L282" i="4"/>
  <c r="K282" i="4"/>
  <c r="J282" i="4"/>
  <c r="I282" i="4"/>
  <c r="I275" i="4" s="1"/>
  <c r="H282" i="4"/>
  <c r="D282" i="4"/>
  <c r="R281" i="4"/>
  <c r="Q281" i="4"/>
  <c r="G281" i="4"/>
  <c r="F281" i="4"/>
  <c r="E281" i="4"/>
  <c r="D281" i="4"/>
  <c r="P281" i="4" s="1"/>
  <c r="R280" i="4"/>
  <c r="Q280" i="4"/>
  <c r="G280" i="4"/>
  <c r="F280" i="4"/>
  <c r="F276" i="4" s="1"/>
  <c r="E280" i="4"/>
  <c r="D280" i="4"/>
  <c r="P280" i="4" s="1"/>
  <c r="R279" i="4"/>
  <c r="Q279" i="4"/>
  <c r="G279" i="4"/>
  <c r="F279" i="4"/>
  <c r="E279" i="4"/>
  <c r="D279" i="4"/>
  <c r="P279" i="4" s="1"/>
  <c r="R278" i="4"/>
  <c r="Q278" i="4"/>
  <c r="G278" i="4"/>
  <c r="F278" i="4"/>
  <c r="E278" i="4"/>
  <c r="D278" i="4"/>
  <c r="P278" i="4" s="1"/>
  <c r="R277" i="4"/>
  <c r="Q277" i="4"/>
  <c r="G277" i="4"/>
  <c r="G276" i="4" s="1"/>
  <c r="F277" i="4"/>
  <c r="E277" i="4"/>
  <c r="D277" i="4"/>
  <c r="P277" i="4" s="1"/>
  <c r="O276" i="4"/>
  <c r="N276" i="4"/>
  <c r="N275" i="4" s="1"/>
  <c r="M276" i="4"/>
  <c r="L276" i="4"/>
  <c r="K276" i="4"/>
  <c r="J276" i="4"/>
  <c r="I276" i="4"/>
  <c r="H276" i="4"/>
  <c r="O275" i="4"/>
  <c r="M275" i="4"/>
  <c r="K275" i="4"/>
  <c r="J275" i="4"/>
  <c r="A275" i="4"/>
  <c r="R274" i="4"/>
  <c r="Q274" i="4"/>
  <c r="G274" i="4"/>
  <c r="F274" i="4"/>
  <c r="E274" i="4"/>
  <c r="D274" i="4"/>
  <c r="R273" i="4"/>
  <c r="Q273" i="4"/>
  <c r="G273" i="4"/>
  <c r="F273" i="4"/>
  <c r="E273" i="4"/>
  <c r="D273" i="4"/>
  <c r="P273" i="4" s="1"/>
  <c r="R272" i="4"/>
  <c r="Q272" i="4"/>
  <c r="G272" i="4"/>
  <c r="F272" i="4"/>
  <c r="E272" i="4"/>
  <c r="D272" i="4"/>
  <c r="P272" i="4" s="1"/>
  <c r="R271" i="4"/>
  <c r="Q271" i="4"/>
  <c r="G271" i="4"/>
  <c r="F271" i="4"/>
  <c r="E271" i="4"/>
  <c r="D271" i="4"/>
  <c r="R270" i="4"/>
  <c r="Q270" i="4"/>
  <c r="G270" i="4"/>
  <c r="F270" i="4"/>
  <c r="F269" i="4" s="1"/>
  <c r="E270" i="4"/>
  <c r="D270" i="4"/>
  <c r="O269" i="4"/>
  <c r="N269" i="4"/>
  <c r="M269" i="4"/>
  <c r="L269" i="4"/>
  <c r="R269" i="4" s="1"/>
  <c r="K269" i="4"/>
  <c r="J269" i="4"/>
  <c r="I269" i="4"/>
  <c r="H269" i="4"/>
  <c r="Q269" i="4" s="1"/>
  <c r="E269" i="4"/>
  <c r="D269" i="4"/>
  <c r="R268" i="4"/>
  <c r="Q268" i="4"/>
  <c r="G268" i="4"/>
  <c r="F268" i="4"/>
  <c r="E268" i="4"/>
  <c r="D268" i="4"/>
  <c r="P268" i="4" s="1"/>
  <c r="R267" i="4"/>
  <c r="Q267" i="4"/>
  <c r="G267" i="4"/>
  <c r="F267" i="4"/>
  <c r="F263" i="4" s="1"/>
  <c r="E267" i="4"/>
  <c r="D267" i="4"/>
  <c r="R266" i="4"/>
  <c r="Q266" i="4"/>
  <c r="G266" i="4"/>
  <c r="F266" i="4"/>
  <c r="E266" i="4"/>
  <c r="D266" i="4"/>
  <c r="R265" i="4"/>
  <c r="Q265" i="4"/>
  <c r="G265" i="4"/>
  <c r="F265" i="4"/>
  <c r="E265" i="4"/>
  <c r="D265" i="4"/>
  <c r="P265" i="4" s="1"/>
  <c r="R264" i="4"/>
  <c r="Q264" i="4"/>
  <c r="G264" i="4"/>
  <c r="G263" i="4" s="1"/>
  <c r="F264" i="4"/>
  <c r="E264" i="4"/>
  <c r="D264" i="4"/>
  <c r="R263" i="4"/>
  <c r="O263" i="4"/>
  <c r="O247" i="4" s="1"/>
  <c r="N263" i="4"/>
  <c r="M263" i="4"/>
  <c r="L263" i="4"/>
  <c r="K263" i="4"/>
  <c r="K247" i="4" s="1"/>
  <c r="J263" i="4"/>
  <c r="I263" i="4"/>
  <c r="H263" i="4"/>
  <c r="Q263" i="4" s="1"/>
  <c r="R262" i="4"/>
  <c r="Q262" i="4"/>
  <c r="G262" i="4"/>
  <c r="F262" i="4"/>
  <c r="E262" i="4"/>
  <c r="D262" i="4"/>
  <c r="P262" i="4" s="1"/>
  <c r="R261" i="4"/>
  <c r="Q261" i="4"/>
  <c r="G261" i="4"/>
  <c r="F261" i="4"/>
  <c r="E261" i="4"/>
  <c r="D261" i="4"/>
  <c r="P261" i="4" s="1"/>
  <c r="R260" i="4"/>
  <c r="Q260" i="4"/>
  <c r="G260" i="4"/>
  <c r="F260" i="4"/>
  <c r="E260" i="4"/>
  <c r="D260" i="4"/>
  <c r="P260" i="4" s="1"/>
  <c r="R259" i="4"/>
  <c r="Q259" i="4"/>
  <c r="G259" i="4"/>
  <c r="F259" i="4"/>
  <c r="E259" i="4"/>
  <c r="D259" i="4"/>
  <c r="P259" i="4" s="1"/>
  <c r="R258" i="4"/>
  <c r="Q258" i="4"/>
  <c r="G258" i="4"/>
  <c r="F258" i="4"/>
  <c r="F257" i="4" s="1"/>
  <c r="E258" i="4"/>
  <c r="D258" i="4"/>
  <c r="O257" i="4"/>
  <c r="N257" i="4"/>
  <c r="M257" i="4"/>
  <c r="M247" i="4" s="1"/>
  <c r="L257" i="4"/>
  <c r="R257" i="4" s="1"/>
  <c r="K257" i="4"/>
  <c r="J257" i="4"/>
  <c r="I257" i="4"/>
  <c r="I247" i="4" s="1"/>
  <c r="H257" i="4"/>
  <c r="Q257" i="4" s="1"/>
  <c r="E257" i="4"/>
  <c r="D257" i="4"/>
  <c r="R256" i="4"/>
  <c r="Q256" i="4"/>
  <c r="G256" i="4"/>
  <c r="F256" i="4"/>
  <c r="E256" i="4"/>
  <c r="D256" i="4"/>
  <c r="P256" i="4" s="1"/>
  <c r="R255" i="4"/>
  <c r="Q255" i="4"/>
  <c r="G255" i="4"/>
  <c r="F255" i="4"/>
  <c r="F251" i="4" s="1"/>
  <c r="E255" i="4"/>
  <c r="D255" i="4"/>
  <c r="R254" i="4"/>
  <c r="Q254" i="4"/>
  <c r="G254" i="4"/>
  <c r="F254" i="4"/>
  <c r="E254" i="4"/>
  <c r="D254" i="4"/>
  <c r="R253" i="4"/>
  <c r="Q253" i="4"/>
  <c r="G253" i="4"/>
  <c r="F253" i="4"/>
  <c r="E253" i="4"/>
  <c r="D253" i="4"/>
  <c r="P253" i="4" s="1"/>
  <c r="R252" i="4"/>
  <c r="Q252" i="4"/>
  <c r="G252" i="4"/>
  <c r="G251" i="4" s="1"/>
  <c r="F252" i="4"/>
  <c r="E252" i="4"/>
  <c r="D252" i="4"/>
  <c r="P252" i="4" s="1"/>
  <c r="R251" i="4"/>
  <c r="O251" i="4"/>
  <c r="N251" i="4"/>
  <c r="M251" i="4"/>
  <c r="L251" i="4"/>
  <c r="K251" i="4"/>
  <c r="J251" i="4"/>
  <c r="I251" i="4"/>
  <c r="H251" i="4"/>
  <c r="Q251" i="4" s="1"/>
  <c r="D251" i="4"/>
  <c r="R250" i="4"/>
  <c r="Q250" i="4"/>
  <c r="G250" i="4"/>
  <c r="F250" i="4"/>
  <c r="E250" i="4"/>
  <c r="D250" i="4"/>
  <c r="R249" i="4"/>
  <c r="Q249" i="4"/>
  <c r="G249" i="4"/>
  <c r="F249" i="4"/>
  <c r="F247" i="4" s="1"/>
  <c r="E249" i="4"/>
  <c r="D249" i="4"/>
  <c r="P249" i="4" s="1"/>
  <c r="R248" i="4"/>
  <c r="Q248" i="4"/>
  <c r="G248" i="4"/>
  <c r="F248" i="4"/>
  <c r="E248" i="4"/>
  <c r="D248" i="4"/>
  <c r="P248" i="4" s="1"/>
  <c r="R247" i="4"/>
  <c r="N247" i="4"/>
  <c r="L247" i="4"/>
  <c r="J247" i="4"/>
  <c r="H247" i="4"/>
  <c r="A247" i="4"/>
  <c r="R246" i="4"/>
  <c r="Q246" i="4"/>
  <c r="G246" i="4"/>
  <c r="F246" i="4"/>
  <c r="E246" i="4"/>
  <c r="D246" i="4"/>
  <c r="P246" i="4" s="1"/>
  <c r="R245" i="4"/>
  <c r="R244" i="4" s="1"/>
  <c r="Q245" i="4"/>
  <c r="Q244" i="4" s="1"/>
  <c r="G245" i="4"/>
  <c r="F245" i="4"/>
  <c r="E245" i="4"/>
  <c r="E244" i="4" s="1"/>
  <c r="D245" i="4"/>
  <c r="O244" i="4"/>
  <c r="N244" i="4"/>
  <c r="M244" i="4"/>
  <c r="L244" i="4"/>
  <c r="K244" i="4"/>
  <c r="J244" i="4"/>
  <c r="I244" i="4"/>
  <c r="H244" i="4"/>
  <c r="F244" i="4"/>
  <c r="R243" i="4"/>
  <c r="Q243" i="4"/>
  <c r="G243" i="4"/>
  <c r="F243" i="4"/>
  <c r="E243" i="4"/>
  <c r="D243" i="4"/>
  <c r="P243" i="4" s="1"/>
  <c r="R242" i="4"/>
  <c r="Q242" i="4"/>
  <c r="G242" i="4"/>
  <c r="F242" i="4"/>
  <c r="E242" i="4"/>
  <c r="D242" i="4"/>
  <c r="P242" i="4" s="1"/>
  <c r="R241" i="4"/>
  <c r="Q241" i="4"/>
  <c r="G241" i="4"/>
  <c r="F241" i="4"/>
  <c r="E241" i="4"/>
  <c r="D241" i="4"/>
  <c r="R240" i="4"/>
  <c r="Q240" i="4"/>
  <c r="G240" i="4"/>
  <c r="F240" i="4"/>
  <c r="F238" i="4" s="1"/>
  <c r="E240" i="4"/>
  <c r="D240" i="4"/>
  <c r="P240" i="4" s="1"/>
  <c r="R239" i="4"/>
  <c r="Q239" i="4"/>
  <c r="G239" i="4"/>
  <c r="F239" i="4"/>
  <c r="E239" i="4"/>
  <c r="E238" i="4" s="1"/>
  <c r="D239" i="4"/>
  <c r="P239" i="4" s="1"/>
  <c r="O238" i="4"/>
  <c r="O219" i="4" s="1"/>
  <c r="N238" i="4"/>
  <c r="M238" i="4"/>
  <c r="L238" i="4"/>
  <c r="R238" i="4" s="1"/>
  <c r="K238" i="4"/>
  <c r="K219" i="4" s="1"/>
  <c r="J238" i="4"/>
  <c r="I238" i="4"/>
  <c r="H238" i="4"/>
  <c r="G238" i="4"/>
  <c r="R237" i="4"/>
  <c r="Q237" i="4"/>
  <c r="G237" i="4"/>
  <c r="F237" i="4"/>
  <c r="E237" i="4"/>
  <c r="D237" i="4"/>
  <c r="P237" i="4" s="1"/>
  <c r="R236" i="4"/>
  <c r="Q236" i="4"/>
  <c r="G236" i="4"/>
  <c r="F236" i="4"/>
  <c r="E236" i="4"/>
  <c r="D236" i="4"/>
  <c r="P236" i="4" s="1"/>
  <c r="R235" i="4"/>
  <c r="Q235" i="4"/>
  <c r="G235" i="4"/>
  <c r="F235" i="4"/>
  <c r="E235" i="4"/>
  <c r="D235" i="4"/>
  <c r="P235" i="4" s="1"/>
  <c r="R234" i="4"/>
  <c r="Q234" i="4"/>
  <c r="G234" i="4"/>
  <c r="F234" i="4"/>
  <c r="E234" i="4"/>
  <c r="D234" i="4"/>
  <c r="P234" i="4" s="1"/>
  <c r="R233" i="4"/>
  <c r="Q233" i="4"/>
  <c r="G233" i="4"/>
  <c r="G232" i="4" s="1"/>
  <c r="F233" i="4"/>
  <c r="F232" i="4" s="1"/>
  <c r="E233" i="4"/>
  <c r="D233" i="4"/>
  <c r="O232" i="4"/>
  <c r="N232" i="4"/>
  <c r="R232" i="4" s="1"/>
  <c r="M232" i="4"/>
  <c r="M219" i="4" s="1"/>
  <c r="L232" i="4"/>
  <c r="K232" i="4"/>
  <c r="J232" i="4"/>
  <c r="I232" i="4"/>
  <c r="Q232" i="4" s="1"/>
  <c r="H232" i="4"/>
  <c r="E232" i="4"/>
  <c r="D232" i="4"/>
  <c r="P232" i="4" s="1"/>
  <c r="R231" i="4"/>
  <c r="Q231" i="4"/>
  <c r="G231" i="4"/>
  <c r="F231" i="4"/>
  <c r="E231" i="4"/>
  <c r="D231" i="4"/>
  <c r="P231" i="4" s="1"/>
  <c r="R230" i="4"/>
  <c r="Q230" i="4"/>
  <c r="G230" i="4"/>
  <c r="F230" i="4"/>
  <c r="F226" i="4" s="1"/>
  <c r="E230" i="4"/>
  <c r="D230" i="4"/>
  <c r="P230" i="4" s="1"/>
  <c r="R229" i="4"/>
  <c r="Q229" i="4"/>
  <c r="G229" i="4"/>
  <c r="F229" i="4"/>
  <c r="E229" i="4"/>
  <c r="D229" i="4"/>
  <c r="R228" i="4"/>
  <c r="Q228" i="4"/>
  <c r="G228" i="4"/>
  <c r="F228" i="4"/>
  <c r="E228" i="4"/>
  <c r="D228" i="4"/>
  <c r="P228" i="4" s="1"/>
  <c r="R227" i="4"/>
  <c r="Q227" i="4"/>
  <c r="G227" i="4"/>
  <c r="G226" i="4" s="1"/>
  <c r="F227" i="4"/>
  <c r="E227" i="4"/>
  <c r="D227" i="4"/>
  <c r="P227" i="4" s="1"/>
  <c r="R226" i="4"/>
  <c r="O226" i="4"/>
  <c r="N226" i="4"/>
  <c r="M226" i="4"/>
  <c r="L226" i="4"/>
  <c r="K226" i="4"/>
  <c r="J226" i="4"/>
  <c r="I226" i="4"/>
  <c r="H226" i="4"/>
  <c r="Q226" i="4" s="1"/>
  <c r="D226" i="4"/>
  <c r="R225" i="4"/>
  <c r="Q225" i="4"/>
  <c r="G225" i="4"/>
  <c r="F225" i="4"/>
  <c r="F220" i="4" s="1"/>
  <c r="E225" i="4"/>
  <c r="D225" i="4"/>
  <c r="R224" i="4"/>
  <c r="Q224" i="4"/>
  <c r="G224" i="4"/>
  <c r="F224" i="4"/>
  <c r="E224" i="4"/>
  <c r="D224" i="4"/>
  <c r="P224" i="4" s="1"/>
  <c r="R223" i="4"/>
  <c r="Q223" i="4"/>
  <c r="G223" i="4"/>
  <c r="F223" i="4"/>
  <c r="E223" i="4"/>
  <c r="D223" i="4"/>
  <c r="P223" i="4" s="1"/>
  <c r="R222" i="4"/>
  <c r="Q222" i="4"/>
  <c r="G222" i="4"/>
  <c r="F222" i="4"/>
  <c r="E222" i="4"/>
  <c r="D222" i="4"/>
  <c r="P222" i="4" s="1"/>
  <c r="R221" i="4"/>
  <c r="Q221" i="4"/>
  <c r="G221" i="4"/>
  <c r="F221" i="4"/>
  <c r="E221" i="4"/>
  <c r="E220" i="4" s="1"/>
  <c r="D221" i="4"/>
  <c r="O220" i="4"/>
  <c r="N220" i="4"/>
  <c r="M220" i="4"/>
  <c r="L220" i="4"/>
  <c r="R220" i="4" s="1"/>
  <c r="R219" i="4" s="1"/>
  <c r="K220" i="4"/>
  <c r="J220" i="4"/>
  <c r="I220" i="4"/>
  <c r="I219" i="4" s="1"/>
  <c r="H220" i="4"/>
  <c r="Q220" i="4" s="1"/>
  <c r="L219" i="4"/>
  <c r="A219" i="4"/>
  <c r="R218" i="4"/>
  <c r="Q218" i="4"/>
  <c r="G218" i="4"/>
  <c r="F218" i="4"/>
  <c r="E218" i="4"/>
  <c r="D218" i="4"/>
  <c r="P218" i="4" s="1"/>
  <c r="R217" i="4"/>
  <c r="Q217" i="4"/>
  <c r="G217" i="4"/>
  <c r="F217" i="4"/>
  <c r="E217" i="4"/>
  <c r="D217" i="4"/>
  <c r="P217" i="4" s="1"/>
  <c r="R216" i="4"/>
  <c r="Q216" i="4"/>
  <c r="G216" i="4"/>
  <c r="F216" i="4"/>
  <c r="E216" i="4"/>
  <c r="D216" i="4"/>
  <c r="R215" i="4"/>
  <c r="Q215" i="4"/>
  <c r="G215" i="4"/>
  <c r="F215" i="4"/>
  <c r="F213" i="4" s="1"/>
  <c r="E215" i="4"/>
  <c r="D215" i="4"/>
  <c r="P215" i="4" s="1"/>
  <c r="R214" i="4"/>
  <c r="Q214" i="4"/>
  <c r="G214" i="4"/>
  <c r="F214" i="4"/>
  <c r="E214" i="4"/>
  <c r="E213" i="4" s="1"/>
  <c r="D214" i="4"/>
  <c r="P214" i="4" s="1"/>
  <c r="O213" i="4"/>
  <c r="O193" i="4" s="1"/>
  <c r="N213" i="4"/>
  <c r="M213" i="4"/>
  <c r="L213" i="4"/>
  <c r="R213" i="4" s="1"/>
  <c r="K213" i="4"/>
  <c r="J213" i="4"/>
  <c r="I213" i="4"/>
  <c r="H213" i="4"/>
  <c r="G213" i="4"/>
  <c r="R212" i="4"/>
  <c r="Q212" i="4"/>
  <c r="G212" i="4"/>
  <c r="F212" i="4"/>
  <c r="E212" i="4"/>
  <c r="D212" i="4"/>
  <c r="P212" i="4" s="1"/>
  <c r="R211" i="4"/>
  <c r="Q211" i="4"/>
  <c r="G211" i="4"/>
  <c r="F211" i="4"/>
  <c r="E211" i="4"/>
  <c r="D211" i="4"/>
  <c r="P211" i="4" s="1"/>
  <c r="R210" i="4"/>
  <c r="Q210" i="4"/>
  <c r="G210" i="4"/>
  <c r="F210" i="4"/>
  <c r="E210" i="4"/>
  <c r="D210" i="4"/>
  <c r="P210" i="4" s="1"/>
  <c r="R209" i="4"/>
  <c r="Q209" i="4"/>
  <c r="G209" i="4"/>
  <c r="F209" i="4"/>
  <c r="E209" i="4"/>
  <c r="D209" i="4"/>
  <c r="P209" i="4" s="1"/>
  <c r="R208" i="4"/>
  <c r="Q208" i="4"/>
  <c r="G208" i="4"/>
  <c r="G207" i="4" s="1"/>
  <c r="F208" i="4"/>
  <c r="F207" i="4" s="1"/>
  <c r="E208" i="4"/>
  <c r="D208" i="4"/>
  <c r="O207" i="4"/>
  <c r="N207" i="4"/>
  <c r="R207" i="4" s="1"/>
  <c r="M207" i="4"/>
  <c r="L207" i="4"/>
  <c r="K207" i="4"/>
  <c r="J207" i="4"/>
  <c r="J193" i="4" s="1"/>
  <c r="I207" i="4"/>
  <c r="Q207" i="4" s="1"/>
  <c r="H207" i="4"/>
  <c r="E207" i="4"/>
  <c r="D207" i="4"/>
  <c r="P207" i="4" s="1"/>
  <c r="R206" i="4"/>
  <c r="Q206" i="4"/>
  <c r="G206" i="4"/>
  <c r="F206" i="4"/>
  <c r="E206" i="4"/>
  <c r="D206" i="4"/>
  <c r="P206" i="4" s="1"/>
  <c r="R205" i="4"/>
  <c r="Q205" i="4"/>
  <c r="G205" i="4"/>
  <c r="F205" i="4"/>
  <c r="F201" i="4" s="1"/>
  <c r="E205" i="4"/>
  <c r="D205" i="4"/>
  <c r="P205" i="4" s="1"/>
  <c r="R204" i="4"/>
  <c r="Q204" i="4"/>
  <c r="G204" i="4"/>
  <c r="F204" i="4"/>
  <c r="E204" i="4"/>
  <c r="D204" i="4"/>
  <c r="R203" i="4"/>
  <c r="Q203" i="4"/>
  <c r="G203" i="4"/>
  <c r="F203" i="4"/>
  <c r="E203" i="4"/>
  <c r="D203" i="4"/>
  <c r="P203" i="4" s="1"/>
  <c r="R202" i="4"/>
  <c r="Q202" i="4"/>
  <c r="G202" i="4"/>
  <c r="G201" i="4" s="1"/>
  <c r="F202" i="4"/>
  <c r="E202" i="4"/>
  <c r="D202" i="4"/>
  <c r="P202" i="4" s="1"/>
  <c r="R201" i="4"/>
  <c r="O201" i="4"/>
  <c r="N201" i="4"/>
  <c r="N193" i="4" s="1"/>
  <c r="M201" i="4"/>
  <c r="L201" i="4"/>
  <c r="K201" i="4"/>
  <c r="J201" i="4"/>
  <c r="I201" i="4"/>
  <c r="H201" i="4"/>
  <c r="Q201" i="4" s="1"/>
  <c r="D201" i="4"/>
  <c r="R200" i="4"/>
  <c r="Q200" i="4"/>
  <c r="G200" i="4"/>
  <c r="F200" i="4"/>
  <c r="F195" i="4" s="1"/>
  <c r="E200" i="4"/>
  <c r="D200" i="4"/>
  <c r="R199" i="4"/>
  <c r="Q199" i="4"/>
  <c r="G199" i="4"/>
  <c r="F199" i="4"/>
  <c r="E199" i="4"/>
  <c r="D199" i="4"/>
  <c r="P199" i="4" s="1"/>
  <c r="R198" i="4"/>
  <c r="Q198" i="4"/>
  <c r="G198" i="4"/>
  <c r="F198" i="4"/>
  <c r="E198" i="4"/>
  <c r="D198" i="4"/>
  <c r="P198" i="4" s="1"/>
  <c r="R197" i="4"/>
  <c r="Q197" i="4"/>
  <c r="G197" i="4"/>
  <c r="F197" i="4"/>
  <c r="E197" i="4"/>
  <c r="D197" i="4"/>
  <c r="P197" i="4" s="1"/>
  <c r="R196" i="4"/>
  <c r="Q196" i="4"/>
  <c r="G196" i="4"/>
  <c r="F196" i="4"/>
  <c r="E196" i="4"/>
  <c r="E195" i="4" s="1"/>
  <c r="D196" i="4"/>
  <c r="O195" i="4"/>
  <c r="N195" i="4"/>
  <c r="M195" i="4"/>
  <c r="L195" i="4"/>
  <c r="R195" i="4" s="1"/>
  <c r="K195" i="4"/>
  <c r="J195" i="4"/>
  <c r="I195" i="4"/>
  <c r="H195" i="4"/>
  <c r="H193" i="4" s="1"/>
  <c r="R194" i="4"/>
  <c r="Q194" i="4"/>
  <c r="G194" i="4"/>
  <c r="F194" i="4"/>
  <c r="E194" i="4"/>
  <c r="D194" i="4"/>
  <c r="P194" i="4" s="1"/>
  <c r="K193" i="4"/>
  <c r="A193" i="4"/>
  <c r="R192" i="4"/>
  <c r="Q192" i="4"/>
  <c r="G192" i="4"/>
  <c r="F192" i="4"/>
  <c r="E192" i="4"/>
  <c r="D192" i="4"/>
  <c r="P192" i="4" s="1"/>
  <c r="R191" i="4"/>
  <c r="Q191" i="4"/>
  <c r="G191" i="4"/>
  <c r="F191" i="4"/>
  <c r="E191" i="4"/>
  <c r="D191" i="4"/>
  <c r="R190" i="4"/>
  <c r="R188" i="4" s="1"/>
  <c r="Q190" i="4"/>
  <c r="G190" i="4"/>
  <c r="F190" i="4"/>
  <c r="F188" i="4" s="1"/>
  <c r="E190" i="4"/>
  <c r="D190" i="4"/>
  <c r="P190" i="4" s="1"/>
  <c r="R189" i="4"/>
  <c r="Q189" i="4"/>
  <c r="Q188" i="4" s="1"/>
  <c r="G189" i="4"/>
  <c r="F189" i="4"/>
  <c r="E189" i="4"/>
  <c r="E188" i="4" s="1"/>
  <c r="D189" i="4"/>
  <c r="P189" i="4" s="1"/>
  <c r="O188" i="4"/>
  <c r="N188" i="4"/>
  <c r="M188" i="4"/>
  <c r="L188" i="4"/>
  <c r="K188" i="4"/>
  <c r="J188" i="4"/>
  <c r="I188" i="4"/>
  <c r="H188" i="4"/>
  <c r="G188" i="4"/>
  <c r="R187" i="4"/>
  <c r="Q187" i="4"/>
  <c r="G187" i="4"/>
  <c r="F187" i="4"/>
  <c r="E187" i="4"/>
  <c r="D187" i="4"/>
  <c r="P187" i="4" s="1"/>
  <c r="R186" i="4"/>
  <c r="Q186" i="4"/>
  <c r="G186" i="4"/>
  <c r="F186" i="4"/>
  <c r="E186" i="4"/>
  <c r="D186" i="4"/>
  <c r="P186" i="4" s="1"/>
  <c r="R185" i="4"/>
  <c r="Q185" i="4"/>
  <c r="G185" i="4"/>
  <c r="F185" i="4"/>
  <c r="E185" i="4"/>
  <c r="D185" i="4"/>
  <c r="P185" i="4" s="1"/>
  <c r="R184" i="4"/>
  <c r="Q184" i="4"/>
  <c r="G184" i="4"/>
  <c r="F184" i="4"/>
  <c r="E184" i="4"/>
  <c r="D184" i="4"/>
  <c r="P184" i="4" s="1"/>
  <c r="R183" i="4"/>
  <c r="Q183" i="4"/>
  <c r="G183" i="4"/>
  <c r="G182" i="4" s="1"/>
  <c r="F183" i="4"/>
  <c r="F182" i="4" s="1"/>
  <c r="E183" i="4"/>
  <c r="D183" i="4"/>
  <c r="P183" i="4" s="1"/>
  <c r="O182" i="4"/>
  <c r="N182" i="4"/>
  <c r="M182" i="4"/>
  <c r="L182" i="4"/>
  <c r="R182" i="4" s="1"/>
  <c r="K182" i="4"/>
  <c r="J182" i="4"/>
  <c r="I182" i="4"/>
  <c r="Q182" i="4" s="1"/>
  <c r="H182" i="4"/>
  <c r="E182" i="4"/>
  <c r="R181" i="4"/>
  <c r="Q181" i="4"/>
  <c r="G181" i="4"/>
  <c r="F181" i="4"/>
  <c r="E181" i="4"/>
  <c r="D181" i="4"/>
  <c r="P181" i="4" s="1"/>
  <c r="R180" i="4"/>
  <c r="Q180" i="4"/>
  <c r="G180" i="4"/>
  <c r="F180" i="4"/>
  <c r="E180" i="4"/>
  <c r="D180" i="4"/>
  <c r="P180" i="4" s="1"/>
  <c r="R179" i="4"/>
  <c r="Q179" i="4"/>
  <c r="G179" i="4"/>
  <c r="F179" i="4"/>
  <c r="F176" i="4" s="1"/>
  <c r="E179" i="4"/>
  <c r="D179" i="4"/>
  <c r="P179" i="4" s="1"/>
  <c r="R178" i="4"/>
  <c r="Q178" i="4"/>
  <c r="G178" i="4"/>
  <c r="F178" i="4"/>
  <c r="E178" i="4"/>
  <c r="D178" i="4"/>
  <c r="P178" i="4" s="1"/>
  <c r="R177" i="4"/>
  <c r="Q177" i="4"/>
  <c r="G177" i="4"/>
  <c r="F177" i="4"/>
  <c r="E177" i="4"/>
  <c r="E176" i="4" s="1"/>
  <c r="E166" i="4" s="1"/>
  <c r="D177" i="4"/>
  <c r="P177" i="4" s="1"/>
  <c r="O176" i="4"/>
  <c r="O166" i="4" s="1"/>
  <c r="N176" i="4"/>
  <c r="R176" i="4" s="1"/>
  <c r="M176" i="4"/>
  <c r="L176" i="4"/>
  <c r="K176" i="4"/>
  <c r="K166" i="4" s="1"/>
  <c r="J176" i="4"/>
  <c r="J166" i="4" s="1"/>
  <c r="I176" i="4"/>
  <c r="H176" i="4"/>
  <c r="Q176" i="4" s="1"/>
  <c r="G176" i="4"/>
  <c r="R175" i="4"/>
  <c r="Q175" i="4"/>
  <c r="G175" i="4"/>
  <c r="F175" i="4"/>
  <c r="E175" i="4"/>
  <c r="D175" i="4"/>
  <c r="P175" i="4" s="1"/>
  <c r="R174" i="4"/>
  <c r="Q174" i="4"/>
  <c r="G174" i="4"/>
  <c r="F174" i="4"/>
  <c r="E174" i="4"/>
  <c r="D174" i="4"/>
  <c r="P174" i="4" s="1"/>
  <c r="R173" i="4"/>
  <c r="Q173" i="4"/>
  <c r="G173" i="4"/>
  <c r="F173" i="4"/>
  <c r="E173" i="4"/>
  <c r="D173" i="4"/>
  <c r="P173" i="4" s="1"/>
  <c r="R172" i="4"/>
  <c r="Q172" i="4"/>
  <c r="G172" i="4"/>
  <c r="F172" i="4"/>
  <c r="E172" i="4"/>
  <c r="D172" i="4"/>
  <c r="P172" i="4" s="1"/>
  <c r="R171" i="4"/>
  <c r="Q171" i="4"/>
  <c r="G171" i="4"/>
  <c r="G170" i="4" s="1"/>
  <c r="F171" i="4"/>
  <c r="F170" i="4" s="1"/>
  <c r="E171" i="4"/>
  <c r="D171" i="4"/>
  <c r="P171" i="4" s="1"/>
  <c r="O170" i="4"/>
  <c r="N170" i="4"/>
  <c r="M170" i="4"/>
  <c r="L170" i="4"/>
  <c r="R170" i="4" s="1"/>
  <c r="K170" i="4"/>
  <c r="J170" i="4"/>
  <c r="I170" i="4"/>
  <c r="Q170" i="4" s="1"/>
  <c r="Q166" i="4" s="1"/>
  <c r="H170" i="4"/>
  <c r="E170" i="4"/>
  <c r="R169" i="4"/>
  <c r="Q169" i="4"/>
  <c r="G169" i="4"/>
  <c r="F169" i="4"/>
  <c r="E169" i="4"/>
  <c r="D169" i="4"/>
  <c r="P169" i="4" s="1"/>
  <c r="R168" i="4"/>
  <c r="Q168" i="4"/>
  <c r="G168" i="4"/>
  <c r="F168" i="4"/>
  <c r="E168" i="4"/>
  <c r="D168" i="4"/>
  <c r="P168" i="4" s="1"/>
  <c r="R167" i="4"/>
  <c r="R163" i="4" s="1"/>
  <c r="Q167" i="4"/>
  <c r="G167" i="4"/>
  <c r="F167" i="4"/>
  <c r="F163" i="4" s="1"/>
  <c r="E167" i="4"/>
  <c r="D167" i="4"/>
  <c r="P167" i="4" s="1"/>
  <c r="M166" i="4"/>
  <c r="L166" i="4"/>
  <c r="I166" i="4"/>
  <c r="H166" i="4"/>
  <c r="A166" i="4"/>
  <c r="R165" i="4"/>
  <c r="Q165" i="4"/>
  <c r="Q163" i="4" s="1"/>
  <c r="G165" i="4"/>
  <c r="F165" i="4"/>
  <c r="E165" i="4"/>
  <c r="E163" i="4" s="1"/>
  <c r="D165" i="4"/>
  <c r="P165" i="4" s="1"/>
  <c r="R164" i="4"/>
  <c r="Q164" i="4"/>
  <c r="G164" i="4"/>
  <c r="F164" i="4"/>
  <c r="E164" i="4"/>
  <c r="D164" i="4"/>
  <c r="P164" i="4" s="1"/>
  <c r="P163" i="4" s="1"/>
  <c r="O163" i="4"/>
  <c r="N163" i="4"/>
  <c r="M163" i="4"/>
  <c r="L163" i="4"/>
  <c r="K163" i="4"/>
  <c r="J163" i="4"/>
  <c r="I163" i="4"/>
  <c r="H163" i="4"/>
  <c r="G163" i="4"/>
  <c r="R162" i="4"/>
  <c r="Q162" i="4"/>
  <c r="G162" i="4"/>
  <c r="F162" i="4"/>
  <c r="E162" i="4"/>
  <c r="D162" i="4"/>
  <c r="P162" i="4" s="1"/>
  <c r="R161" i="4"/>
  <c r="Q161" i="4"/>
  <c r="G161" i="4"/>
  <c r="F161" i="4"/>
  <c r="E161" i="4"/>
  <c r="D161" i="4"/>
  <c r="P161" i="4" s="1"/>
  <c r="R160" i="4"/>
  <c r="Q160" i="4"/>
  <c r="G160" i="4"/>
  <c r="F160" i="4"/>
  <c r="E160" i="4"/>
  <c r="D160" i="4"/>
  <c r="P160" i="4" s="1"/>
  <c r="R159" i="4"/>
  <c r="Q159" i="4"/>
  <c r="G159" i="4"/>
  <c r="G157" i="4" s="1"/>
  <c r="F159" i="4"/>
  <c r="E159" i="4"/>
  <c r="D159" i="4"/>
  <c r="P159" i="4" s="1"/>
  <c r="R158" i="4"/>
  <c r="Q158" i="4"/>
  <c r="G158" i="4"/>
  <c r="F158" i="4"/>
  <c r="F157" i="4" s="1"/>
  <c r="E158" i="4"/>
  <c r="D158" i="4"/>
  <c r="P158" i="4" s="1"/>
  <c r="O157" i="4"/>
  <c r="N157" i="4"/>
  <c r="M157" i="4"/>
  <c r="L157" i="4"/>
  <c r="R157" i="4" s="1"/>
  <c r="K157" i="4"/>
  <c r="J157" i="4"/>
  <c r="I157" i="4"/>
  <c r="Q157" i="4" s="1"/>
  <c r="H157" i="4"/>
  <c r="E157" i="4"/>
  <c r="R156" i="4"/>
  <c r="Q156" i="4"/>
  <c r="G156" i="4"/>
  <c r="F156" i="4"/>
  <c r="E156" i="4"/>
  <c r="D156" i="4"/>
  <c r="P156" i="4" s="1"/>
  <c r="R155" i="4"/>
  <c r="Q155" i="4"/>
  <c r="G155" i="4"/>
  <c r="F155" i="4"/>
  <c r="E155" i="4"/>
  <c r="D155" i="4"/>
  <c r="P155" i="4" s="1"/>
  <c r="R154" i="4"/>
  <c r="Q154" i="4"/>
  <c r="G154" i="4"/>
  <c r="F154" i="4"/>
  <c r="F151" i="4" s="1"/>
  <c r="E154" i="4"/>
  <c r="D154" i="4"/>
  <c r="P154" i="4" s="1"/>
  <c r="R153" i="4"/>
  <c r="Q153" i="4"/>
  <c r="G153" i="4"/>
  <c r="F153" i="4"/>
  <c r="E153" i="4"/>
  <c r="E151" i="4" s="1"/>
  <c r="D153" i="4"/>
  <c r="P153" i="4" s="1"/>
  <c r="R152" i="4"/>
  <c r="Q152" i="4"/>
  <c r="G152" i="4"/>
  <c r="F152" i="4"/>
  <c r="E152" i="4"/>
  <c r="D152" i="4"/>
  <c r="D151" i="4" s="1"/>
  <c r="O151" i="4"/>
  <c r="N151" i="4"/>
  <c r="M151" i="4"/>
  <c r="L151" i="4"/>
  <c r="K151" i="4"/>
  <c r="J151" i="4"/>
  <c r="I151" i="4"/>
  <c r="H151" i="4"/>
  <c r="G151" i="4"/>
  <c r="R150" i="4"/>
  <c r="Q150" i="4"/>
  <c r="G150" i="4"/>
  <c r="F150" i="4"/>
  <c r="E150" i="4"/>
  <c r="D150" i="4"/>
  <c r="R149" i="4"/>
  <c r="Q149" i="4"/>
  <c r="G149" i="4"/>
  <c r="F149" i="4"/>
  <c r="E149" i="4"/>
  <c r="E145" i="4" s="1"/>
  <c r="D149" i="4"/>
  <c r="P149" i="4" s="1"/>
  <c r="R148" i="4"/>
  <c r="Q148" i="4"/>
  <c r="G148" i="4"/>
  <c r="F148" i="4"/>
  <c r="E148" i="4"/>
  <c r="D148" i="4"/>
  <c r="D145" i="4" s="1"/>
  <c r="R147" i="4"/>
  <c r="Q147" i="4"/>
  <c r="G147" i="4"/>
  <c r="G145" i="4" s="1"/>
  <c r="F147" i="4"/>
  <c r="E147" i="4"/>
  <c r="D147" i="4"/>
  <c r="R146" i="4"/>
  <c r="Q146" i="4"/>
  <c r="G146" i="4"/>
  <c r="F146" i="4"/>
  <c r="E146" i="4"/>
  <c r="D146" i="4"/>
  <c r="P146" i="4" s="1"/>
  <c r="Q145" i="4"/>
  <c r="O145" i="4"/>
  <c r="N145" i="4"/>
  <c r="M145" i="4"/>
  <c r="M138" i="4" s="1"/>
  <c r="L145" i="4"/>
  <c r="R145" i="4" s="1"/>
  <c r="K145" i="4"/>
  <c r="J145" i="4"/>
  <c r="I145" i="4"/>
  <c r="I138" i="4" s="1"/>
  <c r="H145" i="4"/>
  <c r="R144" i="4"/>
  <c r="Q144" i="4"/>
  <c r="G144" i="4"/>
  <c r="F144" i="4"/>
  <c r="E144" i="4"/>
  <c r="D144" i="4"/>
  <c r="P144" i="4" s="1"/>
  <c r="R143" i="4"/>
  <c r="Q143" i="4"/>
  <c r="G143" i="4"/>
  <c r="G139" i="4" s="1"/>
  <c r="G138" i="4" s="1"/>
  <c r="F143" i="4"/>
  <c r="E143" i="4"/>
  <c r="D143" i="4"/>
  <c r="R142" i="4"/>
  <c r="Q142" i="4"/>
  <c r="G142" i="4"/>
  <c r="F142" i="4"/>
  <c r="F139" i="4" s="1"/>
  <c r="E142" i="4"/>
  <c r="D142" i="4"/>
  <c r="P142" i="4" s="1"/>
  <c r="R141" i="4"/>
  <c r="Q141" i="4"/>
  <c r="G141" i="4"/>
  <c r="F141" i="4"/>
  <c r="E141" i="4"/>
  <c r="E139" i="4" s="1"/>
  <c r="D141" i="4"/>
  <c r="P141" i="4" s="1"/>
  <c r="R140" i="4"/>
  <c r="Q140" i="4"/>
  <c r="G140" i="4"/>
  <c r="F140" i="4"/>
  <c r="E140" i="4"/>
  <c r="D140" i="4"/>
  <c r="O139" i="4"/>
  <c r="N139" i="4"/>
  <c r="R139" i="4" s="1"/>
  <c r="M139" i="4"/>
  <c r="L139" i="4"/>
  <c r="K139" i="4"/>
  <c r="J139" i="4"/>
  <c r="I139" i="4"/>
  <c r="Q139" i="4" s="1"/>
  <c r="H139" i="4"/>
  <c r="N138" i="4"/>
  <c r="L138" i="4"/>
  <c r="J138" i="4"/>
  <c r="H138" i="4"/>
  <c r="A138" i="4"/>
  <c r="R137" i="4"/>
  <c r="Q137" i="4"/>
  <c r="G137" i="4"/>
  <c r="F137" i="4"/>
  <c r="E137" i="4"/>
  <c r="D137" i="4"/>
  <c r="P137" i="4" s="1"/>
  <c r="R136" i="4"/>
  <c r="Q136" i="4"/>
  <c r="G136" i="4"/>
  <c r="F136" i="4"/>
  <c r="E136" i="4"/>
  <c r="E132" i="4" s="1"/>
  <c r="D136" i="4"/>
  <c r="R135" i="4"/>
  <c r="Q135" i="4"/>
  <c r="G135" i="4"/>
  <c r="F135" i="4"/>
  <c r="E135" i="4"/>
  <c r="D135" i="4"/>
  <c r="D132" i="4" s="1"/>
  <c r="R134" i="4"/>
  <c r="Q134" i="4"/>
  <c r="G134" i="4"/>
  <c r="F134" i="4"/>
  <c r="E134" i="4"/>
  <c r="D134" i="4"/>
  <c r="R133" i="4"/>
  <c r="Q133" i="4"/>
  <c r="G133" i="4"/>
  <c r="F133" i="4"/>
  <c r="F132" i="4" s="1"/>
  <c r="E133" i="4"/>
  <c r="D133" i="4"/>
  <c r="P133" i="4" s="1"/>
  <c r="O132" i="4"/>
  <c r="N132" i="4"/>
  <c r="M132" i="4"/>
  <c r="L132" i="4"/>
  <c r="K132" i="4"/>
  <c r="J132" i="4"/>
  <c r="I132" i="4"/>
  <c r="I113" i="4" s="1"/>
  <c r="H132" i="4"/>
  <c r="R131" i="4"/>
  <c r="Q131" i="4"/>
  <c r="G131" i="4"/>
  <c r="F131" i="4"/>
  <c r="E131" i="4"/>
  <c r="D131" i="4"/>
  <c r="P131" i="4" s="1"/>
  <c r="R130" i="4"/>
  <c r="Q130" i="4"/>
  <c r="G130" i="4"/>
  <c r="G126" i="4" s="1"/>
  <c r="F130" i="4"/>
  <c r="E130" i="4"/>
  <c r="D130" i="4"/>
  <c r="R129" i="4"/>
  <c r="Q129" i="4"/>
  <c r="G129" i="4"/>
  <c r="F129" i="4"/>
  <c r="F126" i="4" s="1"/>
  <c r="E129" i="4"/>
  <c r="D129" i="4"/>
  <c r="R128" i="4"/>
  <c r="Q128" i="4"/>
  <c r="G128" i="4"/>
  <c r="F128" i="4"/>
  <c r="E128" i="4"/>
  <c r="D128" i="4"/>
  <c r="P128" i="4" s="1"/>
  <c r="R127" i="4"/>
  <c r="Q127" i="4"/>
  <c r="G127" i="4"/>
  <c r="F127" i="4"/>
  <c r="E127" i="4"/>
  <c r="D127" i="4"/>
  <c r="D126" i="4" s="1"/>
  <c r="O126" i="4"/>
  <c r="N126" i="4"/>
  <c r="R126" i="4" s="1"/>
  <c r="M126" i="4"/>
  <c r="L126" i="4"/>
  <c r="K126" i="4"/>
  <c r="J126" i="4"/>
  <c r="I126" i="4"/>
  <c r="H126" i="4"/>
  <c r="R125" i="4"/>
  <c r="Q125" i="4"/>
  <c r="G125" i="4"/>
  <c r="F125" i="4"/>
  <c r="E125" i="4"/>
  <c r="D125" i="4"/>
  <c r="R124" i="4"/>
  <c r="Q124" i="4"/>
  <c r="G124" i="4"/>
  <c r="F124" i="4"/>
  <c r="E124" i="4"/>
  <c r="D124" i="4"/>
  <c r="P124" i="4" s="1"/>
  <c r="R123" i="4"/>
  <c r="Q123" i="4"/>
  <c r="G123" i="4"/>
  <c r="F123" i="4"/>
  <c r="E123" i="4"/>
  <c r="D123" i="4"/>
  <c r="D120" i="4" s="1"/>
  <c r="R122" i="4"/>
  <c r="Q122" i="4"/>
  <c r="G122" i="4"/>
  <c r="F122" i="4"/>
  <c r="E122" i="4"/>
  <c r="D122" i="4"/>
  <c r="P122" i="4" s="1"/>
  <c r="R121" i="4"/>
  <c r="Q121" i="4"/>
  <c r="G121" i="4"/>
  <c r="G120" i="4" s="1"/>
  <c r="F121" i="4"/>
  <c r="F120" i="4" s="1"/>
  <c r="F113" i="4" s="1"/>
  <c r="E121" i="4"/>
  <c r="D121" i="4"/>
  <c r="Q120" i="4"/>
  <c r="O120" i="4"/>
  <c r="N120" i="4"/>
  <c r="M120" i="4"/>
  <c r="M113" i="4" s="1"/>
  <c r="L120" i="4"/>
  <c r="R120" i="4" s="1"/>
  <c r="K120" i="4"/>
  <c r="J120" i="4"/>
  <c r="I120" i="4"/>
  <c r="H120" i="4"/>
  <c r="E120" i="4"/>
  <c r="R119" i="4"/>
  <c r="Q119" i="4"/>
  <c r="G119" i="4"/>
  <c r="F119" i="4"/>
  <c r="E119" i="4"/>
  <c r="D119" i="4"/>
  <c r="P119" i="4" s="1"/>
  <c r="R118" i="4"/>
  <c r="Q118" i="4"/>
  <c r="G118" i="4"/>
  <c r="G114" i="4" s="1"/>
  <c r="F118" i="4"/>
  <c r="E118" i="4"/>
  <c r="D118" i="4"/>
  <c r="R117" i="4"/>
  <c r="Q117" i="4"/>
  <c r="G117" i="4"/>
  <c r="F117" i="4"/>
  <c r="F114" i="4" s="1"/>
  <c r="E117" i="4"/>
  <c r="D117" i="4"/>
  <c r="P117" i="4" s="1"/>
  <c r="R116" i="4"/>
  <c r="Q116" i="4"/>
  <c r="G116" i="4"/>
  <c r="F116" i="4"/>
  <c r="E116" i="4"/>
  <c r="D116" i="4"/>
  <c r="R115" i="4"/>
  <c r="Q115" i="4"/>
  <c r="G115" i="4"/>
  <c r="F115" i="4"/>
  <c r="E115" i="4"/>
  <c r="D115" i="4"/>
  <c r="D114" i="4" s="1"/>
  <c r="O114" i="4"/>
  <c r="N114" i="4"/>
  <c r="R114" i="4" s="1"/>
  <c r="M114" i="4"/>
  <c r="L114" i="4"/>
  <c r="L113" i="4" s="1"/>
  <c r="K114" i="4"/>
  <c r="J114" i="4"/>
  <c r="I114" i="4"/>
  <c r="H114" i="4"/>
  <c r="Q114" i="4" s="1"/>
  <c r="N113" i="4"/>
  <c r="J113" i="4"/>
  <c r="A113" i="4"/>
  <c r="R112" i="4"/>
  <c r="Q112" i="4"/>
  <c r="G112" i="4"/>
  <c r="F112" i="4"/>
  <c r="E112" i="4"/>
  <c r="D112" i="4"/>
  <c r="R111" i="4"/>
  <c r="Q111" i="4"/>
  <c r="G111" i="4"/>
  <c r="F111" i="4"/>
  <c r="E111" i="4"/>
  <c r="D111" i="4"/>
  <c r="P111" i="4" s="1"/>
  <c r="R110" i="4"/>
  <c r="Q110" i="4"/>
  <c r="G110" i="4"/>
  <c r="F110" i="4"/>
  <c r="E110" i="4"/>
  <c r="D110" i="4"/>
  <c r="P110" i="4" s="1"/>
  <c r="R109" i="4"/>
  <c r="Q109" i="4"/>
  <c r="G109" i="4"/>
  <c r="F109" i="4"/>
  <c r="E109" i="4"/>
  <c r="D109" i="4"/>
  <c r="P109" i="4" s="1"/>
  <c r="R108" i="4"/>
  <c r="Q108" i="4"/>
  <c r="G108" i="4"/>
  <c r="G107" i="4" s="1"/>
  <c r="F108" i="4"/>
  <c r="F107" i="4" s="1"/>
  <c r="E108" i="4"/>
  <c r="D108" i="4"/>
  <c r="P108" i="4" s="1"/>
  <c r="O107" i="4"/>
  <c r="N107" i="4"/>
  <c r="M107" i="4"/>
  <c r="L107" i="4"/>
  <c r="R107" i="4" s="1"/>
  <c r="K107" i="4"/>
  <c r="J107" i="4"/>
  <c r="I107" i="4"/>
  <c r="Q107" i="4" s="1"/>
  <c r="H107" i="4"/>
  <c r="E107" i="4"/>
  <c r="R106" i="4"/>
  <c r="Q106" i="4"/>
  <c r="G106" i="4"/>
  <c r="F106" i="4"/>
  <c r="E106" i="4"/>
  <c r="D106" i="4"/>
  <c r="P106" i="4" s="1"/>
  <c r="R105" i="4"/>
  <c r="Q105" i="4"/>
  <c r="G105" i="4"/>
  <c r="F105" i="4"/>
  <c r="E105" i="4"/>
  <c r="D105" i="4"/>
  <c r="P105" i="4" s="1"/>
  <c r="R104" i="4"/>
  <c r="Q104" i="4"/>
  <c r="G104" i="4"/>
  <c r="F104" i="4"/>
  <c r="F101" i="4" s="1"/>
  <c r="E104" i="4"/>
  <c r="D104" i="4"/>
  <c r="P104" i="4" s="1"/>
  <c r="R103" i="4"/>
  <c r="Q103" i="4"/>
  <c r="G103" i="4"/>
  <c r="F103" i="4"/>
  <c r="E103" i="4"/>
  <c r="D103" i="4"/>
  <c r="P103" i="4" s="1"/>
  <c r="R102" i="4"/>
  <c r="Q102" i="4"/>
  <c r="G102" i="4"/>
  <c r="F102" i="4"/>
  <c r="E102" i="4"/>
  <c r="E101" i="4" s="1"/>
  <c r="D102" i="4"/>
  <c r="P102" i="4" s="1"/>
  <c r="O101" i="4"/>
  <c r="N101" i="4"/>
  <c r="R101" i="4" s="1"/>
  <c r="M101" i="4"/>
  <c r="L101" i="4"/>
  <c r="K101" i="4"/>
  <c r="J101" i="4"/>
  <c r="I101" i="4"/>
  <c r="H101" i="4"/>
  <c r="Q101" i="4" s="1"/>
  <c r="G101" i="4"/>
  <c r="R100" i="4"/>
  <c r="Q100" i="4"/>
  <c r="G100" i="4"/>
  <c r="F100" i="4"/>
  <c r="E100" i="4"/>
  <c r="D100" i="4"/>
  <c r="P100" i="4" s="1"/>
  <c r="R99" i="4"/>
  <c r="Q99" i="4"/>
  <c r="G99" i="4"/>
  <c r="F99" i="4"/>
  <c r="E99" i="4"/>
  <c r="D99" i="4"/>
  <c r="P99" i="4" s="1"/>
  <c r="R98" i="4"/>
  <c r="Q98" i="4"/>
  <c r="G98" i="4"/>
  <c r="F98" i="4"/>
  <c r="E98" i="4"/>
  <c r="D98" i="4"/>
  <c r="P98" i="4" s="1"/>
  <c r="R97" i="4"/>
  <c r="Q97" i="4"/>
  <c r="G97" i="4"/>
  <c r="F97" i="4"/>
  <c r="E97" i="4"/>
  <c r="D97" i="4"/>
  <c r="P97" i="4" s="1"/>
  <c r="R96" i="4"/>
  <c r="Q96" i="4"/>
  <c r="G96" i="4"/>
  <c r="G95" i="4" s="1"/>
  <c r="F96" i="4"/>
  <c r="F95" i="4" s="1"/>
  <c r="E96" i="4"/>
  <c r="D96" i="4"/>
  <c r="P96" i="4" s="1"/>
  <c r="O95" i="4"/>
  <c r="N95" i="4"/>
  <c r="M95" i="4"/>
  <c r="M86" i="4" s="1"/>
  <c r="L95" i="4"/>
  <c r="R95" i="4" s="1"/>
  <c r="K95" i="4"/>
  <c r="J95" i="4"/>
  <c r="I95" i="4"/>
  <c r="Q95" i="4" s="1"/>
  <c r="H95" i="4"/>
  <c r="E95" i="4"/>
  <c r="R94" i="4"/>
  <c r="Q94" i="4"/>
  <c r="G94" i="4"/>
  <c r="F94" i="4"/>
  <c r="E94" i="4"/>
  <c r="D94" i="4"/>
  <c r="P94" i="4" s="1"/>
  <c r="R93" i="4"/>
  <c r="Q93" i="4"/>
  <c r="G93" i="4"/>
  <c r="F93" i="4"/>
  <c r="E93" i="4"/>
  <c r="D93" i="4"/>
  <c r="P93" i="4" s="1"/>
  <c r="R92" i="4"/>
  <c r="Q92" i="4"/>
  <c r="G92" i="4"/>
  <c r="F92" i="4"/>
  <c r="F89" i="4" s="1"/>
  <c r="E92" i="4"/>
  <c r="D92" i="4"/>
  <c r="P92" i="4" s="1"/>
  <c r="R91" i="4"/>
  <c r="Q91" i="4"/>
  <c r="G91" i="4"/>
  <c r="F91" i="4"/>
  <c r="E91" i="4"/>
  <c r="D91" i="4"/>
  <c r="P91" i="4" s="1"/>
  <c r="R90" i="4"/>
  <c r="Q90" i="4"/>
  <c r="G90" i="4"/>
  <c r="F90" i="4"/>
  <c r="E90" i="4"/>
  <c r="E89" i="4" s="1"/>
  <c r="D90" i="4"/>
  <c r="P90" i="4" s="1"/>
  <c r="O89" i="4"/>
  <c r="O86" i="4" s="1"/>
  <c r="N89" i="4"/>
  <c r="R89" i="4" s="1"/>
  <c r="M89" i="4"/>
  <c r="L89" i="4"/>
  <c r="K89" i="4"/>
  <c r="K86" i="4" s="1"/>
  <c r="J89" i="4"/>
  <c r="J86" i="4" s="1"/>
  <c r="I89" i="4"/>
  <c r="H89" i="4"/>
  <c r="Q89" i="4" s="1"/>
  <c r="G89" i="4"/>
  <c r="R88" i="4"/>
  <c r="Q88" i="4"/>
  <c r="G88" i="4"/>
  <c r="F88" i="4"/>
  <c r="E88" i="4"/>
  <c r="D88" i="4"/>
  <c r="P88" i="4" s="1"/>
  <c r="R87" i="4"/>
  <c r="Q87" i="4"/>
  <c r="G87" i="4"/>
  <c r="F87" i="4"/>
  <c r="F86" i="4" s="1"/>
  <c r="E87" i="4"/>
  <c r="D87" i="4"/>
  <c r="P87" i="4" s="1"/>
  <c r="L86" i="4"/>
  <c r="H86" i="4"/>
  <c r="A86" i="4"/>
  <c r="R85" i="4"/>
  <c r="Q85" i="4"/>
  <c r="G85" i="4"/>
  <c r="F85" i="4"/>
  <c r="E85" i="4"/>
  <c r="D85" i="4"/>
  <c r="P85" i="4" s="1"/>
  <c r="R84" i="4"/>
  <c r="Q84" i="4"/>
  <c r="G84" i="4"/>
  <c r="F84" i="4"/>
  <c r="E84" i="4"/>
  <c r="D84" i="4"/>
  <c r="P84" i="4" s="1"/>
  <c r="R83" i="4"/>
  <c r="Q83" i="4"/>
  <c r="G83" i="4"/>
  <c r="G82" i="4" s="1"/>
  <c r="F83" i="4"/>
  <c r="F82" i="4" s="1"/>
  <c r="E83" i="4"/>
  <c r="E82" i="4" s="1"/>
  <c r="D83" i="4"/>
  <c r="P83" i="4" s="1"/>
  <c r="O82" i="4"/>
  <c r="N82" i="4"/>
  <c r="M82" i="4"/>
  <c r="L82" i="4"/>
  <c r="R82" i="4" s="1"/>
  <c r="K82" i="4"/>
  <c r="J82" i="4"/>
  <c r="I82" i="4"/>
  <c r="H82" i="4"/>
  <c r="Q82" i="4" s="1"/>
  <c r="D82" i="4"/>
  <c r="R81" i="4"/>
  <c r="Q81" i="4"/>
  <c r="G81" i="4"/>
  <c r="F81" i="4"/>
  <c r="E81" i="4"/>
  <c r="D81" i="4"/>
  <c r="P81" i="4" s="1"/>
  <c r="R80" i="4"/>
  <c r="Q80" i="4"/>
  <c r="G80" i="4"/>
  <c r="F80" i="4"/>
  <c r="E80" i="4"/>
  <c r="D80" i="4"/>
  <c r="P80" i="4" s="1"/>
  <c r="R79" i="4"/>
  <c r="Q79" i="4"/>
  <c r="G79" i="4"/>
  <c r="F79" i="4"/>
  <c r="E79" i="4"/>
  <c r="D79" i="4"/>
  <c r="P79" i="4" s="1"/>
  <c r="R78" i="4"/>
  <c r="Q78" i="4"/>
  <c r="G78" i="4"/>
  <c r="F78" i="4"/>
  <c r="E78" i="4"/>
  <c r="D78" i="4"/>
  <c r="P78" i="4" s="1"/>
  <c r="R77" i="4"/>
  <c r="Q77" i="4"/>
  <c r="G77" i="4"/>
  <c r="G76" i="4" s="1"/>
  <c r="F77" i="4"/>
  <c r="E77" i="4"/>
  <c r="E76" i="4" s="1"/>
  <c r="D77" i="4"/>
  <c r="P77" i="4" s="1"/>
  <c r="O76" i="4"/>
  <c r="N76" i="4"/>
  <c r="R76" i="4" s="1"/>
  <c r="M76" i="4"/>
  <c r="L76" i="4"/>
  <c r="K76" i="4"/>
  <c r="J76" i="4"/>
  <c r="I76" i="4"/>
  <c r="H76" i="4"/>
  <c r="Q76" i="4" s="1"/>
  <c r="F76" i="4"/>
  <c r="R75" i="4"/>
  <c r="Q75" i="4"/>
  <c r="G75" i="4"/>
  <c r="F75" i="4"/>
  <c r="E75" i="4"/>
  <c r="D75" i="4"/>
  <c r="P75" i="4" s="1"/>
  <c r="R74" i="4"/>
  <c r="Q74" i="4"/>
  <c r="G74" i="4"/>
  <c r="F74" i="4"/>
  <c r="E74" i="4"/>
  <c r="D74" i="4"/>
  <c r="P74" i="4" s="1"/>
  <c r="R73" i="4"/>
  <c r="Q73" i="4"/>
  <c r="G73" i="4"/>
  <c r="F73" i="4"/>
  <c r="E73" i="4"/>
  <c r="D73" i="4"/>
  <c r="P73" i="4" s="1"/>
  <c r="R72" i="4"/>
  <c r="Q72" i="4"/>
  <c r="G72" i="4"/>
  <c r="F72" i="4"/>
  <c r="E72" i="4"/>
  <c r="D72" i="4"/>
  <c r="P72" i="4" s="1"/>
  <c r="R71" i="4"/>
  <c r="Q71" i="4"/>
  <c r="G71" i="4"/>
  <c r="G70" i="4" s="1"/>
  <c r="F71" i="4"/>
  <c r="F70" i="4" s="1"/>
  <c r="E71" i="4"/>
  <c r="E70" i="4" s="1"/>
  <c r="D71" i="4"/>
  <c r="P71" i="4" s="1"/>
  <c r="O70" i="4"/>
  <c r="N70" i="4"/>
  <c r="M70" i="4"/>
  <c r="L70" i="4"/>
  <c r="R70" i="4" s="1"/>
  <c r="K70" i="4"/>
  <c r="J70" i="4"/>
  <c r="I70" i="4"/>
  <c r="H70" i="4"/>
  <c r="Q70" i="4" s="1"/>
  <c r="D70" i="4"/>
  <c r="R69" i="4"/>
  <c r="Q69" i="4"/>
  <c r="G69" i="4"/>
  <c r="F69" i="4"/>
  <c r="E69" i="4"/>
  <c r="D69" i="4"/>
  <c r="P69" i="4" s="1"/>
  <c r="R68" i="4"/>
  <c r="Q68" i="4"/>
  <c r="G68" i="4"/>
  <c r="F68" i="4"/>
  <c r="E68" i="4"/>
  <c r="D68" i="4"/>
  <c r="P68" i="4" s="1"/>
  <c r="R67" i="4"/>
  <c r="Q67" i="4"/>
  <c r="G67" i="4"/>
  <c r="F67" i="4"/>
  <c r="E67" i="4"/>
  <c r="D67" i="4"/>
  <c r="P67" i="4" s="1"/>
  <c r="R66" i="4"/>
  <c r="Q66" i="4"/>
  <c r="G66" i="4"/>
  <c r="F66" i="4"/>
  <c r="E66" i="4"/>
  <c r="D66" i="4"/>
  <c r="P66" i="4" s="1"/>
  <c r="R65" i="4"/>
  <c r="Q65" i="4"/>
  <c r="G65" i="4"/>
  <c r="G64" i="4" s="1"/>
  <c r="F65" i="4"/>
  <c r="E65" i="4"/>
  <c r="E64" i="4" s="1"/>
  <c r="D65" i="4"/>
  <c r="P65" i="4" s="1"/>
  <c r="O64" i="4"/>
  <c r="N64" i="4"/>
  <c r="R64" i="4" s="1"/>
  <c r="M64" i="4"/>
  <c r="L64" i="4"/>
  <c r="K64" i="4"/>
  <c r="J64" i="4"/>
  <c r="I64" i="4"/>
  <c r="H64" i="4"/>
  <c r="Q64" i="4" s="1"/>
  <c r="F64" i="4"/>
  <c r="R63" i="4"/>
  <c r="Q63" i="4"/>
  <c r="G63" i="4"/>
  <c r="F63" i="4"/>
  <c r="E63" i="4"/>
  <c r="D63" i="4"/>
  <c r="P63" i="4" s="1"/>
  <c r="R62" i="4"/>
  <c r="Q62" i="4"/>
  <c r="G62" i="4"/>
  <c r="F62" i="4"/>
  <c r="E62" i="4"/>
  <c r="D62" i="4"/>
  <c r="P62" i="4" s="1"/>
  <c r="R61" i="4"/>
  <c r="Q61" i="4"/>
  <c r="G61" i="4"/>
  <c r="F61" i="4"/>
  <c r="E61" i="4"/>
  <c r="D61" i="4"/>
  <c r="P61" i="4" s="1"/>
  <c r="R60" i="4"/>
  <c r="Q60" i="4"/>
  <c r="G60" i="4"/>
  <c r="F60" i="4"/>
  <c r="E60" i="4"/>
  <c r="D60" i="4"/>
  <c r="P60" i="4" s="1"/>
  <c r="R59" i="4"/>
  <c r="Q59" i="4"/>
  <c r="G59" i="4"/>
  <c r="G58" i="4" s="1"/>
  <c r="G57" i="4" s="1"/>
  <c r="F59" i="4"/>
  <c r="F58" i="4" s="1"/>
  <c r="E59" i="4"/>
  <c r="E58" i="4" s="1"/>
  <c r="D59" i="4"/>
  <c r="P59" i="4" s="1"/>
  <c r="O58" i="4"/>
  <c r="N58" i="4"/>
  <c r="N57" i="4" s="1"/>
  <c r="M58" i="4"/>
  <c r="M57" i="4" s="1"/>
  <c r="L58" i="4"/>
  <c r="L57" i="4" s="1"/>
  <c r="K58" i="4"/>
  <c r="J58" i="4"/>
  <c r="J57" i="4" s="1"/>
  <c r="I58" i="4"/>
  <c r="I57" i="4" s="1"/>
  <c r="H58" i="4"/>
  <c r="Q58" i="4" s="1"/>
  <c r="D58" i="4"/>
  <c r="O57" i="4"/>
  <c r="K57" i="4"/>
  <c r="A57" i="4"/>
  <c r="R56" i="4"/>
  <c r="Q56" i="4"/>
  <c r="G56" i="4"/>
  <c r="F56" i="4"/>
  <c r="E56" i="4"/>
  <c r="D56" i="4"/>
  <c r="P56" i="4" s="1"/>
  <c r="R55" i="4"/>
  <c r="Q55" i="4"/>
  <c r="G55" i="4"/>
  <c r="F55" i="4"/>
  <c r="E55" i="4"/>
  <c r="D55" i="4"/>
  <c r="P55" i="4" s="1"/>
  <c r="R54" i="4"/>
  <c r="Q54" i="4"/>
  <c r="G54" i="4"/>
  <c r="F54" i="4"/>
  <c r="E54" i="4"/>
  <c r="D54" i="4"/>
  <c r="P54" i="4" s="1"/>
  <c r="R53" i="4"/>
  <c r="Q53" i="4"/>
  <c r="G53" i="4"/>
  <c r="F53" i="4"/>
  <c r="E53" i="4"/>
  <c r="D53" i="4"/>
  <c r="P53" i="4" s="1"/>
  <c r="R52" i="4"/>
  <c r="Q52" i="4"/>
  <c r="G52" i="4"/>
  <c r="G51" i="4" s="1"/>
  <c r="F52" i="4"/>
  <c r="E52" i="4"/>
  <c r="E51" i="4" s="1"/>
  <c r="D52" i="4"/>
  <c r="P52" i="4" s="1"/>
  <c r="O51" i="4"/>
  <c r="N51" i="4"/>
  <c r="R51" i="4" s="1"/>
  <c r="M51" i="4"/>
  <c r="L51" i="4"/>
  <c r="K51" i="4"/>
  <c r="J51" i="4"/>
  <c r="I51" i="4"/>
  <c r="H51" i="4"/>
  <c r="Q51" i="4" s="1"/>
  <c r="F51" i="4"/>
  <c r="R50" i="4"/>
  <c r="Q50" i="4"/>
  <c r="G50" i="4"/>
  <c r="F50" i="4"/>
  <c r="E50" i="4"/>
  <c r="D50" i="4"/>
  <c r="P50" i="4" s="1"/>
  <c r="R49" i="4"/>
  <c r="Q49" i="4"/>
  <c r="G49" i="4"/>
  <c r="F49" i="4"/>
  <c r="E49" i="4"/>
  <c r="D49" i="4"/>
  <c r="P49" i="4" s="1"/>
  <c r="R48" i="4"/>
  <c r="Q48" i="4"/>
  <c r="G48" i="4"/>
  <c r="F48" i="4"/>
  <c r="E48" i="4"/>
  <c r="D48" i="4"/>
  <c r="P48" i="4" s="1"/>
  <c r="R47" i="4"/>
  <c r="Q47" i="4"/>
  <c r="G47" i="4"/>
  <c r="F47" i="4"/>
  <c r="E47" i="4"/>
  <c r="D47" i="4"/>
  <c r="P47" i="4" s="1"/>
  <c r="R46" i="4"/>
  <c r="Q46" i="4"/>
  <c r="G46" i="4"/>
  <c r="G45" i="4" s="1"/>
  <c r="F46" i="4"/>
  <c r="F45" i="4" s="1"/>
  <c r="E46" i="4"/>
  <c r="E45" i="4" s="1"/>
  <c r="D46" i="4"/>
  <c r="P46" i="4" s="1"/>
  <c r="O45" i="4"/>
  <c r="N45" i="4"/>
  <c r="M45" i="4"/>
  <c r="L45" i="4"/>
  <c r="R45" i="4" s="1"/>
  <c r="K45" i="4"/>
  <c r="J45" i="4"/>
  <c r="I45" i="4"/>
  <c r="H45" i="4"/>
  <c r="Q45" i="4" s="1"/>
  <c r="D45" i="4"/>
  <c r="P45" i="4" s="1"/>
  <c r="R44" i="4"/>
  <c r="Q44" i="4"/>
  <c r="G44" i="4"/>
  <c r="F44" i="4"/>
  <c r="E44" i="4"/>
  <c r="D44" i="4"/>
  <c r="P44" i="4" s="1"/>
  <c r="R43" i="4"/>
  <c r="Q43" i="4"/>
  <c r="G43" i="4"/>
  <c r="F43" i="4"/>
  <c r="E43" i="4"/>
  <c r="D43" i="4"/>
  <c r="P43" i="4" s="1"/>
  <c r="R42" i="4"/>
  <c r="Q42" i="4"/>
  <c r="G42" i="4"/>
  <c r="F42" i="4"/>
  <c r="E42" i="4"/>
  <c r="D42" i="4"/>
  <c r="P42" i="4" s="1"/>
  <c r="R41" i="4"/>
  <c r="Q41" i="4"/>
  <c r="G41" i="4"/>
  <c r="F41" i="4"/>
  <c r="E41" i="4"/>
  <c r="D41" i="4"/>
  <c r="P41" i="4" s="1"/>
  <c r="R40" i="4"/>
  <c r="Q40" i="4"/>
  <c r="G40" i="4"/>
  <c r="G39" i="4" s="1"/>
  <c r="F40" i="4"/>
  <c r="E40" i="4"/>
  <c r="E39" i="4" s="1"/>
  <c r="D40" i="4"/>
  <c r="P40" i="4" s="1"/>
  <c r="O39" i="4"/>
  <c r="N39" i="4"/>
  <c r="R39" i="4" s="1"/>
  <c r="M39" i="4"/>
  <c r="L39" i="4"/>
  <c r="K39" i="4"/>
  <c r="J39" i="4"/>
  <c r="I39" i="4"/>
  <c r="H39" i="4"/>
  <c r="Q39" i="4" s="1"/>
  <c r="F39" i="4"/>
  <c r="R38" i="4"/>
  <c r="Q38" i="4"/>
  <c r="G38" i="4"/>
  <c r="F38" i="4"/>
  <c r="E38" i="4"/>
  <c r="D38" i="4"/>
  <c r="P38" i="4" s="1"/>
  <c r="R37" i="4"/>
  <c r="Q37" i="4"/>
  <c r="G37" i="4"/>
  <c r="F37" i="4"/>
  <c r="E37" i="4"/>
  <c r="D37" i="4"/>
  <c r="P37" i="4" s="1"/>
  <c r="R36" i="4"/>
  <c r="Q36" i="4"/>
  <c r="G36" i="4"/>
  <c r="F36" i="4"/>
  <c r="E36" i="4"/>
  <c r="D36" i="4"/>
  <c r="P36" i="4" s="1"/>
  <c r="R35" i="4"/>
  <c r="Q35" i="4"/>
  <c r="G35" i="4"/>
  <c r="F35" i="4"/>
  <c r="E35" i="4"/>
  <c r="D35" i="4"/>
  <c r="P35" i="4" s="1"/>
  <c r="R34" i="4"/>
  <c r="Q34" i="4"/>
  <c r="G34" i="4"/>
  <c r="G33" i="4" s="1"/>
  <c r="F34" i="4"/>
  <c r="F33" i="4" s="1"/>
  <c r="F32" i="4" s="1"/>
  <c r="E34" i="4"/>
  <c r="E33" i="4" s="1"/>
  <c r="D34" i="4"/>
  <c r="P34" i="4" s="1"/>
  <c r="O33" i="4"/>
  <c r="N33" i="4"/>
  <c r="N32" i="4" s="1"/>
  <c r="M33" i="4"/>
  <c r="M32" i="4" s="1"/>
  <c r="L33" i="4"/>
  <c r="L32" i="4" s="1"/>
  <c r="K33" i="4"/>
  <c r="J33" i="4"/>
  <c r="J32" i="4" s="1"/>
  <c r="I33" i="4"/>
  <c r="I32" i="4" s="1"/>
  <c r="H33" i="4"/>
  <c r="Q33" i="4" s="1"/>
  <c r="D33" i="4"/>
  <c r="O32" i="4"/>
  <c r="K32" i="4"/>
  <c r="A32" i="4"/>
  <c r="R31" i="4"/>
  <c r="Q31" i="4"/>
  <c r="G31" i="4"/>
  <c r="F31" i="4"/>
  <c r="E31" i="4"/>
  <c r="D31" i="4"/>
  <c r="P31" i="4" s="1"/>
  <c r="R30" i="4"/>
  <c r="Q30" i="4"/>
  <c r="G30" i="4"/>
  <c r="F30" i="4"/>
  <c r="E30" i="4"/>
  <c r="D30" i="4"/>
  <c r="P30" i="4" s="1"/>
  <c r="R29" i="4"/>
  <c r="Q29" i="4"/>
  <c r="G29" i="4"/>
  <c r="F29" i="4"/>
  <c r="E29" i="4"/>
  <c r="D29" i="4"/>
  <c r="P29" i="4" s="1"/>
  <c r="R28" i="4"/>
  <c r="Q28" i="4"/>
  <c r="G28" i="4"/>
  <c r="F28" i="4"/>
  <c r="E28" i="4"/>
  <c r="D28" i="4"/>
  <c r="P28" i="4" s="1"/>
  <c r="R27" i="4"/>
  <c r="Q27" i="4"/>
  <c r="G27" i="4"/>
  <c r="G26" i="4" s="1"/>
  <c r="F27" i="4"/>
  <c r="E27" i="4"/>
  <c r="E26" i="4" s="1"/>
  <c r="D27" i="4"/>
  <c r="P27" i="4" s="1"/>
  <c r="O26" i="4"/>
  <c r="N26" i="4"/>
  <c r="R26" i="4" s="1"/>
  <c r="M26" i="4"/>
  <c r="L26" i="4"/>
  <c r="K26" i="4"/>
  <c r="J26" i="4"/>
  <c r="I26" i="4"/>
  <c r="H26" i="4"/>
  <c r="Q26" i="4" s="1"/>
  <c r="F26" i="4"/>
  <c r="R25" i="4"/>
  <c r="Q25" i="4"/>
  <c r="G25" i="4"/>
  <c r="F25" i="4"/>
  <c r="E25" i="4"/>
  <c r="D25" i="4"/>
  <c r="P25" i="4" s="1"/>
  <c r="R24" i="4"/>
  <c r="Q24" i="4"/>
  <c r="G24" i="4"/>
  <c r="F24" i="4"/>
  <c r="E24" i="4"/>
  <c r="D24" i="4"/>
  <c r="P24" i="4" s="1"/>
  <c r="R23" i="4"/>
  <c r="Q23" i="4"/>
  <c r="G23" i="4"/>
  <c r="F23" i="4"/>
  <c r="E23" i="4"/>
  <c r="D23" i="4"/>
  <c r="P23" i="4" s="1"/>
  <c r="R22" i="4"/>
  <c r="Q22" i="4"/>
  <c r="G22" i="4"/>
  <c r="F22" i="4"/>
  <c r="E22" i="4"/>
  <c r="D22" i="4"/>
  <c r="P22" i="4" s="1"/>
  <c r="R21" i="4"/>
  <c r="Q21" i="4"/>
  <c r="G21" i="4"/>
  <c r="G20" i="4" s="1"/>
  <c r="F21" i="4"/>
  <c r="F20" i="4" s="1"/>
  <c r="E21" i="4"/>
  <c r="E20" i="4" s="1"/>
  <c r="D21" i="4"/>
  <c r="P21" i="4" s="1"/>
  <c r="O20" i="4"/>
  <c r="N20" i="4"/>
  <c r="M20" i="4"/>
  <c r="L20" i="4"/>
  <c r="R20" i="4" s="1"/>
  <c r="K20" i="4"/>
  <c r="J20" i="4"/>
  <c r="I20" i="4"/>
  <c r="H20" i="4"/>
  <c r="Q20" i="4" s="1"/>
  <c r="D20" i="4"/>
  <c r="P20" i="4" s="1"/>
  <c r="R19" i="4"/>
  <c r="Q19" i="4"/>
  <c r="G19" i="4"/>
  <c r="F19" i="4"/>
  <c r="E19" i="4"/>
  <c r="D19" i="4"/>
  <c r="P19" i="4" s="1"/>
  <c r="R18" i="4"/>
  <c r="Q18" i="4"/>
  <c r="G18" i="4"/>
  <c r="F18" i="4"/>
  <c r="E18" i="4"/>
  <c r="D18" i="4"/>
  <c r="P18" i="4" s="1"/>
  <c r="R17" i="4"/>
  <c r="Q17" i="4"/>
  <c r="G17" i="4"/>
  <c r="F17" i="4"/>
  <c r="E17" i="4"/>
  <c r="D17" i="4"/>
  <c r="P17" i="4" s="1"/>
  <c r="R16" i="4"/>
  <c r="Q16" i="4"/>
  <c r="G16" i="4"/>
  <c r="F16" i="4"/>
  <c r="E16" i="4"/>
  <c r="D16" i="4"/>
  <c r="P16" i="4" s="1"/>
  <c r="R15" i="4"/>
  <c r="Q15" i="4"/>
  <c r="G15" i="4"/>
  <c r="G14" i="4" s="1"/>
  <c r="F15" i="4"/>
  <c r="E15" i="4"/>
  <c r="E14" i="4" s="1"/>
  <c r="D15" i="4"/>
  <c r="P15" i="4" s="1"/>
  <c r="O14" i="4"/>
  <c r="N14" i="4"/>
  <c r="R14" i="4" s="1"/>
  <c r="M14" i="4"/>
  <c r="L14" i="4"/>
  <c r="K14" i="4"/>
  <c r="J14" i="4"/>
  <c r="I14" i="4"/>
  <c r="H14" i="4"/>
  <c r="Q14" i="4" s="1"/>
  <c r="F14" i="4"/>
  <c r="R13" i="4"/>
  <c r="Q13" i="4"/>
  <c r="G13" i="4"/>
  <c r="F13" i="4"/>
  <c r="E13" i="4"/>
  <c r="D13" i="4"/>
  <c r="P13" i="4" s="1"/>
  <c r="R12" i="4"/>
  <c r="Q12" i="4"/>
  <c r="G12" i="4"/>
  <c r="F12" i="4"/>
  <c r="E12" i="4"/>
  <c r="D12" i="4"/>
  <c r="P12" i="4" s="1"/>
  <c r="R11" i="4"/>
  <c r="Q11" i="4"/>
  <c r="G11" i="4"/>
  <c r="F11" i="4"/>
  <c r="E11" i="4"/>
  <c r="D11" i="4"/>
  <c r="P11" i="4" s="1"/>
  <c r="R10" i="4"/>
  <c r="Q10" i="4"/>
  <c r="G10" i="4"/>
  <c r="F10" i="4"/>
  <c r="E10" i="4"/>
  <c r="D10" i="4"/>
  <c r="P10" i="4" s="1"/>
  <c r="R9" i="4"/>
  <c r="Q9" i="4"/>
  <c r="G9" i="4"/>
  <c r="G8" i="4" s="1"/>
  <c r="F9" i="4"/>
  <c r="F8" i="4" s="1"/>
  <c r="E9" i="4"/>
  <c r="E8" i="4" s="1"/>
  <c r="D9" i="4"/>
  <c r="P9" i="4" s="1"/>
  <c r="O8" i="4"/>
  <c r="N8" i="4"/>
  <c r="M8" i="4"/>
  <c r="L8" i="4"/>
  <c r="R8" i="4" s="1"/>
  <c r="K8" i="4"/>
  <c r="J8" i="4"/>
  <c r="I8" i="4"/>
  <c r="H8" i="4"/>
  <c r="Q8" i="4" s="1"/>
  <c r="D8" i="4"/>
  <c r="R7" i="4"/>
  <c r="Q7" i="4"/>
  <c r="G7" i="4"/>
  <c r="F7" i="4"/>
  <c r="E7" i="4"/>
  <c r="D7" i="4"/>
  <c r="P7" i="4" s="1"/>
  <c r="Q6" i="4"/>
  <c r="N6" i="4"/>
  <c r="M6" i="4"/>
  <c r="R6" i="4" s="1"/>
  <c r="L6" i="4"/>
  <c r="G6" i="4"/>
  <c r="F6" i="4"/>
  <c r="E6" i="4"/>
  <c r="P6" i="4" s="1"/>
  <c r="D6" i="4"/>
  <c r="Q5" i="4"/>
  <c r="N5" i="4"/>
  <c r="M5" i="4"/>
  <c r="M4" i="4" s="1"/>
  <c r="M3" i="4" s="1"/>
  <c r="L5" i="4"/>
  <c r="R5" i="4" s="1"/>
  <c r="G5" i="4"/>
  <c r="G4" i="4" s="1"/>
  <c r="F5" i="4"/>
  <c r="E5" i="4"/>
  <c r="E4" i="4" s="1"/>
  <c r="D5" i="4"/>
  <c r="D4" i="4" s="1"/>
  <c r="O4" i="4"/>
  <c r="O3" i="4" s="1"/>
  <c r="N4" i="4"/>
  <c r="N3" i="4" s="1"/>
  <c r="K4" i="4"/>
  <c r="K3" i="4" s="1"/>
  <c r="J4" i="4"/>
  <c r="J3" i="4" s="1"/>
  <c r="I4" i="4"/>
  <c r="H4" i="4"/>
  <c r="Q4" i="4" s="1"/>
  <c r="F4" i="4"/>
  <c r="I3" i="4"/>
  <c r="A3" i="4"/>
  <c r="W7" i="2"/>
  <c r="V7" i="2"/>
  <c r="U7" i="2"/>
  <c r="T7" i="2"/>
  <c r="S7" i="2"/>
  <c r="R7" i="2"/>
  <c r="Q7" i="2"/>
  <c r="P7" i="2"/>
  <c r="O7" i="2"/>
  <c r="N7" i="2"/>
  <c r="M7" i="2"/>
  <c r="L7" i="2"/>
  <c r="K7" i="2"/>
  <c r="J7" i="2"/>
  <c r="I7" i="2"/>
  <c r="H7" i="2"/>
  <c r="G7" i="2"/>
  <c r="F7" i="2"/>
  <c r="E7" i="2"/>
  <c r="D7" i="2"/>
  <c r="C7" i="2"/>
  <c r="B7" i="2"/>
  <c r="Q11" i="1"/>
  <c r="P11" i="1"/>
  <c r="O11" i="1"/>
  <c r="N11" i="1"/>
  <c r="M11" i="1"/>
  <c r="L11" i="1"/>
  <c r="K11" i="1"/>
  <c r="J11" i="1"/>
  <c r="I11" i="1"/>
  <c r="H11" i="1"/>
  <c r="G11" i="1"/>
  <c r="F11" i="1"/>
  <c r="E11" i="1"/>
  <c r="D11" i="1"/>
  <c r="C11" i="1"/>
  <c r="B11" i="1"/>
  <c r="Q8" i="1"/>
  <c r="Q12" i="1" s="1"/>
  <c r="P8" i="1"/>
  <c r="P12" i="1" s="1"/>
  <c r="O8" i="1"/>
  <c r="O12" i="1" s="1"/>
  <c r="N8" i="1"/>
  <c r="N12" i="1" s="1"/>
  <c r="M8" i="1"/>
  <c r="M12" i="1" s="1"/>
  <c r="L8" i="1"/>
  <c r="L12" i="1" s="1"/>
  <c r="K8" i="1"/>
  <c r="K12" i="1" s="1"/>
  <c r="J8" i="1"/>
  <c r="J12" i="1" s="1"/>
  <c r="I8" i="1"/>
  <c r="I12" i="1" s="1"/>
  <c r="H8" i="1"/>
  <c r="H12" i="1" s="1"/>
  <c r="G8" i="1"/>
  <c r="G12" i="1" s="1"/>
  <c r="F8" i="1"/>
  <c r="F12" i="1" s="1"/>
  <c r="E8" i="1"/>
  <c r="E12" i="1" s="1"/>
  <c r="D8" i="1"/>
  <c r="D12" i="1" s="1"/>
  <c r="C8" i="1"/>
  <c r="C12" i="1" s="1"/>
  <c r="B8" i="1"/>
  <c r="B12" i="1" s="1"/>
  <c r="Q3" i="1"/>
  <c r="P3" i="1"/>
  <c r="O3" i="1"/>
  <c r="N3" i="1"/>
  <c r="M3" i="1"/>
  <c r="L3" i="1"/>
  <c r="K3" i="1"/>
  <c r="J3" i="1"/>
  <c r="I3" i="1"/>
  <c r="H3" i="1"/>
  <c r="G3" i="1"/>
  <c r="F3" i="1"/>
  <c r="E3" i="1"/>
  <c r="D3" i="1"/>
  <c r="C3" i="1"/>
  <c r="B3" i="1"/>
  <c r="C15" i="3" l="1"/>
  <c r="C4" i="3" s="1"/>
  <c r="C3" i="3" s="1"/>
  <c r="E3" i="4"/>
  <c r="G32" i="4"/>
  <c r="P82" i="4"/>
  <c r="Q3" i="4"/>
  <c r="P8" i="4"/>
  <c r="Q32" i="4"/>
  <c r="P70" i="4"/>
  <c r="Q86" i="4"/>
  <c r="F57" i="4"/>
  <c r="G86" i="4"/>
  <c r="G3" i="4"/>
  <c r="E32" i="4"/>
  <c r="E86" i="4"/>
  <c r="R86" i="4"/>
  <c r="R113" i="4"/>
  <c r="P4" i="4"/>
  <c r="F3" i="4"/>
  <c r="D32" i="4"/>
  <c r="H32" i="4"/>
  <c r="L4" i="4"/>
  <c r="D14" i="4"/>
  <c r="P14" i="4" s="1"/>
  <c r="D26" i="4"/>
  <c r="P26" i="4" s="1"/>
  <c r="R33" i="4"/>
  <c r="R32" i="4" s="1"/>
  <c r="D39" i="4"/>
  <c r="P39" i="4" s="1"/>
  <c r="D51" i="4"/>
  <c r="P51" i="4" s="1"/>
  <c r="E57" i="4"/>
  <c r="Q57" i="4"/>
  <c r="R58" i="4"/>
  <c r="R57" i="4" s="1"/>
  <c r="D64" i="4"/>
  <c r="P64" i="4" s="1"/>
  <c r="D76" i="4"/>
  <c r="P76" i="4" s="1"/>
  <c r="I86" i="4"/>
  <c r="D89" i="4"/>
  <c r="D101" i="4"/>
  <c r="P101" i="4" s="1"/>
  <c r="P121" i="4"/>
  <c r="P120" i="4"/>
  <c r="P123" i="4"/>
  <c r="Q126" i="4"/>
  <c r="Q113" i="4" s="1"/>
  <c r="P126" i="4"/>
  <c r="P127" i="4"/>
  <c r="P134" i="4"/>
  <c r="K138" i="4"/>
  <c r="O138" i="4"/>
  <c r="P143" i="4"/>
  <c r="P150" i="4"/>
  <c r="Q151" i="4"/>
  <c r="G166" i="4"/>
  <c r="F219" i="4"/>
  <c r="P269" i="4"/>
  <c r="H3" i="4"/>
  <c r="N86" i="4"/>
  <c r="P112" i="4"/>
  <c r="K113" i="4"/>
  <c r="O113" i="4"/>
  <c r="P116" i="4"/>
  <c r="P118" i="4"/>
  <c r="P125" i="4"/>
  <c r="E126" i="4"/>
  <c r="P129" i="4"/>
  <c r="R132" i="4"/>
  <c r="Q132" i="4"/>
  <c r="G132" i="4"/>
  <c r="G113" i="4" s="1"/>
  <c r="P136" i="4"/>
  <c r="D139" i="4"/>
  <c r="P140" i="4"/>
  <c r="E138" i="4"/>
  <c r="F145" i="4"/>
  <c r="F138" i="4" s="1"/>
  <c r="P147" i="4"/>
  <c r="R151" i="4"/>
  <c r="R138" i="4" s="1"/>
  <c r="F193" i="4"/>
  <c r="P201" i="4"/>
  <c r="G247" i="4"/>
  <c r="P5" i="4"/>
  <c r="P33" i="4"/>
  <c r="P32" i="4" s="1"/>
  <c r="P58" i="4"/>
  <c r="P57" i="4" s="1"/>
  <c r="D95" i="4"/>
  <c r="P95" i="4" s="1"/>
  <c r="D107" i="4"/>
  <c r="P107" i="4" s="1"/>
  <c r="D113" i="4"/>
  <c r="P115" i="4"/>
  <c r="P135" i="4"/>
  <c r="Q138" i="4"/>
  <c r="Q219" i="4"/>
  <c r="H57" i="4"/>
  <c r="E114" i="4"/>
  <c r="E113" i="4" s="1"/>
  <c r="P130" i="4"/>
  <c r="P145" i="4"/>
  <c r="P148" i="4"/>
  <c r="P151" i="4"/>
  <c r="P152" i="4"/>
  <c r="R193" i="4"/>
  <c r="E219" i="4"/>
  <c r="D163" i="4"/>
  <c r="F166" i="4"/>
  <c r="N166" i="4"/>
  <c r="R166" i="4"/>
  <c r="D176" i="4"/>
  <c r="P176" i="4" s="1"/>
  <c r="D188" i="4"/>
  <c r="P191" i="4"/>
  <c r="P188" i="4" s="1"/>
  <c r="L193" i="4"/>
  <c r="D195" i="4"/>
  <c r="I193" i="4"/>
  <c r="M193" i="4"/>
  <c r="Q195" i="4"/>
  <c r="Q193" i="4" s="1"/>
  <c r="P208" i="4"/>
  <c r="Q213" i="4"/>
  <c r="P216" i="4"/>
  <c r="H219" i="4"/>
  <c r="D220" i="4"/>
  <c r="P233" i="4"/>
  <c r="Q238" i="4"/>
  <c r="P241" i="4"/>
  <c r="D244" i="4"/>
  <c r="Q247" i="4"/>
  <c r="P255" i="4"/>
  <c r="G257" i="4"/>
  <c r="P257" i="4" s="1"/>
  <c r="D263" i="4"/>
  <c r="P264" i="4"/>
  <c r="P267" i="4"/>
  <c r="G269" i="4"/>
  <c r="Q276" i="4"/>
  <c r="H275" i="4"/>
  <c r="L275" i="4"/>
  <c r="R276" i="4"/>
  <c r="R275" i="4" s="1"/>
  <c r="F275" i="4"/>
  <c r="H113" i="4"/>
  <c r="G195" i="4"/>
  <c r="G193" i="4" s="1"/>
  <c r="P200" i="4"/>
  <c r="E201" i="4"/>
  <c r="D213" i="4"/>
  <c r="P213" i="4" s="1"/>
  <c r="J219" i="4"/>
  <c r="N219" i="4"/>
  <c r="G220" i="4"/>
  <c r="G219" i="4" s="1"/>
  <c r="P225" i="4"/>
  <c r="E226" i="4"/>
  <c r="P226" i="4" s="1"/>
  <c r="D238" i="4"/>
  <c r="P238" i="4" s="1"/>
  <c r="G244" i="4"/>
  <c r="P250" i="4"/>
  <c r="E251" i="4"/>
  <c r="E247" i="4" s="1"/>
  <c r="P258" i="4"/>
  <c r="E263" i="4"/>
  <c r="P270" i="4"/>
  <c r="D157" i="4"/>
  <c r="P157" i="4" s="1"/>
  <c r="D170" i="4"/>
  <c r="P170" i="4" s="1"/>
  <c r="P166" i="4" s="1"/>
  <c r="D182" i="4"/>
  <c r="P182" i="4" s="1"/>
  <c r="E193" i="4"/>
  <c r="P196" i="4"/>
  <c r="P204" i="4"/>
  <c r="P221" i="4"/>
  <c r="P229" i="4"/>
  <c r="P245" i="4"/>
  <c r="P254" i="4"/>
  <c r="P266" i="4"/>
  <c r="P271" i="4"/>
  <c r="P274" i="4"/>
  <c r="E276" i="4"/>
  <c r="E275" i="4" s="1"/>
  <c r="P285" i="4"/>
  <c r="E288" i="4"/>
  <c r="P291" i="4"/>
  <c r="E294" i="4"/>
  <c r="P294" i="4" s="1"/>
  <c r="P297" i="4"/>
  <c r="E300" i="4"/>
  <c r="P304" i="4"/>
  <c r="E307" i="4"/>
  <c r="P307" i="4" s="1"/>
  <c r="P310" i="4"/>
  <c r="E313" i="4"/>
  <c r="P313" i="4" s="1"/>
  <c r="P316" i="4"/>
  <c r="E319" i="4"/>
  <c r="P319" i="4" s="1"/>
  <c r="P322" i="4"/>
  <c r="F329" i="4"/>
  <c r="Q329" i="4"/>
  <c r="E329" i="4"/>
  <c r="Q356" i="4"/>
  <c r="P369" i="4"/>
  <c r="P375" i="4"/>
  <c r="Q282" i="4"/>
  <c r="P290" i="4"/>
  <c r="P296" i="4"/>
  <c r="D302" i="4"/>
  <c r="P303" i="4"/>
  <c r="Q307" i="4"/>
  <c r="Q302" i="4" s="1"/>
  <c r="H302" i="4"/>
  <c r="P309" i="4"/>
  <c r="P315" i="4"/>
  <c r="P321" i="4"/>
  <c r="P332" i="4"/>
  <c r="P338" i="4"/>
  <c r="E356" i="4"/>
  <c r="G383" i="4"/>
  <c r="P394" i="4"/>
  <c r="D276" i="4"/>
  <c r="G282" i="4"/>
  <c r="G275" i="4" s="1"/>
  <c r="G288" i="4"/>
  <c r="P288" i="4" s="1"/>
  <c r="G294" i="4"/>
  <c r="R307" i="4"/>
  <c r="D356" i="4"/>
  <c r="P357" i="4"/>
  <c r="P356" i="4" s="1"/>
  <c r="P283" i="4"/>
  <c r="F302" i="4"/>
  <c r="R302" i="4"/>
  <c r="P314" i="4"/>
  <c r="P320" i="4"/>
  <c r="P328" i="4"/>
  <c r="P325" i="4" s="1"/>
  <c r="R329" i="4"/>
  <c r="P344" i="4"/>
  <c r="G356" i="4"/>
  <c r="P381" i="4"/>
  <c r="R383" i="4"/>
  <c r="Q383" i="4"/>
  <c r="P330" i="4"/>
  <c r="P329" i="4" s="1"/>
  <c r="R332" i="4"/>
  <c r="P334" i="4"/>
  <c r="P346" i="4"/>
  <c r="R357" i="4"/>
  <c r="P359" i="4"/>
  <c r="P371" i="4"/>
  <c r="D388" i="4"/>
  <c r="P388" i="4" s="1"/>
  <c r="P383" i="4" s="1"/>
  <c r="R394" i="4"/>
  <c r="D400" i="4"/>
  <c r="P400" i="4" s="1"/>
  <c r="H329" i="4"/>
  <c r="Q363" i="4"/>
  <c r="H383" i="4"/>
  <c r="R363" i="4"/>
  <c r="B9" i="1"/>
  <c r="C9" i="1" s="1"/>
  <c r="D9" i="1" s="1"/>
  <c r="E9" i="1" s="1"/>
  <c r="F9" i="1"/>
  <c r="J9" i="1"/>
  <c r="N9" i="1"/>
  <c r="G9" i="1"/>
  <c r="K9" i="1"/>
  <c r="O9" i="1"/>
  <c r="H9" i="1"/>
  <c r="L9" i="1"/>
  <c r="P9" i="1"/>
  <c r="I9" i="1"/>
  <c r="M9" i="1"/>
  <c r="Q9" i="1"/>
  <c r="D383" i="4" l="1"/>
  <c r="R356" i="4"/>
  <c r="D275" i="4"/>
  <c r="P276" i="4"/>
  <c r="E302" i="4"/>
  <c r="Q275" i="4"/>
  <c r="P263" i="4"/>
  <c r="P251" i="4"/>
  <c r="P247" i="4" s="1"/>
  <c r="D57" i="4"/>
  <c r="P282" i="4"/>
  <c r="D166" i="4"/>
  <c r="D247" i="4"/>
  <c r="P132" i="4"/>
  <c r="D86" i="4"/>
  <c r="P89" i="4"/>
  <c r="P86" i="4" s="1"/>
  <c r="L3" i="4"/>
  <c r="R4" i="4"/>
  <c r="R3" i="4" s="1"/>
  <c r="P3" i="4"/>
  <c r="P220" i="4"/>
  <c r="P219" i="4" s="1"/>
  <c r="D219" i="4"/>
  <c r="P195" i="4"/>
  <c r="P193" i="4" s="1"/>
  <c r="D193" i="4"/>
  <c r="D3" i="4"/>
  <c r="P302" i="4"/>
  <c r="P300" i="4"/>
  <c r="P114" i="4"/>
  <c r="P244" i="4"/>
  <c r="D138" i="4"/>
  <c r="P139" i="4"/>
  <c r="P138" i="4" s="1"/>
  <c r="P113" i="4" l="1"/>
  <c r="P275" i="4"/>
</calcChain>
</file>

<file path=xl/sharedStrings.xml><?xml version="1.0" encoding="utf-8"?>
<sst xmlns="http://schemas.openxmlformats.org/spreadsheetml/2006/main" count="111" uniqueCount="34">
  <si>
    <t>En volume</t>
  </si>
  <si>
    <t>quantités à date d'expedition réelle  -  Le Réalisé</t>
  </si>
  <si>
    <t>lundi</t>
  </si>
  <si>
    <t>mardi</t>
  </si>
  <si>
    <t>mercredi</t>
  </si>
  <si>
    <t>jeudi</t>
  </si>
  <si>
    <t>vendredi</t>
  </si>
  <si>
    <t>Nbres d'unités</t>
  </si>
  <si>
    <t>Canal 1</t>
  </si>
  <si>
    <t>Canal 2</t>
  </si>
  <si>
    <t>Canal 3</t>
  </si>
  <si>
    <t>Somme :</t>
  </si>
  <si>
    <t>Mois</t>
  </si>
  <si>
    <t>Semaine</t>
  </si>
  <si>
    <t>Jour</t>
  </si>
  <si>
    <t>PREV</t>
  </si>
  <si>
    <t>REEL</t>
  </si>
  <si>
    <t>TOTAL PREV</t>
  </si>
  <si>
    <t>TOTAL PLAN</t>
  </si>
  <si>
    <t>TOTAL REEL</t>
  </si>
  <si>
    <t>CANAL 1</t>
  </si>
  <si>
    <t>CANAL 2</t>
  </si>
  <si>
    <t>CANAL 3</t>
  </si>
  <si>
    <t>CANAL 4</t>
  </si>
  <si>
    <t>Total</t>
  </si>
  <si>
    <t>Atelier 1</t>
  </si>
  <si>
    <t>Atelier 2</t>
  </si>
  <si>
    <t>Atelier 3</t>
  </si>
  <si>
    <t>Atelier 4</t>
  </si>
  <si>
    <t>Atelier 5</t>
  </si>
  <si>
    <t>Atelier 6</t>
  </si>
  <si>
    <t>Atelier 7</t>
  </si>
  <si>
    <t>Canal 4</t>
  </si>
  <si>
    <t>x</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</si>
</sst>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 _€_-;\-* #,##0.00\ _€_-;_-* &quot;-&quot;??\ _€_-;_-@_-"/>
    <numFmt numFmtId="164" formatCode="_-* #,##0\ _€_-;\-* #,##0\ _€_-;_-* &quot;-&quot;??\ _€_-;_-@_-"/>
    <numFmt numFmtId="165" formatCode="dd\/mm\/yyyy"/>
    <numFmt numFmtId="167" formatCode="mmmm\ yyyy"/>
    <numFmt numFmtId="168" formatCode="#,##0_ ;\-#,##0\ ;&quot;-&quot;"/>
  </numFmts>
  <fonts count="9"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12"/>
      <color theme="1"/>
      <name val="Calibri"/>
      <family val="2"/>
      <scheme val="minor"/>
    </font>
    <font>
      <sz val="12"/>
      <color indexed="8"/>
      <name val="Arial"/>
      <family val="2"/>
    </font>
    <font>
      <b/>
      <sz val="9"/>
      <color indexed="8"/>
      <name val="Arial"/>
      <family val="2"/>
    </font>
    <font>
      <sz val="9"/>
      <color indexed="8"/>
      <name val="Arial"/>
      <family val="2"/>
    </font>
    <font>
      <b/>
      <sz val="14"/>
      <color theme="1"/>
      <name val="Calibri"/>
      <family val="2"/>
      <scheme val="minor"/>
    </font>
  </fonts>
  <fills count="22">
    <fill>
      <patternFill patternType="none"/>
    </fill>
    <fill>
      <patternFill patternType="gray125"/>
    </fill>
    <fill>
      <patternFill patternType="solid">
        <fgColor theme="8" tint="-0.249977111117893"/>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indexed="15"/>
        <bgColor indexed="9"/>
      </patternFill>
    </fill>
    <fill>
      <patternFill patternType="solid">
        <fgColor indexed="9"/>
        <bgColor indexed="9"/>
      </patternFill>
    </fill>
    <fill>
      <patternFill patternType="solid">
        <fgColor theme="3" tint="0.39997558519241921"/>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1" tint="4.9989318521683403E-2"/>
        <bgColor indexed="64"/>
      </patternFill>
    </fill>
    <fill>
      <patternFill patternType="solid">
        <fgColor theme="1"/>
        <bgColor indexed="64"/>
      </patternFill>
    </fill>
    <fill>
      <patternFill patternType="solid">
        <fgColor rgb="FF00B050"/>
        <bgColor indexed="64"/>
      </patternFill>
    </fill>
    <fill>
      <patternFill patternType="solid">
        <fgColor theme="0"/>
        <bgColor indexed="64"/>
      </patternFill>
    </fill>
    <fill>
      <patternFill patternType="solid">
        <fgColor theme="0" tint="-0.499984740745262"/>
        <bgColor indexed="64"/>
      </patternFill>
    </fill>
    <fill>
      <patternFill patternType="solid">
        <fgColor theme="4" tint="0.39997558519241921"/>
        <bgColor indexed="64"/>
      </patternFill>
    </fill>
    <fill>
      <patternFill patternType="solid">
        <fgColor rgb="FF00B0F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2"/>
        <bgColor indexed="64"/>
      </patternFill>
    </fill>
  </fills>
  <borders count="14">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thin">
        <color indexed="8"/>
      </left>
      <right/>
      <top style="thin">
        <color indexed="8"/>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99">
    <xf numFmtId="0" fontId="0" fillId="0" borderId="0" xfId="0"/>
    <xf numFmtId="0" fontId="2" fillId="2"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1" xfId="0" applyFont="1" applyFill="1" applyBorder="1" applyAlignment="1">
      <alignment horizontal="center" vertical="center"/>
    </xf>
    <xf numFmtId="164" fontId="3" fillId="0" borderId="1" xfId="1" applyNumberFormat="1" applyFont="1" applyBorder="1" applyAlignment="1">
      <alignment horizontal="center" vertical="center"/>
    </xf>
    <xf numFmtId="0" fontId="3" fillId="3" borderId="3" xfId="0" applyFont="1" applyFill="1" applyBorder="1" applyAlignment="1">
      <alignment horizontal="center" vertical="center"/>
    </xf>
    <xf numFmtId="164" fontId="3" fillId="0" borderId="3" xfId="1" applyNumberFormat="1" applyFont="1" applyBorder="1" applyAlignment="1">
      <alignment horizontal="center" vertical="center"/>
    </xf>
    <xf numFmtId="0" fontId="3" fillId="3" borderId="4" xfId="0" applyFont="1" applyFill="1" applyBorder="1" applyAlignment="1">
      <alignment horizontal="center" vertical="center"/>
    </xf>
    <xf numFmtId="164" fontId="3" fillId="0" borderId="4" xfId="1" applyNumberFormat="1" applyFont="1" applyBorder="1" applyAlignment="1">
      <alignment horizontal="center" vertical="center"/>
    </xf>
    <xf numFmtId="0" fontId="3" fillId="4" borderId="1" xfId="0" applyFont="1" applyFill="1" applyBorder="1" applyAlignment="1">
      <alignment horizontal="center" vertical="center"/>
    </xf>
    <xf numFmtId="164" fontId="4" fillId="4" borderId="1" xfId="1" applyNumberFormat="1" applyFont="1" applyFill="1" applyBorder="1" applyAlignment="1">
      <alignment horizontal="center" vertical="center"/>
    </xf>
    <xf numFmtId="164" fontId="4" fillId="4" borderId="2" xfId="1" applyNumberFormat="1" applyFont="1" applyFill="1" applyBorder="1" applyAlignment="1">
      <alignment horizontal="center" vertical="center"/>
    </xf>
    <xf numFmtId="164" fontId="3" fillId="4" borderId="1" xfId="1" applyNumberFormat="1" applyFont="1" applyFill="1" applyBorder="1" applyAlignment="1">
      <alignment horizontal="center" vertical="center"/>
    </xf>
    <xf numFmtId="0" fontId="3" fillId="4" borderId="4" xfId="0" applyFont="1" applyFill="1" applyBorder="1" applyAlignment="1">
      <alignment horizontal="center" vertical="center"/>
    </xf>
    <xf numFmtId="164" fontId="1" fillId="4" borderId="4" xfId="1" applyNumberFormat="1" applyFont="1" applyFill="1" applyBorder="1" applyAlignment="1">
      <alignment horizontal="center" vertical="center"/>
    </xf>
    <xf numFmtId="164" fontId="1" fillId="4" borderId="5" xfId="1" applyNumberFormat="1" applyFont="1" applyFill="1" applyBorder="1" applyAlignment="1">
      <alignment horizontal="center" vertical="center"/>
    </xf>
    <xf numFmtId="164" fontId="3" fillId="4" borderId="4" xfId="1" applyNumberFormat="1" applyFont="1" applyFill="1" applyBorder="1" applyAlignment="1">
      <alignment horizontal="center" vertical="center"/>
    </xf>
    <xf numFmtId="0" fontId="3" fillId="5" borderId="1" xfId="0" applyFont="1" applyFill="1" applyBorder="1" applyAlignment="1">
      <alignment horizontal="center" vertical="center"/>
    </xf>
    <xf numFmtId="164" fontId="4" fillId="5" borderId="1" xfId="1" applyNumberFormat="1" applyFont="1" applyFill="1" applyBorder="1" applyAlignment="1">
      <alignment horizontal="center" vertical="center"/>
    </xf>
    <xf numFmtId="164" fontId="4" fillId="5" borderId="2" xfId="1" applyNumberFormat="1" applyFont="1" applyFill="1" applyBorder="1" applyAlignment="1">
      <alignment horizontal="center" vertical="center"/>
    </xf>
    <xf numFmtId="164" fontId="3" fillId="5" borderId="1" xfId="1" applyNumberFormat="1" applyFont="1" applyFill="1" applyBorder="1" applyAlignment="1">
      <alignment horizontal="center" vertical="center"/>
    </xf>
    <xf numFmtId="0" fontId="3" fillId="5" borderId="4" xfId="0" applyFont="1" applyFill="1" applyBorder="1" applyAlignment="1">
      <alignment horizontal="center" vertical="center"/>
    </xf>
    <xf numFmtId="164" fontId="3" fillId="5" borderId="4" xfId="1" applyNumberFormat="1" applyFont="1" applyFill="1" applyBorder="1" applyAlignment="1">
      <alignment horizontal="center" vertical="center"/>
    </xf>
    <xf numFmtId="0" fontId="3" fillId="6" borderId="4" xfId="0" applyFont="1" applyFill="1" applyBorder="1" applyAlignment="1">
      <alignment horizontal="center" vertical="center"/>
    </xf>
    <xf numFmtId="10" fontId="4" fillId="6" borderId="4" xfId="2" applyNumberFormat="1" applyFont="1" applyFill="1" applyBorder="1" applyAlignment="1">
      <alignment horizontal="center" vertical="center"/>
    </xf>
    <xf numFmtId="10" fontId="4" fillId="6" borderId="5" xfId="2" applyNumberFormat="1" applyFont="1" applyFill="1" applyBorder="1" applyAlignment="1">
      <alignment horizontal="center" vertical="center"/>
    </xf>
    <xf numFmtId="10" fontId="3" fillId="6" borderId="4" xfId="2" applyNumberFormat="1" applyFont="1" applyFill="1" applyBorder="1" applyAlignment="1">
      <alignment horizontal="center" vertical="center"/>
    </xf>
    <xf numFmtId="49" fontId="5" fillId="7" borderId="6" xfId="0" applyNumberFormat="1" applyFont="1" applyFill="1" applyBorder="1" applyAlignment="1">
      <alignment horizontal="center" vertical="center" wrapText="1"/>
    </xf>
    <xf numFmtId="49" fontId="6" fillId="8" borderId="7" xfId="0" applyNumberFormat="1" applyFont="1" applyFill="1" applyBorder="1" applyAlignment="1">
      <alignment horizontal="center" vertical="center"/>
    </xf>
    <xf numFmtId="165" fontId="6" fillId="8" borderId="7" xfId="0" applyNumberFormat="1" applyFont="1" applyFill="1" applyBorder="1" applyAlignment="1">
      <alignment horizontal="center" vertical="center"/>
    </xf>
    <xf numFmtId="49" fontId="6" fillId="8" borderId="7" xfId="0" applyNumberFormat="1" applyFont="1" applyFill="1" applyBorder="1" applyAlignment="1">
      <alignment horizontal="center" vertical="center" wrapText="1"/>
    </xf>
    <xf numFmtId="49" fontId="6" fillId="8" borderId="7" xfId="0" applyNumberFormat="1" applyFont="1" applyFill="1" applyBorder="1" applyAlignment="1">
      <alignment horizontal="left"/>
    </xf>
    <xf numFmtId="3" fontId="7" fillId="8" borderId="7" xfId="0" applyNumberFormat="1" applyFont="1" applyFill="1" applyBorder="1" applyAlignment="1">
      <alignment horizontal="center" vertical="center"/>
    </xf>
    <xf numFmtId="49" fontId="7" fillId="8" borderId="7" xfId="0" applyNumberFormat="1" applyFont="1" applyFill="1" applyBorder="1" applyAlignment="1">
      <alignment horizontal="right" vertical="center"/>
    </xf>
    <xf numFmtId="0" fontId="3" fillId="9" borderId="0" xfId="0" applyFont="1" applyFill="1" applyBorder="1" applyAlignment="1">
      <alignment horizontal="center" vertical="center" wrapText="1"/>
    </xf>
    <xf numFmtId="0" fontId="3" fillId="5" borderId="0" xfId="0" applyFont="1" applyFill="1" applyBorder="1" applyAlignment="1">
      <alignment horizontal="center" vertical="center"/>
    </xf>
    <xf numFmtId="0" fontId="3" fillId="10" borderId="0" xfId="0" applyFont="1" applyFill="1" applyBorder="1" applyAlignment="1">
      <alignment horizontal="center" vertical="center"/>
    </xf>
    <xf numFmtId="0" fontId="3" fillId="11" borderId="0" xfId="0" applyFont="1" applyFill="1" applyBorder="1" applyAlignment="1">
      <alignment horizontal="center" vertical="center"/>
    </xf>
    <xf numFmtId="0" fontId="3" fillId="5" borderId="0" xfId="0" applyFont="1" applyFill="1" applyBorder="1" applyAlignment="1">
      <alignment horizontal="center" vertical="center" wrapText="1"/>
    </xf>
    <xf numFmtId="0" fontId="3" fillId="10" borderId="0" xfId="0" applyFont="1" applyFill="1" applyBorder="1" applyAlignment="1">
      <alignment horizontal="center" vertical="center" wrapText="1"/>
    </xf>
    <xf numFmtId="0" fontId="3" fillId="11" borderId="0" xfId="0" applyFont="1" applyFill="1" applyBorder="1" applyAlignment="1">
      <alignment horizontal="center" vertical="center" wrapText="1"/>
    </xf>
    <xf numFmtId="0" fontId="3" fillId="12" borderId="0" xfId="0" applyFont="1" applyFill="1" applyBorder="1" applyAlignment="1">
      <alignment horizontal="center" vertical="center" wrapText="1"/>
    </xf>
    <xf numFmtId="14" fontId="3" fillId="12" borderId="0" xfId="0" applyNumberFormat="1" applyFont="1" applyFill="1" applyBorder="1" applyAlignment="1">
      <alignment horizontal="center" vertical="center" wrapText="1"/>
    </xf>
    <xf numFmtId="3" fontId="2" fillId="12" borderId="0" xfId="0" applyNumberFormat="1" applyFont="1" applyFill="1" applyBorder="1" applyAlignment="1">
      <alignment horizontal="center" vertical="center" wrapText="1"/>
    </xf>
    <xf numFmtId="0" fontId="2" fillId="13" borderId="0" xfId="0" applyFont="1" applyFill="1" applyBorder="1" applyAlignment="1">
      <alignment horizontal="center" vertical="center" wrapText="1"/>
    </xf>
    <xf numFmtId="167" fontId="4" fillId="14" borderId="0" xfId="0" applyNumberFormat="1" applyFont="1" applyFill="1" applyBorder="1" applyAlignment="1">
      <alignment horizontal="center" vertical="center"/>
    </xf>
    <xf numFmtId="0" fontId="4" fillId="14" borderId="0" xfId="0" applyFont="1" applyFill="1" applyBorder="1" applyAlignment="1">
      <alignment horizontal="center" vertical="center" wrapText="1"/>
    </xf>
    <xf numFmtId="3" fontId="4" fillId="14" borderId="0" xfId="0" quotePrefix="1" applyNumberFormat="1" applyFont="1" applyFill="1" applyBorder="1" applyAlignment="1">
      <alignment horizontal="center" vertical="center" wrapText="1"/>
    </xf>
    <xf numFmtId="3" fontId="4" fillId="14" borderId="0" xfId="0" applyNumberFormat="1" applyFont="1" applyFill="1" applyBorder="1" applyAlignment="1">
      <alignment horizontal="center" vertical="center" wrapText="1"/>
    </xf>
    <xf numFmtId="0" fontId="3" fillId="15" borderId="0" xfId="0" applyFont="1" applyFill="1" applyBorder="1" applyAlignment="1">
      <alignment horizontal="center" vertical="center" wrapText="1"/>
    </xf>
    <xf numFmtId="0" fontId="4" fillId="15" borderId="0" xfId="0" applyFont="1" applyFill="1" applyBorder="1" applyAlignment="1">
      <alignment horizontal="center" vertical="center" wrapText="1"/>
    </xf>
    <xf numFmtId="3" fontId="4" fillId="15" borderId="0" xfId="0" quotePrefix="1" applyNumberFormat="1" applyFont="1" applyFill="1" applyBorder="1" applyAlignment="1">
      <alignment horizontal="center" vertical="center" wrapText="1"/>
    </xf>
    <xf numFmtId="3" fontId="4" fillId="15" borderId="0" xfId="0" applyNumberFormat="1" applyFont="1" applyFill="1" applyBorder="1" applyAlignment="1">
      <alignment horizontal="center" vertical="center" wrapText="1"/>
    </xf>
    <xf numFmtId="14" fontId="3" fillId="16" borderId="0" xfId="0" applyNumberFormat="1" applyFont="1" applyFill="1" applyBorder="1" applyAlignment="1">
      <alignment horizontal="center" vertical="center" wrapText="1"/>
    </xf>
    <xf numFmtId="3" fontId="0" fillId="0" borderId="0" xfId="0" quotePrefix="1" applyNumberFormat="1" applyBorder="1" applyAlignment="1">
      <alignment horizontal="center" vertical="center" wrapText="1"/>
    </xf>
    <xf numFmtId="3" fontId="3" fillId="5" borderId="0" xfId="0" applyNumberFormat="1" applyFont="1" applyFill="1" applyBorder="1" applyAlignment="1">
      <alignment horizontal="center" vertical="center" wrapText="1"/>
    </xf>
    <xf numFmtId="3" fontId="3" fillId="10" borderId="0" xfId="0" applyNumberFormat="1" applyFont="1" applyFill="1" applyBorder="1" applyAlignment="1">
      <alignment horizontal="center" vertical="center" wrapText="1"/>
    </xf>
    <xf numFmtId="3" fontId="3" fillId="11" borderId="0" xfId="0" applyNumberFormat="1" applyFont="1" applyFill="1" applyBorder="1" applyAlignment="1">
      <alignment horizontal="center" vertical="center" wrapText="1"/>
    </xf>
    <xf numFmtId="0" fontId="3" fillId="0" borderId="0" xfId="0" applyFont="1" applyBorder="1" applyAlignment="1">
      <alignment horizontal="center" vertical="center" wrapText="1"/>
    </xf>
    <xf numFmtId="3" fontId="0" fillId="0" borderId="0" xfId="0" applyNumberFormat="1" applyBorder="1" applyAlignment="1">
      <alignment horizontal="center" vertical="center" wrapText="1"/>
    </xf>
    <xf numFmtId="14" fontId="4" fillId="15" borderId="0" xfId="0" applyNumberFormat="1" applyFont="1" applyFill="1" applyBorder="1" applyAlignment="1">
      <alignment horizontal="center" vertical="center" wrapText="1"/>
    </xf>
    <xf numFmtId="3" fontId="0" fillId="0" borderId="0" xfId="1" applyNumberFormat="1" applyFont="1" applyBorder="1" applyAlignment="1">
      <alignment horizontal="center" vertical="center" wrapText="1"/>
    </xf>
    <xf numFmtId="0" fontId="3" fillId="17" borderId="8" xfId="0" applyFont="1" applyFill="1" applyBorder="1" applyAlignment="1">
      <alignment horizontal="center" vertical="center"/>
    </xf>
    <xf numFmtId="3" fontId="3" fillId="17" borderId="8" xfId="0" applyNumberFormat="1" applyFont="1" applyFill="1" applyBorder="1" applyAlignment="1">
      <alignment horizontal="center" vertical="center"/>
    </xf>
    <xf numFmtId="17" fontId="3" fillId="18" borderId="9" xfId="0" applyNumberFormat="1" applyFont="1" applyFill="1" applyBorder="1" applyAlignment="1">
      <alignment horizontal="center" vertical="center" wrapText="1"/>
    </xf>
    <xf numFmtId="17" fontId="3" fillId="18" borderId="10" xfId="0" applyNumberFormat="1" applyFont="1" applyFill="1" applyBorder="1" applyAlignment="1">
      <alignment horizontal="center" vertical="center" wrapText="1"/>
    </xf>
    <xf numFmtId="168" fontId="3" fillId="18" borderId="8" xfId="0" applyNumberFormat="1" applyFont="1" applyFill="1" applyBorder="1" applyAlignment="1">
      <alignment horizontal="center" vertical="center"/>
    </xf>
    <xf numFmtId="14" fontId="3" fillId="19" borderId="9" xfId="0" applyNumberFormat="1" applyFont="1" applyFill="1" applyBorder="1" applyAlignment="1">
      <alignment horizontal="center" vertical="center" wrapText="1"/>
    </xf>
    <xf numFmtId="14" fontId="3" fillId="19" borderId="10" xfId="0" applyNumberFormat="1" applyFont="1" applyFill="1" applyBorder="1" applyAlignment="1">
      <alignment horizontal="center" vertical="center" wrapText="1"/>
    </xf>
    <xf numFmtId="168" fontId="3" fillId="19" borderId="11" xfId="0" applyNumberFormat="1" applyFont="1" applyFill="1" applyBorder="1" applyAlignment="1">
      <alignment horizontal="center" vertical="center"/>
    </xf>
    <xf numFmtId="0" fontId="3" fillId="3" borderId="12" xfId="0" applyFont="1" applyFill="1" applyBorder="1" applyAlignment="1">
      <alignment horizontal="center" vertical="center"/>
    </xf>
    <xf numFmtId="14" fontId="3" fillId="16" borderId="12" xfId="0" applyNumberFormat="1" applyFont="1" applyFill="1" applyBorder="1" applyAlignment="1">
      <alignment horizontal="center" vertical="center" wrapText="1"/>
    </xf>
    <xf numFmtId="168" fontId="0" fillId="3" borderId="12" xfId="0" applyNumberFormat="1" applyFill="1" applyBorder="1" applyAlignment="1">
      <alignment horizontal="center" vertical="center"/>
    </xf>
    <xf numFmtId="0" fontId="3" fillId="20" borderId="12" xfId="0" applyFont="1" applyFill="1" applyBorder="1" applyAlignment="1">
      <alignment horizontal="center" vertical="center"/>
    </xf>
    <xf numFmtId="168" fontId="0" fillId="20" borderId="12" xfId="0" applyNumberFormat="1" applyFill="1" applyBorder="1" applyAlignment="1">
      <alignment horizontal="center" vertical="center"/>
    </xf>
    <xf numFmtId="0" fontId="3" fillId="21" borderId="12" xfId="0" applyFont="1" applyFill="1" applyBorder="1" applyAlignment="1">
      <alignment horizontal="center" vertical="center"/>
    </xf>
    <xf numFmtId="168" fontId="0" fillId="6" borderId="12" xfId="0" applyNumberFormat="1" applyFill="1" applyBorder="1" applyAlignment="1">
      <alignment horizontal="center" vertical="center"/>
    </xf>
    <xf numFmtId="168" fontId="0" fillId="21" borderId="12" xfId="0" applyNumberFormat="1" applyFill="1" applyBorder="1" applyAlignment="1">
      <alignment horizontal="center" vertical="center"/>
    </xf>
    <xf numFmtId="0" fontId="3" fillId="11" borderId="12" xfId="0" applyFont="1" applyFill="1" applyBorder="1" applyAlignment="1">
      <alignment horizontal="center" vertical="center"/>
    </xf>
    <xf numFmtId="168" fontId="0" fillId="11" borderId="12" xfId="0" applyNumberFormat="1" applyFill="1" applyBorder="1" applyAlignment="1">
      <alignment horizontal="center" vertical="center"/>
    </xf>
    <xf numFmtId="0" fontId="3" fillId="10" borderId="12" xfId="0" applyFont="1" applyFill="1" applyBorder="1" applyAlignment="1">
      <alignment horizontal="center" vertical="center"/>
    </xf>
    <xf numFmtId="168" fontId="3" fillId="10" borderId="12" xfId="0" applyNumberFormat="1" applyFont="1" applyFill="1" applyBorder="1" applyAlignment="1">
      <alignment horizontal="center" vertical="center"/>
    </xf>
    <xf numFmtId="0" fontId="0" fillId="0" borderId="11" xfId="0" applyBorder="1" applyAlignment="1">
      <alignment horizontal="center" vertical="center"/>
    </xf>
    <xf numFmtId="14" fontId="3" fillId="16" borderId="11" xfId="0" applyNumberFormat="1" applyFont="1" applyFill="1" applyBorder="1" applyAlignment="1">
      <alignment horizontal="center" vertical="center" wrapText="1"/>
    </xf>
    <xf numFmtId="168" fontId="0" fillId="0" borderId="11" xfId="0" applyNumberFormat="1" applyBorder="1" applyAlignment="1">
      <alignment horizontal="center" vertical="center"/>
    </xf>
    <xf numFmtId="0" fontId="8" fillId="0" borderId="0" xfId="0" applyFont="1" applyBorder="1" applyAlignment="1">
      <alignment horizontal="center" vertical="center" wrapText="1"/>
    </xf>
    <xf numFmtId="0" fontId="8" fillId="0" borderId="0" xfId="0" applyFont="1" applyBorder="1" applyAlignment="1">
      <alignment horizontal="center" vertical="center"/>
    </xf>
    <xf numFmtId="0" fontId="0" fillId="0" borderId="0" xfId="0" applyBorder="1"/>
    <xf numFmtId="0" fontId="3" fillId="0" borderId="0" xfId="0" applyFont="1" applyBorder="1"/>
    <xf numFmtId="0" fontId="3" fillId="0" borderId="0" xfId="0" applyFont="1"/>
    <xf numFmtId="3" fontId="0" fillId="0" borderId="0" xfId="0" applyNumberFormat="1" applyBorder="1"/>
    <xf numFmtId="0" fontId="0" fillId="0" borderId="0" xfId="0" quotePrefix="1"/>
    <xf numFmtId="168" fontId="3" fillId="18" borderId="11" xfId="0" applyNumberFormat="1" applyFont="1" applyFill="1" applyBorder="1" applyAlignment="1">
      <alignment horizontal="center" vertical="center"/>
    </xf>
    <xf numFmtId="14" fontId="3" fillId="16" borderId="12" xfId="0" applyNumberFormat="1" applyFont="1" applyFill="1" applyBorder="1" applyAlignment="1">
      <alignment vertical="center" wrapText="1"/>
    </xf>
    <xf numFmtId="0" fontId="3" fillId="10" borderId="13" xfId="0" applyFont="1" applyFill="1" applyBorder="1" applyAlignment="1">
      <alignment horizontal="center" vertical="center"/>
    </xf>
    <xf numFmtId="14" fontId="3" fillId="16" borderId="13" xfId="0" applyNumberFormat="1" applyFont="1" applyFill="1" applyBorder="1" applyAlignment="1">
      <alignment horizontal="center" vertical="center" wrapText="1"/>
    </xf>
    <xf numFmtId="168" fontId="3" fillId="10" borderId="13" xfId="0" applyNumberFormat="1" applyFont="1" applyFill="1" applyBorder="1" applyAlignment="1">
      <alignment horizontal="center" vertical="center"/>
    </xf>
    <xf numFmtId="3" fontId="3" fillId="0" borderId="0" xfId="0" applyNumberFormat="1" applyFont="1" applyAlignment="1">
      <alignment horizontal="center"/>
    </xf>
  </cellXfs>
  <cellStyles count="3">
    <cellStyle name="Milliers" xfId="1" builtinId="3"/>
    <cellStyle name="Normal" xfId="0" builtinId="0"/>
    <cellStyle name="Pourcentage" xfId="2" builtinId="5"/>
  </cellStyles>
  <dxfs count="5228">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
      <numFmt numFmtId="166" formatCode="0;0;&quot;-&quo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971549</xdr:colOff>
      <xdr:row>11</xdr:row>
      <xdr:rowOff>66675</xdr:rowOff>
    </xdr:from>
    <xdr:to>
      <xdr:col>6</xdr:col>
      <xdr:colOff>323849</xdr:colOff>
      <xdr:row>27</xdr:row>
      <xdr:rowOff>161925</xdr:rowOff>
    </xdr:to>
    <xdr:sp macro="" textlink="">
      <xdr:nvSpPr>
        <xdr:cNvPr id="2" name="ZoneTexte 1"/>
        <xdr:cNvSpPr txBox="1"/>
      </xdr:nvSpPr>
      <xdr:spPr>
        <a:xfrm>
          <a:off x="971549" y="2276475"/>
          <a:ext cx="6524625" cy="3143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PRECISION</a:t>
          </a:r>
          <a:r>
            <a:rPr lang="fr-FR" sz="1100" baseline="0"/>
            <a:t> IMPORTANTE : </a:t>
          </a:r>
        </a:p>
        <a:p>
          <a:r>
            <a:rPr lang="fr-FR" sz="1100" baseline="0"/>
            <a:t>Ce tableau est créé de zero chaque semaine et ne fait pas partie de ce classeur mais provient d'un autre. Je dois donc automatiser la copie de ce tableau vers les colonnes "REEL" de "Prev. Act. Canal" sans passer par des liaisons.</a:t>
          </a:r>
        </a:p>
        <a:p>
          <a:r>
            <a:rPr lang="fr-FR" sz="1100" baseline="0"/>
            <a:t>Le format du tableau source ne change pas, seule le nombre de cellules peuvent varier en fonction du nombre de jours dans le mois. Du coup, peut-être une application inputbox qui invite l'utilisateur à :</a:t>
          </a:r>
        </a:p>
        <a:p>
          <a:r>
            <a:rPr lang="fr-FR" sz="1100" baseline="0"/>
            <a:t>- choisir le fichier</a:t>
          </a:r>
        </a:p>
        <a:p>
          <a:r>
            <a:rPr lang="fr-FR" sz="1100" baseline="0"/>
            <a:t>- choisir la plage qui l'intéresse</a:t>
          </a:r>
        </a:p>
        <a:p>
          <a:r>
            <a:rPr lang="fr-FR" sz="1100" baseline="0"/>
            <a:t>Ca, je peux le faire.</a:t>
          </a:r>
        </a:p>
        <a:p>
          <a:r>
            <a:rPr lang="fr-FR" sz="1100" baseline="0"/>
            <a:t>Ou peut-être une sélection automatique qui s'étend jusqu'à une cellule vide. Ca, je pourrais aussi me démerder mais j'aurais plus de mal.</a:t>
          </a:r>
        </a:p>
        <a:p>
          <a:r>
            <a:rPr lang="fr-FR" sz="1100" baseline="0"/>
            <a:t>La difficulté est que je ne peux pas le transposer directement dans "Prev. Act. Canal" car ce dernier contient des lignes totalisant les quantités par semaine et par mois qui viendraient perturber la copie.</a:t>
          </a:r>
        </a:p>
        <a:p>
          <a:r>
            <a:rPr lang="fr-FR" sz="1100" baseline="0"/>
            <a:t>Je dois donc pouvoir les exclure du collage (en les colorant par exemple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lasseurhelpcopi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visionnel"/>
      <sheetName val="Réel"/>
      <sheetName val="Prev. Act. Canal"/>
      <sheetName val="Prev. Act. Canal bis"/>
      <sheetName val="Prev.Act.Atelier(UV)"/>
      <sheetName val="Base.Calc.Prev.RH"/>
    </sheetNames>
    <sheetDataSet>
      <sheetData sheetId="0">
        <row r="4">
          <cell r="C4">
            <v>5641323</v>
          </cell>
        </row>
        <row r="5">
          <cell r="C5">
            <v>1355841</v>
          </cell>
        </row>
        <row r="6">
          <cell r="C6">
            <v>4651236</v>
          </cell>
        </row>
        <row r="7">
          <cell r="C7">
            <v>15678132</v>
          </cell>
        </row>
      </sheetData>
      <sheetData sheetId="1">
        <row r="4">
          <cell r="B4">
            <v>13582</v>
          </cell>
          <cell r="C4">
            <v>15348</v>
          </cell>
        </row>
        <row r="5">
          <cell r="B5">
            <v>9578</v>
          </cell>
          <cell r="C5">
            <v>10547</v>
          </cell>
          <cell r="D5">
            <v>11516</v>
          </cell>
        </row>
        <row r="6">
          <cell r="B6">
            <v>20154</v>
          </cell>
        </row>
      </sheetData>
      <sheetData sheetId="2">
        <row r="5">
          <cell r="C5">
            <v>41913</v>
          </cell>
          <cell r="D5">
            <v>245274.91304347827</v>
          </cell>
          <cell r="E5">
            <v>58949.608695652176</v>
          </cell>
          <cell r="F5">
            <v>202227.65217391305</v>
          </cell>
          <cell r="G5">
            <v>681657.91304347827</v>
          </cell>
        </row>
        <row r="6">
          <cell r="C6">
            <v>41914</v>
          </cell>
          <cell r="D6">
            <v>245274.91304347827</v>
          </cell>
          <cell r="E6">
            <v>58949.608695652176</v>
          </cell>
          <cell r="F6">
            <v>202227.65217391305</v>
          </cell>
          <cell r="G6">
            <v>681657.91304347827</v>
          </cell>
        </row>
        <row r="7">
          <cell r="C7">
            <v>41915</v>
          </cell>
          <cell r="D7">
            <v>245274.91304347827</v>
          </cell>
          <cell r="E7">
            <v>58949.608695652176</v>
          </cell>
          <cell r="F7">
            <v>202227.65217391305</v>
          </cell>
          <cell r="G7">
            <v>681657.91304347827</v>
          </cell>
        </row>
        <row r="9">
          <cell r="C9">
            <v>41918</v>
          </cell>
          <cell r="D9">
            <v>245274.91304347827</v>
          </cell>
          <cell r="E9">
            <v>58949.608695652176</v>
          </cell>
          <cell r="F9">
            <v>202227.65217391305</v>
          </cell>
          <cell r="G9">
            <v>681657.91304347827</v>
          </cell>
        </row>
        <row r="10">
          <cell r="C10">
            <v>41919</v>
          </cell>
          <cell r="D10">
            <v>245274.91304347827</v>
          </cell>
          <cell r="E10">
            <v>58949.608695652176</v>
          </cell>
          <cell r="F10">
            <v>202227.65217391305</v>
          </cell>
          <cell r="G10">
            <v>681657.91304347827</v>
          </cell>
        </row>
        <row r="11">
          <cell r="C11">
            <v>41920</v>
          </cell>
        </row>
        <row r="12">
          <cell r="C12">
            <v>41921</v>
          </cell>
        </row>
        <row r="13">
          <cell r="C13">
            <v>41922</v>
          </cell>
        </row>
        <row r="15">
          <cell r="C15">
            <v>41925</v>
          </cell>
        </row>
        <row r="16">
          <cell r="C16">
            <v>41926</v>
          </cell>
        </row>
        <row r="17">
          <cell r="C17">
            <v>41927</v>
          </cell>
        </row>
        <row r="18">
          <cell r="C18">
            <v>41928</v>
          </cell>
        </row>
        <row r="19">
          <cell r="C19">
            <v>41929</v>
          </cell>
        </row>
        <row r="21">
          <cell r="C21">
            <v>41932</v>
          </cell>
        </row>
        <row r="22">
          <cell r="C22">
            <v>41933</v>
          </cell>
        </row>
        <row r="23">
          <cell r="C23">
            <v>41934</v>
          </cell>
        </row>
        <row r="24">
          <cell r="C24">
            <v>41935</v>
          </cell>
        </row>
        <row r="25">
          <cell r="C25">
            <v>41936</v>
          </cell>
        </row>
        <row r="27">
          <cell r="C27">
            <v>41939</v>
          </cell>
        </row>
        <row r="28">
          <cell r="C28">
            <v>41940</v>
          </cell>
        </row>
        <row r="29">
          <cell r="C29">
            <v>41941</v>
          </cell>
        </row>
        <row r="30">
          <cell r="C30">
            <v>41942</v>
          </cell>
        </row>
        <row r="31">
          <cell r="C31">
            <v>41943</v>
          </cell>
        </row>
      </sheetData>
      <sheetData sheetId="3"/>
      <sheetData sheetId="4"/>
      <sheetData sheetId="5"/>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Q12"/>
  <sheetViews>
    <sheetView workbookViewId="0">
      <selection activeCell="C13" sqref="C13"/>
    </sheetView>
  </sheetViews>
  <sheetFormatPr baseColWidth="10" defaultRowHeight="15" x14ac:dyDescent="0.25"/>
  <cols>
    <col min="3" max="3" width="14.42578125" bestFit="1" customWidth="1"/>
    <col min="4" max="5" width="12.7109375" bestFit="1" customWidth="1"/>
  </cols>
  <sheetData>
    <row r="2" spans="1:17" ht="15.75" thickBot="1" x14ac:dyDescent="0.3"/>
    <row r="3" spans="1:17" ht="30.75" thickBot="1" x14ac:dyDescent="0.3">
      <c r="A3" s="1" t="s">
        <v>0</v>
      </c>
      <c r="B3" s="2" t="str">
        <f>PROPER(TEXT(DATE(2014,9,1),"mmmm aaaa"))</f>
        <v>Septembre 2014</v>
      </c>
      <c r="C3" s="3" t="str">
        <f>PROPER(TEXT(DATE(2014,10,1),"mmmm aaaa"))</f>
        <v>Octobre 2014</v>
      </c>
      <c r="D3" s="2" t="str">
        <f>PROPER(TEXT(DATE(2014,11,1),"mmmm aaaa"))</f>
        <v>Novembre 2014</v>
      </c>
      <c r="E3" s="2" t="str">
        <f>PROPER(TEXT(DATE(2014,12,1),"mmmm aaaa"))</f>
        <v>Décembre 2014</v>
      </c>
      <c r="F3" s="2" t="str">
        <f>PROPER(TEXT(DATE(2015,1,1),"mmmm aaaa"))</f>
        <v>Janvier 2015</v>
      </c>
      <c r="G3" s="2" t="str">
        <f>PROPER(TEXT(DATE(2015,2,1),"mmmm aaaa"))</f>
        <v>Février 2015</v>
      </c>
      <c r="H3" s="2" t="str">
        <f>PROPER(TEXT(DATE(2015,3,1),"mmmm aaaa"))</f>
        <v>Mars 2015</v>
      </c>
      <c r="I3" s="2" t="str">
        <f>PROPER(TEXT(DATE(2015,4,1),"mmmm aaaa"))</f>
        <v>Avril 2015</v>
      </c>
      <c r="J3" s="2" t="str">
        <f>PROPER(TEXT(DATE(2015,5,1),"mmmm aaaa"))</f>
        <v>Mai 2015</v>
      </c>
      <c r="K3" s="2" t="str">
        <f>PROPER(TEXT(DATE(2015,6,1),"mmmm aaaa"))</f>
        <v>Juin 2015</v>
      </c>
      <c r="L3" s="2" t="str">
        <f>PROPER(TEXT(DATE(2015,7,1),"mmmm aaaa"))</f>
        <v>Juillet 2015</v>
      </c>
      <c r="M3" s="2" t="str">
        <f>PROPER(TEXT(DATE(2015,8,1),"mmmm aaaa"))</f>
        <v>Août 2015</v>
      </c>
      <c r="N3" s="2" t="str">
        <f>PROPER(TEXT(DATE(2015,9,1),"mmmm aaaa"))</f>
        <v>Septembre 2015</v>
      </c>
      <c r="O3" s="2" t="str">
        <f>PROPER(TEXT(DATE(2015,10,1),"mmmm aaaa"))</f>
        <v>Octobre 2015</v>
      </c>
      <c r="P3" s="2" t="str">
        <f>PROPER(TEXT(DATE(2015,11,1),"mmmm aaaa"))</f>
        <v>Novembre 2015</v>
      </c>
      <c r="Q3" s="2" t="str">
        <f>PROPER(TEXT(DATE(2015,12,1),"mmmm aaaa"))</f>
        <v>Décembre 2015</v>
      </c>
    </row>
    <row r="4" spans="1:17" x14ac:dyDescent="0.25">
      <c r="A4" s="4"/>
      <c r="B4" s="5"/>
      <c r="C4" s="5">
        <v>5641323</v>
      </c>
      <c r="D4" s="5"/>
      <c r="E4" s="5"/>
      <c r="F4" s="5"/>
      <c r="G4" s="5"/>
      <c r="H4" s="5"/>
      <c r="I4" s="5"/>
      <c r="J4" s="5"/>
      <c r="K4" s="5"/>
      <c r="L4" s="5"/>
      <c r="M4" s="5"/>
      <c r="N4" s="5"/>
      <c r="O4" s="5"/>
      <c r="P4" s="5"/>
      <c r="Q4" s="5"/>
    </row>
    <row r="5" spans="1:17" x14ac:dyDescent="0.25">
      <c r="A5" s="6"/>
      <c r="B5" s="7"/>
      <c r="C5" s="7">
        <v>1355841</v>
      </c>
      <c r="D5" s="7"/>
      <c r="E5" s="7"/>
      <c r="F5" s="7"/>
      <c r="G5" s="7"/>
      <c r="H5" s="7"/>
      <c r="I5" s="7"/>
      <c r="J5" s="7"/>
      <c r="K5" s="7"/>
      <c r="L5" s="7"/>
      <c r="M5" s="7"/>
      <c r="N5" s="7"/>
      <c r="O5" s="7"/>
      <c r="P5" s="7"/>
      <c r="Q5" s="7"/>
    </row>
    <row r="6" spans="1:17" x14ac:dyDescent="0.25">
      <c r="A6" s="6"/>
      <c r="B6" s="7"/>
      <c r="C6" s="7">
        <v>4651236</v>
      </c>
      <c r="D6" s="7"/>
      <c r="E6" s="7"/>
      <c r="F6" s="7"/>
      <c r="G6" s="7"/>
      <c r="H6" s="7"/>
      <c r="I6" s="7"/>
      <c r="J6" s="7"/>
      <c r="K6" s="7"/>
      <c r="L6" s="7"/>
      <c r="M6" s="7"/>
      <c r="N6" s="7"/>
      <c r="O6" s="7"/>
      <c r="P6" s="7"/>
      <c r="Q6" s="7"/>
    </row>
    <row r="7" spans="1:17" ht="15.75" thickBot="1" x14ac:dyDescent="0.3">
      <c r="A7" s="8"/>
      <c r="B7" s="9"/>
      <c r="C7" s="9">
        <v>15678132</v>
      </c>
      <c r="D7" s="9"/>
      <c r="E7" s="9"/>
      <c r="F7" s="9"/>
      <c r="G7" s="9"/>
      <c r="H7" s="9"/>
      <c r="I7" s="9"/>
      <c r="J7" s="9"/>
      <c r="K7" s="9"/>
      <c r="L7" s="9"/>
      <c r="M7" s="9"/>
      <c r="N7" s="9"/>
      <c r="O7" s="9"/>
      <c r="P7" s="9"/>
      <c r="Q7" s="9"/>
    </row>
    <row r="8" spans="1:17" ht="15.75" x14ac:dyDescent="0.25">
      <c r="A8" s="10"/>
      <c r="B8" s="11">
        <f>SUM(B4:B7)</f>
        <v>0</v>
      </c>
      <c r="C8" s="12">
        <f>SUM(C4:C7)</f>
        <v>27326532</v>
      </c>
      <c r="D8" s="11">
        <f t="shared" ref="D8:O8" si="0">SUM(D4:D7)</f>
        <v>0</v>
      </c>
      <c r="E8" s="11">
        <f t="shared" si="0"/>
        <v>0</v>
      </c>
      <c r="F8" s="13">
        <f t="shared" si="0"/>
        <v>0</v>
      </c>
      <c r="G8" s="13">
        <f t="shared" si="0"/>
        <v>0</v>
      </c>
      <c r="H8" s="13">
        <f t="shared" si="0"/>
        <v>0</v>
      </c>
      <c r="I8" s="13">
        <f t="shared" si="0"/>
        <v>0</v>
      </c>
      <c r="J8" s="13">
        <f t="shared" si="0"/>
        <v>0</v>
      </c>
      <c r="K8" s="13">
        <f t="shared" si="0"/>
        <v>0</v>
      </c>
      <c r="L8" s="13">
        <f t="shared" si="0"/>
        <v>0</v>
      </c>
      <c r="M8" s="13">
        <f t="shared" si="0"/>
        <v>0</v>
      </c>
      <c r="N8" s="13">
        <f t="shared" si="0"/>
        <v>0</v>
      </c>
      <c r="O8" s="13">
        <f t="shared" si="0"/>
        <v>0</v>
      </c>
      <c r="P8" s="13">
        <f>SUM(P4:P7)</f>
        <v>0</v>
      </c>
      <c r="Q8" s="13">
        <f>SUM(Q4:Q7)</f>
        <v>0</v>
      </c>
    </row>
    <row r="9" spans="1:17" ht="15.75" thickBot="1" x14ac:dyDescent="0.3">
      <c r="A9" s="14"/>
      <c r="B9" s="15">
        <f>B8</f>
        <v>0</v>
      </c>
      <c r="C9" s="16">
        <f>B9+C8</f>
        <v>27326532</v>
      </c>
      <c r="D9" s="15">
        <f>C9+D8</f>
        <v>27326532</v>
      </c>
      <c r="E9" s="15">
        <f>D9+E8</f>
        <v>27326532</v>
      </c>
      <c r="F9" s="17" t="str">
        <f>IF(F8=0,"-",E9+F8)</f>
        <v>-</v>
      </c>
      <c r="G9" s="17" t="str">
        <f t="shared" ref="G9:Q9" si="1">IF(G8=0,"-",F9+G8)</f>
        <v>-</v>
      </c>
      <c r="H9" s="17" t="str">
        <f t="shared" si="1"/>
        <v>-</v>
      </c>
      <c r="I9" s="17" t="str">
        <f t="shared" si="1"/>
        <v>-</v>
      </c>
      <c r="J9" s="17" t="str">
        <f t="shared" si="1"/>
        <v>-</v>
      </c>
      <c r="K9" s="17" t="str">
        <f t="shared" si="1"/>
        <v>-</v>
      </c>
      <c r="L9" s="17" t="str">
        <f t="shared" si="1"/>
        <v>-</v>
      </c>
      <c r="M9" s="17" t="str">
        <f t="shared" si="1"/>
        <v>-</v>
      </c>
      <c r="N9" s="17" t="str">
        <f t="shared" si="1"/>
        <v>-</v>
      </c>
      <c r="O9" s="17" t="str">
        <f t="shared" si="1"/>
        <v>-</v>
      </c>
      <c r="P9" s="17" t="str">
        <f t="shared" si="1"/>
        <v>-</v>
      </c>
      <c r="Q9" s="17" t="str">
        <f t="shared" si="1"/>
        <v>-</v>
      </c>
    </row>
    <row r="10" spans="1:17" ht="15.75" x14ac:dyDescent="0.25">
      <c r="A10" s="18"/>
      <c r="B10" s="19"/>
      <c r="C10" s="20">
        <v>40000000</v>
      </c>
      <c r="D10" s="19"/>
      <c r="E10" s="19"/>
      <c r="F10" s="21"/>
      <c r="G10" s="21"/>
      <c r="H10" s="21"/>
      <c r="I10" s="21"/>
      <c r="J10" s="21"/>
      <c r="K10" s="21"/>
      <c r="L10" s="21"/>
      <c r="M10" s="21"/>
      <c r="N10" s="21"/>
      <c r="O10" s="21"/>
      <c r="P10" s="21"/>
      <c r="Q10" s="21"/>
    </row>
    <row r="11" spans="1:17" ht="15.75" thickBot="1" x14ac:dyDescent="0.3">
      <c r="A11" s="22"/>
      <c r="B11" s="23">
        <f t="shared" ref="B11:E11" si="2">IF(B10=0,0,A11+B10)</f>
        <v>0</v>
      </c>
      <c r="C11" s="23">
        <f t="shared" si="2"/>
        <v>40000000</v>
      </c>
      <c r="D11" s="23">
        <f t="shared" si="2"/>
        <v>0</v>
      </c>
      <c r="E11" s="23">
        <f t="shared" si="2"/>
        <v>0</v>
      </c>
      <c r="F11" s="23">
        <f>IF(F10=0,0,E11+F10)</f>
        <v>0</v>
      </c>
      <c r="G11" s="23">
        <f t="shared" ref="G11:Q11" si="3">IF(G10=0,0,F11+G10)</f>
        <v>0</v>
      </c>
      <c r="H11" s="23">
        <f t="shared" si="3"/>
        <v>0</v>
      </c>
      <c r="I11" s="23">
        <f t="shared" si="3"/>
        <v>0</v>
      </c>
      <c r="J11" s="23">
        <f t="shared" si="3"/>
        <v>0</v>
      </c>
      <c r="K11" s="23">
        <f t="shared" si="3"/>
        <v>0</v>
      </c>
      <c r="L11" s="23">
        <f t="shared" si="3"/>
        <v>0</v>
      </c>
      <c r="M11" s="23">
        <f t="shared" si="3"/>
        <v>0</v>
      </c>
      <c r="N11" s="23">
        <f t="shared" si="3"/>
        <v>0</v>
      </c>
      <c r="O11" s="23">
        <f t="shared" si="3"/>
        <v>0</v>
      </c>
      <c r="P11" s="23">
        <f t="shared" si="3"/>
        <v>0</v>
      </c>
      <c r="Q11" s="23">
        <f t="shared" si="3"/>
        <v>0</v>
      </c>
    </row>
    <row r="12" spans="1:17" ht="16.5" thickBot="1" x14ac:dyDescent="0.3">
      <c r="A12" s="24"/>
      <c r="B12" s="25" t="str">
        <f t="shared" ref="B12:Q12" si="4">IFERROR(B8/B10,"-")</f>
        <v>-</v>
      </c>
      <c r="C12" s="26">
        <f t="shared" si="4"/>
        <v>0.68316330000000003</v>
      </c>
      <c r="D12" s="25" t="str">
        <f t="shared" si="4"/>
        <v>-</v>
      </c>
      <c r="E12" s="25" t="str">
        <f t="shared" si="4"/>
        <v>-</v>
      </c>
      <c r="F12" s="27" t="str">
        <f t="shared" si="4"/>
        <v>-</v>
      </c>
      <c r="G12" s="27" t="str">
        <f t="shared" si="4"/>
        <v>-</v>
      </c>
      <c r="H12" s="27" t="str">
        <f t="shared" si="4"/>
        <v>-</v>
      </c>
      <c r="I12" s="27" t="str">
        <f t="shared" si="4"/>
        <v>-</v>
      </c>
      <c r="J12" s="27" t="str">
        <f t="shared" si="4"/>
        <v>-</v>
      </c>
      <c r="K12" s="27" t="str">
        <f t="shared" si="4"/>
        <v>-</v>
      </c>
      <c r="L12" s="27" t="str">
        <f t="shared" si="4"/>
        <v>-</v>
      </c>
      <c r="M12" s="27" t="str">
        <f t="shared" si="4"/>
        <v>-</v>
      </c>
      <c r="N12" s="27" t="str">
        <f t="shared" si="4"/>
        <v>-</v>
      </c>
      <c r="O12" s="27" t="str">
        <f t="shared" si="4"/>
        <v>-</v>
      </c>
      <c r="P12" s="27" t="str">
        <f t="shared" si="4"/>
        <v>-</v>
      </c>
      <c r="Q12" s="27" t="str">
        <f t="shared" si="4"/>
        <v>-</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7"/>
  <sheetViews>
    <sheetView workbookViewId="0">
      <selection sqref="A1:W29"/>
    </sheetView>
  </sheetViews>
  <sheetFormatPr baseColWidth="10" defaultRowHeight="15" x14ac:dyDescent="0.25"/>
  <sheetData>
    <row r="1" spans="1:23" x14ac:dyDescent="0.25">
      <c r="A1" s="28" t="s">
        <v>1</v>
      </c>
      <c r="B1" s="29" t="s">
        <v>2</v>
      </c>
      <c r="C1" s="29" t="s">
        <v>3</v>
      </c>
      <c r="D1" s="29" t="s">
        <v>4</v>
      </c>
      <c r="E1" s="29" t="s">
        <v>5</v>
      </c>
      <c r="F1" s="29" t="s">
        <v>6</v>
      </c>
      <c r="G1" s="29" t="s">
        <v>2</v>
      </c>
      <c r="H1" s="29" t="s">
        <v>3</v>
      </c>
      <c r="I1" s="29" t="s">
        <v>4</v>
      </c>
      <c r="J1" s="29" t="s">
        <v>5</v>
      </c>
      <c r="K1" s="29" t="s">
        <v>6</v>
      </c>
      <c r="L1" s="29" t="s">
        <v>2</v>
      </c>
      <c r="M1" s="29" t="s">
        <v>3</v>
      </c>
      <c r="N1" s="29" t="s">
        <v>4</v>
      </c>
      <c r="O1" s="29" t="s">
        <v>5</v>
      </c>
      <c r="P1" s="29" t="s">
        <v>6</v>
      </c>
      <c r="Q1" s="29" t="s">
        <v>2</v>
      </c>
      <c r="R1" s="29" t="s">
        <v>3</v>
      </c>
      <c r="S1" s="29" t="s">
        <v>4</v>
      </c>
      <c r="T1" s="29" t="s">
        <v>5</v>
      </c>
      <c r="U1" s="29" t="s">
        <v>6</v>
      </c>
      <c r="V1" s="29" t="s">
        <v>2</v>
      </c>
      <c r="W1" s="29" t="s">
        <v>3</v>
      </c>
    </row>
    <row r="2" spans="1:23" x14ac:dyDescent="0.25">
      <c r="A2" s="28"/>
      <c r="B2" s="30">
        <v>41883</v>
      </c>
      <c r="C2" s="30">
        <v>41884</v>
      </c>
      <c r="D2" s="30">
        <v>41885</v>
      </c>
      <c r="E2" s="30">
        <v>41886</v>
      </c>
      <c r="F2" s="30">
        <v>41887</v>
      </c>
      <c r="G2" s="30">
        <v>41890</v>
      </c>
      <c r="H2" s="30">
        <v>41891</v>
      </c>
      <c r="I2" s="30">
        <v>41892</v>
      </c>
      <c r="J2" s="30">
        <v>41893</v>
      </c>
      <c r="K2" s="30">
        <v>41894</v>
      </c>
      <c r="L2" s="30">
        <v>41897</v>
      </c>
      <c r="M2" s="30">
        <v>41898</v>
      </c>
      <c r="N2" s="30">
        <v>41899</v>
      </c>
      <c r="O2" s="30">
        <v>41900</v>
      </c>
      <c r="P2" s="30">
        <v>41901</v>
      </c>
      <c r="Q2" s="30">
        <v>41904</v>
      </c>
      <c r="R2" s="30">
        <v>41905</v>
      </c>
      <c r="S2" s="30">
        <v>41906</v>
      </c>
      <c r="T2" s="30">
        <v>41907</v>
      </c>
      <c r="U2" s="30">
        <v>41908</v>
      </c>
      <c r="V2" s="30">
        <v>41911</v>
      </c>
      <c r="W2" s="30">
        <v>41912</v>
      </c>
    </row>
    <row r="3" spans="1:23" ht="24" x14ac:dyDescent="0.25">
      <c r="A3" s="28"/>
      <c r="B3" s="31" t="s">
        <v>7</v>
      </c>
      <c r="C3" s="31" t="s">
        <v>7</v>
      </c>
      <c r="D3" s="31" t="s">
        <v>7</v>
      </c>
      <c r="E3" s="31" t="s">
        <v>7</v>
      </c>
      <c r="F3" s="31" t="s">
        <v>7</v>
      </c>
      <c r="G3" s="31" t="s">
        <v>7</v>
      </c>
      <c r="H3" s="31" t="s">
        <v>7</v>
      </c>
      <c r="I3" s="31" t="s">
        <v>7</v>
      </c>
      <c r="J3" s="31" t="s">
        <v>7</v>
      </c>
      <c r="K3" s="31" t="s">
        <v>7</v>
      </c>
      <c r="L3" s="31" t="s">
        <v>7</v>
      </c>
      <c r="M3" s="31" t="s">
        <v>7</v>
      </c>
      <c r="N3" s="31" t="s">
        <v>7</v>
      </c>
      <c r="O3" s="31" t="s">
        <v>7</v>
      </c>
      <c r="P3" s="31" t="s">
        <v>7</v>
      </c>
      <c r="Q3" s="31" t="s">
        <v>7</v>
      </c>
      <c r="R3" s="31" t="s">
        <v>7</v>
      </c>
      <c r="S3" s="31" t="s">
        <v>7</v>
      </c>
      <c r="T3" s="31" t="s">
        <v>7</v>
      </c>
      <c r="U3" s="31" t="s">
        <v>7</v>
      </c>
      <c r="V3" s="31" t="s">
        <v>7</v>
      </c>
      <c r="W3" s="31" t="s">
        <v>7</v>
      </c>
    </row>
    <row r="4" spans="1:23" x14ac:dyDescent="0.25">
      <c r="A4" s="32" t="s">
        <v>8</v>
      </c>
      <c r="B4" s="33">
        <v>13582</v>
      </c>
      <c r="C4" s="33">
        <v>15348</v>
      </c>
      <c r="D4" s="33">
        <v>17114</v>
      </c>
      <c r="E4" s="33">
        <v>18880</v>
      </c>
      <c r="F4" s="33">
        <v>20646</v>
      </c>
      <c r="G4" s="33">
        <v>22412</v>
      </c>
      <c r="H4" s="33">
        <v>24178</v>
      </c>
      <c r="I4" s="33">
        <v>25944</v>
      </c>
      <c r="J4" s="33">
        <v>27710</v>
      </c>
      <c r="K4" s="33">
        <v>29476</v>
      </c>
      <c r="L4" s="33">
        <v>31242</v>
      </c>
      <c r="M4" s="33">
        <v>33008</v>
      </c>
      <c r="N4" s="33">
        <v>34774</v>
      </c>
      <c r="O4" s="33">
        <v>36540</v>
      </c>
      <c r="P4" s="33">
        <v>38306</v>
      </c>
      <c r="Q4" s="33">
        <v>40072</v>
      </c>
      <c r="R4" s="33">
        <v>41838</v>
      </c>
      <c r="S4" s="33">
        <v>43604</v>
      </c>
      <c r="T4" s="33">
        <v>45370</v>
      </c>
      <c r="U4" s="33">
        <v>47136</v>
      </c>
      <c r="V4" s="33">
        <v>48902</v>
      </c>
      <c r="W4" s="33">
        <v>50668</v>
      </c>
    </row>
    <row r="5" spans="1:23" x14ac:dyDescent="0.25">
      <c r="A5" s="32" t="s">
        <v>9</v>
      </c>
      <c r="B5" s="33">
        <v>9578</v>
      </c>
      <c r="C5" s="33">
        <v>10547</v>
      </c>
      <c r="D5" s="33">
        <v>11516</v>
      </c>
      <c r="E5" s="33">
        <v>12485</v>
      </c>
      <c r="F5" s="33">
        <v>13454</v>
      </c>
      <c r="G5" s="33">
        <v>14423</v>
      </c>
      <c r="H5" s="33">
        <v>15392</v>
      </c>
      <c r="I5" s="33">
        <v>16361</v>
      </c>
      <c r="J5" s="33">
        <v>17330</v>
      </c>
      <c r="K5" s="33">
        <v>18299</v>
      </c>
      <c r="L5" s="33">
        <v>19268</v>
      </c>
      <c r="M5" s="33">
        <v>20237</v>
      </c>
      <c r="N5" s="33">
        <v>21206</v>
      </c>
      <c r="O5" s="33">
        <v>22175</v>
      </c>
      <c r="P5" s="33">
        <v>23144</v>
      </c>
      <c r="Q5" s="33">
        <v>24113</v>
      </c>
      <c r="R5" s="33">
        <v>25082</v>
      </c>
      <c r="S5" s="33">
        <v>26051</v>
      </c>
      <c r="T5" s="33">
        <v>27020</v>
      </c>
      <c r="U5" s="33">
        <v>27989</v>
      </c>
      <c r="V5" s="33">
        <v>28958</v>
      </c>
      <c r="W5" s="33">
        <v>29927</v>
      </c>
    </row>
    <row r="6" spans="1:23" x14ac:dyDescent="0.25">
      <c r="A6" s="32" t="s">
        <v>10</v>
      </c>
      <c r="B6" s="33">
        <v>20154</v>
      </c>
      <c r="C6" s="33">
        <v>20657</v>
      </c>
      <c r="D6" s="33">
        <v>21160</v>
      </c>
      <c r="E6" s="33">
        <v>21663</v>
      </c>
      <c r="F6" s="33">
        <v>22166</v>
      </c>
      <c r="G6" s="33">
        <v>22669</v>
      </c>
      <c r="H6" s="33">
        <v>23172</v>
      </c>
      <c r="I6" s="33">
        <v>23675</v>
      </c>
      <c r="J6" s="33">
        <v>24178</v>
      </c>
      <c r="K6" s="33">
        <v>24681</v>
      </c>
      <c r="L6" s="33">
        <v>25184</v>
      </c>
      <c r="M6" s="33">
        <v>25687</v>
      </c>
      <c r="N6" s="33">
        <v>26190</v>
      </c>
      <c r="O6" s="33">
        <v>26693</v>
      </c>
      <c r="P6" s="33">
        <v>27196</v>
      </c>
      <c r="Q6" s="33">
        <v>27699</v>
      </c>
      <c r="R6" s="33">
        <v>28202</v>
      </c>
      <c r="S6" s="33">
        <v>28705</v>
      </c>
      <c r="T6" s="33">
        <v>29208</v>
      </c>
      <c r="U6" s="33">
        <v>29711</v>
      </c>
      <c r="V6" s="33">
        <v>30214</v>
      </c>
      <c r="W6" s="33">
        <v>30717</v>
      </c>
    </row>
    <row r="7" spans="1:23" x14ac:dyDescent="0.25">
      <c r="A7" s="34" t="s">
        <v>11</v>
      </c>
      <c r="B7" s="33">
        <f>SUM(B4:B6)</f>
        <v>43314</v>
      </c>
      <c r="C7" s="33">
        <f t="shared" ref="C7:W7" si="0">SUM(C4:C6)</f>
        <v>46552</v>
      </c>
      <c r="D7" s="33">
        <f t="shared" si="0"/>
        <v>49790</v>
      </c>
      <c r="E7" s="33">
        <f t="shared" si="0"/>
        <v>53028</v>
      </c>
      <c r="F7" s="33">
        <f t="shared" si="0"/>
        <v>56266</v>
      </c>
      <c r="G7" s="33">
        <f t="shared" si="0"/>
        <v>59504</v>
      </c>
      <c r="H7" s="33">
        <f t="shared" si="0"/>
        <v>62742</v>
      </c>
      <c r="I7" s="33">
        <f t="shared" si="0"/>
        <v>65980</v>
      </c>
      <c r="J7" s="33">
        <f t="shared" si="0"/>
        <v>69218</v>
      </c>
      <c r="K7" s="33">
        <f t="shared" si="0"/>
        <v>72456</v>
      </c>
      <c r="L7" s="33">
        <f t="shared" si="0"/>
        <v>75694</v>
      </c>
      <c r="M7" s="33">
        <f t="shared" si="0"/>
        <v>78932</v>
      </c>
      <c r="N7" s="33">
        <f t="shared" si="0"/>
        <v>82170</v>
      </c>
      <c r="O7" s="33">
        <f t="shared" si="0"/>
        <v>85408</v>
      </c>
      <c r="P7" s="33">
        <f t="shared" si="0"/>
        <v>88646</v>
      </c>
      <c r="Q7" s="33">
        <f t="shared" si="0"/>
        <v>91884</v>
      </c>
      <c r="R7" s="33">
        <f t="shared" si="0"/>
        <v>95122</v>
      </c>
      <c r="S7" s="33">
        <f t="shared" si="0"/>
        <v>98360</v>
      </c>
      <c r="T7" s="33">
        <f t="shared" si="0"/>
        <v>101598</v>
      </c>
      <c r="U7" s="33">
        <f t="shared" si="0"/>
        <v>104836</v>
      </c>
      <c r="V7" s="33">
        <f t="shared" si="0"/>
        <v>108074</v>
      </c>
      <c r="W7" s="33">
        <f t="shared" si="0"/>
        <v>111312</v>
      </c>
    </row>
  </sheetData>
  <mergeCells count="1">
    <mergeCell ref="A1:A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954"/>
  <sheetViews>
    <sheetView tabSelected="1" workbookViewId="0">
      <selection activeCell="A3" sqref="A3"/>
    </sheetView>
  </sheetViews>
  <sheetFormatPr baseColWidth="10" defaultRowHeight="15" x14ac:dyDescent="0.25"/>
  <cols>
    <col min="1" max="1" width="17.7109375" bestFit="1" customWidth="1"/>
    <col min="2" max="2" width="14.42578125" bestFit="1" customWidth="1"/>
    <col min="3" max="3" width="14.5703125" style="98" bestFit="1" customWidth="1"/>
    <col min="4" max="4" width="16.7109375" bestFit="1" customWidth="1"/>
    <col min="5" max="5" width="20.140625" bestFit="1" customWidth="1"/>
    <col min="6" max="6" width="22.140625" bestFit="1" customWidth="1"/>
    <col min="7" max="7" width="17.42578125" bestFit="1" customWidth="1"/>
    <col min="8" max="8" width="28.7109375" bestFit="1" customWidth="1"/>
    <col min="9" max="9" width="19.28515625" bestFit="1" customWidth="1"/>
    <col min="10" max="10" width="22.85546875" bestFit="1" customWidth="1"/>
    <col min="15" max="15" width="9.5703125" bestFit="1" customWidth="1"/>
  </cols>
  <sheetData>
    <row r="1" spans="1:11" ht="18.75" x14ac:dyDescent="0.25">
      <c r="A1" s="86"/>
      <c r="B1" s="87"/>
      <c r="C1" s="87"/>
      <c r="D1" s="87"/>
      <c r="E1" s="87"/>
      <c r="F1" s="87"/>
      <c r="G1" s="87"/>
      <c r="H1" s="87"/>
      <c r="I1" s="87"/>
      <c r="J1" s="87"/>
      <c r="K1" s="88"/>
    </row>
    <row r="2" spans="1:11" x14ac:dyDescent="0.25">
      <c r="A2" s="63"/>
      <c r="B2" s="63" t="s">
        <v>14</v>
      </c>
      <c r="C2" s="64" t="s">
        <v>24</v>
      </c>
      <c r="D2" s="63" t="s">
        <v>25</v>
      </c>
      <c r="E2" s="63" t="s">
        <v>26</v>
      </c>
      <c r="F2" s="63" t="s">
        <v>27</v>
      </c>
      <c r="G2" s="63" t="s">
        <v>28</v>
      </c>
      <c r="H2" s="63" t="s">
        <v>29</v>
      </c>
      <c r="I2" s="63" t="s">
        <v>30</v>
      </c>
      <c r="J2" s="63" t="s">
        <v>31</v>
      </c>
      <c r="K2" s="88"/>
    </row>
    <row r="3" spans="1:11" s="90" customFormat="1" x14ac:dyDescent="0.25">
      <c r="A3" s="65"/>
      <c r="B3" s="66"/>
      <c r="C3" s="67">
        <f>SUM(C4,C22,C52,C82,C112)</f>
        <v>5940550.4347826093</v>
      </c>
      <c r="D3" s="67">
        <f t="shared" ref="D3:J3" si="0">SUM(D4,D22,D52,D82,D112)</f>
        <v>0</v>
      </c>
      <c r="E3" s="67">
        <f t="shared" si="0"/>
        <v>0</v>
      </c>
      <c r="F3" s="67">
        <f t="shared" si="0"/>
        <v>0</v>
      </c>
      <c r="G3" s="67">
        <f t="shared" si="0"/>
        <v>0</v>
      </c>
      <c r="H3" s="67">
        <f t="shared" si="0"/>
        <v>0</v>
      </c>
      <c r="I3" s="67">
        <f t="shared" si="0"/>
        <v>0</v>
      </c>
      <c r="J3" s="67">
        <f t="shared" si="0"/>
        <v>0</v>
      </c>
      <c r="K3" s="89"/>
    </row>
    <row r="4" spans="1:11" s="90" customFormat="1" x14ac:dyDescent="0.25">
      <c r="A4" s="68"/>
      <c r="B4" s="69"/>
      <c r="C4" s="70">
        <f>SUM(C9,C15,C21)</f>
        <v>3564330.2608695654</v>
      </c>
      <c r="D4" s="70">
        <f t="shared" ref="D4:J4" si="1">D9+D15+D21</f>
        <v>0</v>
      </c>
      <c r="E4" s="70">
        <f t="shared" si="1"/>
        <v>0</v>
      </c>
      <c r="F4" s="70">
        <f t="shared" si="1"/>
        <v>0</v>
      </c>
      <c r="G4" s="70">
        <f t="shared" si="1"/>
        <v>0</v>
      </c>
      <c r="H4" s="70">
        <f t="shared" si="1"/>
        <v>0</v>
      </c>
      <c r="I4" s="70">
        <f t="shared" si="1"/>
        <v>0</v>
      </c>
      <c r="J4" s="70">
        <f t="shared" si="1"/>
        <v>0</v>
      </c>
      <c r="K4" s="89"/>
    </row>
    <row r="5" spans="1:11" x14ac:dyDescent="0.25">
      <c r="A5" s="71" t="s">
        <v>8</v>
      </c>
      <c r="B5" s="72">
        <v>41913</v>
      </c>
      <c r="C5" s="73">
        <f>'[1]Prev. Act. Canal'!D5</f>
        <v>245274.91304347827</v>
      </c>
      <c r="D5" s="73"/>
      <c r="E5" s="73"/>
      <c r="F5" s="73"/>
      <c r="G5" s="73"/>
      <c r="H5" s="73"/>
      <c r="I5" s="73"/>
      <c r="J5" s="73"/>
      <c r="K5" s="91"/>
    </row>
    <row r="6" spans="1:11" x14ac:dyDescent="0.25">
      <c r="A6" s="74" t="s">
        <v>9</v>
      </c>
      <c r="B6" s="72"/>
      <c r="C6" s="75">
        <f>'[1]Prev. Act. Canal'!E5</f>
        <v>58949.608695652176</v>
      </c>
      <c r="D6" s="75"/>
      <c r="E6" s="75"/>
      <c r="F6" s="75"/>
      <c r="G6" s="75"/>
      <c r="H6" s="75"/>
      <c r="I6" s="75"/>
      <c r="J6" s="75"/>
      <c r="K6" s="91"/>
    </row>
    <row r="7" spans="1:11" x14ac:dyDescent="0.25">
      <c r="A7" s="76" t="s">
        <v>10</v>
      </c>
      <c r="B7" s="72"/>
      <c r="C7" s="77">
        <f>'[1]Prev. Act. Canal'!F5</f>
        <v>202227.65217391305</v>
      </c>
      <c r="D7" s="77"/>
      <c r="E7" s="78"/>
      <c r="F7" s="78"/>
      <c r="G7" s="78"/>
      <c r="H7" s="78"/>
      <c r="I7" s="75"/>
      <c r="J7" s="78"/>
      <c r="K7" s="91"/>
    </row>
    <row r="8" spans="1:11" x14ac:dyDescent="0.25">
      <c r="A8" s="79" t="s">
        <v>32</v>
      </c>
      <c r="B8" s="72"/>
      <c r="C8" s="80">
        <f>'[1]Prev. Act. Canal'!G5</f>
        <v>681657.91304347827</v>
      </c>
      <c r="D8" s="80"/>
      <c r="E8" s="80"/>
      <c r="F8" s="80"/>
      <c r="G8" s="80"/>
      <c r="H8" s="80"/>
      <c r="I8" s="80"/>
      <c r="J8" s="80"/>
      <c r="K8" s="91"/>
    </row>
    <row r="9" spans="1:11" x14ac:dyDescent="0.25">
      <c r="A9" s="81" t="s">
        <v>24</v>
      </c>
      <c r="B9" s="72"/>
      <c r="C9" s="82">
        <f>SUM(C5:C8)</f>
        <v>1188110.0869565217</v>
      </c>
      <c r="D9" s="82"/>
      <c r="E9" s="82"/>
      <c r="F9" s="82"/>
      <c r="G9" s="82"/>
      <c r="H9" s="82"/>
      <c r="I9" s="82"/>
      <c r="J9" s="82"/>
      <c r="K9" s="91"/>
    </row>
    <row r="10" spans="1:11" x14ac:dyDescent="0.25">
      <c r="A10" s="83"/>
      <c r="B10" s="84">
        <v>41914</v>
      </c>
      <c r="C10" s="85"/>
      <c r="D10" s="85"/>
      <c r="E10" s="85"/>
      <c r="F10" s="85"/>
      <c r="G10" s="85"/>
      <c r="H10" s="85"/>
      <c r="I10" s="85"/>
      <c r="J10" s="85"/>
      <c r="K10" s="88"/>
    </row>
    <row r="11" spans="1:11" x14ac:dyDescent="0.25">
      <c r="A11" s="71" t="s">
        <v>8</v>
      </c>
      <c r="B11" s="72"/>
      <c r="C11" s="73">
        <f>'[1]Prev. Act. Canal'!D6</f>
        <v>245274.91304347827</v>
      </c>
      <c r="D11" s="73"/>
      <c r="E11" s="73"/>
      <c r="F11" s="73"/>
      <c r="G11" s="73"/>
      <c r="H11" s="73"/>
      <c r="I11" s="73"/>
      <c r="J11" s="73"/>
      <c r="K11" s="91"/>
    </row>
    <row r="12" spans="1:11" x14ac:dyDescent="0.25">
      <c r="A12" s="74" t="s">
        <v>9</v>
      </c>
      <c r="B12" s="72"/>
      <c r="C12" s="75">
        <f>'[1]Prev. Act. Canal'!E6</f>
        <v>58949.608695652176</v>
      </c>
      <c r="D12" s="75"/>
      <c r="E12" s="75"/>
      <c r="F12" s="75"/>
      <c r="G12" s="75"/>
      <c r="H12" s="75"/>
      <c r="I12" s="75"/>
      <c r="J12" s="75"/>
      <c r="K12" s="91"/>
    </row>
    <row r="13" spans="1:11" x14ac:dyDescent="0.25">
      <c r="A13" s="76" t="s">
        <v>10</v>
      </c>
      <c r="B13" s="72"/>
      <c r="C13" s="77">
        <f>'[1]Prev. Act. Canal'!F6</f>
        <v>202227.65217391305</v>
      </c>
      <c r="D13" s="78"/>
      <c r="E13" s="78"/>
      <c r="F13" s="78"/>
      <c r="G13" s="78"/>
      <c r="H13" s="78"/>
      <c r="I13" s="78"/>
      <c r="J13" s="78"/>
      <c r="K13" s="91"/>
    </row>
    <row r="14" spans="1:11" x14ac:dyDescent="0.25">
      <c r="A14" s="79" t="s">
        <v>32</v>
      </c>
      <c r="B14" s="72"/>
      <c r="C14" s="80">
        <f>'[1]Prev. Act. Canal'!G6</f>
        <v>681657.91304347827</v>
      </c>
      <c r="D14" s="80"/>
      <c r="E14" s="80"/>
      <c r="F14" s="80"/>
      <c r="G14" s="80"/>
      <c r="H14" s="80"/>
      <c r="I14" s="80"/>
      <c r="J14" s="80"/>
      <c r="K14" s="91"/>
    </row>
    <row r="15" spans="1:11" x14ac:dyDescent="0.25">
      <c r="A15" s="81" t="s">
        <v>24</v>
      </c>
      <c r="B15" s="72"/>
      <c r="C15" s="82">
        <f>SUM(C11:C14)</f>
        <v>1188110.0869565217</v>
      </c>
      <c r="D15" s="82"/>
      <c r="E15" s="82"/>
      <c r="F15" s="82"/>
      <c r="G15" s="82"/>
      <c r="H15" s="82"/>
      <c r="I15" s="82"/>
      <c r="J15" s="82"/>
      <c r="K15" s="91"/>
    </row>
    <row r="16" spans="1:11" x14ac:dyDescent="0.25">
      <c r="A16" s="83"/>
      <c r="B16" s="84">
        <v>41915</v>
      </c>
      <c r="C16" s="85"/>
      <c r="D16" s="85"/>
      <c r="E16" s="85"/>
      <c r="F16" s="85"/>
      <c r="G16" s="85"/>
      <c r="H16" s="85"/>
      <c r="I16" s="85"/>
      <c r="J16" s="85"/>
      <c r="K16" s="91"/>
    </row>
    <row r="17" spans="1:11" x14ac:dyDescent="0.25">
      <c r="A17" s="71" t="s">
        <v>8</v>
      </c>
      <c r="B17" s="72"/>
      <c r="C17" s="73">
        <f>'[1]Prev. Act. Canal'!D7</f>
        <v>245274.91304347827</v>
      </c>
      <c r="D17" s="73"/>
      <c r="E17" s="73"/>
      <c r="F17" s="73"/>
      <c r="G17" s="73"/>
      <c r="H17" s="73"/>
      <c r="I17" s="73"/>
      <c r="J17" s="73"/>
      <c r="K17" s="91"/>
    </row>
    <row r="18" spans="1:11" x14ac:dyDescent="0.25">
      <c r="A18" s="74" t="s">
        <v>9</v>
      </c>
      <c r="B18" s="72"/>
      <c r="C18" s="75">
        <f>'[1]Prev. Act. Canal'!E7</f>
        <v>58949.608695652176</v>
      </c>
      <c r="D18" s="75"/>
      <c r="E18" s="75"/>
      <c r="F18" s="75"/>
      <c r="G18" s="75"/>
      <c r="H18" s="75"/>
      <c r="I18" s="75"/>
      <c r="J18" s="75"/>
      <c r="K18" s="91"/>
    </row>
    <row r="19" spans="1:11" x14ac:dyDescent="0.25">
      <c r="A19" s="76" t="s">
        <v>10</v>
      </c>
      <c r="B19" s="72"/>
      <c r="C19" s="77">
        <f>'[1]Prev. Act. Canal'!F7</f>
        <v>202227.65217391305</v>
      </c>
      <c r="D19" s="78"/>
      <c r="E19" s="78"/>
      <c r="F19" s="78"/>
      <c r="G19" s="78"/>
      <c r="H19" s="78"/>
      <c r="I19" s="78"/>
      <c r="J19" s="78"/>
      <c r="K19" s="91"/>
    </row>
    <row r="20" spans="1:11" x14ac:dyDescent="0.25">
      <c r="A20" s="79" t="s">
        <v>32</v>
      </c>
      <c r="B20" s="72"/>
      <c r="C20" s="80">
        <f>'[1]Prev. Act. Canal'!G7</f>
        <v>681657.91304347827</v>
      </c>
      <c r="D20" s="80"/>
      <c r="E20" s="80"/>
      <c r="F20" s="80"/>
      <c r="G20" s="80"/>
      <c r="H20" s="80"/>
      <c r="I20" s="80"/>
      <c r="J20" s="80"/>
      <c r="K20" s="91"/>
    </row>
    <row r="21" spans="1:11" x14ac:dyDescent="0.25">
      <c r="A21" s="81" t="s">
        <v>24</v>
      </c>
      <c r="B21" s="72"/>
      <c r="C21" s="82">
        <f>SUM(C17:C20)</f>
        <v>1188110.0869565217</v>
      </c>
      <c r="D21" s="82"/>
      <c r="E21" s="82"/>
      <c r="F21" s="82"/>
      <c r="G21" s="82"/>
      <c r="H21" s="82"/>
      <c r="I21" s="82"/>
      <c r="J21" s="82"/>
      <c r="K21" s="91"/>
    </row>
    <row r="22" spans="1:11" s="90" customFormat="1" x14ac:dyDescent="0.25">
      <c r="A22" s="68"/>
      <c r="B22" s="69"/>
      <c r="C22" s="70">
        <f>SUM(C27,C33,C39,C45,C51)</f>
        <v>2376220.1739130435</v>
      </c>
      <c r="D22" s="70">
        <f>SUM(D27,D33,D39,D45,D51)</f>
        <v>0</v>
      </c>
      <c r="E22" s="70">
        <f t="shared" ref="E22:J22" si="2">SUM(E27,E33,E39,E45,E51)</f>
        <v>0</v>
      </c>
      <c r="F22" s="70">
        <f t="shared" si="2"/>
        <v>0</v>
      </c>
      <c r="G22" s="70">
        <f t="shared" si="2"/>
        <v>0</v>
      </c>
      <c r="H22" s="70">
        <f t="shared" si="2"/>
        <v>0</v>
      </c>
      <c r="I22" s="70">
        <f t="shared" si="2"/>
        <v>0</v>
      </c>
      <c r="J22" s="70">
        <f t="shared" si="2"/>
        <v>0</v>
      </c>
      <c r="K22" s="89"/>
    </row>
    <row r="23" spans="1:11" x14ac:dyDescent="0.25">
      <c r="A23" s="71" t="s">
        <v>8</v>
      </c>
      <c r="B23" s="72">
        <v>41918</v>
      </c>
      <c r="C23" s="73">
        <f>'[1]Prev. Act. Canal'!D9</f>
        <v>245274.91304347827</v>
      </c>
      <c r="D23" s="73"/>
      <c r="E23" s="73"/>
      <c r="F23" s="73"/>
      <c r="G23" s="73"/>
      <c r="H23" s="73"/>
      <c r="I23" s="73"/>
      <c r="J23" s="73"/>
      <c r="K23" s="91"/>
    </row>
    <row r="24" spans="1:11" x14ac:dyDescent="0.25">
      <c r="A24" s="74" t="s">
        <v>9</v>
      </c>
      <c r="B24" s="72"/>
      <c r="C24" s="75">
        <f>'[1]Prev. Act. Canal'!E9</f>
        <v>58949.608695652176</v>
      </c>
      <c r="D24" s="75"/>
      <c r="E24" s="75"/>
      <c r="F24" s="75"/>
      <c r="G24" s="75"/>
      <c r="H24" s="75"/>
      <c r="I24" s="75"/>
      <c r="J24" s="75"/>
      <c r="K24" s="91"/>
    </row>
    <row r="25" spans="1:11" x14ac:dyDescent="0.25">
      <c r="A25" s="76" t="s">
        <v>10</v>
      </c>
      <c r="B25" s="72"/>
      <c r="C25" s="77">
        <f>'[1]Prev. Act. Canal'!F9</f>
        <v>202227.65217391305</v>
      </c>
      <c r="D25" s="78"/>
      <c r="E25" s="78"/>
      <c r="F25" s="78"/>
      <c r="G25" s="78"/>
      <c r="H25" s="78"/>
      <c r="I25" s="78"/>
      <c r="J25" s="78"/>
      <c r="K25" s="91"/>
    </row>
    <row r="26" spans="1:11" x14ac:dyDescent="0.25">
      <c r="A26" s="79" t="s">
        <v>32</v>
      </c>
      <c r="B26" s="72"/>
      <c r="C26" s="80">
        <f>'[1]Prev. Act. Canal'!G9</f>
        <v>681657.91304347827</v>
      </c>
      <c r="D26" s="80"/>
      <c r="E26" s="80"/>
      <c r="F26" s="80"/>
      <c r="G26" s="80"/>
      <c r="H26" s="80"/>
      <c r="I26" s="80"/>
      <c r="J26" s="80"/>
      <c r="K26" s="91"/>
    </row>
    <row r="27" spans="1:11" x14ac:dyDescent="0.25">
      <c r="A27" s="81" t="s">
        <v>24</v>
      </c>
      <c r="B27" s="72"/>
      <c r="C27" s="82">
        <f>SUM(C23:C26)</f>
        <v>1188110.0869565217</v>
      </c>
      <c r="D27" s="82"/>
      <c r="E27" s="82"/>
      <c r="F27" s="82"/>
      <c r="G27" s="82"/>
      <c r="H27" s="82"/>
      <c r="I27" s="82"/>
      <c r="J27" s="82"/>
      <c r="K27" s="91"/>
    </row>
    <row r="28" spans="1:11" x14ac:dyDescent="0.25">
      <c r="A28" s="83"/>
      <c r="B28" s="84">
        <v>41919</v>
      </c>
      <c r="C28" s="85"/>
      <c r="D28" s="85"/>
      <c r="E28" s="85"/>
      <c r="F28" s="85"/>
      <c r="G28" s="85"/>
      <c r="H28" s="85"/>
      <c r="I28" s="85"/>
      <c r="J28" s="85"/>
      <c r="K28" s="88"/>
    </row>
    <row r="29" spans="1:11" x14ac:dyDescent="0.25">
      <c r="A29" s="71" t="s">
        <v>8</v>
      </c>
      <c r="B29" s="72"/>
      <c r="C29" s="73">
        <f>'[1]Prev. Act. Canal'!D10</f>
        <v>245274.91304347827</v>
      </c>
      <c r="D29" s="73"/>
      <c r="E29" s="73"/>
      <c r="F29" s="73"/>
      <c r="G29" s="73"/>
      <c r="H29" s="73"/>
      <c r="I29" s="73"/>
      <c r="J29" s="73"/>
      <c r="K29" s="91"/>
    </row>
    <row r="30" spans="1:11" x14ac:dyDescent="0.25">
      <c r="A30" s="74" t="s">
        <v>9</v>
      </c>
      <c r="B30" s="72"/>
      <c r="C30" s="75">
        <f>'[1]Prev. Act. Canal'!E10</f>
        <v>58949.608695652176</v>
      </c>
      <c r="D30" s="75"/>
      <c r="E30" s="75"/>
      <c r="F30" s="75"/>
      <c r="G30" s="75"/>
      <c r="H30" s="75"/>
      <c r="I30" s="75"/>
      <c r="J30" s="75"/>
      <c r="K30" s="91"/>
    </row>
    <row r="31" spans="1:11" x14ac:dyDescent="0.25">
      <c r="A31" s="76" t="s">
        <v>10</v>
      </c>
      <c r="B31" s="72"/>
      <c r="C31" s="77">
        <f>'[1]Prev. Act. Canal'!F10</f>
        <v>202227.65217391305</v>
      </c>
      <c r="D31" s="78"/>
      <c r="E31" s="78"/>
      <c r="F31" s="78"/>
      <c r="G31" s="78"/>
      <c r="H31" s="78"/>
      <c r="I31" s="78"/>
      <c r="J31" s="78"/>
      <c r="K31" s="91"/>
    </row>
    <row r="32" spans="1:11" x14ac:dyDescent="0.25">
      <c r="A32" s="79" t="s">
        <v>32</v>
      </c>
      <c r="B32" s="72"/>
      <c r="C32" s="80">
        <f>'[1]Prev. Act. Canal'!G10</f>
        <v>681657.91304347827</v>
      </c>
      <c r="D32" s="80"/>
      <c r="E32" s="80"/>
      <c r="F32" s="80"/>
      <c r="G32" s="80"/>
      <c r="H32" s="80"/>
      <c r="I32" s="80"/>
      <c r="J32" s="80"/>
      <c r="K32" s="91"/>
    </row>
    <row r="33" spans="1:11" x14ac:dyDescent="0.25">
      <c r="A33" s="81" t="s">
        <v>24</v>
      </c>
      <c r="B33" s="72"/>
      <c r="C33" s="82">
        <f>SUM(C29:C32)</f>
        <v>1188110.0869565217</v>
      </c>
      <c r="D33" s="82"/>
      <c r="E33" s="82"/>
      <c r="F33" s="82"/>
      <c r="G33" s="82"/>
      <c r="H33" s="82"/>
      <c r="I33" s="82"/>
      <c r="J33" s="82"/>
      <c r="K33" s="91"/>
    </row>
    <row r="34" spans="1:11" x14ac:dyDescent="0.25">
      <c r="A34" s="83"/>
      <c r="B34" s="84">
        <v>41920</v>
      </c>
      <c r="C34" s="85"/>
      <c r="D34" s="85"/>
      <c r="E34" s="85"/>
      <c r="F34" s="85"/>
      <c r="G34" s="85"/>
      <c r="H34" s="85"/>
      <c r="I34" s="85"/>
      <c r="J34" s="85"/>
      <c r="K34" s="88"/>
    </row>
    <row r="35" spans="1:11" x14ac:dyDescent="0.25">
      <c r="A35" s="71"/>
      <c r="B35" s="72"/>
      <c r="C35" s="73"/>
      <c r="D35" s="73"/>
      <c r="E35" s="73"/>
      <c r="F35" s="73"/>
      <c r="G35" s="73"/>
      <c r="H35" s="73"/>
      <c r="I35" s="73"/>
      <c r="J35" s="73"/>
      <c r="K35" s="91"/>
    </row>
    <row r="36" spans="1:11" x14ac:dyDescent="0.25">
      <c r="A36" s="74"/>
      <c r="B36" s="72"/>
      <c r="C36" s="75"/>
      <c r="D36" s="75"/>
      <c r="E36" s="75"/>
      <c r="F36" s="75"/>
      <c r="G36" s="75"/>
      <c r="H36" s="75"/>
      <c r="I36" s="75"/>
      <c r="J36" s="75"/>
      <c r="K36" s="91"/>
    </row>
    <row r="37" spans="1:11" x14ac:dyDescent="0.25">
      <c r="A37" s="76"/>
      <c r="B37" s="72"/>
      <c r="C37" s="78"/>
      <c r="D37" s="78"/>
      <c r="E37" s="78"/>
      <c r="F37" s="78"/>
      <c r="G37" s="78"/>
      <c r="H37" s="78"/>
      <c r="I37" s="78"/>
      <c r="J37" s="78"/>
      <c r="K37" s="91"/>
    </row>
    <row r="38" spans="1:11" x14ac:dyDescent="0.25">
      <c r="A38" s="79"/>
      <c r="B38" s="72"/>
      <c r="C38" s="80"/>
      <c r="D38" s="80"/>
      <c r="E38" s="80"/>
      <c r="F38" s="80"/>
      <c r="G38" s="80"/>
      <c r="H38" s="80"/>
      <c r="I38" s="80"/>
      <c r="J38" s="80"/>
      <c r="K38" s="91"/>
    </row>
    <row r="39" spans="1:11" x14ac:dyDescent="0.25">
      <c r="A39" s="81"/>
      <c r="B39" s="72"/>
      <c r="C39" s="82"/>
      <c r="D39" s="82"/>
      <c r="E39" s="82"/>
      <c r="F39" s="82"/>
      <c r="G39" s="82"/>
      <c r="H39" s="82"/>
      <c r="I39" s="82"/>
      <c r="J39" s="82"/>
      <c r="K39" s="91"/>
    </row>
    <row r="40" spans="1:11" x14ac:dyDescent="0.25">
      <c r="A40" s="83"/>
      <c r="B40" s="84">
        <v>41921</v>
      </c>
      <c r="C40" s="85"/>
      <c r="D40" s="85"/>
      <c r="E40" s="85"/>
      <c r="F40" s="85"/>
      <c r="G40" s="85"/>
      <c r="H40" s="85"/>
      <c r="I40" s="85"/>
      <c r="J40" s="85"/>
      <c r="K40" s="91"/>
    </row>
    <row r="41" spans="1:11" x14ac:dyDescent="0.25">
      <c r="A41" s="71"/>
      <c r="B41" s="72"/>
      <c r="C41" s="73"/>
      <c r="D41" s="73"/>
      <c r="E41" s="73"/>
      <c r="F41" s="73"/>
      <c r="G41" s="73"/>
      <c r="H41" s="73"/>
      <c r="I41" s="73"/>
      <c r="J41" s="73"/>
      <c r="K41" s="91"/>
    </row>
    <row r="42" spans="1:11" x14ac:dyDescent="0.25">
      <c r="A42" s="74"/>
      <c r="B42" s="72"/>
      <c r="C42" s="75"/>
      <c r="D42" s="75"/>
      <c r="E42" s="75"/>
      <c r="F42" s="75"/>
      <c r="G42" s="75"/>
      <c r="H42" s="75"/>
      <c r="I42" s="75"/>
      <c r="J42" s="75"/>
      <c r="K42" s="91"/>
    </row>
    <row r="43" spans="1:11" x14ac:dyDescent="0.25">
      <c r="A43" s="76"/>
      <c r="B43" s="72"/>
      <c r="C43" s="78"/>
      <c r="D43" s="78"/>
      <c r="E43" s="78"/>
      <c r="F43" s="78"/>
      <c r="G43" s="78"/>
      <c r="H43" s="78"/>
      <c r="I43" s="78"/>
      <c r="J43" s="78"/>
      <c r="K43" s="91"/>
    </row>
    <row r="44" spans="1:11" x14ac:dyDescent="0.25">
      <c r="A44" s="79"/>
      <c r="B44" s="72"/>
      <c r="C44" s="80"/>
      <c r="D44" s="80"/>
      <c r="E44" s="80"/>
      <c r="F44" s="80"/>
      <c r="G44" s="80"/>
      <c r="H44" s="80"/>
      <c r="I44" s="80"/>
      <c r="J44" s="80"/>
      <c r="K44" s="91"/>
    </row>
    <row r="45" spans="1:11" x14ac:dyDescent="0.25">
      <c r="A45" s="81"/>
      <c r="B45" s="72"/>
      <c r="C45" s="82"/>
      <c r="D45" s="82"/>
      <c r="E45" s="82"/>
      <c r="F45" s="82"/>
      <c r="G45" s="82"/>
      <c r="H45" s="82"/>
      <c r="I45" s="82"/>
      <c r="J45" s="82"/>
      <c r="K45" s="91"/>
    </row>
    <row r="46" spans="1:11" x14ac:dyDescent="0.25">
      <c r="A46" s="83"/>
      <c r="B46" s="84">
        <v>41922</v>
      </c>
      <c r="C46" s="85"/>
      <c r="D46" s="85"/>
      <c r="E46" s="85"/>
      <c r="F46" s="85"/>
      <c r="G46" s="85"/>
      <c r="H46" s="85"/>
      <c r="I46" s="85"/>
      <c r="J46" s="85"/>
      <c r="K46" s="88"/>
    </row>
    <row r="47" spans="1:11" x14ac:dyDescent="0.25">
      <c r="A47" s="71"/>
      <c r="B47" s="72"/>
      <c r="C47" s="73"/>
      <c r="D47" s="73"/>
      <c r="E47" s="73"/>
      <c r="F47" s="73"/>
      <c r="G47" s="73"/>
      <c r="H47" s="73"/>
      <c r="I47" s="73"/>
      <c r="J47" s="73"/>
      <c r="K47" s="91"/>
    </row>
    <row r="48" spans="1:11" x14ac:dyDescent="0.25">
      <c r="A48" s="74"/>
      <c r="B48" s="72"/>
      <c r="C48" s="75"/>
      <c r="D48" s="75"/>
      <c r="E48" s="75"/>
      <c r="F48" s="75"/>
      <c r="G48" s="75"/>
      <c r="H48" s="75"/>
      <c r="I48" s="75"/>
      <c r="J48" s="75"/>
      <c r="K48" s="91"/>
    </row>
    <row r="49" spans="1:11" x14ac:dyDescent="0.25">
      <c r="A49" s="76"/>
      <c r="B49" s="72"/>
      <c r="C49" s="78"/>
      <c r="D49" s="78"/>
      <c r="E49" s="78"/>
      <c r="F49" s="78"/>
      <c r="G49" s="78"/>
      <c r="H49" s="78"/>
      <c r="I49" s="78"/>
      <c r="J49" s="78"/>
      <c r="K49" s="91"/>
    </row>
    <row r="50" spans="1:11" x14ac:dyDescent="0.25">
      <c r="A50" s="79"/>
      <c r="B50" s="72"/>
      <c r="C50" s="80"/>
      <c r="D50" s="80"/>
      <c r="E50" s="80"/>
      <c r="F50" s="80"/>
      <c r="G50" s="80"/>
      <c r="H50" s="80"/>
      <c r="I50" s="80"/>
      <c r="J50" s="80"/>
      <c r="K50" s="91"/>
    </row>
    <row r="51" spans="1:11" x14ac:dyDescent="0.25">
      <c r="A51" s="81"/>
      <c r="B51" s="72"/>
      <c r="C51" s="82"/>
      <c r="D51" s="82"/>
      <c r="E51" s="82"/>
      <c r="F51" s="82"/>
      <c r="G51" s="82"/>
      <c r="H51" s="82"/>
      <c r="I51" s="82"/>
      <c r="J51" s="82"/>
      <c r="K51" s="91"/>
    </row>
    <row r="52" spans="1:11" s="90" customFormat="1" x14ac:dyDescent="0.25">
      <c r="A52" s="68"/>
      <c r="B52" s="69"/>
      <c r="C52" s="70">
        <f>SUM(C57,C63,C69,C75,C81)</f>
        <v>0</v>
      </c>
      <c r="D52" s="70">
        <f t="shared" ref="D52:J52" si="3">SUM(D57,D63,D69,D75,D81)</f>
        <v>0</v>
      </c>
      <c r="E52" s="70">
        <f t="shared" si="3"/>
        <v>0</v>
      </c>
      <c r="F52" s="70">
        <f t="shared" si="3"/>
        <v>0</v>
      </c>
      <c r="G52" s="70">
        <f t="shared" si="3"/>
        <v>0</v>
      </c>
      <c r="H52" s="70">
        <f t="shared" si="3"/>
        <v>0</v>
      </c>
      <c r="I52" s="70">
        <f t="shared" si="3"/>
        <v>0</v>
      </c>
      <c r="J52" s="70">
        <f t="shared" si="3"/>
        <v>0</v>
      </c>
      <c r="K52" s="89"/>
    </row>
    <row r="53" spans="1:11" x14ac:dyDescent="0.25">
      <c r="A53" s="71"/>
      <c r="B53" s="72">
        <v>41925</v>
      </c>
      <c r="C53" s="73"/>
      <c r="D53" s="73"/>
      <c r="E53" s="73"/>
      <c r="F53" s="73"/>
      <c r="G53" s="73"/>
      <c r="H53" s="73"/>
      <c r="I53" s="73"/>
      <c r="J53" s="73"/>
      <c r="K53" s="88"/>
    </row>
    <row r="54" spans="1:11" x14ac:dyDescent="0.25">
      <c r="A54" s="74"/>
      <c r="B54" s="72"/>
      <c r="C54" s="75"/>
      <c r="D54" s="75"/>
      <c r="E54" s="75"/>
      <c r="F54" s="75"/>
      <c r="G54" s="75"/>
      <c r="H54" s="75"/>
      <c r="I54" s="75"/>
      <c r="J54" s="75"/>
      <c r="K54" s="88"/>
    </row>
    <row r="55" spans="1:11" x14ac:dyDescent="0.25">
      <c r="A55" s="76"/>
      <c r="B55" s="72"/>
      <c r="C55" s="78"/>
      <c r="D55" s="78"/>
      <c r="E55" s="78"/>
      <c r="F55" s="78"/>
      <c r="G55" s="78"/>
      <c r="H55" s="78"/>
      <c r="I55" s="78"/>
      <c r="J55" s="78"/>
      <c r="K55" s="88"/>
    </row>
    <row r="56" spans="1:11" x14ac:dyDescent="0.25">
      <c r="A56" s="79"/>
      <c r="B56" s="72"/>
      <c r="C56" s="80"/>
      <c r="D56" s="80"/>
      <c r="E56" s="80"/>
      <c r="F56" s="80"/>
      <c r="G56" s="80"/>
      <c r="H56" s="80"/>
      <c r="I56" s="80"/>
      <c r="J56" s="80"/>
      <c r="K56" s="88"/>
    </row>
    <row r="57" spans="1:11" x14ac:dyDescent="0.25">
      <c r="A57" s="81"/>
      <c r="B57" s="72"/>
      <c r="C57" s="82"/>
      <c r="D57" s="82"/>
      <c r="E57" s="82"/>
      <c r="F57" s="82"/>
      <c r="G57" s="82"/>
      <c r="H57" s="82"/>
      <c r="I57" s="82"/>
      <c r="J57" s="82"/>
      <c r="K57" s="88"/>
    </row>
    <row r="58" spans="1:11" x14ac:dyDescent="0.25">
      <c r="A58" s="83"/>
      <c r="B58" s="84">
        <v>41926</v>
      </c>
      <c r="C58" s="85"/>
      <c r="D58" s="85"/>
      <c r="E58" s="85"/>
      <c r="F58" s="85"/>
      <c r="G58" s="85"/>
      <c r="H58" s="85"/>
      <c r="I58" s="85"/>
      <c r="J58" s="85"/>
      <c r="K58" s="88"/>
    </row>
    <row r="59" spans="1:11" x14ac:dyDescent="0.25">
      <c r="A59" s="71"/>
      <c r="B59" s="72"/>
      <c r="C59" s="73"/>
      <c r="D59" s="73"/>
      <c r="E59" s="73"/>
      <c r="F59" s="73"/>
      <c r="G59" s="73"/>
      <c r="H59" s="73"/>
      <c r="I59" s="73"/>
      <c r="J59" s="73"/>
      <c r="K59" s="88"/>
    </row>
    <row r="60" spans="1:11" x14ac:dyDescent="0.25">
      <c r="A60" s="74"/>
      <c r="B60" s="72"/>
      <c r="C60" s="75"/>
      <c r="D60" s="75"/>
      <c r="E60" s="75"/>
      <c r="F60" s="75"/>
      <c r="G60" s="75"/>
      <c r="H60" s="75"/>
      <c r="I60" s="75"/>
      <c r="J60" s="75"/>
      <c r="K60" s="88"/>
    </row>
    <row r="61" spans="1:11" x14ac:dyDescent="0.25">
      <c r="A61" s="76"/>
      <c r="B61" s="72"/>
      <c r="C61" s="78"/>
      <c r="D61" s="78"/>
      <c r="E61" s="78"/>
      <c r="F61" s="78"/>
      <c r="G61" s="78"/>
      <c r="H61" s="78"/>
      <c r="I61" s="78"/>
      <c r="J61" s="78"/>
      <c r="K61" s="88"/>
    </row>
    <row r="62" spans="1:11" x14ac:dyDescent="0.25">
      <c r="A62" s="79"/>
      <c r="B62" s="72"/>
      <c r="C62" s="80"/>
      <c r="D62" s="80"/>
      <c r="E62" s="80"/>
      <c r="F62" s="80"/>
      <c r="G62" s="80"/>
      <c r="H62" s="80"/>
      <c r="I62" s="80"/>
      <c r="J62" s="80"/>
      <c r="K62" s="88"/>
    </row>
    <row r="63" spans="1:11" x14ac:dyDescent="0.25">
      <c r="A63" s="81"/>
      <c r="B63" s="72"/>
      <c r="C63" s="82"/>
      <c r="D63" s="82"/>
      <c r="E63" s="82"/>
      <c r="F63" s="82"/>
      <c r="G63" s="82"/>
      <c r="H63" s="82"/>
      <c r="I63" s="82"/>
      <c r="J63" s="82"/>
      <c r="K63" s="88"/>
    </row>
    <row r="64" spans="1:11" x14ac:dyDescent="0.25">
      <c r="A64" s="83"/>
      <c r="B64" s="84">
        <v>41927</v>
      </c>
      <c r="C64" s="85"/>
      <c r="D64" s="85"/>
      <c r="E64" s="85"/>
      <c r="F64" s="85"/>
      <c r="G64" s="85"/>
      <c r="H64" s="85"/>
      <c r="I64" s="85"/>
      <c r="J64" s="85"/>
      <c r="K64" s="88"/>
    </row>
    <row r="65" spans="1:11" x14ac:dyDescent="0.25">
      <c r="A65" s="71"/>
      <c r="B65" s="72"/>
      <c r="C65" s="73"/>
      <c r="D65" s="73"/>
      <c r="E65" s="73"/>
      <c r="F65" s="73"/>
      <c r="G65" s="73"/>
      <c r="H65" s="73"/>
      <c r="I65" s="73"/>
      <c r="J65" s="73"/>
      <c r="K65" s="88"/>
    </row>
    <row r="66" spans="1:11" x14ac:dyDescent="0.25">
      <c r="A66" s="74"/>
      <c r="B66" s="72"/>
      <c r="C66" s="75"/>
      <c r="D66" s="75"/>
      <c r="E66" s="75"/>
      <c r="F66" s="75"/>
      <c r="G66" s="75"/>
      <c r="H66" s="75"/>
      <c r="I66" s="75"/>
      <c r="J66" s="75"/>
      <c r="K66" s="88"/>
    </row>
    <row r="67" spans="1:11" x14ac:dyDescent="0.25">
      <c r="A67" s="76"/>
      <c r="B67" s="72"/>
      <c r="C67" s="78"/>
      <c r="D67" s="78"/>
      <c r="E67" s="78"/>
      <c r="F67" s="78"/>
      <c r="G67" s="78"/>
      <c r="H67" s="78"/>
      <c r="I67" s="78"/>
      <c r="J67" s="78"/>
      <c r="K67" s="88"/>
    </row>
    <row r="68" spans="1:11" x14ac:dyDescent="0.25">
      <c r="A68" s="79"/>
      <c r="B68" s="72"/>
      <c r="C68" s="80"/>
      <c r="D68" s="80"/>
      <c r="E68" s="80"/>
      <c r="F68" s="80"/>
      <c r="G68" s="80"/>
      <c r="H68" s="80"/>
      <c r="I68" s="80"/>
      <c r="J68" s="80"/>
      <c r="K68" s="88"/>
    </row>
    <row r="69" spans="1:11" x14ac:dyDescent="0.25">
      <c r="A69" s="81"/>
      <c r="B69" s="72"/>
      <c r="C69" s="82"/>
      <c r="D69" s="82"/>
      <c r="E69" s="82"/>
      <c r="F69" s="82"/>
      <c r="G69" s="82"/>
      <c r="H69" s="82"/>
      <c r="I69" s="82"/>
      <c r="J69" s="82"/>
      <c r="K69" s="88"/>
    </row>
    <row r="70" spans="1:11" x14ac:dyDescent="0.25">
      <c r="A70" s="83"/>
      <c r="B70" s="84">
        <v>41928</v>
      </c>
      <c r="C70" s="85"/>
      <c r="D70" s="85"/>
      <c r="E70" s="85"/>
      <c r="F70" s="85"/>
      <c r="G70" s="85"/>
      <c r="H70" s="85"/>
      <c r="I70" s="85"/>
      <c r="J70" s="85"/>
      <c r="K70" s="88"/>
    </row>
    <row r="71" spans="1:11" x14ac:dyDescent="0.25">
      <c r="A71" s="71"/>
      <c r="B71" s="72"/>
      <c r="C71" s="73"/>
      <c r="D71" s="73"/>
      <c r="E71" s="73"/>
      <c r="F71" s="73"/>
      <c r="G71" s="73"/>
      <c r="H71" s="73"/>
      <c r="I71" s="73"/>
      <c r="J71" s="73"/>
      <c r="K71" s="88"/>
    </row>
    <row r="72" spans="1:11" x14ac:dyDescent="0.25">
      <c r="A72" s="74"/>
      <c r="B72" s="72"/>
      <c r="C72" s="75"/>
      <c r="D72" s="75"/>
      <c r="E72" s="75"/>
      <c r="F72" s="75"/>
      <c r="G72" s="75"/>
      <c r="H72" s="75"/>
      <c r="I72" s="75"/>
      <c r="J72" s="75"/>
      <c r="K72" s="88"/>
    </row>
    <row r="73" spans="1:11" x14ac:dyDescent="0.25">
      <c r="A73" s="76"/>
      <c r="B73" s="72"/>
      <c r="C73" s="78"/>
      <c r="D73" s="78"/>
      <c r="E73" s="78"/>
      <c r="F73" s="78"/>
      <c r="G73" s="78"/>
      <c r="H73" s="78"/>
      <c r="I73" s="78"/>
      <c r="J73" s="78"/>
      <c r="K73" s="88"/>
    </row>
    <row r="74" spans="1:11" x14ac:dyDescent="0.25">
      <c r="A74" s="79"/>
      <c r="B74" s="72"/>
      <c r="C74" s="80"/>
      <c r="D74" s="80"/>
      <c r="E74" s="80"/>
      <c r="F74" s="80"/>
      <c r="G74" s="80"/>
      <c r="H74" s="80"/>
      <c r="I74" s="80"/>
      <c r="J74" s="80"/>
      <c r="K74" s="88"/>
    </row>
    <row r="75" spans="1:11" x14ac:dyDescent="0.25">
      <c r="A75" s="81"/>
      <c r="B75" s="72"/>
      <c r="C75" s="82"/>
      <c r="D75" s="82"/>
      <c r="E75" s="82"/>
      <c r="F75" s="82"/>
      <c r="G75" s="82"/>
      <c r="H75" s="82"/>
      <c r="I75" s="82"/>
      <c r="J75" s="82"/>
      <c r="K75" s="88"/>
    </row>
    <row r="76" spans="1:11" x14ac:dyDescent="0.25">
      <c r="A76" s="83"/>
      <c r="B76" s="84">
        <v>41929</v>
      </c>
      <c r="C76" s="85"/>
      <c r="D76" s="85"/>
      <c r="E76" s="85"/>
      <c r="F76" s="85"/>
      <c r="G76" s="85"/>
      <c r="H76" s="85"/>
      <c r="I76" s="85"/>
      <c r="J76" s="85"/>
      <c r="K76" s="88"/>
    </row>
    <row r="77" spans="1:11" x14ac:dyDescent="0.25">
      <c r="A77" s="71"/>
      <c r="B77" s="72"/>
      <c r="C77" s="73"/>
      <c r="D77" s="73"/>
      <c r="E77" s="73"/>
      <c r="F77" s="73"/>
      <c r="G77" s="73"/>
      <c r="H77" s="73"/>
      <c r="I77" s="73"/>
      <c r="J77" s="73"/>
      <c r="K77" s="88"/>
    </row>
    <row r="78" spans="1:11" x14ac:dyDescent="0.25">
      <c r="A78" s="74"/>
      <c r="B78" s="72"/>
      <c r="C78" s="75"/>
      <c r="D78" s="75"/>
      <c r="E78" s="75"/>
      <c r="F78" s="75"/>
      <c r="G78" s="75"/>
      <c r="H78" s="75"/>
      <c r="I78" s="75"/>
      <c r="J78" s="75"/>
      <c r="K78" s="88"/>
    </row>
    <row r="79" spans="1:11" x14ac:dyDescent="0.25">
      <c r="A79" s="76"/>
      <c r="B79" s="72"/>
      <c r="C79" s="78"/>
      <c r="D79" s="78"/>
      <c r="E79" s="78"/>
      <c r="F79" s="78"/>
      <c r="G79" s="78"/>
      <c r="H79" s="78"/>
      <c r="I79" s="78"/>
      <c r="J79" s="78"/>
      <c r="K79" s="88"/>
    </row>
    <row r="80" spans="1:11" x14ac:dyDescent="0.25">
      <c r="A80" s="79"/>
      <c r="B80" s="72"/>
      <c r="C80" s="80"/>
      <c r="D80" s="80"/>
      <c r="E80" s="80"/>
      <c r="F80" s="80"/>
      <c r="G80" s="80"/>
      <c r="H80" s="80"/>
      <c r="I80" s="80"/>
      <c r="J80" s="80"/>
      <c r="K80" s="88"/>
    </row>
    <row r="81" spans="1:11" x14ac:dyDescent="0.25">
      <c r="A81" s="81"/>
      <c r="B81" s="72"/>
      <c r="C81" s="82"/>
      <c r="D81" s="82"/>
      <c r="E81" s="82"/>
      <c r="F81" s="82"/>
      <c r="G81" s="82"/>
      <c r="H81" s="82"/>
      <c r="I81" s="82"/>
      <c r="J81" s="82"/>
      <c r="K81" s="88"/>
    </row>
    <row r="82" spans="1:11" x14ac:dyDescent="0.25">
      <c r="A82" s="68"/>
      <c r="B82" s="69"/>
      <c r="C82" s="70">
        <f>SUM(C87,C93,C99,C105,C111)</f>
        <v>0</v>
      </c>
      <c r="D82" s="70">
        <f t="shared" ref="D82:J82" si="4">SUM(D87,D93,D99,D105,D111)</f>
        <v>0</v>
      </c>
      <c r="E82" s="70">
        <f t="shared" si="4"/>
        <v>0</v>
      </c>
      <c r="F82" s="70">
        <f t="shared" si="4"/>
        <v>0</v>
      </c>
      <c r="G82" s="70">
        <f t="shared" si="4"/>
        <v>0</v>
      </c>
      <c r="H82" s="70">
        <f t="shared" si="4"/>
        <v>0</v>
      </c>
      <c r="I82" s="70">
        <f t="shared" si="4"/>
        <v>0</v>
      </c>
      <c r="J82" s="70">
        <f t="shared" si="4"/>
        <v>0</v>
      </c>
      <c r="K82" s="88"/>
    </row>
    <row r="83" spans="1:11" x14ac:dyDescent="0.25">
      <c r="A83" s="71"/>
      <c r="B83" s="72">
        <v>41932</v>
      </c>
      <c r="C83" s="73"/>
      <c r="D83" s="73"/>
      <c r="E83" s="73"/>
      <c r="F83" s="73"/>
      <c r="G83" s="73"/>
      <c r="H83" s="73"/>
      <c r="I83" s="73"/>
      <c r="J83" s="73"/>
      <c r="K83" s="88"/>
    </row>
    <row r="84" spans="1:11" x14ac:dyDescent="0.25">
      <c r="A84" s="74"/>
      <c r="B84" s="72"/>
      <c r="C84" s="75"/>
      <c r="D84" s="75"/>
      <c r="E84" s="75"/>
      <c r="F84" s="75"/>
      <c r="G84" s="75"/>
      <c r="H84" s="75"/>
      <c r="I84" s="75"/>
      <c r="J84" s="75"/>
      <c r="K84" s="88"/>
    </row>
    <row r="85" spans="1:11" x14ac:dyDescent="0.25">
      <c r="A85" s="76"/>
      <c r="B85" s="72"/>
      <c r="C85" s="78"/>
      <c r="D85" s="78"/>
      <c r="E85" s="78"/>
      <c r="F85" s="78"/>
      <c r="G85" s="78"/>
      <c r="H85" s="78"/>
      <c r="I85" s="78"/>
      <c r="J85" s="78"/>
      <c r="K85" s="88"/>
    </row>
    <row r="86" spans="1:11" x14ac:dyDescent="0.25">
      <c r="A86" s="79"/>
      <c r="B86" s="72"/>
      <c r="C86" s="80"/>
      <c r="D86" s="80"/>
      <c r="E86" s="80"/>
      <c r="F86" s="80"/>
      <c r="G86" s="80"/>
      <c r="H86" s="80"/>
      <c r="I86" s="80"/>
      <c r="J86" s="80"/>
      <c r="K86" s="88"/>
    </row>
    <row r="87" spans="1:11" x14ac:dyDescent="0.25">
      <c r="A87" s="81"/>
      <c r="B87" s="72"/>
      <c r="C87" s="82"/>
      <c r="D87" s="82"/>
      <c r="E87" s="82"/>
      <c r="F87" s="82"/>
      <c r="G87" s="82"/>
      <c r="H87" s="82"/>
      <c r="I87" s="82"/>
      <c r="J87" s="82"/>
      <c r="K87" s="88"/>
    </row>
    <row r="88" spans="1:11" x14ac:dyDescent="0.25">
      <c r="A88" s="83"/>
      <c r="B88" s="84">
        <v>41933</v>
      </c>
      <c r="C88" s="85"/>
      <c r="D88" s="85"/>
      <c r="E88" s="85"/>
      <c r="F88" s="85"/>
      <c r="G88" s="85"/>
      <c r="H88" s="85"/>
      <c r="I88" s="85"/>
      <c r="J88" s="85"/>
      <c r="K88" s="88"/>
    </row>
    <row r="89" spans="1:11" x14ac:dyDescent="0.25">
      <c r="A89" s="71"/>
      <c r="B89" s="72"/>
      <c r="C89" s="73"/>
      <c r="D89" s="73"/>
      <c r="E89" s="73"/>
      <c r="F89" s="73"/>
      <c r="G89" s="73"/>
      <c r="H89" s="73"/>
      <c r="I89" s="73"/>
      <c r="J89" s="73"/>
      <c r="K89" s="88"/>
    </row>
    <row r="90" spans="1:11" x14ac:dyDescent="0.25">
      <c r="A90" s="74"/>
      <c r="B90" s="72"/>
      <c r="C90" s="75"/>
      <c r="D90" s="75"/>
      <c r="E90" s="75"/>
      <c r="F90" s="75"/>
      <c r="G90" s="75"/>
      <c r="H90" s="75"/>
      <c r="I90" s="75"/>
      <c r="J90" s="75"/>
      <c r="K90" s="88"/>
    </row>
    <row r="91" spans="1:11" x14ac:dyDescent="0.25">
      <c r="A91" s="76"/>
      <c r="B91" s="72"/>
      <c r="C91" s="78"/>
      <c r="D91" s="78"/>
      <c r="E91" s="78"/>
      <c r="F91" s="78"/>
      <c r="G91" s="78"/>
      <c r="H91" s="78"/>
      <c r="I91" s="78"/>
      <c r="J91" s="78"/>
      <c r="K91" s="88"/>
    </row>
    <row r="92" spans="1:11" x14ac:dyDescent="0.25">
      <c r="A92" s="79"/>
      <c r="B92" s="72"/>
      <c r="C92" s="80"/>
      <c r="D92" s="80"/>
      <c r="E92" s="80"/>
      <c r="F92" s="80"/>
      <c r="G92" s="80"/>
      <c r="H92" s="80"/>
      <c r="I92" s="80"/>
      <c r="J92" s="80"/>
      <c r="K92" s="88"/>
    </row>
    <row r="93" spans="1:11" x14ac:dyDescent="0.25">
      <c r="A93" s="81"/>
      <c r="B93" s="72"/>
      <c r="C93" s="82"/>
      <c r="D93" s="82"/>
      <c r="E93" s="82"/>
      <c r="F93" s="82"/>
      <c r="G93" s="82"/>
      <c r="H93" s="82"/>
      <c r="I93" s="82"/>
      <c r="J93" s="82"/>
      <c r="K93" s="88"/>
    </row>
    <row r="94" spans="1:11" x14ac:dyDescent="0.25">
      <c r="A94" s="83"/>
      <c r="B94" s="84">
        <v>41934</v>
      </c>
      <c r="C94" s="85"/>
      <c r="D94" s="85"/>
      <c r="E94" s="85"/>
      <c r="F94" s="85"/>
      <c r="G94" s="85"/>
      <c r="H94" s="85"/>
      <c r="I94" s="85"/>
      <c r="J94" s="85"/>
      <c r="K94" s="88"/>
    </row>
    <row r="95" spans="1:11" x14ac:dyDescent="0.25">
      <c r="A95" s="71"/>
      <c r="B95" s="72"/>
      <c r="C95" s="73"/>
      <c r="D95" s="73"/>
      <c r="E95" s="73"/>
      <c r="F95" s="73"/>
      <c r="G95" s="73"/>
      <c r="H95" s="73"/>
      <c r="I95" s="73"/>
      <c r="J95" s="73"/>
      <c r="K95" s="88"/>
    </row>
    <row r="96" spans="1:11" x14ac:dyDescent="0.25">
      <c r="A96" s="74"/>
      <c r="B96" s="72"/>
      <c r="C96" s="75"/>
      <c r="D96" s="75"/>
      <c r="E96" s="75"/>
      <c r="F96" s="75"/>
      <c r="G96" s="75"/>
      <c r="H96" s="75"/>
      <c r="I96" s="75"/>
      <c r="J96" s="75"/>
      <c r="K96" s="88"/>
    </row>
    <row r="97" spans="1:11" x14ac:dyDescent="0.25">
      <c r="A97" s="76"/>
      <c r="B97" s="72"/>
      <c r="C97" s="78"/>
      <c r="D97" s="78"/>
      <c r="E97" s="78"/>
      <c r="F97" s="78"/>
      <c r="G97" s="78"/>
      <c r="H97" s="78"/>
      <c r="I97" s="78"/>
      <c r="J97" s="78"/>
      <c r="K97" s="88"/>
    </row>
    <row r="98" spans="1:11" x14ac:dyDescent="0.25">
      <c r="A98" s="79"/>
      <c r="B98" s="72"/>
      <c r="C98" s="80"/>
      <c r="D98" s="80"/>
      <c r="E98" s="80"/>
      <c r="F98" s="80"/>
      <c r="G98" s="80"/>
      <c r="H98" s="80"/>
      <c r="I98" s="80"/>
      <c r="J98" s="80"/>
      <c r="K98" s="88"/>
    </row>
    <row r="99" spans="1:11" x14ac:dyDescent="0.25">
      <c r="A99" s="81"/>
      <c r="B99" s="72"/>
      <c r="C99" s="82"/>
      <c r="D99" s="82"/>
      <c r="E99" s="82"/>
      <c r="F99" s="82"/>
      <c r="G99" s="82"/>
      <c r="H99" s="82"/>
      <c r="I99" s="82"/>
      <c r="J99" s="82"/>
      <c r="K99" s="88"/>
    </row>
    <row r="100" spans="1:11" x14ac:dyDescent="0.25">
      <c r="A100" s="83"/>
      <c r="B100" s="84">
        <v>41935</v>
      </c>
      <c r="C100" s="85"/>
      <c r="D100" s="85"/>
      <c r="E100" s="85"/>
      <c r="F100" s="85"/>
      <c r="G100" s="85"/>
      <c r="H100" s="85"/>
      <c r="I100" s="85"/>
      <c r="J100" s="85"/>
      <c r="K100" s="88"/>
    </row>
    <row r="101" spans="1:11" x14ac:dyDescent="0.25">
      <c r="A101" s="71"/>
      <c r="B101" s="72"/>
      <c r="C101" s="73"/>
      <c r="D101" s="73"/>
      <c r="E101" s="73"/>
      <c r="F101" s="73"/>
      <c r="G101" s="73"/>
      <c r="H101" s="73"/>
      <c r="I101" s="73"/>
      <c r="J101" s="73"/>
      <c r="K101" s="88"/>
    </row>
    <row r="102" spans="1:11" x14ac:dyDescent="0.25">
      <c r="A102" s="74"/>
      <c r="B102" s="72"/>
      <c r="C102" s="75"/>
      <c r="D102" s="75"/>
      <c r="E102" s="75"/>
      <c r="F102" s="75"/>
      <c r="G102" s="75"/>
      <c r="H102" s="75"/>
      <c r="I102" s="75"/>
      <c r="J102" s="75"/>
      <c r="K102" s="88"/>
    </row>
    <row r="103" spans="1:11" x14ac:dyDescent="0.25">
      <c r="A103" s="76"/>
      <c r="B103" s="72"/>
      <c r="C103" s="78"/>
      <c r="D103" s="78"/>
      <c r="E103" s="78"/>
      <c r="F103" s="78"/>
      <c r="G103" s="78"/>
      <c r="H103" s="78"/>
      <c r="I103" s="78"/>
      <c r="J103" s="78"/>
      <c r="K103" s="88"/>
    </row>
    <row r="104" spans="1:11" x14ac:dyDescent="0.25">
      <c r="A104" s="79"/>
      <c r="B104" s="72"/>
      <c r="C104" s="80"/>
      <c r="D104" s="80"/>
      <c r="E104" s="80"/>
      <c r="F104" s="80"/>
      <c r="G104" s="80"/>
      <c r="H104" s="80"/>
      <c r="I104" s="80"/>
      <c r="J104" s="80"/>
      <c r="K104" s="88"/>
    </row>
    <row r="105" spans="1:11" x14ac:dyDescent="0.25">
      <c r="A105" s="81"/>
      <c r="B105" s="72"/>
      <c r="C105" s="82"/>
      <c r="D105" s="82"/>
      <c r="E105" s="82"/>
      <c r="F105" s="82"/>
      <c r="G105" s="82"/>
      <c r="H105" s="82"/>
      <c r="I105" s="82"/>
      <c r="J105" s="82"/>
      <c r="K105" s="88"/>
    </row>
    <row r="106" spans="1:11" x14ac:dyDescent="0.25">
      <c r="A106" s="83"/>
      <c r="B106" s="84">
        <v>41936</v>
      </c>
      <c r="C106" s="85"/>
      <c r="D106" s="85"/>
      <c r="E106" s="85"/>
      <c r="F106" s="85"/>
      <c r="G106" s="85"/>
      <c r="H106" s="85"/>
      <c r="I106" s="85"/>
      <c r="J106" s="85"/>
      <c r="K106" s="88"/>
    </row>
    <row r="107" spans="1:11" x14ac:dyDescent="0.25">
      <c r="A107" s="71"/>
      <c r="B107" s="72"/>
      <c r="C107" s="73"/>
      <c r="D107" s="73"/>
      <c r="E107" s="73"/>
      <c r="F107" s="73"/>
      <c r="G107" s="73"/>
      <c r="H107" s="73"/>
      <c r="I107" s="73"/>
      <c r="J107" s="73"/>
      <c r="K107" s="88"/>
    </row>
    <row r="108" spans="1:11" x14ac:dyDescent="0.25">
      <c r="A108" s="74"/>
      <c r="B108" s="72"/>
      <c r="C108" s="75"/>
      <c r="D108" s="75"/>
      <c r="E108" s="75"/>
      <c r="F108" s="75"/>
      <c r="G108" s="75"/>
      <c r="H108" s="75"/>
      <c r="I108" s="75"/>
      <c r="J108" s="75"/>
      <c r="K108" s="88"/>
    </row>
    <row r="109" spans="1:11" x14ac:dyDescent="0.25">
      <c r="A109" s="76"/>
      <c r="B109" s="72"/>
      <c r="C109" s="78"/>
      <c r="D109" s="78"/>
      <c r="E109" s="78"/>
      <c r="F109" s="78"/>
      <c r="G109" s="78"/>
      <c r="H109" s="78"/>
      <c r="I109" s="78"/>
      <c r="J109" s="78"/>
      <c r="K109" s="88"/>
    </row>
    <row r="110" spans="1:11" x14ac:dyDescent="0.25">
      <c r="A110" s="79"/>
      <c r="B110" s="72"/>
      <c r="C110" s="80"/>
      <c r="D110" s="80"/>
      <c r="E110" s="80"/>
      <c r="F110" s="80"/>
      <c r="G110" s="80"/>
      <c r="H110" s="80"/>
      <c r="I110" s="80"/>
      <c r="J110" s="80"/>
      <c r="K110" s="88"/>
    </row>
    <row r="111" spans="1:11" x14ac:dyDescent="0.25">
      <c r="A111" s="81"/>
      <c r="B111" s="72"/>
      <c r="C111" s="82"/>
      <c r="D111" s="82"/>
      <c r="E111" s="82"/>
      <c r="F111" s="82"/>
      <c r="G111" s="82"/>
      <c r="H111" s="82"/>
      <c r="I111" s="82"/>
      <c r="J111" s="82"/>
      <c r="K111" s="88"/>
    </row>
    <row r="112" spans="1:11" x14ac:dyDescent="0.25">
      <c r="A112" s="68"/>
      <c r="B112" s="69"/>
      <c r="C112" s="70">
        <f>SUM(C117,C123,C129,C135,C141)</f>
        <v>0</v>
      </c>
      <c r="D112" s="70">
        <f t="shared" ref="D112:J112" si="5">SUM(D117,D123,D129,D135,D141)</f>
        <v>0</v>
      </c>
      <c r="E112" s="70">
        <f t="shared" si="5"/>
        <v>0</v>
      </c>
      <c r="F112" s="70">
        <f t="shared" si="5"/>
        <v>0</v>
      </c>
      <c r="G112" s="70">
        <f t="shared" si="5"/>
        <v>0</v>
      </c>
      <c r="H112" s="70">
        <f t="shared" si="5"/>
        <v>0</v>
      </c>
      <c r="I112" s="70">
        <f t="shared" si="5"/>
        <v>0</v>
      </c>
      <c r="J112" s="70">
        <f t="shared" si="5"/>
        <v>0</v>
      </c>
      <c r="K112" s="88"/>
    </row>
    <row r="113" spans="1:11" x14ac:dyDescent="0.25">
      <c r="A113" s="71"/>
      <c r="B113" s="72">
        <v>41939</v>
      </c>
      <c r="C113" s="73"/>
      <c r="D113" s="73"/>
      <c r="E113" s="73"/>
      <c r="F113" s="73"/>
      <c r="G113" s="73"/>
      <c r="H113" s="73"/>
      <c r="I113" s="73"/>
      <c r="J113" s="73"/>
      <c r="K113" s="88"/>
    </row>
    <row r="114" spans="1:11" x14ac:dyDescent="0.25">
      <c r="A114" s="74"/>
      <c r="B114" s="72"/>
      <c r="C114" s="75"/>
      <c r="D114" s="75"/>
      <c r="E114" s="75"/>
      <c r="F114" s="75"/>
      <c r="G114" s="75"/>
      <c r="H114" s="75"/>
      <c r="I114" s="75"/>
      <c r="J114" s="75"/>
      <c r="K114" s="88"/>
    </row>
    <row r="115" spans="1:11" x14ac:dyDescent="0.25">
      <c r="A115" s="76"/>
      <c r="B115" s="72"/>
      <c r="C115" s="78"/>
      <c r="D115" s="78"/>
      <c r="E115" s="78"/>
      <c r="F115" s="78"/>
      <c r="G115" s="78"/>
      <c r="H115" s="78"/>
      <c r="I115" s="78"/>
      <c r="J115" s="78"/>
      <c r="K115" s="88"/>
    </row>
    <row r="116" spans="1:11" x14ac:dyDescent="0.25">
      <c r="A116" s="79"/>
      <c r="B116" s="72"/>
      <c r="C116" s="80"/>
      <c r="D116" s="80"/>
      <c r="E116" s="80"/>
      <c r="F116" s="80"/>
      <c r="G116" s="80"/>
      <c r="H116" s="80"/>
      <c r="I116" s="80"/>
      <c r="J116" s="80"/>
      <c r="K116" s="88"/>
    </row>
    <row r="117" spans="1:11" x14ac:dyDescent="0.25">
      <c r="A117" s="81"/>
      <c r="B117" s="72"/>
      <c r="C117" s="82"/>
      <c r="D117" s="82"/>
      <c r="E117" s="82"/>
      <c r="F117" s="82"/>
      <c r="G117" s="82"/>
      <c r="H117" s="82"/>
      <c r="I117" s="82"/>
      <c r="J117" s="82"/>
      <c r="K117" s="88"/>
    </row>
    <row r="118" spans="1:11" x14ac:dyDescent="0.25">
      <c r="A118" s="83"/>
      <c r="B118" s="84">
        <v>41940</v>
      </c>
      <c r="C118" s="85"/>
      <c r="D118" s="85"/>
      <c r="E118" s="85"/>
      <c r="F118" s="85"/>
      <c r="G118" s="85"/>
      <c r="H118" s="85"/>
      <c r="I118" s="85"/>
      <c r="J118" s="85"/>
      <c r="K118" s="88"/>
    </row>
    <row r="119" spans="1:11" x14ac:dyDescent="0.25">
      <c r="A119" s="71"/>
      <c r="B119" s="72"/>
      <c r="C119" s="73"/>
      <c r="D119" s="73"/>
      <c r="E119" s="73"/>
      <c r="F119" s="73"/>
      <c r="G119" s="73"/>
      <c r="H119" s="73"/>
      <c r="I119" s="73"/>
      <c r="J119" s="73"/>
      <c r="K119" s="88"/>
    </row>
    <row r="120" spans="1:11" x14ac:dyDescent="0.25">
      <c r="A120" s="74"/>
      <c r="B120" s="72"/>
      <c r="C120" s="75"/>
      <c r="D120" s="75"/>
      <c r="E120" s="75"/>
      <c r="F120" s="75"/>
      <c r="G120" s="75"/>
      <c r="H120" s="75"/>
      <c r="I120" s="75"/>
      <c r="J120" s="75"/>
      <c r="K120" s="88"/>
    </row>
    <row r="121" spans="1:11" x14ac:dyDescent="0.25">
      <c r="A121" s="76"/>
      <c r="B121" s="72"/>
      <c r="C121" s="78"/>
      <c r="D121" s="78"/>
      <c r="E121" s="78"/>
      <c r="F121" s="78"/>
      <c r="G121" s="78"/>
      <c r="H121" s="78"/>
      <c r="I121" s="78"/>
      <c r="J121" s="78"/>
      <c r="K121" s="88"/>
    </row>
    <row r="122" spans="1:11" x14ac:dyDescent="0.25">
      <c r="A122" s="79"/>
      <c r="B122" s="72"/>
      <c r="C122" s="80"/>
      <c r="D122" s="80"/>
      <c r="E122" s="80"/>
      <c r="F122" s="80"/>
      <c r="G122" s="80"/>
      <c r="H122" s="80"/>
      <c r="I122" s="80"/>
      <c r="J122" s="80"/>
      <c r="K122" s="88"/>
    </row>
    <row r="123" spans="1:11" x14ac:dyDescent="0.25">
      <c r="A123" s="81"/>
      <c r="B123" s="72"/>
      <c r="C123" s="82"/>
      <c r="D123" s="82"/>
      <c r="E123" s="82"/>
      <c r="F123" s="82"/>
      <c r="G123" s="82"/>
      <c r="H123" s="82"/>
      <c r="I123" s="82"/>
      <c r="J123" s="82"/>
      <c r="K123" s="88"/>
    </row>
    <row r="124" spans="1:11" x14ac:dyDescent="0.25">
      <c r="A124" s="83"/>
      <c r="B124" s="84">
        <v>41941</v>
      </c>
      <c r="C124" s="85"/>
      <c r="D124" s="85"/>
      <c r="E124" s="85"/>
      <c r="F124" s="85"/>
      <c r="G124" s="85"/>
      <c r="H124" s="85"/>
      <c r="I124" s="85"/>
      <c r="J124" s="85"/>
      <c r="K124" s="88"/>
    </row>
    <row r="125" spans="1:11" x14ac:dyDescent="0.25">
      <c r="A125" s="71"/>
      <c r="B125" s="72"/>
      <c r="C125" s="73"/>
      <c r="D125" s="73"/>
      <c r="E125" s="73"/>
      <c r="F125" s="73"/>
      <c r="G125" s="73"/>
      <c r="H125" s="73"/>
      <c r="I125" s="73"/>
      <c r="J125" s="73"/>
      <c r="K125" s="88"/>
    </row>
    <row r="126" spans="1:11" x14ac:dyDescent="0.25">
      <c r="A126" s="74"/>
      <c r="B126" s="72"/>
      <c r="C126" s="75"/>
      <c r="D126" s="75"/>
      <c r="E126" s="75"/>
      <c r="F126" s="75"/>
      <c r="G126" s="75"/>
      <c r="H126" s="75"/>
      <c r="I126" s="75"/>
      <c r="J126" s="75"/>
      <c r="K126" s="88"/>
    </row>
    <row r="127" spans="1:11" x14ac:dyDescent="0.25">
      <c r="A127" s="76"/>
      <c r="B127" s="72"/>
      <c r="C127" s="78"/>
      <c r="D127" s="78"/>
      <c r="E127" s="78"/>
      <c r="F127" s="78"/>
      <c r="G127" s="78"/>
      <c r="H127" s="78"/>
      <c r="I127" s="78"/>
      <c r="J127" s="78"/>
      <c r="K127" s="88"/>
    </row>
    <row r="128" spans="1:11" x14ac:dyDescent="0.25">
      <c r="A128" s="79"/>
      <c r="B128" s="72"/>
      <c r="C128" s="80"/>
      <c r="D128" s="80"/>
      <c r="E128" s="80"/>
      <c r="F128" s="80"/>
      <c r="G128" s="80"/>
      <c r="H128" s="80"/>
      <c r="I128" s="80"/>
      <c r="J128" s="80"/>
      <c r="K128" s="88"/>
    </row>
    <row r="129" spans="1:12" x14ac:dyDescent="0.25">
      <c r="A129" s="81"/>
      <c r="B129" s="72"/>
      <c r="C129" s="82"/>
      <c r="D129" s="82"/>
      <c r="E129" s="82"/>
      <c r="F129" s="82"/>
      <c r="G129" s="82"/>
      <c r="H129" s="82"/>
      <c r="I129" s="82"/>
      <c r="J129" s="82"/>
      <c r="K129" s="88"/>
      <c r="L129" s="92"/>
    </row>
    <row r="130" spans="1:12" x14ac:dyDescent="0.25">
      <c r="A130" s="83"/>
      <c r="B130" s="84">
        <v>41942</v>
      </c>
      <c r="C130" s="85"/>
      <c r="D130" s="85"/>
      <c r="E130" s="85"/>
      <c r="F130" s="85"/>
      <c r="G130" s="85"/>
      <c r="H130" s="85"/>
      <c r="I130" s="85"/>
      <c r="J130" s="85"/>
      <c r="K130" s="88"/>
    </row>
    <row r="131" spans="1:12" x14ac:dyDescent="0.25">
      <c r="A131" s="71"/>
      <c r="B131" s="72"/>
      <c r="C131" s="73"/>
      <c r="D131" s="73"/>
      <c r="E131" s="73"/>
      <c r="F131" s="73"/>
      <c r="G131" s="73"/>
      <c r="H131" s="73"/>
      <c r="I131" s="73"/>
      <c r="J131" s="73"/>
      <c r="K131" s="88"/>
    </row>
    <row r="132" spans="1:12" x14ac:dyDescent="0.25">
      <c r="A132" s="74"/>
      <c r="B132" s="72"/>
      <c r="C132" s="75"/>
      <c r="D132" s="75"/>
      <c r="E132" s="75"/>
      <c r="F132" s="75"/>
      <c r="G132" s="75"/>
      <c r="H132" s="75"/>
      <c r="I132" s="75"/>
      <c r="J132" s="75"/>
      <c r="K132" s="88"/>
    </row>
    <row r="133" spans="1:12" x14ac:dyDescent="0.25">
      <c r="A133" s="76"/>
      <c r="B133" s="72"/>
      <c r="C133" s="78"/>
      <c r="D133" s="78"/>
      <c r="E133" s="78"/>
      <c r="F133" s="78"/>
      <c r="G133" s="78"/>
      <c r="H133" s="78"/>
      <c r="I133" s="78"/>
      <c r="J133" s="78"/>
      <c r="K133" s="88"/>
    </row>
    <row r="134" spans="1:12" x14ac:dyDescent="0.25">
      <c r="A134" s="79"/>
      <c r="B134" s="72"/>
      <c r="C134" s="80"/>
      <c r="D134" s="80"/>
      <c r="E134" s="80"/>
      <c r="F134" s="80"/>
      <c r="G134" s="80"/>
      <c r="H134" s="80"/>
      <c r="I134" s="80"/>
      <c r="J134" s="80"/>
      <c r="K134" s="88"/>
    </row>
    <row r="135" spans="1:12" x14ac:dyDescent="0.25">
      <c r="A135" s="81"/>
      <c r="B135" s="72"/>
      <c r="C135" s="82"/>
      <c r="D135" s="82"/>
      <c r="E135" s="82"/>
      <c r="F135" s="82"/>
      <c r="G135" s="82"/>
      <c r="H135" s="82"/>
      <c r="I135" s="82"/>
      <c r="J135" s="82"/>
      <c r="K135" s="88"/>
    </row>
    <row r="136" spans="1:12" x14ac:dyDescent="0.25">
      <c r="A136" s="83"/>
      <c r="B136" s="84">
        <v>41943</v>
      </c>
      <c r="C136" s="85"/>
      <c r="D136" s="85"/>
      <c r="E136" s="85"/>
      <c r="F136" s="85"/>
      <c r="G136" s="85"/>
      <c r="H136" s="85"/>
      <c r="I136" s="85"/>
      <c r="J136" s="85"/>
      <c r="K136" s="88"/>
    </row>
    <row r="137" spans="1:12" x14ac:dyDescent="0.25">
      <c r="A137" s="71"/>
      <c r="B137" s="72"/>
      <c r="C137" s="73"/>
      <c r="D137" s="73"/>
      <c r="E137" s="73"/>
      <c r="F137" s="73"/>
      <c r="G137" s="73"/>
      <c r="H137" s="73"/>
      <c r="I137" s="73"/>
      <c r="J137" s="73"/>
      <c r="K137" s="88"/>
    </row>
    <row r="138" spans="1:12" x14ac:dyDescent="0.25">
      <c r="A138" s="74"/>
      <c r="B138" s="72"/>
      <c r="C138" s="75"/>
      <c r="D138" s="75"/>
      <c r="E138" s="75"/>
      <c r="F138" s="75"/>
      <c r="G138" s="75"/>
      <c r="H138" s="75"/>
      <c r="I138" s="75"/>
      <c r="J138" s="75"/>
      <c r="K138" s="88"/>
    </row>
    <row r="139" spans="1:12" x14ac:dyDescent="0.25">
      <c r="A139" s="76"/>
      <c r="B139" s="72"/>
      <c r="C139" s="78"/>
      <c r="D139" s="78"/>
      <c r="E139" s="78"/>
      <c r="F139" s="78"/>
      <c r="G139" s="78"/>
      <c r="H139" s="78"/>
      <c r="I139" s="78"/>
      <c r="J139" s="78"/>
      <c r="K139" s="88"/>
    </row>
    <row r="140" spans="1:12" x14ac:dyDescent="0.25">
      <c r="A140" s="79"/>
      <c r="B140" s="72"/>
      <c r="C140" s="80"/>
      <c r="D140" s="80"/>
      <c r="E140" s="80"/>
      <c r="F140" s="80"/>
      <c r="G140" s="80"/>
      <c r="H140" s="80"/>
      <c r="I140" s="80"/>
      <c r="J140" s="80"/>
      <c r="K140" s="88"/>
    </row>
    <row r="141" spans="1:12" x14ac:dyDescent="0.25">
      <c r="A141" s="81"/>
      <c r="B141" s="72"/>
      <c r="C141" s="82"/>
      <c r="D141" s="82"/>
      <c r="E141" s="82"/>
      <c r="F141" s="82"/>
      <c r="G141" s="82"/>
      <c r="H141" s="82"/>
      <c r="I141" s="82"/>
      <c r="J141" s="82"/>
      <c r="K141" s="88"/>
    </row>
    <row r="142" spans="1:12" x14ac:dyDescent="0.25">
      <c r="A142" s="65"/>
      <c r="B142" s="66"/>
      <c r="C142" s="67">
        <f>SUM(C143,C173,C203,C233)</f>
        <v>0</v>
      </c>
      <c r="D142" s="67">
        <f t="shared" ref="D142:J142" si="6">SUM(D143,D173,D203,D233)</f>
        <v>0</v>
      </c>
      <c r="E142" s="67">
        <f t="shared" si="6"/>
        <v>0</v>
      </c>
      <c r="F142" s="67">
        <f t="shared" si="6"/>
        <v>0</v>
      </c>
      <c r="G142" s="67">
        <f t="shared" si="6"/>
        <v>0</v>
      </c>
      <c r="H142" s="67">
        <f t="shared" si="6"/>
        <v>0</v>
      </c>
      <c r="I142" s="67">
        <f t="shared" si="6"/>
        <v>0</v>
      </c>
      <c r="J142" s="67">
        <f t="shared" si="6"/>
        <v>0</v>
      </c>
      <c r="K142" s="88"/>
    </row>
    <row r="143" spans="1:12" x14ac:dyDescent="0.25">
      <c r="A143" s="68"/>
      <c r="B143" s="69"/>
      <c r="C143" s="70">
        <f>SUM(C148,C154,C160,C166,C172)</f>
        <v>0</v>
      </c>
      <c r="D143" s="70">
        <f t="shared" ref="D143:J143" si="7">SUM(D148,D154,D160,D166,D172)</f>
        <v>0</v>
      </c>
      <c r="E143" s="70">
        <f t="shared" si="7"/>
        <v>0</v>
      </c>
      <c r="F143" s="70">
        <f t="shared" si="7"/>
        <v>0</v>
      </c>
      <c r="G143" s="70">
        <f t="shared" si="7"/>
        <v>0</v>
      </c>
      <c r="H143" s="70">
        <f t="shared" si="7"/>
        <v>0</v>
      </c>
      <c r="I143" s="70">
        <f t="shared" si="7"/>
        <v>0</v>
      </c>
      <c r="J143" s="70">
        <f t="shared" si="7"/>
        <v>0</v>
      </c>
      <c r="K143" s="88"/>
    </row>
    <row r="144" spans="1:12" ht="15" customHeight="1" x14ac:dyDescent="0.25">
      <c r="A144" s="71"/>
      <c r="B144" s="72" t="s">
        <v>33</v>
      </c>
      <c r="C144" s="73"/>
      <c r="D144" s="73"/>
      <c r="E144" s="73"/>
      <c r="F144" s="73"/>
      <c r="G144" s="73"/>
      <c r="H144" s="73"/>
      <c r="I144" s="73"/>
      <c r="J144" s="73"/>
      <c r="K144" s="88"/>
    </row>
    <row r="145" spans="1:11" x14ac:dyDescent="0.25">
      <c r="A145" s="74"/>
      <c r="B145" s="72"/>
      <c r="C145" s="75"/>
      <c r="D145" s="75"/>
      <c r="E145" s="75"/>
      <c r="F145" s="75"/>
      <c r="G145" s="75"/>
      <c r="H145" s="75"/>
      <c r="I145" s="75"/>
      <c r="J145" s="75"/>
      <c r="K145" s="88"/>
    </row>
    <row r="146" spans="1:11" x14ac:dyDescent="0.25">
      <c r="A146" s="76"/>
      <c r="B146" s="72"/>
      <c r="C146" s="78"/>
      <c r="D146" s="78"/>
      <c r="E146" s="78"/>
      <c r="F146" s="78"/>
      <c r="G146" s="78"/>
      <c r="H146" s="78"/>
      <c r="I146" s="78"/>
      <c r="J146" s="78"/>
      <c r="K146" s="88"/>
    </row>
    <row r="147" spans="1:11" x14ac:dyDescent="0.25">
      <c r="A147" s="79"/>
      <c r="B147" s="72"/>
      <c r="C147" s="80"/>
      <c r="D147" s="80"/>
      <c r="E147" s="80"/>
      <c r="F147" s="80"/>
      <c r="G147" s="80"/>
      <c r="H147" s="80"/>
      <c r="I147" s="80"/>
      <c r="J147" s="80"/>
      <c r="K147" s="88"/>
    </row>
    <row r="148" spans="1:11" x14ac:dyDescent="0.25">
      <c r="A148" s="81"/>
      <c r="B148" s="72"/>
      <c r="C148" s="82"/>
      <c r="D148" s="82"/>
      <c r="E148" s="82"/>
      <c r="F148" s="82"/>
      <c r="G148" s="82"/>
      <c r="H148" s="82"/>
      <c r="I148" s="82"/>
      <c r="J148" s="82"/>
      <c r="K148" s="88"/>
    </row>
    <row r="149" spans="1:11" x14ac:dyDescent="0.25">
      <c r="A149" s="83"/>
      <c r="B149" s="84">
        <v>41947</v>
      </c>
      <c r="C149" s="85"/>
      <c r="D149" s="85"/>
      <c r="E149" s="85"/>
      <c r="F149" s="85"/>
      <c r="G149" s="85"/>
      <c r="H149" s="85"/>
      <c r="I149" s="85"/>
      <c r="J149" s="85"/>
      <c r="K149" s="88"/>
    </row>
    <row r="150" spans="1:11" x14ac:dyDescent="0.25">
      <c r="A150" s="71"/>
      <c r="B150" s="72"/>
      <c r="C150" s="73"/>
      <c r="D150" s="73"/>
      <c r="E150" s="73"/>
      <c r="F150" s="73"/>
      <c r="G150" s="73"/>
      <c r="H150" s="73"/>
      <c r="I150" s="73"/>
      <c r="J150" s="73"/>
      <c r="K150" s="88"/>
    </row>
    <row r="151" spans="1:11" x14ac:dyDescent="0.25">
      <c r="A151" s="74"/>
      <c r="B151" s="72"/>
      <c r="C151" s="75"/>
      <c r="D151" s="75"/>
      <c r="E151" s="75"/>
      <c r="F151" s="75"/>
      <c r="G151" s="75"/>
      <c r="H151" s="75"/>
      <c r="I151" s="75"/>
      <c r="J151" s="75"/>
      <c r="K151" s="88"/>
    </row>
    <row r="152" spans="1:11" x14ac:dyDescent="0.25">
      <c r="A152" s="76"/>
      <c r="B152" s="72"/>
      <c r="C152" s="78"/>
      <c r="D152" s="78"/>
      <c r="E152" s="78"/>
      <c r="F152" s="78"/>
      <c r="G152" s="78"/>
      <c r="H152" s="78"/>
      <c r="I152" s="78"/>
      <c r="J152" s="78"/>
      <c r="K152" s="88"/>
    </row>
    <row r="153" spans="1:11" x14ac:dyDescent="0.25">
      <c r="A153" s="79"/>
      <c r="B153" s="72"/>
      <c r="C153" s="80"/>
      <c r="D153" s="80"/>
      <c r="E153" s="80"/>
      <c r="F153" s="80"/>
      <c r="G153" s="80"/>
      <c r="H153" s="80"/>
      <c r="I153" s="80"/>
      <c r="J153" s="80"/>
      <c r="K153" s="88"/>
    </row>
    <row r="154" spans="1:11" x14ac:dyDescent="0.25">
      <c r="A154" s="81"/>
      <c r="B154" s="72"/>
      <c r="C154" s="82"/>
      <c r="D154" s="82"/>
      <c r="E154" s="82"/>
      <c r="F154" s="82"/>
      <c r="G154" s="82"/>
      <c r="H154" s="82"/>
      <c r="I154" s="82"/>
      <c r="J154" s="82"/>
      <c r="K154" s="88"/>
    </row>
    <row r="155" spans="1:11" x14ac:dyDescent="0.25">
      <c r="A155" s="83"/>
      <c r="B155" s="84">
        <v>41948</v>
      </c>
      <c r="C155" s="85"/>
      <c r="D155" s="85"/>
      <c r="E155" s="85"/>
      <c r="F155" s="85"/>
      <c r="G155" s="85"/>
      <c r="H155" s="85"/>
      <c r="I155" s="85"/>
      <c r="J155" s="85"/>
      <c r="K155" s="88"/>
    </row>
    <row r="156" spans="1:11" x14ac:dyDescent="0.25">
      <c r="A156" s="71"/>
      <c r="B156" s="72"/>
      <c r="C156" s="73"/>
      <c r="D156" s="73"/>
      <c r="E156" s="73"/>
      <c r="F156" s="73"/>
      <c r="G156" s="73"/>
      <c r="H156" s="73"/>
      <c r="I156" s="73"/>
      <c r="J156" s="73"/>
      <c r="K156" s="88"/>
    </row>
    <row r="157" spans="1:11" x14ac:dyDescent="0.25">
      <c r="A157" s="74"/>
      <c r="B157" s="72"/>
      <c r="C157" s="75"/>
      <c r="D157" s="75"/>
      <c r="E157" s="75"/>
      <c r="F157" s="75"/>
      <c r="G157" s="75"/>
      <c r="H157" s="75"/>
      <c r="I157" s="75"/>
      <c r="J157" s="75"/>
      <c r="K157" s="88"/>
    </row>
    <row r="158" spans="1:11" x14ac:dyDescent="0.25">
      <c r="A158" s="76"/>
      <c r="B158" s="72"/>
      <c r="C158" s="78"/>
      <c r="D158" s="78"/>
      <c r="E158" s="78"/>
      <c r="F158" s="78"/>
      <c r="G158" s="78"/>
      <c r="H158" s="78"/>
      <c r="I158" s="78"/>
      <c r="J158" s="78"/>
      <c r="K158" s="88"/>
    </row>
    <row r="159" spans="1:11" x14ac:dyDescent="0.25">
      <c r="A159" s="79"/>
      <c r="B159" s="72"/>
      <c r="C159" s="80"/>
      <c r="D159" s="80"/>
      <c r="E159" s="80"/>
      <c r="F159" s="80"/>
      <c r="G159" s="80"/>
      <c r="H159" s="80"/>
      <c r="I159" s="80"/>
      <c r="J159" s="80"/>
      <c r="K159" s="88"/>
    </row>
    <row r="160" spans="1:11" x14ac:dyDescent="0.25">
      <c r="A160" s="81"/>
      <c r="B160" s="72"/>
      <c r="C160" s="82"/>
      <c r="D160" s="82"/>
      <c r="E160" s="82"/>
      <c r="F160" s="82"/>
      <c r="G160" s="82"/>
      <c r="H160" s="82"/>
      <c r="I160" s="82"/>
      <c r="J160" s="82"/>
      <c r="K160" s="88"/>
    </row>
    <row r="161" spans="1:11" x14ac:dyDescent="0.25">
      <c r="A161" s="83"/>
      <c r="B161" s="84">
        <v>41949</v>
      </c>
      <c r="C161" s="85"/>
      <c r="D161" s="85"/>
      <c r="E161" s="85"/>
      <c r="F161" s="85"/>
      <c r="G161" s="85"/>
      <c r="H161" s="85"/>
      <c r="I161" s="85"/>
      <c r="J161" s="85"/>
      <c r="K161" s="88"/>
    </row>
    <row r="162" spans="1:11" x14ac:dyDescent="0.25">
      <c r="A162" s="71"/>
      <c r="B162" s="72"/>
      <c r="C162" s="73"/>
      <c r="D162" s="73"/>
      <c r="E162" s="73"/>
      <c r="F162" s="73"/>
      <c r="G162" s="73"/>
      <c r="H162" s="73"/>
      <c r="I162" s="73"/>
      <c r="J162" s="73"/>
      <c r="K162" s="88"/>
    </row>
    <row r="163" spans="1:11" x14ac:dyDescent="0.25">
      <c r="A163" s="74"/>
      <c r="B163" s="72"/>
      <c r="C163" s="75"/>
      <c r="D163" s="75"/>
      <c r="E163" s="75"/>
      <c r="F163" s="75"/>
      <c r="G163" s="75"/>
      <c r="H163" s="75"/>
      <c r="I163" s="75"/>
      <c r="J163" s="75"/>
      <c r="K163" s="88"/>
    </row>
    <row r="164" spans="1:11" x14ac:dyDescent="0.25">
      <c r="A164" s="76"/>
      <c r="B164" s="72"/>
      <c r="C164" s="78"/>
      <c r="D164" s="78"/>
      <c r="E164" s="78"/>
      <c r="F164" s="78"/>
      <c r="G164" s="78"/>
      <c r="H164" s="78"/>
      <c r="I164" s="78"/>
      <c r="J164" s="78"/>
      <c r="K164" s="88"/>
    </row>
    <row r="165" spans="1:11" x14ac:dyDescent="0.25">
      <c r="A165" s="79"/>
      <c r="B165" s="72"/>
      <c r="C165" s="80"/>
      <c r="D165" s="80"/>
      <c r="E165" s="80"/>
      <c r="F165" s="80"/>
      <c r="G165" s="80"/>
      <c r="H165" s="80"/>
      <c r="I165" s="80"/>
      <c r="J165" s="80"/>
      <c r="K165" s="88"/>
    </row>
    <row r="166" spans="1:11" x14ac:dyDescent="0.25">
      <c r="A166" s="81"/>
      <c r="B166" s="72"/>
      <c r="C166" s="82"/>
      <c r="D166" s="82"/>
      <c r="E166" s="82"/>
      <c r="F166" s="82"/>
      <c r="G166" s="82"/>
      <c r="H166" s="82"/>
      <c r="I166" s="82"/>
      <c r="J166" s="82"/>
      <c r="K166" s="88"/>
    </row>
    <row r="167" spans="1:11" x14ac:dyDescent="0.25">
      <c r="A167" s="83"/>
      <c r="B167" s="84">
        <v>41950</v>
      </c>
      <c r="C167" s="85"/>
      <c r="D167" s="85"/>
      <c r="E167" s="85"/>
      <c r="F167" s="85"/>
      <c r="G167" s="85"/>
      <c r="H167" s="85"/>
      <c r="I167" s="85"/>
      <c r="J167" s="85"/>
      <c r="K167" s="88"/>
    </row>
    <row r="168" spans="1:11" x14ac:dyDescent="0.25">
      <c r="A168" s="71"/>
      <c r="B168" s="72"/>
      <c r="C168" s="73"/>
      <c r="D168" s="73"/>
      <c r="E168" s="73"/>
      <c r="F168" s="73"/>
      <c r="G168" s="73"/>
      <c r="H168" s="73"/>
      <c r="I168" s="73"/>
      <c r="J168" s="73"/>
      <c r="K168" s="88"/>
    </row>
    <row r="169" spans="1:11" x14ac:dyDescent="0.25">
      <c r="A169" s="74"/>
      <c r="B169" s="72"/>
      <c r="C169" s="75"/>
      <c r="D169" s="75"/>
      <c r="E169" s="75"/>
      <c r="F169" s="75"/>
      <c r="G169" s="75"/>
      <c r="H169" s="75"/>
      <c r="I169" s="75"/>
      <c r="J169" s="75"/>
      <c r="K169" s="88"/>
    </row>
    <row r="170" spans="1:11" x14ac:dyDescent="0.25">
      <c r="A170" s="76"/>
      <c r="B170" s="72"/>
      <c r="C170" s="78"/>
      <c r="D170" s="78"/>
      <c r="E170" s="78"/>
      <c r="F170" s="78"/>
      <c r="G170" s="78"/>
      <c r="H170" s="78"/>
      <c r="I170" s="78"/>
      <c r="J170" s="78"/>
      <c r="K170" s="88"/>
    </row>
    <row r="171" spans="1:11" x14ac:dyDescent="0.25">
      <c r="A171" s="79"/>
      <c r="B171" s="72"/>
      <c r="C171" s="80"/>
      <c r="D171" s="80"/>
      <c r="E171" s="80"/>
      <c r="F171" s="80"/>
      <c r="G171" s="80"/>
      <c r="H171" s="80"/>
      <c r="I171" s="80"/>
      <c r="J171" s="80"/>
      <c r="K171" s="88"/>
    </row>
    <row r="172" spans="1:11" x14ac:dyDescent="0.25">
      <c r="A172" s="81"/>
      <c r="B172" s="72"/>
      <c r="C172" s="82"/>
      <c r="D172" s="82"/>
      <c r="E172" s="82"/>
      <c r="F172" s="82"/>
      <c r="G172" s="82"/>
      <c r="H172" s="82"/>
      <c r="I172" s="82"/>
      <c r="J172" s="82"/>
      <c r="K172" s="88"/>
    </row>
    <row r="173" spans="1:11" x14ac:dyDescent="0.25">
      <c r="A173" s="68"/>
      <c r="B173" s="69"/>
      <c r="C173" s="70">
        <f>SUM(C178,C184,C190,C196,C202)</f>
        <v>0</v>
      </c>
      <c r="D173" s="70">
        <f t="shared" ref="D173:J173" si="8">SUM(D178,D184,D190,D196,D202)</f>
        <v>0</v>
      </c>
      <c r="E173" s="70">
        <f t="shared" si="8"/>
        <v>0</v>
      </c>
      <c r="F173" s="70">
        <f t="shared" si="8"/>
        <v>0</v>
      </c>
      <c r="G173" s="70">
        <f t="shared" si="8"/>
        <v>0</v>
      </c>
      <c r="H173" s="70">
        <f t="shared" si="8"/>
        <v>0</v>
      </c>
      <c r="I173" s="70">
        <f t="shared" si="8"/>
        <v>0</v>
      </c>
      <c r="J173" s="70">
        <f t="shared" si="8"/>
        <v>0</v>
      </c>
      <c r="K173" s="88"/>
    </row>
    <row r="174" spans="1:11" x14ac:dyDescent="0.25">
      <c r="A174" s="71"/>
      <c r="B174" s="72">
        <v>41953</v>
      </c>
      <c r="C174" s="73"/>
      <c r="D174" s="73"/>
      <c r="E174" s="73"/>
      <c r="F174" s="73"/>
      <c r="G174" s="73"/>
      <c r="H174" s="73"/>
      <c r="I174" s="73"/>
      <c r="J174" s="73"/>
      <c r="K174" s="88"/>
    </row>
    <row r="175" spans="1:11" x14ac:dyDescent="0.25">
      <c r="A175" s="74"/>
      <c r="B175" s="72"/>
      <c r="C175" s="75"/>
      <c r="D175" s="75"/>
      <c r="E175" s="75"/>
      <c r="F175" s="75"/>
      <c r="G175" s="75"/>
      <c r="H175" s="75"/>
      <c r="I175" s="75"/>
      <c r="J175" s="75"/>
      <c r="K175" s="88"/>
    </row>
    <row r="176" spans="1:11" x14ac:dyDescent="0.25">
      <c r="A176" s="76"/>
      <c r="B176" s="72"/>
      <c r="C176" s="78"/>
      <c r="D176" s="78"/>
      <c r="E176" s="78"/>
      <c r="F176" s="78"/>
      <c r="G176" s="78"/>
      <c r="H176" s="78"/>
      <c r="I176" s="78"/>
      <c r="J176" s="78"/>
      <c r="K176" s="88"/>
    </row>
    <row r="177" spans="1:11" x14ac:dyDescent="0.25">
      <c r="A177" s="79"/>
      <c r="B177" s="72"/>
      <c r="C177" s="80"/>
      <c r="D177" s="80"/>
      <c r="E177" s="80"/>
      <c r="F177" s="80"/>
      <c r="G177" s="80"/>
      <c r="H177" s="80"/>
      <c r="I177" s="80"/>
      <c r="J177" s="80"/>
      <c r="K177" s="88"/>
    </row>
    <row r="178" spans="1:11" x14ac:dyDescent="0.25">
      <c r="A178" s="81"/>
      <c r="B178" s="72"/>
      <c r="C178" s="82"/>
      <c r="D178" s="82"/>
      <c r="E178" s="82"/>
      <c r="F178" s="82"/>
      <c r="G178" s="82"/>
      <c r="H178" s="82"/>
      <c r="I178" s="82"/>
      <c r="J178" s="82"/>
      <c r="K178" s="88"/>
    </row>
    <row r="179" spans="1:11" x14ac:dyDescent="0.25">
      <c r="A179" s="83"/>
      <c r="B179" s="84">
        <v>41954</v>
      </c>
      <c r="C179" s="85"/>
      <c r="D179" s="85"/>
      <c r="E179" s="85"/>
      <c r="F179" s="85"/>
      <c r="G179" s="85"/>
      <c r="H179" s="85"/>
      <c r="I179" s="85"/>
      <c r="J179" s="85"/>
      <c r="K179" s="88"/>
    </row>
    <row r="180" spans="1:11" x14ac:dyDescent="0.25">
      <c r="A180" s="71"/>
      <c r="B180" s="72"/>
      <c r="C180" s="73"/>
      <c r="D180" s="73"/>
      <c r="E180" s="73"/>
      <c r="F180" s="73"/>
      <c r="G180" s="73"/>
      <c r="H180" s="73"/>
      <c r="I180" s="73"/>
      <c r="J180" s="73"/>
      <c r="K180" s="88"/>
    </row>
    <row r="181" spans="1:11" x14ac:dyDescent="0.25">
      <c r="A181" s="74"/>
      <c r="B181" s="72"/>
      <c r="C181" s="75"/>
      <c r="D181" s="75"/>
      <c r="E181" s="75"/>
      <c r="F181" s="75"/>
      <c r="G181" s="75"/>
      <c r="H181" s="75"/>
      <c r="I181" s="75"/>
      <c r="J181" s="75"/>
      <c r="K181" s="88"/>
    </row>
    <row r="182" spans="1:11" x14ac:dyDescent="0.25">
      <c r="A182" s="76"/>
      <c r="B182" s="72"/>
      <c r="C182" s="78"/>
      <c r="D182" s="78"/>
      <c r="E182" s="78"/>
      <c r="F182" s="78"/>
      <c r="G182" s="78"/>
      <c r="H182" s="78"/>
      <c r="I182" s="78"/>
      <c r="J182" s="78"/>
      <c r="K182" s="88"/>
    </row>
    <row r="183" spans="1:11" x14ac:dyDescent="0.25">
      <c r="A183" s="79"/>
      <c r="B183" s="72"/>
      <c r="C183" s="80"/>
      <c r="D183" s="80"/>
      <c r="E183" s="80"/>
      <c r="F183" s="80"/>
      <c r="G183" s="80"/>
      <c r="H183" s="80"/>
      <c r="I183" s="80"/>
      <c r="J183" s="80"/>
      <c r="K183" s="88"/>
    </row>
    <row r="184" spans="1:11" x14ac:dyDescent="0.25">
      <c r="A184" s="81"/>
      <c r="B184" s="72"/>
      <c r="C184" s="82"/>
      <c r="D184" s="82"/>
      <c r="E184" s="82"/>
      <c r="F184" s="82"/>
      <c r="G184" s="82"/>
      <c r="H184" s="82"/>
      <c r="I184" s="82"/>
      <c r="J184" s="82"/>
      <c r="K184" s="88"/>
    </row>
    <row r="185" spans="1:11" x14ac:dyDescent="0.25">
      <c r="A185" s="83"/>
      <c r="B185" s="84">
        <v>41955</v>
      </c>
      <c r="C185" s="85"/>
      <c r="D185" s="85"/>
      <c r="E185" s="85"/>
      <c r="F185" s="85"/>
      <c r="G185" s="85"/>
      <c r="H185" s="85"/>
      <c r="I185" s="85"/>
      <c r="J185" s="85"/>
      <c r="K185" s="88"/>
    </row>
    <row r="186" spans="1:11" x14ac:dyDescent="0.25">
      <c r="A186" s="71"/>
      <c r="B186" s="72"/>
      <c r="C186" s="73"/>
      <c r="D186" s="73"/>
      <c r="E186" s="73"/>
      <c r="F186" s="73"/>
      <c r="G186" s="73"/>
      <c r="H186" s="73"/>
      <c r="I186" s="73"/>
      <c r="J186" s="73"/>
      <c r="K186" s="88"/>
    </row>
    <row r="187" spans="1:11" x14ac:dyDescent="0.25">
      <c r="A187" s="74"/>
      <c r="B187" s="72"/>
      <c r="C187" s="75"/>
      <c r="D187" s="75"/>
      <c r="E187" s="75"/>
      <c r="F187" s="75"/>
      <c r="G187" s="75"/>
      <c r="H187" s="75"/>
      <c r="I187" s="75"/>
      <c r="J187" s="75"/>
      <c r="K187" s="88"/>
    </row>
    <row r="188" spans="1:11" x14ac:dyDescent="0.25">
      <c r="A188" s="76"/>
      <c r="B188" s="72"/>
      <c r="C188" s="78"/>
      <c r="D188" s="78"/>
      <c r="E188" s="78"/>
      <c r="F188" s="78"/>
      <c r="G188" s="78"/>
      <c r="H188" s="78"/>
      <c r="I188" s="78"/>
      <c r="J188" s="78"/>
      <c r="K188" s="88"/>
    </row>
    <row r="189" spans="1:11" x14ac:dyDescent="0.25">
      <c r="A189" s="79"/>
      <c r="B189" s="72"/>
      <c r="C189" s="80"/>
      <c r="D189" s="80"/>
      <c r="E189" s="80"/>
      <c r="F189" s="80"/>
      <c r="G189" s="80"/>
      <c r="H189" s="80"/>
      <c r="I189" s="80"/>
      <c r="J189" s="80"/>
      <c r="K189" s="88"/>
    </row>
    <row r="190" spans="1:11" x14ac:dyDescent="0.25">
      <c r="A190" s="81"/>
      <c r="B190" s="72"/>
      <c r="C190" s="82"/>
      <c r="D190" s="82"/>
      <c r="E190" s="82"/>
      <c r="F190" s="82"/>
      <c r="G190" s="82"/>
      <c r="H190" s="82"/>
      <c r="I190" s="82"/>
      <c r="J190" s="82"/>
      <c r="K190" s="88"/>
    </row>
    <row r="191" spans="1:11" x14ac:dyDescent="0.25">
      <c r="A191" s="83"/>
      <c r="B191" s="84">
        <v>41956</v>
      </c>
      <c r="C191" s="85"/>
      <c r="D191" s="85"/>
      <c r="E191" s="85"/>
      <c r="F191" s="85"/>
      <c r="G191" s="85"/>
      <c r="H191" s="85"/>
      <c r="I191" s="85"/>
      <c r="J191" s="85"/>
      <c r="K191" s="88"/>
    </row>
    <row r="192" spans="1:11" x14ac:dyDescent="0.25">
      <c r="A192" s="71"/>
      <c r="B192" s="72"/>
      <c r="C192" s="73"/>
      <c r="D192" s="73"/>
      <c r="E192" s="73"/>
      <c r="F192" s="73"/>
      <c r="G192" s="73"/>
      <c r="H192" s="73"/>
      <c r="I192" s="73"/>
      <c r="J192" s="73"/>
      <c r="K192" s="88"/>
    </row>
    <row r="193" spans="1:11" x14ac:dyDescent="0.25">
      <c r="A193" s="74"/>
      <c r="B193" s="72"/>
      <c r="C193" s="75"/>
      <c r="D193" s="75"/>
      <c r="E193" s="75"/>
      <c r="F193" s="75"/>
      <c r="G193" s="75"/>
      <c r="H193" s="75"/>
      <c r="I193" s="75"/>
      <c r="J193" s="75"/>
      <c r="K193" s="88"/>
    </row>
    <row r="194" spans="1:11" x14ac:dyDescent="0.25">
      <c r="A194" s="76"/>
      <c r="B194" s="72"/>
      <c r="C194" s="78"/>
      <c r="D194" s="78"/>
      <c r="E194" s="78"/>
      <c r="F194" s="78"/>
      <c r="G194" s="78"/>
      <c r="H194" s="78"/>
      <c r="I194" s="78"/>
      <c r="J194" s="78"/>
      <c r="K194" s="88"/>
    </row>
    <row r="195" spans="1:11" x14ac:dyDescent="0.25">
      <c r="A195" s="79"/>
      <c r="B195" s="72"/>
      <c r="C195" s="80"/>
      <c r="D195" s="80"/>
      <c r="E195" s="80"/>
      <c r="F195" s="80"/>
      <c r="G195" s="80"/>
      <c r="H195" s="80"/>
      <c r="I195" s="80"/>
      <c r="J195" s="80"/>
      <c r="K195" s="88"/>
    </row>
    <row r="196" spans="1:11" x14ac:dyDescent="0.25">
      <c r="A196" s="81"/>
      <c r="B196" s="72"/>
      <c r="C196" s="82"/>
      <c r="D196" s="82"/>
      <c r="E196" s="82"/>
      <c r="F196" s="82"/>
      <c r="G196" s="82"/>
      <c r="H196" s="82"/>
      <c r="I196" s="82"/>
      <c r="J196" s="82"/>
      <c r="K196" s="88"/>
    </row>
    <row r="197" spans="1:11" x14ac:dyDescent="0.25">
      <c r="A197" s="83"/>
      <c r="B197" s="84">
        <v>41957</v>
      </c>
      <c r="C197" s="85"/>
      <c r="D197" s="85"/>
      <c r="E197" s="85"/>
      <c r="F197" s="85"/>
      <c r="G197" s="85"/>
      <c r="H197" s="85"/>
      <c r="I197" s="85"/>
      <c r="J197" s="85"/>
      <c r="K197" s="88"/>
    </row>
    <row r="198" spans="1:11" x14ac:dyDescent="0.25">
      <c r="A198" s="71"/>
      <c r="B198" s="72"/>
      <c r="C198" s="73"/>
      <c r="D198" s="73"/>
      <c r="E198" s="73"/>
      <c r="F198" s="73"/>
      <c r="G198" s="73"/>
      <c r="H198" s="73"/>
      <c r="I198" s="73"/>
      <c r="J198" s="73"/>
      <c r="K198" s="88"/>
    </row>
    <row r="199" spans="1:11" x14ac:dyDescent="0.25">
      <c r="A199" s="74"/>
      <c r="B199" s="72"/>
      <c r="C199" s="75"/>
      <c r="D199" s="75"/>
      <c r="E199" s="75"/>
      <c r="F199" s="75"/>
      <c r="G199" s="75"/>
      <c r="H199" s="75"/>
      <c r="I199" s="75"/>
      <c r="J199" s="75"/>
      <c r="K199" s="88"/>
    </row>
    <row r="200" spans="1:11" x14ac:dyDescent="0.25">
      <c r="A200" s="76"/>
      <c r="B200" s="72"/>
      <c r="C200" s="78"/>
      <c r="D200" s="78"/>
      <c r="E200" s="78"/>
      <c r="F200" s="78"/>
      <c r="G200" s="78"/>
      <c r="H200" s="78"/>
      <c r="I200" s="78"/>
      <c r="J200" s="78"/>
      <c r="K200" s="88"/>
    </row>
    <row r="201" spans="1:11" x14ac:dyDescent="0.25">
      <c r="A201" s="79"/>
      <c r="B201" s="72"/>
      <c r="C201" s="80"/>
      <c r="D201" s="80"/>
      <c r="E201" s="80"/>
      <c r="F201" s="80"/>
      <c r="G201" s="80"/>
      <c r="H201" s="80"/>
      <c r="I201" s="80"/>
      <c r="J201" s="80"/>
      <c r="K201" s="88"/>
    </row>
    <row r="202" spans="1:11" x14ac:dyDescent="0.25">
      <c r="A202" s="81"/>
      <c r="B202" s="72"/>
      <c r="C202" s="82"/>
      <c r="D202" s="82"/>
      <c r="E202" s="82"/>
      <c r="F202" s="82"/>
      <c r="G202" s="82"/>
      <c r="H202" s="82"/>
      <c r="I202" s="82"/>
      <c r="J202" s="82"/>
      <c r="K202" s="88"/>
    </row>
    <row r="203" spans="1:11" x14ac:dyDescent="0.25">
      <c r="A203" s="68"/>
      <c r="B203" s="69"/>
      <c r="C203" s="70">
        <f>SUM(C208,C214,C220,C226,C232)</f>
        <v>0</v>
      </c>
      <c r="D203" s="70">
        <f t="shared" ref="D203:J203" si="9">SUM(D208,D214,D220,D226,D232)</f>
        <v>0</v>
      </c>
      <c r="E203" s="70">
        <f t="shared" si="9"/>
        <v>0</v>
      </c>
      <c r="F203" s="70">
        <f t="shared" si="9"/>
        <v>0</v>
      </c>
      <c r="G203" s="70">
        <f t="shared" si="9"/>
        <v>0</v>
      </c>
      <c r="H203" s="70">
        <f t="shared" si="9"/>
        <v>0</v>
      </c>
      <c r="I203" s="70">
        <f t="shared" si="9"/>
        <v>0</v>
      </c>
      <c r="J203" s="70">
        <f t="shared" si="9"/>
        <v>0</v>
      </c>
      <c r="K203" s="88"/>
    </row>
    <row r="204" spans="1:11" x14ac:dyDescent="0.25">
      <c r="A204" s="71"/>
      <c r="B204" s="72">
        <v>41960</v>
      </c>
      <c r="C204" s="73"/>
      <c r="D204" s="73"/>
      <c r="E204" s="73"/>
      <c r="F204" s="73"/>
      <c r="G204" s="73"/>
      <c r="H204" s="73"/>
      <c r="I204" s="73"/>
      <c r="J204" s="73"/>
      <c r="K204" s="88"/>
    </row>
    <row r="205" spans="1:11" x14ac:dyDescent="0.25">
      <c r="A205" s="74"/>
      <c r="B205" s="72"/>
      <c r="C205" s="75"/>
      <c r="D205" s="75"/>
      <c r="E205" s="75"/>
      <c r="F205" s="75"/>
      <c r="G205" s="75"/>
      <c r="H205" s="75"/>
      <c r="I205" s="75"/>
      <c r="J205" s="75"/>
      <c r="K205" s="88"/>
    </row>
    <row r="206" spans="1:11" x14ac:dyDescent="0.25">
      <c r="A206" s="76"/>
      <c r="B206" s="72"/>
      <c r="C206" s="78"/>
      <c r="D206" s="78"/>
      <c r="E206" s="78"/>
      <c r="F206" s="78"/>
      <c r="G206" s="78"/>
      <c r="H206" s="78"/>
      <c r="I206" s="78"/>
      <c r="J206" s="78"/>
      <c r="K206" s="88"/>
    </row>
    <row r="207" spans="1:11" x14ac:dyDescent="0.25">
      <c r="A207" s="79"/>
      <c r="B207" s="72"/>
      <c r="C207" s="80"/>
      <c r="D207" s="80"/>
      <c r="E207" s="80"/>
      <c r="F207" s="80"/>
      <c r="G207" s="80"/>
      <c r="H207" s="80"/>
      <c r="I207" s="80"/>
      <c r="J207" s="80"/>
      <c r="K207" s="88"/>
    </row>
    <row r="208" spans="1:11" x14ac:dyDescent="0.25">
      <c r="A208" s="81"/>
      <c r="B208" s="72"/>
      <c r="C208" s="82"/>
      <c r="D208" s="82"/>
      <c r="E208" s="82"/>
      <c r="F208" s="82"/>
      <c r="G208" s="82"/>
      <c r="H208" s="82"/>
      <c r="I208" s="82"/>
      <c r="J208" s="82"/>
      <c r="K208" s="88"/>
    </row>
    <row r="209" spans="1:11" x14ac:dyDescent="0.25">
      <c r="A209" s="83"/>
      <c r="B209" s="84">
        <v>41961</v>
      </c>
      <c r="C209" s="85"/>
      <c r="D209" s="85"/>
      <c r="E209" s="85"/>
      <c r="F209" s="85"/>
      <c r="G209" s="85"/>
      <c r="H209" s="85"/>
      <c r="I209" s="85"/>
      <c r="J209" s="85"/>
      <c r="K209" s="88"/>
    </row>
    <row r="210" spans="1:11" x14ac:dyDescent="0.25">
      <c r="A210" s="71"/>
      <c r="B210" s="72"/>
      <c r="C210" s="73"/>
      <c r="D210" s="73"/>
      <c r="E210" s="73"/>
      <c r="F210" s="73"/>
      <c r="G210" s="73"/>
      <c r="H210" s="73"/>
      <c r="I210" s="73"/>
      <c r="J210" s="73"/>
      <c r="K210" s="88"/>
    </row>
    <row r="211" spans="1:11" x14ac:dyDescent="0.25">
      <c r="A211" s="74"/>
      <c r="B211" s="72"/>
      <c r="C211" s="75"/>
      <c r="D211" s="75"/>
      <c r="E211" s="75"/>
      <c r="F211" s="75"/>
      <c r="G211" s="75"/>
      <c r="H211" s="75"/>
      <c r="I211" s="75"/>
      <c r="J211" s="75"/>
      <c r="K211" s="88"/>
    </row>
    <row r="212" spans="1:11" x14ac:dyDescent="0.25">
      <c r="A212" s="76"/>
      <c r="B212" s="72"/>
      <c r="C212" s="78"/>
      <c r="D212" s="78"/>
      <c r="E212" s="78"/>
      <c r="F212" s="78"/>
      <c r="G212" s="78"/>
      <c r="H212" s="78"/>
      <c r="I212" s="78"/>
      <c r="J212" s="78"/>
      <c r="K212" s="88"/>
    </row>
    <row r="213" spans="1:11" x14ac:dyDescent="0.25">
      <c r="A213" s="79"/>
      <c r="B213" s="72"/>
      <c r="C213" s="80"/>
      <c r="D213" s="80"/>
      <c r="E213" s="80"/>
      <c r="F213" s="80"/>
      <c r="G213" s="80"/>
      <c r="H213" s="80"/>
      <c r="I213" s="80"/>
      <c r="J213" s="80"/>
      <c r="K213" s="88"/>
    </row>
    <row r="214" spans="1:11" x14ac:dyDescent="0.25">
      <c r="A214" s="81"/>
      <c r="B214" s="72"/>
      <c r="C214" s="82"/>
      <c r="D214" s="82"/>
      <c r="E214" s="82"/>
      <c r="F214" s="82"/>
      <c r="G214" s="82"/>
      <c r="H214" s="82"/>
      <c r="I214" s="82"/>
      <c r="J214" s="82"/>
      <c r="K214" s="88"/>
    </row>
    <row r="215" spans="1:11" x14ac:dyDescent="0.25">
      <c r="A215" s="83"/>
      <c r="B215" s="84">
        <v>41962</v>
      </c>
      <c r="C215" s="85"/>
      <c r="D215" s="85"/>
      <c r="E215" s="85"/>
      <c r="F215" s="85"/>
      <c r="G215" s="85"/>
      <c r="H215" s="85"/>
      <c r="I215" s="85"/>
      <c r="J215" s="85"/>
      <c r="K215" s="88"/>
    </row>
    <row r="216" spans="1:11" x14ac:dyDescent="0.25">
      <c r="A216" s="71"/>
      <c r="B216" s="72"/>
      <c r="C216" s="73"/>
      <c r="D216" s="73"/>
      <c r="E216" s="73"/>
      <c r="F216" s="73"/>
      <c r="G216" s="73"/>
      <c r="H216" s="73"/>
      <c r="I216" s="73"/>
      <c r="J216" s="73"/>
      <c r="K216" s="88"/>
    </row>
    <row r="217" spans="1:11" x14ac:dyDescent="0.25">
      <c r="A217" s="74"/>
      <c r="B217" s="72"/>
      <c r="C217" s="75"/>
      <c r="D217" s="75"/>
      <c r="E217" s="75"/>
      <c r="F217" s="75"/>
      <c r="G217" s="75"/>
      <c r="H217" s="75"/>
      <c r="I217" s="75"/>
      <c r="J217" s="75"/>
      <c r="K217" s="88"/>
    </row>
    <row r="218" spans="1:11" x14ac:dyDescent="0.25">
      <c r="A218" s="76"/>
      <c r="B218" s="72"/>
      <c r="C218" s="78"/>
      <c r="D218" s="78"/>
      <c r="E218" s="78"/>
      <c r="F218" s="78"/>
      <c r="G218" s="78"/>
      <c r="H218" s="78"/>
      <c r="I218" s="78"/>
      <c r="J218" s="78"/>
      <c r="K218" s="88"/>
    </row>
    <row r="219" spans="1:11" x14ac:dyDescent="0.25">
      <c r="A219" s="79"/>
      <c r="B219" s="72"/>
      <c r="C219" s="80"/>
      <c r="D219" s="80"/>
      <c r="E219" s="80"/>
      <c r="F219" s="80"/>
      <c r="G219" s="80"/>
      <c r="H219" s="80"/>
      <c r="I219" s="80"/>
      <c r="J219" s="80"/>
      <c r="K219" s="88"/>
    </row>
    <row r="220" spans="1:11" x14ac:dyDescent="0.25">
      <c r="A220" s="81"/>
      <c r="B220" s="72"/>
      <c r="C220" s="82"/>
      <c r="D220" s="82"/>
      <c r="E220" s="82"/>
      <c r="F220" s="82"/>
      <c r="G220" s="82"/>
      <c r="H220" s="82"/>
      <c r="I220" s="82"/>
      <c r="J220" s="82"/>
      <c r="K220" s="88"/>
    </row>
    <row r="221" spans="1:11" x14ac:dyDescent="0.25">
      <c r="A221" s="83"/>
      <c r="B221" s="84">
        <v>41963</v>
      </c>
      <c r="C221" s="85"/>
      <c r="D221" s="85"/>
      <c r="E221" s="85"/>
      <c r="F221" s="85"/>
      <c r="G221" s="85"/>
      <c r="H221" s="85"/>
      <c r="I221" s="85"/>
      <c r="J221" s="85"/>
      <c r="K221" s="88"/>
    </row>
    <row r="222" spans="1:11" x14ac:dyDescent="0.25">
      <c r="A222" s="71"/>
      <c r="B222" s="72"/>
      <c r="C222" s="73"/>
      <c r="D222" s="73"/>
      <c r="E222" s="73"/>
      <c r="F222" s="73"/>
      <c r="G222" s="73"/>
      <c r="H222" s="73"/>
      <c r="I222" s="73"/>
      <c r="J222" s="73"/>
      <c r="K222" s="88"/>
    </row>
    <row r="223" spans="1:11" x14ac:dyDescent="0.25">
      <c r="A223" s="74"/>
      <c r="B223" s="72"/>
      <c r="C223" s="75"/>
      <c r="D223" s="75"/>
      <c r="E223" s="75"/>
      <c r="F223" s="75"/>
      <c r="G223" s="75"/>
      <c r="H223" s="75"/>
      <c r="I223" s="75"/>
      <c r="J223" s="75"/>
      <c r="K223" s="88"/>
    </row>
    <row r="224" spans="1:11" x14ac:dyDescent="0.25">
      <c r="A224" s="76"/>
      <c r="B224" s="72"/>
      <c r="C224" s="78"/>
      <c r="D224" s="78"/>
      <c r="E224" s="78"/>
      <c r="F224" s="78"/>
      <c r="G224" s="78"/>
      <c r="H224" s="78"/>
      <c r="I224" s="78"/>
      <c r="J224" s="78"/>
      <c r="K224" s="88"/>
    </row>
    <row r="225" spans="1:11" x14ac:dyDescent="0.25">
      <c r="A225" s="79"/>
      <c r="B225" s="72"/>
      <c r="C225" s="80"/>
      <c r="D225" s="80"/>
      <c r="E225" s="80"/>
      <c r="F225" s="80"/>
      <c r="G225" s="80"/>
      <c r="H225" s="80"/>
      <c r="I225" s="80"/>
      <c r="J225" s="80"/>
      <c r="K225" s="88"/>
    </row>
    <row r="226" spans="1:11" x14ac:dyDescent="0.25">
      <c r="A226" s="81"/>
      <c r="B226" s="72"/>
      <c r="C226" s="82"/>
      <c r="D226" s="82"/>
      <c r="E226" s="82"/>
      <c r="F226" s="82"/>
      <c r="G226" s="82"/>
      <c r="H226" s="82"/>
      <c r="I226" s="82"/>
      <c r="J226" s="82"/>
      <c r="K226" s="88"/>
    </row>
    <row r="227" spans="1:11" x14ac:dyDescent="0.25">
      <c r="A227" s="83"/>
      <c r="B227" s="84">
        <v>41964</v>
      </c>
      <c r="C227" s="85"/>
      <c r="D227" s="85"/>
      <c r="E227" s="85"/>
      <c r="F227" s="85"/>
      <c r="G227" s="85"/>
      <c r="H227" s="85"/>
      <c r="I227" s="85"/>
      <c r="J227" s="85"/>
      <c r="K227" s="88"/>
    </row>
    <row r="228" spans="1:11" x14ac:dyDescent="0.25">
      <c r="A228" s="71"/>
      <c r="B228" s="72"/>
      <c r="C228" s="73"/>
      <c r="D228" s="73"/>
      <c r="E228" s="73"/>
      <c r="F228" s="73"/>
      <c r="G228" s="73"/>
      <c r="H228" s="73"/>
      <c r="I228" s="73"/>
      <c r="J228" s="73"/>
      <c r="K228" s="88"/>
    </row>
    <row r="229" spans="1:11" x14ac:dyDescent="0.25">
      <c r="A229" s="74"/>
      <c r="B229" s="72"/>
      <c r="C229" s="75"/>
      <c r="D229" s="75"/>
      <c r="E229" s="75"/>
      <c r="F229" s="75"/>
      <c r="G229" s="75"/>
      <c r="H229" s="75"/>
      <c r="I229" s="75"/>
      <c r="J229" s="75"/>
      <c r="K229" s="88"/>
    </row>
    <row r="230" spans="1:11" x14ac:dyDescent="0.25">
      <c r="A230" s="76"/>
      <c r="B230" s="72"/>
      <c r="C230" s="78"/>
      <c r="D230" s="78"/>
      <c r="E230" s="78"/>
      <c r="F230" s="78"/>
      <c r="G230" s="78"/>
      <c r="H230" s="78"/>
      <c r="I230" s="78"/>
      <c r="J230" s="78"/>
      <c r="K230" s="88"/>
    </row>
    <row r="231" spans="1:11" x14ac:dyDescent="0.25">
      <c r="A231" s="79"/>
      <c r="B231" s="72"/>
      <c r="C231" s="80"/>
      <c r="D231" s="80"/>
      <c r="E231" s="80"/>
      <c r="F231" s="80"/>
      <c r="G231" s="80"/>
      <c r="H231" s="80"/>
      <c r="I231" s="80"/>
      <c r="J231" s="80"/>
      <c r="K231" s="88"/>
    </row>
    <row r="232" spans="1:11" x14ac:dyDescent="0.25">
      <c r="A232" s="81"/>
      <c r="B232" s="72"/>
      <c r="C232" s="82"/>
      <c r="D232" s="82"/>
      <c r="E232" s="82"/>
      <c r="F232" s="82"/>
      <c r="G232" s="82"/>
      <c r="H232" s="82"/>
      <c r="I232" s="82"/>
      <c r="J232" s="82"/>
      <c r="K232" s="88"/>
    </row>
    <row r="233" spans="1:11" x14ac:dyDescent="0.25">
      <c r="A233" s="68"/>
      <c r="B233" s="69"/>
      <c r="C233" s="70">
        <f>SUM(C238,C244,C250,C256,C262)</f>
        <v>0</v>
      </c>
      <c r="D233" s="70">
        <f t="shared" ref="D233:J233" si="10">SUM(D238,D244,D250,D256,D262)</f>
        <v>0</v>
      </c>
      <c r="E233" s="70">
        <f t="shared" si="10"/>
        <v>0</v>
      </c>
      <c r="F233" s="70">
        <f t="shared" si="10"/>
        <v>0</v>
      </c>
      <c r="G233" s="70">
        <f t="shared" si="10"/>
        <v>0</v>
      </c>
      <c r="H233" s="70">
        <f t="shared" si="10"/>
        <v>0</v>
      </c>
      <c r="I233" s="70">
        <f t="shared" si="10"/>
        <v>0</v>
      </c>
      <c r="J233" s="70">
        <f t="shared" si="10"/>
        <v>0</v>
      </c>
      <c r="K233" s="88"/>
    </row>
    <row r="234" spans="1:11" x14ac:dyDescent="0.25">
      <c r="A234" s="71"/>
      <c r="B234" s="72">
        <v>41967</v>
      </c>
      <c r="C234" s="73"/>
      <c r="D234" s="73"/>
      <c r="E234" s="73"/>
      <c r="F234" s="73"/>
      <c r="G234" s="73"/>
      <c r="H234" s="73"/>
      <c r="I234" s="73"/>
      <c r="J234" s="73"/>
      <c r="K234" s="88"/>
    </row>
    <row r="235" spans="1:11" x14ac:dyDescent="0.25">
      <c r="A235" s="74"/>
      <c r="B235" s="72"/>
      <c r="C235" s="75"/>
      <c r="D235" s="75"/>
      <c r="E235" s="75"/>
      <c r="F235" s="75"/>
      <c r="G235" s="75"/>
      <c r="H235" s="75"/>
      <c r="I235" s="75"/>
      <c r="J235" s="75"/>
      <c r="K235" s="88"/>
    </row>
    <row r="236" spans="1:11" x14ac:dyDescent="0.25">
      <c r="A236" s="76"/>
      <c r="B236" s="72"/>
      <c r="C236" s="78"/>
      <c r="D236" s="78"/>
      <c r="E236" s="78"/>
      <c r="F236" s="78"/>
      <c r="G236" s="78"/>
      <c r="H236" s="78"/>
      <c r="I236" s="78"/>
      <c r="J236" s="78"/>
      <c r="K236" s="88"/>
    </row>
    <row r="237" spans="1:11" x14ac:dyDescent="0.25">
      <c r="A237" s="79"/>
      <c r="B237" s="72"/>
      <c r="C237" s="80"/>
      <c r="D237" s="80"/>
      <c r="E237" s="80"/>
      <c r="F237" s="80"/>
      <c r="G237" s="80"/>
      <c r="H237" s="80"/>
      <c r="I237" s="80"/>
      <c r="J237" s="80"/>
      <c r="K237" s="88"/>
    </row>
    <row r="238" spans="1:11" x14ac:dyDescent="0.25">
      <c r="A238" s="81"/>
      <c r="B238" s="72"/>
      <c r="C238" s="82"/>
      <c r="D238" s="82"/>
      <c r="E238" s="82"/>
      <c r="F238" s="82"/>
      <c r="G238" s="82"/>
      <c r="H238" s="82"/>
      <c r="I238" s="82"/>
      <c r="J238" s="82"/>
      <c r="K238" s="88"/>
    </row>
    <row r="239" spans="1:11" x14ac:dyDescent="0.25">
      <c r="A239" s="83"/>
      <c r="B239" s="84">
        <v>41968</v>
      </c>
      <c r="C239" s="85"/>
      <c r="D239" s="85"/>
      <c r="E239" s="85"/>
      <c r="F239" s="85"/>
      <c r="G239" s="85"/>
      <c r="H239" s="85"/>
      <c r="I239" s="85"/>
      <c r="J239" s="85"/>
      <c r="K239" s="88"/>
    </row>
    <row r="240" spans="1:11" x14ac:dyDescent="0.25">
      <c r="A240" s="71"/>
      <c r="B240" s="72"/>
      <c r="C240" s="73"/>
      <c r="D240" s="73"/>
      <c r="E240" s="73"/>
      <c r="F240" s="73"/>
      <c r="G240" s="73"/>
      <c r="H240" s="73"/>
      <c r="I240" s="73"/>
      <c r="J240" s="73"/>
      <c r="K240" s="88"/>
    </row>
    <row r="241" spans="1:11" x14ac:dyDescent="0.25">
      <c r="A241" s="74"/>
      <c r="B241" s="72"/>
      <c r="C241" s="75"/>
      <c r="D241" s="75"/>
      <c r="E241" s="75"/>
      <c r="F241" s="75"/>
      <c r="G241" s="75"/>
      <c r="H241" s="75"/>
      <c r="I241" s="75"/>
      <c r="J241" s="75"/>
      <c r="K241" s="88"/>
    </row>
    <row r="242" spans="1:11" x14ac:dyDescent="0.25">
      <c r="A242" s="76"/>
      <c r="B242" s="72"/>
      <c r="C242" s="78"/>
      <c r="D242" s="78"/>
      <c r="E242" s="78"/>
      <c r="F242" s="78"/>
      <c r="G242" s="78"/>
      <c r="H242" s="78"/>
      <c r="I242" s="78"/>
      <c r="J242" s="78"/>
      <c r="K242" s="88"/>
    </row>
    <row r="243" spans="1:11" x14ac:dyDescent="0.25">
      <c r="A243" s="79"/>
      <c r="B243" s="72"/>
      <c r="C243" s="80"/>
      <c r="D243" s="80"/>
      <c r="E243" s="80"/>
      <c r="F243" s="80"/>
      <c r="G243" s="80"/>
      <c r="H243" s="80"/>
      <c r="I243" s="80"/>
      <c r="J243" s="80"/>
      <c r="K243" s="88"/>
    </row>
    <row r="244" spans="1:11" x14ac:dyDescent="0.25">
      <c r="A244" s="81"/>
      <c r="B244" s="72"/>
      <c r="C244" s="82"/>
      <c r="D244" s="82"/>
      <c r="E244" s="82"/>
      <c r="F244" s="82"/>
      <c r="G244" s="82"/>
      <c r="H244" s="82"/>
      <c r="I244" s="82"/>
      <c r="J244" s="82"/>
      <c r="K244" s="88"/>
    </row>
    <row r="245" spans="1:11" x14ac:dyDescent="0.25">
      <c r="A245" s="83"/>
      <c r="B245" s="84">
        <v>41969</v>
      </c>
      <c r="C245" s="85"/>
      <c r="D245" s="85"/>
      <c r="E245" s="85"/>
      <c r="F245" s="85"/>
      <c r="G245" s="85"/>
      <c r="H245" s="85"/>
      <c r="I245" s="85"/>
      <c r="J245" s="85"/>
      <c r="K245" s="88"/>
    </row>
    <row r="246" spans="1:11" x14ac:dyDescent="0.25">
      <c r="A246" s="71"/>
      <c r="B246" s="72"/>
      <c r="C246" s="73"/>
      <c r="D246" s="73"/>
      <c r="E246" s="73"/>
      <c r="F246" s="73"/>
      <c r="G246" s="73"/>
      <c r="H246" s="73"/>
      <c r="I246" s="73"/>
      <c r="J246" s="73"/>
      <c r="K246" s="88"/>
    </row>
    <row r="247" spans="1:11" x14ac:dyDescent="0.25">
      <c r="A247" s="74"/>
      <c r="B247" s="72"/>
      <c r="C247" s="75"/>
      <c r="D247" s="75"/>
      <c r="E247" s="75"/>
      <c r="F247" s="75"/>
      <c r="G247" s="75"/>
      <c r="H247" s="75"/>
      <c r="I247" s="75"/>
      <c r="J247" s="75"/>
      <c r="K247" s="88"/>
    </row>
    <row r="248" spans="1:11" x14ac:dyDescent="0.25">
      <c r="A248" s="76"/>
      <c r="B248" s="72"/>
      <c r="C248" s="78"/>
      <c r="D248" s="78"/>
      <c r="E248" s="78"/>
      <c r="F248" s="78"/>
      <c r="G248" s="78"/>
      <c r="H248" s="78"/>
      <c r="I248" s="78"/>
      <c r="J248" s="78"/>
      <c r="K248" s="88"/>
    </row>
    <row r="249" spans="1:11" x14ac:dyDescent="0.25">
      <c r="A249" s="79"/>
      <c r="B249" s="72"/>
      <c r="C249" s="80"/>
      <c r="D249" s="80"/>
      <c r="E249" s="80"/>
      <c r="F249" s="80"/>
      <c r="G249" s="80"/>
      <c r="H249" s="80"/>
      <c r="I249" s="80"/>
      <c r="J249" s="80"/>
      <c r="K249" s="88"/>
    </row>
    <row r="250" spans="1:11" x14ac:dyDescent="0.25">
      <c r="A250" s="81"/>
      <c r="B250" s="72"/>
      <c r="C250" s="82"/>
      <c r="D250" s="82"/>
      <c r="E250" s="82"/>
      <c r="F250" s="82"/>
      <c r="G250" s="82"/>
      <c r="H250" s="82"/>
      <c r="I250" s="82"/>
      <c r="J250" s="82"/>
      <c r="K250" s="88"/>
    </row>
    <row r="251" spans="1:11" x14ac:dyDescent="0.25">
      <c r="A251" s="83"/>
      <c r="B251" s="84">
        <v>41970</v>
      </c>
      <c r="C251" s="85"/>
      <c r="D251" s="85"/>
      <c r="E251" s="85"/>
      <c r="F251" s="85"/>
      <c r="G251" s="85"/>
      <c r="H251" s="85"/>
      <c r="I251" s="85"/>
      <c r="J251" s="85"/>
      <c r="K251" s="88"/>
    </row>
    <row r="252" spans="1:11" x14ac:dyDescent="0.25">
      <c r="A252" s="71"/>
      <c r="B252" s="72"/>
      <c r="C252" s="73"/>
      <c r="D252" s="73"/>
      <c r="E252" s="73"/>
      <c r="F252" s="73"/>
      <c r="G252" s="73"/>
      <c r="H252" s="73"/>
      <c r="I252" s="73"/>
      <c r="J252" s="73"/>
      <c r="K252" s="88"/>
    </row>
    <row r="253" spans="1:11" x14ac:dyDescent="0.25">
      <c r="A253" s="74"/>
      <c r="B253" s="72"/>
      <c r="C253" s="75"/>
      <c r="D253" s="75"/>
      <c r="E253" s="75"/>
      <c r="F253" s="75"/>
      <c r="G253" s="75"/>
      <c r="H253" s="75"/>
      <c r="I253" s="75"/>
      <c r="J253" s="75"/>
      <c r="K253" s="88"/>
    </row>
    <row r="254" spans="1:11" x14ac:dyDescent="0.25">
      <c r="A254" s="76"/>
      <c r="B254" s="72"/>
      <c r="C254" s="78"/>
      <c r="D254" s="78"/>
      <c r="E254" s="78"/>
      <c r="F254" s="78"/>
      <c r="G254" s="78"/>
      <c r="H254" s="78"/>
      <c r="I254" s="78"/>
      <c r="J254" s="78"/>
      <c r="K254" s="88"/>
    </row>
    <row r="255" spans="1:11" x14ac:dyDescent="0.25">
      <c r="A255" s="79"/>
      <c r="B255" s="72"/>
      <c r="C255" s="80"/>
      <c r="D255" s="80"/>
      <c r="E255" s="80"/>
      <c r="F255" s="80"/>
      <c r="G255" s="80"/>
      <c r="H255" s="80"/>
      <c r="I255" s="80"/>
      <c r="J255" s="80"/>
      <c r="K255" s="88"/>
    </row>
    <row r="256" spans="1:11" x14ac:dyDescent="0.25">
      <c r="A256" s="81"/>
      <c r="B256" s="72"/>
      <c r="C256" s="82"/>
      <c r="D256" s="82"/>
      <c r="E256" s="82"/>
      <c r="F256" s="82"/>
      <c r="G256" s="82"/>
      <c r="H256" s="82"/>
      <c r="I256" s="82"/>
      <c r="J256" s="82"/>
      <c r="K256" s="88"/>
    </row>
    <row r="257" spans="1:11" x14ac:dyDescent="0.25">
      <c r="A257" s="83"/>
      <c r="B257" s="84">
        <v>41971</v>
      </c>
      <c r="C257" s="85"/>
      <c r="D257" s="85"/>
      <c r="E257" s="85"/>
      <c r="F257" s="85"/>
      <c r="G257" s="85"/>
      <c r="H257" s="85"/>
      <c r="I257" s="85"/>
      <c r="J257" s="85"/>
      <c r="K257" s="88"/>
    </row>
    <row r="258" spans="1:11" x14ac:dyDescent="0.25">
      <c r="A258" s="71"/>
      <c r="B258" s="72"/>
      <c r="C258" s="73"/>
      <c r="D258" s="73"/>
      <c r="E258" s="73"/>
      <c r="F258" s="73"/>
      <c r="G258" s="73"/>
      <c r="H258" s="73"/>
      <c r="I258" s="73"/>
      <c r="J258" s="73"/>
      <c r="K258" s="88"/>
    </row>
    <row r="259" spans="1:11" x14ac:dyDescent="0.25">
      <c r="A259" s="74"/>
      <c r="B259" s="72"/>
      <c r="C259" s="75"/>
      <c r="D259" s="75"/>
      <c r="E259" s="75"/>
      <c r="F259" s="75"/>
      <c r="G259" s="75"/>
      <c r="H259" s="75"/>
      <c r="I259" s="75"/>
      <c r="J259" s="75"/>
      <c r="K259" s="88"/>
    </row>
    <row r="260" spans="1:11" x14ac:dyDescent="0.25">
      <c r="A260" s="76"/>
      <c r="B260" s="72"/>
      <c r="C260" s="78"/>
      <c r="D260" s="78"/>
      <c r="E260" s="78"/>
      <c r="F260" s="78"/>
      <c r="G260" s="78"/>
      <c r="H260" s="78"/>
      <c r="I260" s="78"/>
      <c r="J260" s="78"/>
      <c r="K260" s="88"/>
    </row>
    <row r="261" spans="1:11" x14ac:dyDescent="0.25">
      <c r="A261" s="79"/>
      <c r="B261" s="72"/>
      <c r="C261" s="80"/>
      <c r="D261" s="80"/>
      <c r="E261" s="80"/>
      <c r="F261" s="80"/>
      <c r="G261" s="80"/>
      <c r="H261" s="80"/>
      <c r="I261" s="80"/>
      <c r="J261" s="80"/>
      <c r="K261" s="88"/>
    </row>
    <row r="262" spans="1:11" x14ac:dyDescent="0.25">
      <c r="A262" s="81"/>
      <c r="B262" s="72"/>
      <c r="C262" s="82"/>
      <c r="D262" s="82"/>
      <c r="E262" s="82"/>
      <c r="F262" s="82"/>
      <c r="G262" s="82"/>
      <c r="H262" s="82"/>
      <c r="I262" s="82"/>
      <c r="J262" s="82"/>
      <c r="K262" s="88"/>
    </row>
    <row r="263" spans="1:11" x14ac:dyDescent="0.25">
      <c r="A263" s="65"/>
      <c r="B263" s="66"/>
      <c r="C263" s="67">
        <f>SUM(C264,C294,C324,C354,C389,C395,C401)</f>
        <v>0</v>
      </c>
      <c r="D263" s="67">
        <f t="shared" ref="D263:J263" si="11">SUM(D264,D294,D324,D354,D389,D395,D401)</f>
        <v>0</v>
      </c>
      <c r="E263" s="67">
        <f t="shared" si="11"/>
        <v>0</v>
      </c>
      <c r="F263" s="67">
        <f t="shared" si="11"/>
        <v>0</v>
      </c>
      <c r="G263" s="67">
        <f t="shared" si="11"/>
        <v>0</v>
      </c>
      <c r="H263" s="67">
        <f t="shared" si="11"/>
        <v>0</v>
      </c>
      <c r="I263" s="67">
        <f t="shared" si="11"/>
        <v>0</v>
      </c>
      <c r="J263" s="67">
        <f t="shared" si="11"/>
        <v>0</v>
      </c>
      <c r="K263" s="88"/>
    </row>
    <row r="264" spans="1:11" x14ac:dyDescent="0.25">
      <c r="A264" s="68"/>
      <c r="B264" s="69"/>
      <c r="C264" s="70">
        <f>SUM(C269,C275,C281,C287,C293)</f>
        <v>0</v>
      </c>
      <c r="D264" s="70">
        <f t="shared" ref="D264:J264" si="12">SUM(D269,D275,D281,D287,D293)</f>
        <v>0</v>
      </c>
      <c r="E264" s="70">
        <f t="shared" si="12"/>
        <v>0</v>
      </c>
      <c r="F264" s="70">
        <f t="shared" si="12"/>
        <v>0</v>
      </c>
      <c r="G264" s="70">
        <f t="shared" si="12"/>
        <v>0</v>
      </c>
      <c r="H264" s="70">
        <f t="shared" si="12"/>
        <v>0</v>
      </c>
      <c r="I264" s="70">
        <f t="shared" si="12"/>
        <v>0</v>
      </c>
      <c r="J264" s="70">
        <f t="shared" si="12"/>
        <v>0</v>
      </c>
      <c r="K264" s="88"/>
    </row>
    <row r="265" spans="1:11" x14ac:dyDescent="0.25">
      <c r="A265" s="71"/>
      <c r="B265" s="72">
        <v>41974</v>
      </c>
      <c r="C265" s="73"/>
      <c r="D265" s="73"/>
      <c r="E265" s="73"/>
      <c r="F265" s="73"/>
      <c r="G265" s="73"/>
      <c r="H265" s="73"/>
      <c r="I265" s="73"/>
      <c r="J265" s="73"/>
      <c r="K265" s="88"/>
    </row>
    <row r="266" spans="1:11" x14ac:dyDescent="0.25">
      <c r="A266" s="74"/>
      <c r="B266" s="72"/>
      <c r="C266" s="75"/>
      <c r="D266" s="75"/>
      <c r="E266" s="75"/>
      <c r="F266" s="75"/>
      <c r="G266" s="75"/>
      <c r="H266" s="75"/>
      <c r="I266" s="75"/>
      <c r="J266" s="75"/>
      <c r="K266" s="88"/>
    </row>
    <row r="267" spans="1:11" x14ac:dyDescent="0.25">
      <c r="A267" s="76"/>
      <c r="B267" s="72"/>
      <c r="C267" s="78"/>
      <c r="D267" s="78"/>
      <c r="E267" s="78"/>
      <c r="F267" s="78"/>
      <c r="G267" s="78"/>
      <c r="H267" s="78"/>
      <c r="I267" s="78"/>
      <c r="J267" s="78"/>
      <c r="K267" s="88"/>
    </row>
    <row r="268" spans="1:11" x14ac:dyDescent="0.25">
      <c r="A268" s="79"/>
      <c r="B268" s="72"/>
      <c r="C268" s="80"/>
      <c r="D268" s="80"/>
      <c r="E268" s="80"/>
      <c r="F268" s="80"/>
      <c r="G268" s="80"/>
      <c r="H268" s="80"/>
      <c r="I268" s="80"/>
      <c r="J268" s="80"/>
      <c r="K268" s="88"/>
    </row>
    <row r="269" spans="1:11" x14ac:dyDescent="0.25">
      <c r="A269" s="81"/>
      <c r="B269" s="72"/>
      <c r="C269" s="82"/>
      <c r="D269" s="82"/>
      <c r="E269" s="82"/>
      <c r="F269" s="82"/>
      <c r="G269" s="82"/>
      <c r="H269" s="82"/>
      <c r="I269" s="82"/>
      <c r="J269" s="82"/>
      <c r="K269" s="88"/>
    </row>
    <row r="270" spans="1:11" x14ac:dyDescent="0.25">
      <c r="A270" s="83"/>
      <c r="B270" s="84">
        <v>41975</v>
      </c>
      <c r="C270" s="85"/>
      <c r="D270" s="85"/>
      <c r="E270" s="85"/>
      <c r="F270" s="85"/>
      <c r="G270" s="85"/>
      <c r="H270" s="85"/>
      <c r="I270" s="85"/>
      <c r="J270" s="85"/>
      <c r="K270" s="88"/>
    </row>
    <row r="271" spans="1:11" x14ac:dyDescent="0.25">
      <c r="A271" s="71"/>
      <c r="B271" s="72"/>
      <c r="C271" s="73"/>
      <c r="D271" s="73"/>
      <c r="E271" s="73"/>
      <c r="F271" s="73"/>
      <c r="G271" s="73"/>
      <c r="H271" s="73"/>
      <c r="I271" s="73"/>
      <c r="J271" s="73"/>
      <c r="K271" s="88"/>
    </row>
    <row r="272" spans="1:11" x14ac:dyDescent="0.25">
      <c r="A272" s="74"/>
      <c r="B272" s="72"/>
      <c r="C272" s="75"/>
      <c r="D272" s="75"/>
      <c r="E272" s="75"/>
      <c r="F272" s="75"/>
      <c r="G272" s="75"/>
      <c r="H272" s="75"/>
      <c r="I272" s="75"/>
      <c r="J272" s="75"/>
      <c r="K272" s="88"/>
    </row>
    <row r="273" spans="1:11" x14ac:dyDescent="0.25">
      <c r="A273" s="76"/>
      <c r="B273" s="72"/>
      <c r="C273" s="78"/>
      <c r="D273" s="78"/>
      <c r="E273" s="78"/>
      <c r="F273" s="78"/>
      <c r="G273" s="78"/>
      <c r="H273" s="78"/>
      <c r="I273" s="78"/>
      <c r="J273" s="78"/>
      <c r="K273" s="88"/>
    </row>
    <row r="274" spans="1:11" x14ac:dyDescent="0.25">
      <c r="A274" s="79"/>
      <c r="B274" s="72"/>
      <c r="C274" s="80"/>
      <c r="D274" s="80"/>
      <c r="E274" s="80"/>
      <c r="F274" s="80"/>
      <c r="G274" s="80"/>
      <c r="H274" s="80"/>
      <c r="I274" s="80"/>
      <c r="J274" s="80"/>
      <c r="K274" s="88"/>
    </row>
    <row r="275" spans="1:11" x14ac:dyDescent="0.25">
      <c r="A275" s="81"/>
      <c r="B275" s="72"/>
      <c r="C275" s="82"/>
      <c r="D275" s="82"/>
      <c r="E275" s="82"/>
      <c r="F275" s="82"/>
      <c r="G275" s="82"/>
      <c r="H275" s="82"/>
      <c r="I275" s="82"/>
      <c r="J275" s="82"/>
      <c r="K275" s="88"/>
    </row>
    <row r="276" spans="1:11" x14ac:dyDescent="0.25">
      <c r="A276" s="83"/>
      <c r="B276" s="84">
        <v>41976</v>
      </c>
      <c r="C276" s="85"/>
      <c r="D276" s="85"/>
      <c r="E276" s="85"/>
      <c r="F276" s="85"/>
      <c r="G276" s="85"/>
      <c r="H276" s="85"/>
      <c r="I276" s="85"/>
      <c r="J276" s="85"/>
      <c r="K276" s="88"/>
    </row>
    <row r="277" spans="1:11" x14ac:dyDescent="0.25">
      <c r="A277" s="71"/>
      <c r="B277" s="72"/>
      <c r="C277" s="73"/>
      <c r="D277" s="73"/>
      <c r="E277" s="73"/>
      <c r="F277" s="73"/>
      <c r="G277" s="73"/>
      <c r="H277" s="73"/>
      <c r="I277" s="73"/>
      <c r="J277" s="73"/>
      <c r="K277" s="88"/>
    </row>
    <row r="278" spans="1:11" x14ac:dyDescent="0.25">
      <c r="A278" s="74"/>
      <c r="B278" s="72"/>
      <c r="C278" s="75"/>
      <c r="D278" s="75"/>
      <c r="E278" s="75"/>
      <c r="F278" s="75"/>
      <c r="G278" s="75"/>
      <c r="H278" s="75"/>
      <c r="I278" s="75"/>
      <c r="J278" s="75"/>
      <c r="K278" s="88"/>
    </row>
    <row r="279" spans="1:11" x14ac:dyDescent="0.25">
      <c r="A279" s="76"/>
      <c r="B279" s="72"/>
      <c r="C279" s="78"/>
      <c r="D279" s="78"/>
      <c r="E279" s="78"/>
      <c r="F279" s="78"/>
      <c r="G279" s="78"/>
      <c r="H279" s="78"/>
      <c r="I279" s="78"/>
      <c r="J279" s="78"/>
      <c r="K279" s="88"/>
    </row>
    <row r="280" spans="1:11" x14ac:dyDescent="0.25">
      <c r="A280" s="79"/>
      <c r="B280" s="72"/>
      <c r="C280" s="80"/>
      <c r="D280" s="80"/>
      <c r="E280" s="80"/>
      <c r="F280" s="80"/>
      <c r="G280" s="80"/>
      <c r="H280" s="80"/>
      <c r="I280" s="80"/>
      <c r="J280" s="80"/>
      <c r="K280" s="88"/>
    </row>
    <row r="281" spans="1:11" x14ac:dyDescent="0.25">
      <c r="A281" s="81"/>
      <c r="B281" s="72"/>
      <c r="C281" s="82"/>
      <c r="D281" s="82"/>
      <c r="E281" s="82"/>
      <c r="F281" s="82"/>
      <c r="G281" s="82"/>
      <c r="H281" s="82"/>
      <c r="I281" s="82"/>
      <c r="J281" s="82"/>
      <c r="K281" s="88"/>
    </row>
    <row r="282" spans="1:11" x14ac:dyDescent="0.25">
      <c r="A282" s="83"/>
      <c r="B282" s="84">
        <v>41977</v>
      </c>
      <c r="C282" s="85"/>
      <c r="D282" s="85"/>
      <c r="E282" s="85"/>
      <c r="F282" s="85"/>
      <c r="G282" s="85"/>
      <c r="H282" s="85"/>
      <c r="I282" s="85"/>
      <c r="J282" s="85"/>
      <c r="K282" s="88"/>
    </row>
    <row r="283" spans="1:11" x14ac:dyDescent="0.25">
      <c r="A283" s="71"/>
      <c r="B283" s="72"/>
      <c r="C283" s="73"/>
      <c r="D283" s="73"/>
      <c r="E283" s="73"/>
      <c r="F283" s="73"/>
      <c r="G283" s="73"/>
      <c r="H283" s="73"/>
      <c r="I283" s="73"/>
      <c r="J283" s="73"/>
      <c r="K283" s="88"/>
    </row>
    <row r="284" spans="1:11" x14ac:dyDescent="0.25">
      <c r="A284" s="74"/>
      <c r="B284" s="72"/>
      <c r="C284" s="75"/>
      <c r="D284" s="75"/>
      <c r="E284" s="75"/>
      <c r="F284" s="75"/>
      <c r="G284" s="75"/>
      <c r="H284" s="75"/>
      <c r="I284" s="75"/>
      <c r="J284" s="75"/>
      <c r="K284" s="88"/>
    </row>
    <row r="285" spans="1:11" x14ac:dyDescent="0.25">
      <c r="A285" s="76"/>
      <c r="B285" s="72"/>
      <c r="C285" s="78"/>
      <c r="D285" s="78"/>
      <c r="E285" s="78"/>
      <c r="F285" s="78"/>
      <c r="G285" s="78"/>
      <c r="H285" s="78"/>
      <c r="I285" s="78"/>
      <c r="J285" s="78"/>
      <c r="K285" s="88"/>
    </row>
    <row r="286" spans="1:11" x14ac:dyDescent="0.25">
      <c r="A286" s="79"/>
      <c r="B286" s="72"/>
      <c r="C286" s="80"/>
      <c r="D286" s="80"/>
      <c r="E286" s="80"/>
      <c r="F286" s="80"/>
      <c r="G286" s="80"/>
      <c r="H286" s="80"/>
      <c r="I286" s="80"/>
      <c r="J286" s="80"/>
      <c r="K286" s="88"/>
    </row>
    <row r="287" spans="1:11" x14ac:dyDescent="0.25">
      <c r="A287" s="81"/>
      <c r="B287" s="72"/>
      <c r="C287" s="82"/>
      <c r="D287" s="82"/>
      <c r="E287" s="82"/>
      <c r="F287" s="82"/>
      <c r="G287" s="82"/>
      <c r="H287" s="82"/>
      <c r="I287" s="82"/>
      <c r="J287" s="82"/>
      <c r="K287" s="88"/>
    </row>
    <row r="288" spans="1:11" x14ac:dyDescent="0.25">
      <c r="A288" s="83"/>
      <c r="B288" s="84">
        <v>41978</v>
      </c>
      <c r="C288" s="85"/>
      <c r="D288" s="85"/>
      <c r="E288" s="85"/>
      <c r="F288" s="85"/>
      <c r="G288" s="85"/>
      <c r="H288" s="85"/>
      <c r="I288" s="85"/>
      <c r="J288" s="85"/>
      <c r="K288" s="88"/>
    </row>
    <row r="289" spans="1:11" x14ac:dyDescent="0.25">
      <c r="A289" s="71"/>
      <c r="B289" s="72"/>
      <c r="C289" s="73"/>
      <c r="D289" s="73"/>
      <c r="E289" s="73"/>
      <c r="F289" s="73"/>
      <c r="G289" s="73"/>
      <c r="H289" s="73"/>
      <c r="I289" s="73"/>
      <c r="J289" s="73"/>
      <c r="K289" s="88"/>
    </row>
    <row r="290" spans="1:11" x14ac:dyDescent="0.25">
      <c r="A290" s="74"/>
      <c r="B290" s="72"/>
      <c r="C290" s="75"/>
      <c r="D290" s="75"/>
      <c r="E290" s="75"/>
      <c r="F290" s="75"/>
      <c r="G290" s="75"/>
      <c r="H290" s="75"/>
      <c r="I290" s="75"/>
      <c r="J290" s="75"/>
      <c r="K290" s="88"/>
    </row>
    <row r="291" spans="1:11" x14ac:dyDescent="0.25">
      <c r="A291" s="76"/>
      <c r="B291" s="72"/>
      <c r="C291" s="78"/>
      <c r="D291" s="78"/>
      <c r="E291" s="78"/>
      <c r="F291" s="78"/>
      <c r="G291" s="78"/>
      <c r="H291" s="78"/>
      <c r="I291" s="78"/>
      <c r="J291" s="78"/>
      <c r="K291" s="88"/>
    </row>
    <row r="292" spans="1:11" x14ac:dyDescent="0.25">
      <c r="A292" s="79"/>
      <c r="B292" s="72"/>
      <c r="C292" s="80"/>
      <c r="D292" s="80"/>
      <c r="E292" s="80"/>
      <c r="F292" s="80"/>
      <c r="G292" s="80"/>
      <c r="H292" s="80"/>
      <c r="I292" s="80"/>
      <c r="J292" s="80"/>
      <c r="K292" s="88"/>
    </row>
    <row r="293" spans="1:11" x14ac:dyDescent="0.25">
      <c r="A293" s="81"/>
      <c r="B293" s="72"/>
      <c r="C293" s="82"/>
      <c r="D293" s="82"/>
      <c r="E293" s="82"/>
      <c r="F293" s="82"/>
      <c r="G293" s="82"/>
      <c r="H293" s="82"/>
      <c r="I293" s="82"/>
      <c r="J293" s="82"/>
      <c r="K293" s="88"/>
    </row>
    <row r="294" spans="1:11" x14ac:dyDescent="0.25">
      <c r="A294" s="68"/>
      <c r="B294" s="69"/>
      <c r="C294" s="70">
        <f>SUM(C299,C305,C311,C317,C323)</f>
        <v>0</v>
      </c>
      <c r="D294" s="70">
        <f t="shared" ref="D294:J294" si="13">SUM(D299,D305,D311,D317,D323)</f>
        <v>0</v>
      </c>
      <c r="E294" s="70">
        <f t="shared" si="13"/>
        <v>0</v>
      </c>
      <c r="F294" s="70">
        <f t="shared" si="13"/>
        <v>0</v>
      </c>
      <c r="G294" s="70">
        <f t="shared" si="13"/>
        <v>0</v>
      </c>
      <c r="H294" s="70">
        <f t="shared" si="13"/>
        <v>0</v>
      </c>
      <c r="I294" s="70">
        <f t="shared" si="13"/>
        <v>0</v>
      </c>
      <c r="J294" s="70">
        <f t="shared" si="13"/>
        <v>0</v>
      </c>
      <c r="K294" s="88"/>
    </row>
    <row r="295" spans="1:11" x14ac:dyDescent="0.25">
      <c r="A295" s="71"/>
      <c r="B295" s="72">
        <v>41981</v>
      </c>
      <c r="C295" s="73"/>
      <c r="D295" s="73"/>
      <c r="E295" s="73"/>
      <c r="F295" s="73"/>
      <c r="G295" s="73"/>
      <c r="H295" s="73"/>
      <c r="I295" s="73"/>
      <c r="J295" s="73"/>
      <c r="K295" s="88"/>
    </row>
    <row r="296" spans="1:11" x14ac:dyDescent="0.25">
      <c r="A296" s="74"/>
      <c r="B296" s="72"/>
      <c r="C296" s="75"/>
      <c r="D296" s="75"/>
      <c r="E296" s="75"/>
      <c r="F296" s="75"/>
      <c r="G296" s="75"/>
      <c r="H296" s="75"/>
      <c r="I296" s="75"/>
      <c r="J296" s="75"/>
      <c r="K296" s="88"/>
    </row>
    <row r="297" spans="1:11" x14ac:dyDescent="0.25">
      <c r="A297" s="76"/>
      <c r="B297" s="72"/>
      <c r="C297" s="78"/>
      <c r="D297" s="78"/>
      <c r="E297" s="78"/>
      <c r="F297" s="78"/>
      <c r="G297" s="78"/>
      <c r="H297" s="78"/>
      <c r="I297" s="78"/>
      <c r="J297" s="78"/>
      <c r="K297" s="88"/>
    </row>
    <row r="298" spans="1:11" x14ac:dyDescent="0.25">
      <c r="A298" s="79"/>
      <c r="B298" s="72"/>
      <c r="C298" s="80"/>
      <c r="D298" s="80"/>
      <c r="E298" s="80"/>
      <c r="F298" s="80"/>
      <c r="G298" s="80"/>
      <c r="H298" s="80"/>
      <c r="I298" s="80"/>
      <c r="J298" s="80"/>
      <c r="K298" s="88"/>
    </row>
    <row r="299" spans="1:11" x14ac:dyDescent="0.25">
      <c r="A299" s="81"/>
      <c r="B299" s="72"/>
      <c r="C299" s="82"/>
      <c r="D299" s="82"/>
      <c r="E299" s="82"/>
      <c r="F299" s="82"/>
      <c r="G299" s="82"/>
      <c r="H299" s="82"/>
      <c r="I299" s="82"/>
      <c r="J299" s="82"/>
      <c r="K299" s="88"/>
    </row>
    <row r="300" spans="1:11" x14ac:dyDescent="0.25">
      <c r="A300" s="83"/>
      <c r="B300" s="84">
        <v>41982</v>
      </c>
      <c r="C300" s="85"/>
      <c r="D300" s="85"/>
      <c r="E300" s="85"/>
      <c r="F300" s="85"/>
      <c r="G300" s="85"/>
      <c r="H300" s="85"/>
      <c r="I300" s="85"/>
      <c r="J300" s="85"/>
      <c r="K300" s="88"/>
    </row>
    <row r="301" spans="1:11" x14ac:dyDescent="0.25">
      <c r="A301" s="71"/>
      <c r="B301" s="72"/>
      <c r="C301" s="73"/>
      <c r="D301" s="73"/>
      <c r="E301" s="73"/>
      <c r="F301" s="73"/>
      <c r="G301" s="73"/>
      <c r="H301" s="73"/>
      <c r="I301" s="73"/>
      <c r="J301" s="73"/>
      <c r="K301" s="88"/>
    </row>
    <row r="302" spans="1:11" x14ac:dyDescent="0.25">
      <c r="A302" s="74"/>
      <c r="B302" s="72"/>
      <c r="C302" s="75"/>
      <c r="D302" s="75"/>
      <c r="E302" s="75"/>
      <c r="F302" s="75"/>
      <c r="G302" s="75"/>
      <c r="H302" s="75"/>
      <c r="I302" s="75"/>
      <c r="J302" s="75"/>
      <c r="K302" s="88"/>
    </row>
    <row r="303" spans="1:11" x14ac:dyDescent="0.25">
      <c r="A303" s="76"/>
      <c r="B303" s="72"/>
      <c r="C303" s="78"/>
      <c r="D303" s="78"/>
      <c r="E303" s="78"/>
      <c r="F303" s="78"/>
      <c r="G303" s="78"/>
      <c r="H303" s="78"/>
      <c r="I303" s="78"/>
      <c r="J303" s="78"/>
      <c r="K303" s="88"/>
    </row>
    <row r="304" spans="1:11" x14ac:dyDescent="0.25">
      <c r="A304" s="79"/>
      <c r="B304" s="72"/>
      <c r="C304" s="80"/>
      <c r="D304" s="80"/>
      <c r="E304" s="80"/>
      <c r="F304" s="80"/>
      <c r="G304" s="80"/>
      <c r="H304" s="80"/>
      <c r="I304" s="80"/>
      <c r="J304" s="80"/>
      <c r="K304" s="88"/>
    </row>
    <row r="305" spans="1:11" x14ac:dyDescent="0.25">
      <c r="A305" s="81"/>
      <c r="B305" s="72"/>
      <c r="C305" s="82"/>
      <c r="D305" s="82"/>
      <c r="E305" s="82"/>
      <c r="F305" s="82"/>
      <c r="G305" s="82"/>
      <c r="H305" s="82"/>
      <c r="I305" s="82"/>
      <c r="J305" s="82"/>
      <c r="K305" s="88"/>
    </row>
    <row r="306" spans="1:11" x14ac:dyDescent="0.25">
      <c r="A306" s="83"/>
      <c r="B306" s="84">
        <v>41983</v>
      </c>
      <c r="C306" s="85"/>
      <c r="D306" s="85"/>
      <c r="E306" s="85"/>
      <c r="F306" s="85"/>
      <c r="G306" s="85"/>
      <c r="H306" s="85"/>
      <c r="I306" s="85"/>
      <c r="J306" s="85"/>
      <c r="K306" s="88"/>
    </row>
    <row r="307" spans="1:11" x14ac:dyDescent="0.25">
      <c r="A307" s="71"/>
      <c r="B307" s="72"/>
      <c r="C307" s="73"/>
      <c r="D307" s="73"/>
      <c r="E307" s="73"/>
      <c r="F307" s="73"/>
      <c r="G307" s="73"/>
      <c r="H307" s="73"/>
      <c r="I307" s="73"/>
      <c r="J307" s="73"/>
      <c r="K307" s="88"/>
    </row>
    <row r="308" spans="1:11" x14ac:dyDescent="0.25">
      <c r="A308" s="74"/>
      <c r="B308" s="72"/>
      <c r="C308" s="75"/>
      <c r="D308" s="75"/>
      <c r="E308" s="75"/>
      <c r="F308" s="75"/>
      <c r="G308" s="75"/>
      <c r="H308" s="75"/>
      <c r="I308" s="75"/>
      <c r="J308" s="75"/>
      <c r="K308" s="88"/>
    </row>
    <row r="309" spans="1:11" x14ac:dyDescent="0.25">
      <c r="A309" s="76"/>
      <c r="B309" s="72"/>
      <c r="C309" s="78"/>
      <c r="D309" s="78"/>
      <c r="E309" s="78"/>
      <c r="F309" s="78"/>
      <c r="G309" s="78"/>
      <c r="H309" s="78"/>
      <c r="I309" s="78"/>
      <c r="J309" s="78"/>
      <c r="K309" s="88"/>
    </row>
    <row r="310" spans="1:11" x14ac:dyDescent="0.25">
      <c r="A310" s="79"/>
      <c r="B310" s="72"/>
      <c r="C310" s="80"/>
      <c r="D310" s="80"/>
      <c r="E310" s="80"/>
      <c r="F310" s="80"/>
      <c r="G310" s="80"/>
      <c r="H310" s="80"/>
      <c r="I310" s="80"/>
      <c r="J310" s="80"/>
      <c r="K310" s="88"/>
    </row>
    <row r="311" spans="1:11" x14ac:dyDescent="0.25">
      <c r="A311" s="81"/>
      <c r="B311" s="72"/>
      <c r="C311" s="82"/>
      <c r="D311" s="82"/>
      <c r="E311" s="82"/>
      <c r="F311" s="82"/>
      <c r="G311" s="82"/>
      <c r="H311" s="82"/>
      <c r="I311" s="82"/>
      <c r="J311" s="82"/>
      <c r="K311" s="88"/>
    </row>
    <row r="312" spans="1:11" x14ac:dyDescent="0.25">
      <c r="A312" s="83"/>
      <c r="B312" s="84">
        <v>41984</v>
      </c>
      <c r="C312" s="85"/>
      <c r="D312" s="85"/>
      <c r="E312" s="85"/>
      <c r="F312" s="85"/>
      <c r="G312" s="85"/>
      <c r="H312" s="85"/>
      <c r="I312" s="85"/>
      <c r="J312" s="85"/>
      <c r="K312" s="88"/>
    </row>
    <row r="313" spans="1:11" x14ac:dyDescent="0.25">
      <c r="A313" s="71"/>
      <c r="B313" s="72"/>
      <c r="C313" s="73"/>
      <c r="D313" s="73"/>
      <c r="E313" s="73"/>
      <c r="F313" s="73"/>
      <c r="G313" s="73"/>
      <c r="H313" s="73"/>
      <c r="I313" s="73"/>
      <c r="J313" s="73"/>
      <c r="K313" s="88"/>
    </row>
    <row r="314" spans="1:11" x14ac:dyDescent="0.25">
      <c r="A314" s="74"/>
      <c r="B314" s="72"/>
      <c r="C314" s="75"/>
      <c r="D314" s="75"/>
      <c r="E314" s="75"/>
      <c r="F314" s="75"/>
      <c r="G314" s="75"/>
      <c r="H314" s="75"/>
      <c r="I314" s="75"/>
      <c r="J314" s="75"/>
      <c r="K314" s="88"/>
    </row>
    <row r="315" spans="1:11" x14ac:dyDescent="0.25">
      <c r="A315" s="76"/>
      <c r="B315" s="72"/>
      <c r="C315" s="78"/>
      <c r="D315" s="78"/>
      <c r="E315" s="78"/>
      <c r="F315" s="78"/>
      <c r="G315" s="78"/>
      <c r="H315" s="78"/>
      <c r="I315" s="78"/>
      <c r="J315" s="78"/>
      <c r="K315" s="88"/>
    </row>
    <row r="316" spans="1:11" x14ac:dyDescent="0.25">
      <c r="A316" s="79"/>
      <c r="B316" s="72"/>
      <c r="C316" s="80"/>
      <c r="D316" s="80"/>
      <c r="E316" s="80"/>
      <c r="F316" s="80"/>
      <c r="G316" s="80"/>
      <c r="H316" s="80"/>
      <c r="I316" s="80"/>
      <c r="J316" s="80"/>
      <c r="K316" s="88"/>
    </row>
    <row r="317" spans="1:11" x14ac:dyDescent="0.25">
      <c r="A317" s="81"/>
      <c r="B317" s="72"/>
      <c r="C317" s="82"/>
      <c r="D317" s="82"/>
      <c r="E317" s="82"/>
      <c r="F317" s="82"/>
      <c r="G317" s="82"/>
      <c r="H317" s="82"/>
      <c r="I317" s="82"/>
      <c r="J317" s="82"/>
      <c r="K317" s="88"/>
    </row>
    <row r="318" spans="1:11" x14ac:dyDescent="0.25">
      <c r="A318" s="83"/>
      <c r="B318" s="84">
        <v>41985</v>
      </c>
      <c r="C318" s="85"/>
      <c r="D318" s="85"/>
      <c r="E318" s="85"/>
      <c r="F318" s="85"/>
      <c r="G318" s="85"/>
      <c r="H318" s="85"/>
      <c r="I318" s="85"/>
      <c r="J318" s="85"/>
      <c r="K318" s="88"/>
    </row>
    <row r="319" spans="1:11" x14ac:dyDescent="0.25">
      <c r="A319" s="71"/>
      <c r="B319" s="72"/>
      <c r="C319" s="73"/>
      <c r="D319" s="73"/>
      <c r="E319" s="73"/>
      <c r="F319" s="73"/>
      <c r="G319" s="73"/>
      <c r="H319" s="73"/>
      <c r="I319" s="73"/>
      <c r="J319" s="73"/>
      <c r="K319" s="88"/>
    </row>
    <row r="320" spans="1:11" x14ac:dyDescent="0.25">
      <c r="A320" s="74"/>
      <c r="B320" s="72"/>
      <c r="C320" s="75"/>
      <c r="D320" s="75"/>
      <c r="E320" s="75"/>
      <c r="F320" s="75"/>
      <c r="G320" s="75"/>
      <c r="H320" s="75"/>
      <c r="I320" s="75"/>
      <c r="J320" s="75"/>
      <c r="K320" s="88"/>
    </row>
    <row r="321" spans="1:11" x14ac:dyDescent="0.25">
      <c r="A321" s="76"/>
      <c r="B321" s="72"/>
      <c r="C321" s="78"/>
      <c r="D321" s="78"/>
      <c r="E321" s="78"/>
      <c r="F321" s="78"/>
      <c r="G321" s="78"/>
      <c r="H321" s="78"/>
      <c r="I321" s="78"/>
      <c r="J321" s="78"/>
      <c r="K321" s="88"/>
    </row>
    <row r="322" spans="1:11" x14ac:dyDescent="0.25">
      <c r="A322" s="79"/>
      <c r="B322" s="72"/>
      <c r="C322" s="80"/>
      <c r="D322" s="80"/>
      <c r="E322" s="80"/>
      <c r="F322" s="80"/>
      <c r="G322" s="80"/>
      <c r="H322" s="80"/>
      <c r="I322" s="80"/>
      <c r="J322" s="80"/>
      <c r="K322" s="88"/>
    </row>
    <row r="323" spans="1:11" x14ac:dyDescent="0.25">
      <c r="A323" s="81"/>
      <c r="B323" s="72"/>
      <c r="C323" s="82"/>
      <c r="D323" s="82"/>
      <c r="E323" s="82"/>
      <c r="F323" s="82"/>
      <c r="G323" s="82"/>
      <c r="H323" s="82"/>
      <c r="I323" s="82"/>
      <c r="J323" s="82"/>
      <c r="K323" s="88"/>
    </row>
    <row r="324" spans="1:11" x14ac:dyDescent="0.25">
      <c r="A324" s="68"/>
      <c r="B324" s="69"/>
      <c r="C324" s="70">
        <f>SUM(C329,C335,C341,C347,C353)</f>
        <v>0</v>
      </c>
      <c r="D324" s="70">
        <f t="shared" ref="D324:J324" si="14">SUM(D329,D335,D341,D347,D353)</f>
        <v>0</v>
      </c>
      <c r="E324" s="70">
        <f t="shared" si="14"/>
        <v>0</v>
      </c>
      <c r="F324" s="70">
        <f t="shared" si="14"/>
        <v>0</v>
      </c>
      <c r="G324" s="70">
        <f t="shared" si="14"/>
        <v>0</v>
      </c>
      <c r="H324" s="70">
        <f t="shared" si="14"/>
        <v>0</v>
      </c>
      <c r="I324" s="70">
        <f t="shared" si="14"/>
        <v>0</v>
      </c>
      <c r="J324" s="70">
        <f t="shared" si="14"/>
        <v>0</v>
      </c>
      <c r="K324" s="88"/>
    </row>
    <row r="325" spans="1:11" x14ac:dyDescent="0.25">
      <c r="A325" s="71"/>
      <c r="B325" s="72">
        <v>41988</v>
      </c>
      <c r="C325" s="73"/>
      <c r="D325" s="73"/>
      <c r="E325" s="73"/>
      <c r="F325" s="73"/>
      <c r="G325" s="73"/>
      <c r="H325" s="73"/>
      <c r="I325" s="73"/>
      <c r="J325" s="73"/>
      <c r="K325" s="88"/>
    </row>
    <row r="326" spans="1:11" x14ac:dyDescent="0.25">
      <c r="A326" s="74"/>
      <c r="B326" s="72"/>
      <c r="C326" s="75"/>
      <c r="D326" s="75"/>
      <c r="E326" s="75"/>
      <c r="F326" s="75"/>
      <c r="G326" s="75"/>
      <c r="H326" s="75"/>
      <c r="I326" s="75"/>
      <c r="J326" s="75"/>
      <c r="K326" s="88"/>
    </row>
    <row r="327" spans="1:11" x14ac:dyDescent="0.25">
      <c r="A327" s="76"/>
      <c r="B327" s="72"/>
      <c r="C327" s="78"/>
      <c r="D327" s="78"/>
      <c r="E327" s="78"/>
      <c r="F327" s="78"/>
      <c r="G327" s="78"/>
      <c r="H327" s="78"/>
      <c r="I327" s="78"/>
      <c r="J327" s="78"/>
      <c r="K327" s="88"/>
    </row>
    <row r="328" spans="1:11" x14ac:dyDescent="0.25">
      <c r="A328" s="79"/>
      <c r="B328" s="72"/>
      <c r="C328" s="80"/>
      <c r="D328" s="80"/>
      <c r="E328" s="80"/>
      <c r="F328" s="80"/>
      <c r="G328" s="80"/>
      <c r="H328" s="80"/>
      <c r="I328" s="80"/>
      <c r="J328" s="80"/>
      <c r="K328" s="88"/>
    </row>
    <row r="329" spans="1:11" x14ac:dyDescent="0.25">
      <c r="A329" s="81"/>
      <c r="B329" s="72"/>
      <c r="C329" s="82"/>
      <c r="D329" s="82"/>
      <c r="E329" s="82"/>
      <c r="F329" s="82"/>
      <c r="G329" s="82"/>
      <c r="H329" s="82"/>
      <c r="I329" s="82"/>
      <c r="J329" s="82"/>
      <c r="K329" s="88"/>
    </row>
    <row r="330" spans="1:11" x14ac:dyDescent="0.25">
      <c r="A330" s="83"/>
      <c r="B330" s="84">
        <v>41989</v>
      </c>
      <c r="C330" s="85"/>
      <c r="D330" s="85"/>
      <c r="E330" s="85"/>
      <c r="F330" s="85"/>
      <c r="G330" s="85"/>
      <c r="H330" s="85"/>
      <c r="I330" s="85"/>
      <c r="J330" s="85"/>
      <c r="K330" s="88"/>
    </row>
    <row r="331" spans="1:11" x14ac:dyDescent="0.25">
      <c r="A331" s="71"/>
      <c r="B331" s="72"/>
      <c r="C331" s="73"/>
      <c r="D331" s="73"/>
      <c r="E331" s="73"/>
      <c r="F331" s="73"/>
      <c r="G331" s="73"/>
      <c r="H331" s="73"/>
      <c r="I331" s="73"/>
      <c r="J331" s="73"/>
      <c r="K331" s="88"/>
    </row>
    <row r="332" spans="1:11" x14ac:dyDescent="0.25">
      <c r="A332" s="74"/>
      <c r="B332" s="72"/>
      <c r="C332" s="75"/>
      <c r="D332" s="75"/>
      <c r="E332" s="75"/>
      <c r="F332" s="75"/>
      <c r="G332" s="75"/>
      <c r="H332" s="75"/>
      <c r="I332" s="75"/>
      <c r="J332" s="75"/>
      <c r="K332" s="88"/>
    </row>
    <row r="333" spans="1:11" x14ac:dyDescent="0.25">
      <c r="A333" s="76"/>
      <c r="B333" s="72"/>
      <c r="C333" s="78"/>
      <c r="D333" s="78"/>
      <c r="E333" s="78"/>
      <c r="F333" s="78"/>
      <c r="G333" s="78"/>
      <c r="H333" s="78"/>
      <c r="I333" s="78"/>
      <c r="J333" s="78"/>
      <c r="K333" s="88"/>
    </row>
    <row r="334" spans="1:11" x14ac:dyDescent="0.25">
      <c r="A334" s="79"/>
      <c r="B334" s="72"/>
      <c r="C334" s="80"/>
      <c r="D334" s="80"/>
      <c r="E334" s="80"/>
      <c r="F334" s="80"/>
      <c r="G334" s="80"/>
      <c r="H334" s="80"/>
      <c r="I334" s="80"/>
      <c r="J334" s="80"/>
      <c r="K334" s="88"/>
    </row>
    <row r="335" spans="1:11" x14ac:dyDescent="0.25">
      <c r="A335" s="81"/>
      <c r="B335" s="72"/>
      <c r="C335" s="82"/>
      <c r="D335" s="82"/>
      <c r="E335" s="82"/>
      <c r="F335" s="82"/>
      <c r="G335" s="82"/>
      <c r="H335" s="82"/>
      <c r="I335" s="82"/>
      <c r="J335" s="82"/>
      <c r="K335" s="88"/>
    </row>
    <row r="336" spans="1:11" x14ac:dyDescent="0.25">
      <c r="A336" s="83"/>
      <c r="B336" s="84">
        <v>41990</v>
      </c>
      <c r="C336" s="85"/>
      <c r="D336" s="85"/>
      <c r="E336" s="85"/>
      <c r="F336" s="85"/>
      <c r="G336" s="85"/>
      <c r="H336" s="85"/>
      <c r="I336" s="85"/>
      <c r="J336" s="85"/>
      <c r="K336" s="88"/>
    </row>
    <row r="337" spans="1:11" x14ac:dyDescent="0.25">
      <c r="A337" s="71"/>
      <c r="B337" s="72"/>
      <c r="C337" s="73"/>
      <c r="D337" s="73"/>
      <c r="E337" s="73"/>
      <c r="F337" s="73"/>
      <c r="G337" s="73"/>
      <c r="H337" s="73"/>
      <c r="I337" s="73"/>
      <c r="J337" s="73"/>
      <c r="K337" s="88"/>
    </row>
    <row r="338" spans="1:11" x14ac:dyDescent="0.25">
      <c r="A338" s="74"/>
      <c r="B338" s="72"/>
      <c r="C338" s="75"/>
      <c r="D338" s="75"/>
      <c r="E338" s="75"/>
      <c r="F338" s="75"/>
      <c r="G338" s="75"/>
      <c r="H338" s="75"/>
      <c r="I338" s="75"/>
      <c r="J338" s="75"/>
      <c r="K338" s="88"/>
    </row>
    <row r="339" spans="1:11" x14ac:dyDescent="0.25">
      <c r="A339" s="76"/>
      <c r="B339" s="72"/>
      <c r="C339" s="78"/>
      <c r="D339" s="78"/>
      <c r="E339" s="78"/>
      <c r="F339" s="78"/>
      <c r="G339" s="78"/>
      <c r="H339" s="78"/>
      <c r="I339" s="78"/>
      <c r="J339" s="78"/>
      <c r="K339" s="88"/>
    </row>
    <row r="340" spans="1:11" x14ac:dyDescent="0.25">
      <c r="A340" s="79"/>
      <c r="B340" s="72"/>
      <c r="C340" s="80"/>
      <c r="D340" s="80"/>
      <c r="E340" s="80"/>
      <c r="F340" s="80"/>
      <c r="G340" s="80"/>
      <c r="H340" s="80"/>
      <c r="I340" s="80"/>
      <c r="J340" s="80"/>
      <c r="K340" s="88"/>
    </row>
    <row r="341" spans="1:11" x14ac:dyDescent="0.25">
      <c r="A341" s="81"/>
      <c r="B341" s="72"/>
      <c r="C341" s="82"/>
      <c r="D341" s="82"/>
      <c r="E341" s="82"/>
      <c r="F341" s="82"/>
      <c r="G341" s="82"/>
      <c r="H341" s="82"/>
      <c r="I341" s="82"/>
      <c r="J341" s="82"/>
      <c r="K341" s="88"/>
    </row>
    <row r="342" spans="1:11" x14ac:dyDescent="0.25">
      <c r="A342" s="83"/>
      <c r="B342" s="84">
        <v>41991</v>
      </c>
      <c r="C342" s="85"/>
      <c r="D342" s="85"/>
      <c r="E342" s="85"/>
      <c r="F342" s="85"/>
      <c r="G342" s="85"/>
      <c r="H342" s="85"/>
      <c r="I342" s="85"/>
      <c r="J342" s="85"/>
      <c r="K342" s="88"/>
    </row>
    <row r="343" spans="1:11" x14ac:dyDescent="0.25">
      <c r="A343" s="71"/>
      <c r="B343" s="72"/>
      <c r="C343" s="73"/>
      <c r="D343" s="73"/>
      <c r="E343" s="73"/>
      <c r="F343" s="73"/>
      <c r="G343" s="73"/>
      <c r="H343" s="73"/>
      <c r="I343" s="73"/>
      <c r="J343" s="73"/>
      <c r="K343" s="88"/>
    </row>
    <row r="344" spans="1:11" x14ac:dyDescent="0.25">
      <c r="A344" s="74"/>
      <c r="B344" s="72"/>
      <c r="C344" s="75"/>
      <c r="D344" s="75"/>
      <c r="E344" s="75"/>
      <c r="F344" s="75"/>
      <c r="G344" s="75"/>
      <c r="H344" s="75"/>
      <c r="I344" s="75"/>
      <c r="J344" s="75"/>
      <c r="K344" s="88"/>
    </row>
    <row r="345" spans="1:11" x14ac:dyDescent="0.25">
      <c r="A345" s="76"/>
      <c r="B345" s="72"/>
      <c r="C345" s="78"/>
      <c r="D345" s="78"/>
      <c r="E345" s="78"/>
      <c r="F345" s="78"/>
      <c r="G345" s="78"/>
      <c r="H345" s="78"/>
      <c r="I345" s="78"/>
      <c r="J345" s="78"/>
      <c r="K345" s="88"/>
    </row>
    <row r="346" spans="1:11" x14ac:dyDescent="0.25">
      <c r="A346" s="79"/>
      <c r="B346" s="72"/>
      <c r="C346" s="80"/>
      <c r="D346" s="80"/>
      <c r="E346" s="80"/>
      <c r="F346" s="80"/>
      <c r="G346" s="80"/>
      <c r="H346" s="80"/>
      <c r="I346" s="80"/>
      <c r="J346" s="80"/>
      <c r="K346" s="88"/>
    </row>
    <row r="347" spans="1:11" x14ac:dyDescent="0.25">
      <c r="A347" s="81"/>
      <c r="B347" s="72"/>
      <c r="C347" s="82"/>
      <c r="D347" s="82"/>
      <c r="E347" s="82"/>
      <c r="F347" s="82"/>
      <c r="G347" s="82"/>
      <c r="H347" s="82"/>
      <c r="I347" s="82"/>
      <c r="J347" s="82"/>
      <c r="K347" s="88"/>
    </row>
    <row r="348" spans="1:11" x14ac:dyDescent="0.25">
      <c r="A348" s="83"/>
      <c r="B348" s="84">
        <v>41992</v>
      </c>
      <c r="C348" s="85"/>
      <c r="D348" s="85"/>
      <c r="E348" s="85"/>
      <c r="F348" s="85"/>
      <c r="G348" s="85"/>
      <c r="H348" s="85"/>
      <c r="I348" s="85"/>
      <c r="J348" s="85"/>
      <c r="K348" s="88"/>
    </row>
    <row r="349" spans="1:11" x14ac:dyDescent="0.25">
      <c r="A349" s="71"/>
      <c r="B349" s="72"/>
      <c r="C349" s="73"/>
      <c r="D349" s="73"/>
      <c r="E349" s="73"/>
      <c r="F349" s="73"/>
      <c r="G349" s="73"/>
      <c r="H349" s="73"/>
      <c r="I349" s="73"/>
      <c r="J349" s="73"/>
      <c r="K349" s="88"/>
    </row>
    <row r="350" spans="1:11" x14ac:dyDescent="0.25">
      <c r="A350" s="74"/>
      <c r="B350" s="72"/>
      <c r="C350" s="75"/>
      <c r="D350" s="75"/>
      <c r="E350" s="75"/>
      <c r="F350" s="75"/>
      <c r="G350" s="75"/>
      <c r="H350" s="75"/>
      <c r="I350" s="75"/>
      <c r="J350" s="75"/>
      <c r="K350" s="88"/>
    </row>
    <row r="351" spans="1:11" x14ac:dyDescent="0.25">
      <c r="A351" s="76"/>
      <c r="B351" s="72"/>
      <c r="C351" s="78"/>
      <c r="D351" s="78"/>
      <c r="E351" s="78"/>
      <c r="F351" s="78"/>
      <c r="G351" s="78"/>
      <c r="H351" s="78"/>
      <c r="I351" s="78"/>
      <c r="J351" s="78"/>
      <c r="K351" s="88"/>
    </row>
    <row r="352" spans="1:11" x14ac:dyDescent="0.25">
      <c r="A352" s="79"/>
      <c r="B352" s="72"/>
      <c r="C352" s="80"/>
      <c r="D352" s="80"/>
      <c r="E352" s="80"/>
      <c r="F352" s="80"/>
      <c r="G352" s="80"/>
      <c r="H352" s="80"/>
      <c r="I352" s="80"/>
      <c r="J352" s="80"/>
      <c r="K352" s="88"/>
    </row>
    <row r="353" spans="1:11" x14ac:dyDescent="0.25">
      <c r="A353" s="81"/>
      <c r="B353" s="72"/>
      <c r="C353" s="82"/>
      <c r="D353" s="82"/>
      <c r="E353" s="82"/>
      <c r="F353" s="82"/>
      <c r="G353" s="82"/>
      <c r="H353" s="82"/>
      <c r="I353" s="82"/>
      <c r="J353" s="82"/>
      <c r="K353" s="88"/>
    </row>
    <row r="354" spans="1:11" x14ac:dyDescent="0.25">
      <c r="A354" s="68"/>
      <c r="B354" s="69"/>
      <c r="C354" s="70">
        <f>SUM(C359,C365,C371,C377,C383)</f>
        <v>0</v>
      </c>
      <c r="D354" s="70">
        <f t="shared" ref="D354:J354" si="15">SUM(D359,D365,D371,D377,D383)</f>
        <v>0</v>
      </c>
      <c r="E354" s="70">
        <f t="shared" si="15"/>
        <v>0</v>
      </c>
      <c r="F354" s="70">
        <f t="shared" si="15"/>
        <v>0</v>
      </c>
      <c r="G354" s="70">
        <f t="shared" si="15"/>
        <v>0</v>
      </c>
      <c r="H354" s="70">
        <f t="shared" si="15"/>
        <v>0</v>
      </c>
      <c r="I354" s="70">
        <f t="shared" si="15"/>
        <v>0</v>
      </c>
      <c r="J354" s="70">
        <f t="shared" si="15"/>
        <v>0</v>
      </c>
      <c r="K354" s="88"/>
    </row>
    <row r="355" spans="1:11" x14ac:dyDescent="0.25">
      <c r="A355" s="71"/>
      <c r="B355" s="72">
        <v>41995</v>
      </c>
      <c r="C355" s="73"/>
      <c r="D355" s="73"/>
      <c r="E355" s="73"/>
      <c r="F355" s="73"/>
      <c r="G355" s="73"/>
      <c r="H355" s="73"/>
      <c r="I355" s="73"/>
      <c r="J355" s="73"/>
      <c r="K355" s="88"/>
    </row>
    <row r="356" spans="1:11" x14ac:dyDescent="0.25">
      <c r="A356" s="74"/>
      <c r="B356" s="72"/>
      <c r="C356" s="75"/>
      <c r="D356" s="75"/>
      <c r="E356" s="75"/>
      <c r="F356" s="75"/>
      <c r="G356" s="75"/>
      <c r="H356" s="75"/>
      <c r="I356" s="75"/>
      <c r="J356" s="75"/>
      <c r="K356" s="88"/>
    </row>
    <row r="357" spans="1:11" x14ac:dyDescent="0.25">
      <c r="A357" s="76"/>
      <c r="B357" s="72"/>
      <c r="C357" s="78"/>
      <c r="D357" s="78"/>
      <c r="E357" s="78"/>
      <c r="F357" s="78"/>
      <c r="G357" s="78"/>
      <c r="H357" s="78"/>
      <c r="I357" s="78"/>
      <c r="J357" s="78"/>
      <c r="K357" s="88"/>
    </row>
    <row r="358" spans="1:11" x14ac:dyDescent="0.25">
      <c r="A358" s="79"/>
      <c r="B358" s="72"/>
      <c r="C358" s="80"/>
      <c r="D358" s="80"/>
      <c r="E358" s="80"/>
      <c r="F358" s="80"/>
      <c r="G358" s="80"/>
      <c r="H358" s="80"/>
      <c r="I358" s="80"/>
      <c r="J358" s="80"/>
      <c r="K358" s="88"/>
    </row>
    <row r="359" spans="1:11" x14ac:dyDescent="0.25">
      <c r="A359" s="81"/>
      <c r="B359" s="72"/>
      <c r="C359" s="82"/>
      <c r="D359" s="82"/>
      <c r="E359" s="82"/>
      <c r="F359" s="82"/>
      <c r="G359" s="82"/>
      <c r="H359" s="82"/>
      <c r="I359" s="82"/>
      <c r="J359" s="82"/>
      <c r="K359" s="88"/>
    </row>
    <row r="360" spans="1:11" x14ac:dyDescent="0.25">
      <c r="A360" s="83"/>
      <c r="B360" s="84">
        <v>41996</v>
      </c>
      <c r="C360" s="85"/>
      <c r="D360" s="85"/>
      <c r="E360" s="85"/>
      <c r="F360" s="85"/>
      <c r="G360" s="85"/>
      <c r="H360" s="85"/>
      <c r="I360" s="85"/>
      <c r="J360" s="85"/>
      <c r="K360" s="88"/>
    </row>
    <row r="361" spans="1:11" x14ac:dyDescent="0.25">
      <c r="A361" s="71"/>
      <c r="B361" s="72"/>
      <c r="C361" s="73"/>
      <c r="D361" s="73"/>
      <c r="E361" s="73"/>
      <c r="F361" s="73"/>
      <c r="G361" s="73"/>
      <c r="H361" s="73"/>
      <c r="I361" s="73"/>
      <c r="J361" s="73"/>
      <c r="K361" s="88"/>
    </row>
    <row r="362" spans="1:11" x14ac:dyDescent="0.25">
      <c r="A362" s="74"/>
      <c r="B362" s="72"/>
      <c r="C362" s="75"/>
      <c r="D362" s="75"/>
      <c r="E362" s="75"/>
      <c r="F362" s="75"/>
      <c r="G362" s="75"/>
      <c r="H362" s="75"/>
      <c r="I362" s="75"/>
      <c r="J362" s="75"/>
      <c r="K362" s="88"/>
    </row>
    <row r="363" spans="1:11" x14ac:dyDescent="0.25">
      <c r="A363" s="76"/>
      <c r="B363" s="72"/>
      <c r="C363" s="78"/>
      <c r="D363" s="78"/>
      <c r="E363" s="78"/>
      <c r="F363" s="78"/>
      <c r="G363" s="78"/>
      <c r="H363" s="78"/>
      <c r="I363" s="78"/>
      <c r="J363" s="78"/>
      <c r="K363" s="88"/>
    </row>
    <row r="364" spans="1:11" x14ac:dyDescent="0.25">
      <c r="A364" s="79"/>
      <c r="B364" s="72"/>
      <c r="C364" s="80"/>
      <c r="D364" s="80"/>
      <c r="E364" s="80"/>
      <c r="F364" s="80"/>
      <c r="G364" s="80"/>
      <c r="H364" s="80"/>
      <c r="I364" s="80"/>
      <c r="J364" s="80"/>
      <c r="K364" s="88"/>
    </row>
    <row r="365" spans="1:11" x14ac:dyDescent="0.25">
      <c r="A365" s="81"/>
      <c r="B365" s="72"/>
      <c r="C365" s="82"/>
      <c r="D365" s="82"/>
      <c r="E365" s="82"/>
      <c r="F365" s="82"/>
      <c r="G365" s="82"/>
      <c r="H365" s="82"/>
      <c r="I365" s="82"/>
      <c r="J365" s="82"/>
      <c r="K365" s="88"/>
    </row>
    <row r="366" spans="1:11" x14ac:dyDescent="0.25">
      <c r="A366" s="83"/>
      <c r="B366" s="84">
        <v>41997</v>
      </c>
      <c r="C366" s="85"/>
      <c r="D366" s="85"/>
      <c r="E366" s="85"/>
      <c r="F366" s="85"/>
      <c r="G366" s="85"/>
      <c r="H366" s="85"/>
      <c r="I366" s="85"/>
      <c r="J366" s="85"/>
      <c r="K366" s="88"/>
    </row>
    <row r="367" spans="1:11" x14ac:dyDescent="0.25">
      <c r="A367" s="71"/>
      <c r="B367" s="72"/>
      <c r="C367" s="73"/>
      <c r="D367" s="73"/>
      <c r="E367" s="73"/>
      <c r="F367" s="73"/>
      <c r="G367" s="73"/>
      <c r="H367" s="73"/>
      <c r="I367" s="73"/>
      <c r="J367" s="73"/>
      <c r="K367" s="88"/>
    </row>
    <row r="368" spans="1:11" x14ac:dyDescent="0.25">
      <c r="A368" s="74"/>
      <c r="B368" s="72"/>
      <c r="C368" s="75"/>
      <c r="D368" s="75"/>
      <c r="E368" s="75"/>
      <c r="F368" s="75"/>
      <c r="G368" s="75"/>
      <c r="H368" s="75"/>
      <c r="I368" s="75"/>
      <c r="J368" s="75"/>
      <c r="K368" s="88"/>
    </row>
    <row r="369" spans="1:11" x14ac:dyDescent="0.25">
      <c r="A369" s="76"/>
      <c r="B369" s="72"/>
      <c r="C369" s="78"/>
      <c r="D369" s="78"/>
      <c r="E369" s="78"/>
      <c r="F369" s="78"/>
      <c r="G369" s="78"/>
      <c r="H369" s="78"/>
      <c r="I369" s="78"/>
      <c r="J369" s="78"/>
      <c r="K369" s="88"/>
    </row>
    <row r="370" spans="1:11" x14ac:dyDescent="0.25">
      <c r="A370" s="79"/>
      <c r="B370" s="72"/>
      <c r="C370" s="80"/>
      <c r="D370" s="80"/>
      <c r="E370" s="80"/>
      <c r="F370" s="80"/>
      <c r="G370" s="80"/>
      <c r="H370" s="80"/>
      <c r="I370" s="80"/>
      <c r="J370" s="80"/>
      <c r="K370" s="88"/>
    </row>
    <row r="371" spans="1:11" x14ac:dyDescent="0.25">
      <c r="A371" s="81"/>
      <c r="B371" s="72"/>
      <c r="C371" s="82"/>
      <c r="D371" s="82"/>
      <c r="E371" s="82"/>
      <c r="F371" s="82"/>
      <c r="G371" s="82"/>
      <c r="H371" s="82"/>
      <c r="I371" s="82"/>
      <c r="J371" s="82"/>
      <c r="K371" s="88"/>
    </row>
    <row r="372" spans="1:11" x14ac:dyDescent="0.25">
      <c r="A372" s="83"/>
      <c r="B372" s="84">
        <v>41998</v>
      </c>
      <c r="C372" s="85"/>
      <c r="D372" s="85"/>
      <c r="E372" s="85"/>
      <c r="F372" s="85"/>
      <c r="G372" s="85"/>
      <c r="H372" s="85"/>
      <c r="I372" s="85"/>
      <c r="J372" s="85"/>
      <c r="K372" s="88"/>
    </row>
    <row r="373" spans="1:11" x14ac:dyDescent="0.25">
      <c r="A373" s="71"/>
      <c r="B373" s="72"/>
      <c r="C373" s="73"/>
      <c r="D373" s="73"/>
      <c r="E373" s="73"/>
      <c r="F373" s="73"/>
      <c r="G373" s="73"/>
      <c r="H373" s="73"/>
      <c r="I373" s="73"/>
      <c r="J373" s="73"/>
      <c r="K373" s="88"/>
    </row>
    <row r="374" spans="1:11" x14ac:dyDescent="0.25">
      <c r="A374" s="74"/>
      <c r="B374" s="72"/>
      <c r="C374" s="75"/>
      <c r="D374" s="75"/>
      <c r="E374" s="75"/>
      <c r="F374" s="75"/>
      <c r="G374" s="75"/>
      <c r="H374" s="75"/>
      <c r="I374" s="75"/>
      <c r="J374" s="75"/>
      <c r="K374" s="88"/>
    </row>
    <row r="375" spans="1:11" x14ac:dyDescent="0.25">
      <c r="A375" s="76"/>
      <c r="B375" s="72"/>
      <c r="C375" s="78"/>
      <c r="D375" s="78"/>
      <c r="E375" s="78"/>
      <c r="F375" s="78"/>
      <c r="G375" s="78"/>
      <c r="H375" s="78"/>
      <c r="I375" s="78"/>
      <c r="J375" s="78"/>
      <c r="K375" s="88"/>
    </row>
    <row r="376" spans="1:11" x14ac:dyDescent="0.25">
      <c r="A376" s="79"/>
      <c r="B376" s="72"/>
      <c r="C376" s="80"/>
      <c r="D376" s="80"/>
      <c r="E376" s="80"/>
      <c r="F376" s="80"/>
      <c r="G376" s="80"/>
      <c r="H376" s="80"/>
      <c r="I376" s="80"/>
      <c r="J376" s="80"/>
      <c r="K376" s="88"/>
    </row>
    <row r="377" spans="1:11" x14ac:dyDescent="0.25">
      <c r="A377" s="81"/>
      <c r="B377" s="72"/>
      <c r="C377" s="82"/>
      <c r="D377" s="82"/>
      <c r="E377" s="82"/>
      <c r="F377" s="82"/>
      <c r="G377" s="82"/>
      <c r="H377" s="82"/>
      <c r="I377" s="82"/>
      <c r="J377" s="82"/>
      <c r="K377" s="88"/>
    </row>
    <row r="378" spans="1:11" x14ac:dyDescent="0.25">
      <c r="A378" s="83"/>
      <c r="B378" s="84">
        <v>41999</v>
      </c>
      <c r="C378" s="85"/>
      <c r="D378" s="85"/>
      <c r="E378" s="85"/>
      <c r="F378" s="85"/>
      <c r="G378" s="85"/>
      <c r="H378" s="85"/>
      <c r="I378" s="85"/>
      <c r="J378" s="85"/>
      <c r="K378" s="88"/>
    </row>
    <row r="379" spans="1:11" x14ac:dyDescent="0.25">
      <c r="A379" s="71"/>
      <c r="B379" s="72"/>
      <c r="C379" s="73"/>
      <c r="D379" s="73"/>
      <c r="E379" s="73"/>
      <c r="F379" s="73"/>
      <c r="G379" s="73"/>
      <c r="H379" s="73"/>
      <c r="I379" s="73"/>
      <c r="J379" s="73"/>
      <c r="K379" s="88"/>
    </row>
    <row r="380" spans="1:11" x14ac:dyDescent="0.25">
      <c r="A380" s="74"/>
      <c r="B380" s="72"/>
      <c r="C380" s="75"/>
      <c r="D380" s="75"/>
      <c r="E380" s="75"/>
      <c r="F380" s="75"/>
      <c r="G380" s="75"/>
      <c r="H380" s="75"/>
      <c r="I380" s="75"/>
      <c r="J380" s="75"/>
      <c r="K380" s="88"/>
    </row>
    <row r="381" spans="1:11" x14ac:dyDescent="0.25">
      <c r="A381" s="76"/>
      <c r="B381" s="72"/>
      <c r="C381" s="78"/>
      <c r="D381" s="78"/>
      <c r="E381" s="78"/>
      <c r="F381" s="78"/>
      <c r="G381" s="78"/>
      <c r="H381" s="78"/>
      <c r="I381" s="78"/>
      <c r="J381" s="78"/>
      <c r="K381" s="88"/>
    </row>
    <row r="382" spans="1:11" x14ac:dyDescent="0.25">
      <c r="A382" s="79"/>
      <c r="B382" s="72"/>
      <c r="C382" s="80"/>
      <c r="D382" s="80"/>
      <c r="E382" s="80"/>
      <c r="F382" s="80"/>
      <c r="G382" s="80"/>
      <c r="H382" s="80"/>
      <c r="I382" s="80"/>
      <c r="J382" s="80"/>
      <c r="K382" s="88"/>
    </row>
    <row r="383" spans="1:11" x14ac:dyDescent="0.25">
      <c r="A383" s="81"/>
      <c r="B383" s="72"/>
      <c r="C383" s="82"/>
      <c r="D383" s="82"/>
      <c r="E383" s="82"/>
      <c r="F383" s="82"/>
      <c r="G383" s="82"/>
      <c r="H383" s="82"/>
      <c r="I383" s="82"/>
      <c r="J383" s="82"/>
      <c r="K383" s="88"/>
    </row>
    <row r="384" spans="1:11" x14ac:dyDescent="0.25">
      <c r="A384" s="68"/>
      <c r="B384" s="69"/>
      <c r="C384" s="70">
        <f>SUM(C389,C395,C401,C407,C413)</f>
        <v>0</v>
      </c>
      <c r="D384" s="70">
        <f t="shared" ref="D384:J384" si="16">SUM(D389,D395,D401,D407,D413)</f>
        <v>0</v>
      </c>
      <c r="E384" s="70">
        <f t="shared" si="16"/>
        <v>0</v>
      </c>
      <c r="F384" s="70">
        <f t="shared" si="16"/>
        <v>0</v>
      </c>
      <c r="G384" s="70">
        <f t="shared" si="16"/>
        <v>0</v>
      </c>
      <c r="H384" s="70">
        <f t="shared" si="16"/>
        <v>0</v>
      </c>
      <c r="I384" s="70">
        <f t="shared" si="16"/>
        <v>0</v>
      </c>
      <c r="J384" s="70">
        <f t="shared" si="16"/>
        <v>0</v>
      </c>
      <c r="K384" s="88"/>
    </row>
    <row r="385" spans="1:11" x14ac:dyDescent="0.25">
      <c r="A385" s="71"/>
      <c r="B385" s="72">
        <v>42002</v>
      </c>
      <c r="C385" s="73"/>
      <c r="D385" s="73"/>
      <c r="E385" s="73"/>
      <c r="F385" s="73"/>
      <c r="G385" s="73"/>
      <c r="H385" s="73"/>
      <c r="I385" s="73"/>
      <c r="J385" s="73"/>
      <c r="K385" s="88"/>
    </row>
    <row r="386" spans="1:11" x14ac:dyDescent="0.25">
      <c r="A386" s="74"/>
      <c r="B386" s="72"/>
      <c r="C386" s="75"/>
      <c r="D386" s="75"/>
      <c r="E386" s="75"/>
      <c r="F386" s="75"/>
      <c r="G386" s="75"/>
      <c r="H386" s="75"/>
      <c r="I386" s="75"/>
      <c r="J386" s="75"/>
      <c r="K386" s="88"/>
    </row>
    <row r="387" spans="1:11" x14ac:dyDescent="0.25">
      <c r="A387" s="76"/>
      <c r="B387" s="72"/>
      <c r="C387" s="78"/>
      <c r="D387" s="78"/>
      <c r="E387" s="78"/>
      <c r="F387" s="78"/>
      <c r="G387" s="78"/>
      <c r="H387" s="78"/>
      <c r="I387" s="78"/>
      <c r="J387" s="78"/>
      <c r="K387" s="88"/>
    </row>
    <row r="388" spans="1:11" x14ac:dyDescent="0.25">
      <c r="A388" s="79"/>
      <c r="B388" s="72"/>
      <c r="C388" s="80"/>
      <c r="D388" s="80"/>
      <c r="E388" s="80"/>
      <c r="F388" s="80"/>
      <c r="G388" s="80"/>
      <c r="H388" s="80"/>
      <c r="I388" s="80"/>
      <c r="J388" s="80"/>
      <c r="K388" s="88"/>
    </row>
    <row r="389" spans="1:11" x14ac:dyDescent="0.25">
      <c r="A389" s="81"/>
      <c r="B389" s="72"/>
      <c r="C389" s="82"/>
      <c r="D389" s="82"/>
      <c r="E389" s="82"/>
      <c r="F389" s="82"/>
      <c r="G389" s="82"/>
      <c r="H389" s="82"/>
      <c r="I389" s="82"/>
      <c r="J389" s="82"/>
      <c r="K389" s="88"/>
    </row>
    <row r="390" spans="1:11" x14ac:dyDescent="0.25">
      <c r="A390" s="83"/>
      <c r="B390" s="84">
        <v>42003</v>
      </c>
      <c r="C390" s="85"/>
      <c r="D390" s="85"/>
      <c r="E390" s="85"/>
      <c r="F390" s="85"/>
      <c r="G390" s="85"/>
      <c r="H390" s="85"/>
      <c r="I390" s="85"/>
      <c r="J390" s="85"/>
      <c r="K390" s="88"/>
    </row>
    <row r="391" spans="1:11" x14ac:dyDescent="0.25">
      <c r="A391" s="71"/>
      <c r="B391" s="72"/>
      <c r="C391" s="73"/>
      <c r="D391" s="73"/>
      <c r="E391" s="73"/>
      <c r="F391" s="73"/>
      <c r="G391" s="73"/>
      <c r="H391" s="73"/>
      <c r="I391" s="73"/>
      <c r="J391" s="73"/>
      <c r="K391" s="88"/>
    </row>
    <row r="392" spans="1:11" x14ac:dyDescent="0.25">
      <c r="A392" s="74"/>
      <c r="B392" s="72"/>
      <c r="C392" s="75"/>
      <c r="D392" s="75"/>
      <c r="E392" s="75"/>
      <c r="F392" s="75"/>
      <c r="G392" s="75"/>
      <c r="H392" s="75"/>
      <c r="I392" s="75"/>
      <c r="J392" s="75"/>
      <c r="K392" s="88"/>
    </row>
    <row r="393" spans="1:11" x14ac:dyDescent="0.25">
      <c r="A393" s="76"/>
      <c r="B393" s="72"/>
      <c r="C393" s="78"/>
      <c r="D393" s="78"/>
      <c r="E393" s="78"/>
      <c r="F393" s="78"/>
      <c r="G393" s="78"/>
      <c r="H393" s="78"/>
      <c r="I393" s="78"/>
      <c r="J393" s="78"/>
      <c r="K393" s="88"/>
    </row>
    <row r="394" spans="1:11" x14ac:dyDescent="0.25">
      <c r="A394" s="79"/>
      <c r="B394" s="72"/>
      <c r="C394" s="80"/>
      <c r="D394" s="80"/>
      <c r="E394" s="80"/>
      <c r="F394" s="80"/>
      <c r="G394" s="80"/>
      <c r="H394" s="80"/>
      <c r="I394" s="80"/>
      <c r="J394" s="80"/>
      <c r="K394" s="88"/>
    </row>
    <row r="395" spans="1:11" x14ac:dyDescent="0.25">
      <c r="A395" s="81"/>
      <c r="B395" s="72"/>
      <c r="C395" s="82"/>
      <c r="D395" s="82"/>
      <c r="E395" s="82"/>
      <c r="F395" s="82"/>
      <c r="G395" s="82"/>
      <c r="H395" s="82"/>
      <c r="I395" s="82"/>
      <c r="J395" s="82"/>
      <c r="K395" s="88"/>
    </row>
    <row r="396" spans="1:11" x14ac:dyDescent="0.25">
      <c r="A396" s="83"/>
      <c r="B396" s="84">
        <v>42004</v>
      </c>
      <c r="C396" s="85"/>
      <c r="D396" s="85"/>
      <c r="E396" s="85"/>
      <c r="F396" s="85"/>
      <c r="G396" s="85"/>
      <c r="H396" s="85"/>
      <c r="I396" s="85"/>
      <c r="J396" s="85"/>
      <c r="K396" s="88"/>
    </row>
    <row r="397" spans="1:11" x14ac:dyDescent="0.25">
      <c r="A397" s="71"/>
      <c r="B397" s="72"/>
      <c r="C397" s="73"/>
      <c r="D397" s="73"/>
      <c r="E397" s="73"/>
      <c r="F397" s="73"/>
      <c r="G397" s="73"/>
      <c r="H397" s="73"/>
      <c r="I397" s="73"/>
      <c r="J397" s="73"/>
      <c r="K397" s="88"/>
    </row>
    <row r="398" spans="1:11" x14ac:dyDescent="0.25">
      <c r="A398" s="74"/>
      <c r="B398" s="72"/>
      <c r="C398" s="75"/>
      <c r="D398" s="75"/>
      <c r="E398" s="75"/>
      <c r="F398" s="75"/>
      <c r="G398" s="75"/>
      <c r="H398" s="75"/>
      <c r="I398" s="75"/>
      <c r="J398" s="75"/>
      <c r="K398" s="88"/>
    </row>
    <row r="399" spans="1:11" x14ac:dyDescent="0.25">
      <c r="A399" s="76"/>
      <c r="B399" s="72"/>
      <c r="C399" s="78"/>
      <c r="D399" s="78"/>
      <c r="E399" s="78"/>
      <c r="F399" s="78"/>
      <c r="G399" s="78"/>
      <c r="H399" s="78"/>
      <c r="I399" s="78"/>
      <c r="J399" s="78"/>
      <c r="K399" s="88"/>
    </row>
    <row r="400" spans="1:11" x14ac:dyDescent="0.25">
      <c r="A400" s="79"/>
      <c r="B400" s="72"/>
      <c r="C400" s="80"/>
      <c r="D400" s="80"/>
      <c r="E400" s="80"/>
      <c r="F400" s="80"/>
      <c r="G400" s="80"/>
      <c r="H400" s="80"/>
      <c r="I400" s="80"/>
      <c r="J400" s="80"/>
      <c r="K400" s="88"/>
    </row>
    <row r="401" spans="1:11" x14ac:dyDescent="0.25">
      <c r="A401" s="81"/>
      <c r="B401" s="72"/>
      <c r="C401" s="82"/>
      <c r="D401" s="82"/>
      <c r="E401" s="82"/>
      <c r="F401" s="82"/>
      <c r="G401" s="82"/>
      <c r="H401" s="82"/>
      <c r="I401" s="82"/>
      <c r="J401" s="82"/>
      <c r="K401" s="88"/>
    </row>
    <row r="402" spans="1:11" x14ac:dyDescent="0.25">
      <c r="A402" s="65"/>
      <c r="B402" s="66"/>
      <c r="C402" s="93">
        <f>SUM(C414,C444,C474,C504+C407+C413)</f>
        <v>0</v>
      </c>
      <c r="D402" s="93">
        <f t="shared" ref="D402:J402" si="17">SUM(D414,D444,D474,D504+D407+D413)</f>
        <v>0</v>
      </c>
      <c r="E402" s="93">
        <f t="shared" si="17"/>
        <v>0</v>
      </c>
      <c r="F402" s="93">
        <f t="shared" si="17"/>
        <v>0</v>
      </c>
      <c r="G402" s="93">
        <f t="shared" si="17"/>
        <v>0</v>
      </c>
      <c r="H402" s="93">
        <f t="shared" si="17"/>
        <v>0</v>
      </c>
      <c r="I402" s="93">
        <f t="shared" si="17"/>
        <v>0</v>
      </c>
      <c r="J402" s="93">
        <f t="shared" si="17"/>
        <v>0</v>
      </c>
      <c r="K402" s="88"/>
    </row>
    <row r="403" spans="1:11" x14ac:dyDescent="0.25">
      <c r="A403" s="71"/>
      <c r="B403" s="72">
        <v>42005</v>
      </c>
      <c r="C403" s="73"/>
      <c r="D403" s="73"/>
      <c r="E403" s="73"/>
      <c r="F403" s="73"/>
      <c r="G403" s="73"/>
      <c r="H403" s="73"/>
      <c r="I403" s="73"/>
      <c r="J403" s="73"/>
      <c r="K403" s="88"/>
    </row>
    <row r="404" spans="1:11" x14ac:dyDescent="0.25">
      <c r="A404" s="74"/>
      <c r="B404" s="72"/>
      <c r="C404" s="75"/>
      <c r="D404" s="75"/>
      <c r="E404" s="75"/>
      <c r="F404" s="75"/>
      <c r="G404" s="75"/>
      <c r="H404" s="75"/>
      <c r="I404" s="75"/>
      <c r="J404" s="75"/>
      <c r="K404" s="88"/>
    </row>
    <row r="405" spans="1:11" x14ac:dyDescent="0.25">
      <c r="A405" s="76"/>
      <c r="B405" s="72"/>
      <c r="C405" s="78"/>
      <c r="D405" s="78"/>
      <c r="E405" s="78"/>
      <c r="F405" s="78"/>
      <c r="G405" s="78"/>
      <c r="H405" s="78"/>
      <c r="I405" s="78"/>
      <c r="J405" s="78"/>
      <c r="K405" s="88"/>
    </row>
    <row r="406" spans="1:11" x14ac:dyDescent="0.25">
      <c r="A406" s="79"/>
      <c r="B406" s="72"/>
      <c r="C406" s="80"/>
      <c r="D406" s="80"/>
      <c r="E406" s="80"/>
      <c r="F406" s="80"/>
      <c r="G406" s="80"/>
      <c r="H406" s="80"/>
      <c r="I406" s="80"/>
      <c r="J406" s="80"/>
      <c r="K406" s="88"/>
    </row>
    <row r="407" spans="1:11" x14ac:dyDescent="0.25">
      <c r="A407" s="81"/>
      <c r="B407" s="72"/>
      <c r="C407" s="82"/>
      <c r="D407" s="82"/>
      <c r="E407" s="82"/>
      <c r="F407" s="82"/>
      <c r="G407" s="82"/>
      <c r="H407" s="82"/>
      <c r="I407" s="82"/>
      <c r="J407" s="82"/>
      <c r="K407" s="88"/>
    </row>
    <row r="408" spans="1:11" x14ac:dyDescent="0.25">
      <c r="A408" s="83"/>
      <c r="B408" s="84">
        <v>42006</v>
      </c>
      <c r="C408" s="85"/>
      <c r="D408" s="85"/>
      <c r="E408" s="85"/>
      <c r="F408" s="85"/>
      <c r="G408" s="85"/>
      <c r="H408" s="85"/>
      <c r="I408" s="85"/>
      <c r="J408" s="85"/>
      <c r="K408" s="88"/>
    </row>
    <row r="409" spans="1:11" x14ac:dyDescent="0.25">
      <c r="A409" s="71"/>
      <c r="B409" s="72"/>
      <c r="C409" s="73"/>
      <c r="D409" s="73"/>
      <c r="E409" s="73"/>
      <c r="F409" s="73"/>
      <c r="G409" s="73"/>
      <c r="H409" s="73"/>
      <c r="I409" s="73"/>
      <c r="J409" s="73"/>
      <c r="K409" s="88"/>
    </row>
    <row r="410" spans="1:11" x14ac:dyDescent="0.25">
      <c r="A410" s="74"/>
      <c r="B410" s="72"/>
      <c r="C410" s="75"/>
      <c r="D410" s="75"/>
      <c r="E410" s="75"/>
      <c r="F410" s="75"/>
      <c r="G410" s="75"/>
      <c r="H410" s="75"/>
      <c r="I410" s="75"/>
      <c r="J410" s="75"/>
      <c r="K410" s="88"/>
    </row>
    <row r="411" spans="1:11" x14ac:dyDescent="0.25">
      <c r="A411" s="76"/>
      <c r="B411" s="72"/>
      <c r="C411" s="78"/>
      <c r="D411" s="78"/>
      <c r="E411" s="78"/>
      <c r="F411" s="78"/>
      <c r="G411" s="78"/>
      <c r="H411" s="78"/>
      <c r="I411" s="78"/>
      <c r="J411" s="78"/>
      <c r="K411" s="88"/>
    </row>
    <row r="412" spans="1:11" x14ac:dyDescent="0.25">
      <c r="A412" s="79"/>
      <c r="B412" s="72"/>
      <c r="C412" s="80"/>
      <c r="D412" s="80"/>
      <c r="E412" s="80"/>
      <c r="F412" s="80"/>
      <c r="G412" s="80"/>
      <c r="H412" s="80"/>
      <c r="I412" s="80"/>
      <c r="J412" s="80"/>
      <c r="K412" s="88"/>
    </row>
    <row r="413" spans="1:11" x14ac:dyDescent="0.25">
      <c r="A413" s="81"/>
      <c r="B413" s="72"/>
      <c r="C413" s="82"/>
      <c r="D413" s="82"/>
      <c r="E413" s="82"/>
      <c r="F413" s="82"/>
      <c r="G413" s="82"/>
      <c r="H413" s="82"/>
      <c r="I413" s="82"/>
      <c r="J413" s="82"/>
      <c r="K413" s="88"/>
    </row>
    <row r="414" spans="1:11" x14ac:dyDescent="0.25">
      <c r="A414" s="68"/>
      <c r="B414" s="69"/>
      <c r="C414" s="70">
        <f>SUM(C419,C425,C431,C437,C443)</f>
        <v>0</v>
      </c>
      <c r="D414" s="70">
        <f t="shared" ref="D414:J414" si="18">SUM(D419,D425,D431,D437,D443)</f>
        <v>0</v>
      </c>
      <c r="E414" s="70">
        <f t="shared" si="18"/>
        <v>0</v>
      </c>
      <c r="F414" s="70">
        <f t="shared" si="18"/>
        <v>0</v>
      </c>
      <c r="G414" s="70">
        <f t="shared" si="18"/>
        <v>0</v>
      </c>
      <c r="H414" s="70">
        <f t="shared" si="18"/>
        <v>0</v>
      </c>
      <c r="I414" s="70">
        <f t="shared" si="18"/>
        <v>0</v>
      </c>
      <c r="J414" s="70">
        <f t="shared" si="18"/>
        <v>0</v>
      </c>
      <c r="K414" s="88"/>
    </row>
    <row r="415" spans="1:11" x14ac:dyDescent="0.25">
      <c r="A415" s="71"/>
      <c r="B415" s="72">
        <v>42009</v>
      </c>
      <c r="C415" s="73"/>
      <c r="D415" s="73"/>
      <c r="E415" s="73"/>
      <c r="F415" s="73"/>
      <c r="G415" s="73"/>
      <c r="H415" s="73"/>
      <c r="I415" s="73"/>
      <c r="J415" s="73"/>
      <c r="K415" s="88"/>
    </row>
    <row r="416" spans="1:11" x14ac:dyDescent="0.25">
      <c r="A416" s="74"/>
      <c r="B416" s="72"/>
      <c r="C416" s="75"/>
      <c r="D416" s="75"/>
      <c r="E416" s="75"/>
      <c r="F416" s="75"/>
      <c r="G416" s="75"/>
      <c r="H416" s="75"/>
      <c r="I416" s="75"/>
      <c r="J416" s="75"/>
      <c r="K416" s="88"/>
    </row>
    <row r="417" spans="1:11" x14ac:dyDescent="0.25">
      <c r="A417" s="76"/>
      <c r="B417" s="72"/>
      <c r="C417" s="78"/>
      <c r="D417" s="78"/>
      <c r="E417" s="78"/>
      <c r="F417" s="78"/>
      <c r="G417" s="78"/>
      <c r="H417" s="78"/>
      <c r="I417" s="78"/>
      <c r="J417" s="78"/>
      <c r="K417" s="88"/>
    </row>
    <row r="418" spans="1:11" x14ac:dyDescent="0.25">
      <c r="A418" s="79"/>
      <c r="B418" s="72"/>
      <c r="C418" s="80"/>
      <c r="D418" s="80"/>
      <c r="E418" s="80"/>
      <c r="F418" s="80"/>
      <c r="G418" s="80"/>
      <c r="H418" s="80"/>
      <c r="I418" s="80"/>
      <c r="J418" s="80"/>
      <c r="K418" s="88"/>
    </row>
    <row r="419" spans="1:11" x14ac:dyDescent="0.25">
      <c r="A419" s="81"/>
      <c r="B419" s="72"/>
      <c r="C419" s="82"/>
      <c r="D419" s="82"/>
      <c r="E419" s="82"/>
      <c r="F419" s="82"/>
      <c r="G419" s="82"/>
      <c r="H419" s="82"/>
      <c r="I419" s="82"/>
      <c r="J419" s="82"/>
      <c r="K419" s="88"/>
    </row>
    <row r="420" spans="1:11" x14ac:dyDescent="0.25">
      <c r="A420" s="83"/>
      <c r="B420" s="84">
        <v>42010</v>
      </c>
      <c r="C420" s="85"/>
      <c r="D420" s="85"/>
      <c r="E420" s="85"/>
      <c r="F420" s="85"/>
      <c r="G420" s="85"/>
      <c r="H420" s="85"/>
      <c r="I420" s="85"/>
      <c r="J420" s="85"/>
      <c r="K420" s="88"/>
    </row>
    <row r="421" spans="1:11" x14ac:dyDescent="0.25">
      <c r="A421" s="71"/>
      <c r="B421" s="72"/>
      <c r="C421" s="73"/>
      <c r="D421" s="73"/>
      <c r="E421" s="73"/>
      <c r="F421" s="73"/>
      <c r="G421" s="73"/>
      <c r="H421" s="73"/>
      <c r="I421" s="73"/>
      <c r="J421" s="73"/>
      <c r="K421" s="88"/>
    </row>
    <row r="422" spans="1:11" x14ac:dyDescent="0.25">
      <c r="A422" s="74"/>
      <c r="B422" s="72"/>
      <c r="C422" s="75"/>
      <c r="D422" s="75"/>
      <c r="E422" s="75"/>
      <c r="F422" s="75"/>
      <c r="G422" s="75"/>
      <c r="H422" s="75"/>
      <c r="I422" s="75"/>
      <c r="J422" s="75"/>
      <c r="K422" s="88"/>
    </row>
    <row r="423" spans="1:11" x14ac:dyDescent="0.25">
      <c r="A423" s="76"/>
      <c r="B423" s="72"/>
      <c r="C423" s="78"/>
      <c r="D423" s="78"/>
      <c r="E423" s="78"/>
      <c r="F423" s="78"/>
      <c r="G423" s="78"/>
      <c r="H423" s="78"/>
      <c r="I423" s="78"/>
      <c r="J423" s="78"/>
      <c r="K423" s="88"/>
    </row>
    <row r="424" spans="1:11" x14ac:dyDescent="0.25">
      <c r="A424" s="79"/>
      <c r="B424" s="72"/>
      <c r="C424" s="80"/>
      <c r="D424" s="80"/>
      <c r="E424" s="80"/>
      <c r="F424" s="80"/>
      <c r="G424" s="80"/>
      <c r="H424" s="80"/>
      <c r="I424" s="80"/>
      <c r="J424" s="80"/>
      <c r="K424" s="88"/>
    </row>
    <row r="425" spans="1:11" x14ac:dyDescent="0.25">
      <c r="A425" s="81"/>
      <c r="B425" s="72"/>
      <c r="C425" s="82"/>
      <c r="D425" s="82"/>
      <c r="E425" s="82"/>
      <c r="F425" s="82"/>
      <c r="G425" s="82"/>
      <c r="H425" s="82"/>
      <c r="I425" s="82"/>
      <c r="J425" s="82"/>
      <c r="K425" s="88"/>
    </row>
    <row r="426" spans="1:11" x14ac:dyDescent="0.25">
      <c r="A426" s="83"/>
      <c r="B426" s="84">
        <v>42011</v>
      </c>
      <c r="C426" s="85"/>
      <c r="D426" s="85"/>
      <c r="E426" s="85"/>
      <c r="F426" s="85"/>
      <c r="G426" s="85"/>
      <c r="H426" s="85"/>
      <c r="I426" s="85"/>
      <c r="J426" s="85"/>
      <c r="K426" s="88"/>
    </row>
    <row r="427" spans="1:11" x14ac:dyDescent="0.25">
      <c r="A427" s="71"/>
      <c r="B427" s="72"/>
      <c r="C427" s="73"/>
      <c r="D427" s="73"/>
      <c r="E427" s="73"/>
      <c r="F427" s="73"/>
      <c r="G427" s="73"/>
      <c r="H427" s="73"/>
      <c r="I427" s="73"/>
      <c r="J427" s="73"/>
      <c r="K427" s="88"/>
    </row>
    <row r="428" spans="1:11" x14ac:dyDescent="0.25">
      <c r="A428" s="74"/>
      <c r="B428" s="72"/>
      <c r="C428" s="75"/>
      <c r="D428" s="75"/>
      <c r="E428" s="75"/>
      <c r="F428" s="75"/>
      <c r="G428" s="75"/>
      <c r="H428" s="75"/>
      <c r="I428" s="75"/>
      <c r="J428" s="75"/>
      <c r="K428" s="88"/>
    </row>
    <row r="429" spans="1:11" x14ac:dyDescent="0.25">
      <c r="A429" s="76"/>
      <c r="B429" s="72"/>
      <c r="C429" s="78"/>
      <c r="D429" s="78"/>
      <c r="E429" s="78"/>
      <c r="F429" s="78"/>
      <c r="G429" s="78"/>
      <c r="H429" s="78"/>
      <c r="I429" s="78"/>
      <c r="J429" s="78"/>
      <c r="K429" s="88"/>
    </row>
    <row r="430" spans="1:11" x14ac:dyDescent="0.25">
      <c r="A430" s="79"/>
      <c r="B430" s="72"/>
      <c r="C430" s="80"/>
      <c r="D430" s="80"/>
      <c r="E430" s="80"/>
      <c r="F430" s="80"/>
      <c r="G430" s="80"/>
      <c r="H430" s="80"/>
      <c r="I430" s="80"/>
      <c r="J430" s="80"/>
      <c r="K430" s="88"/>
    </row>
    <row r="431" spans="1:11" x14ac:dyDescent="0.25">
      <c r="A431" s="81"/>
      <c r="B431" s="72"/>
      <c r="C431" s="82"/>
      <c r="D431" s="82"/>
      <c r="E431" s="82"/>
      <c r="F431" s="82"/>
      <c r="G431" s="82"/>
      <c r="H431" s="82"/>
      <c r="I431" s="82"/>
      <c r="J431" s="82"/>
      <c r="K431" s="88"/>
    </row>
    <row r="432" spans="1:11" x14ac:dyDescent="0.25">
      <c r="A432" s="83"/>
      <c r="B432" s="84">
        <v>42012</v>
      </c>
      <c r="C432" s="85"/>
      <c r="D432" s="85"/>
      <c r="E432" s="85"/>
      <c r="F432" s="85"/>
      <c r="G432" s="85"/>
      <c r="H432" s="85"/>
      <c r="I432" s="85"/>
      <c r="J432" s="85"/>
      <c r="K432" s="88"/>
    </row>
    <row r="433" spans="1:11" x14ac:dyDescent="0.25">
      <c r="A433" s="71"/>
      <c r="B433" s="72"/>
      <c r="C433" s="73"/>
      <c r="D433" s="73"/>
      <c r="E433" s="73"/>
      <c r="F433" s="73"/>
      <c r="G433" s="73"/>
      <c r="H433" s="73"/>
      <c r="I433" s="73"/>
      <c r="J433" s="73"/>
      <c r="K433" s="88"/>
    </row>
    <row r="434" spans="1:11" x14ac:dyDescent="0.25">
      <c r="A434" s="74"/>
      <c r="B434" s="72"/>
      <c r="C434" s="75"/>
      <c r="D434" s="75"/>
      <c r="E434" s="75"/>
      <c r="F434" s="75"/>
      <c r="G434" s="75"/>
      <c r="H434" s="75"/>
      <c r="I434" s="75"/>
      <c r="J434" s="75"/>
      <c r="K434" s="88"/>
    </row>
    <row r="435" spans="1:11" x14ac:dyDescent="0.25">
      <c r="A435" s="76"/>
      <c r="B435" s="72"/>
      <c r="C435" s="78"/>
      <c r="D435" s="78"/>
      <c r="E435" s="78"/>
      <c r="F435" s="78"/>
      <c r="G435" s="78"/>
      <c r="H435" s="78"/>
      <c r="I435" s="78"/>
      <c r="J435" s="78"/>
      <c r="K435" s="88"/>
    </row>
    <row r="436" spans="1:11" x14ac:dyDescent="0.25">
      <c r="A436" s="79"/>
      <c r="B436" s="72"/>
      <c r="C436" s="80"/>
      <c r="D436" s="80"/>
      <c r="E436" s="80"/>
      <c r="F436" s="80"/>
      <c r="G436" s="80"/>
      <c r="H436" s="80"/>
      <c r="I436" s="80"/>
      <c r="J436" s="80"/>
      <c r="K436" s="88"/>
    </row>
    <row r="437" spans="1:11" x14ac:dyDescent="0.25">
      <c r="A437" s="81"/>
      <c r="B437" s="72"/>
      <c r="C437" s="82"/>
      <c r="D437" s="82"/>
      <c r="E437" s="82"/>
      <c r="F437" s="82"/>
      <c r="G437" s="82"/>
      <c r="H437" s="82"/>
      <c r="I437" s="82"/>
      <c r="J437" s="82"/>
      <c r="K437" s="88"/>
    </row>
    <row r="438" spans="1:11" x14ac:dyDescent="0.25">
      <c r="A438" s="83"/>
      <c r="B438" s="84">
        <v>42013</v>
      </c>
      <c r="C438" s="85"/>
      <c r="D438" s="85"/>
      <c r="E438" s="85"/>
      <c r="F438" s="85"/>
      <c r="G438" s="85"/>
      <c r="H438" s="85"/>
      <c r="I438" s="85"/>
      <c r="J438" s="85"/>
      <c r="K438" s="88"/>
    </row>
    <row r="439" spans="1:11" x14ac:dyDescent="0.25">
      <c r="A439" s="71"/>
      <c r="B439" s="72"/>
      <c r="C439" s="73"/>
      <c r="D439" s="73"/>
      <c r="E439" s="73"/>
      <c r="F439" s="73"/>
      <c r="G439" s="73"/>
      <c r="H439" s="73"/>
      <c r="I439" s="73"/>
      <c r="J439" s="73"/>
      <c r="K439" s="88"/>
    </row>
    <row r="440" spans="1:11" x14ac:dyDescent="0.25">
      <c r="A440" s="74"/>
      <c r="B440" s="72"/>
      <c r="C440" s="75"/>
      <c r="D440" s="75"/>
      <c r="E440" s="75"/>
      <c r="F440" s="75"/>
      <c r="G440" s="75"/>
      <c r="H440" s="75"/>
      <c r="I440" s="75"/>
      <c r="J440" s="75"/>
      <c r="K440" s="88"/>
    </row>
    <row r="441" spans="1:11" x14ac:dyDescent="0.25">
      <c r="A441" s="76"/>
      <c r="B441" s="72"/>
      <c r="C441" s="78"/>
      <c r="D441" s="78"/>
      <c r="E441" s="78"/>
      <c r="F441" s="78"/>
      <c r="G441" s="78"/>
      <c r="H441" s="78"/>
      <c r="I441" s="78"/>
      <c r="J441" s="78"/>
      <c r="K441" s="88"/>
    </row>
    <row r="442" spans="1:11" x14ac:dyDescent="0.25">
      <c r="A442" s="79"/>
      <c r="B442" s="72"/>
      <c r="C442" s="80"/>
      <c r="D442" s="80"/>
      <c r="E442" s="80"/>
      <c r="F442" s="80"/>
      <c r="G442" s="80"/>
      <c r="H442" s="80"/>
      <c r="I442" s="80"/>
      <c r="J442" s="80"/>
      <c r="K442" s="88"/>
    </row>
    <row r="443" spans="1:11" x14ac:dyDescent="0.25">
      <c r="A443" s="81"/>
      <c r="B443" s="72"/>
      <c r="C443" s="82"/>
      <c r="D443" s="82"/>
      <c r="E443" s="82"/>
      <c r="F443" s="82"/>
      <c r="G443" s="82"/>
      <c r="H443" s="82"/>
      <c r="I443" s="82"/>
      <c r="J443" s="82"/>
      <c r="K443" s="88"/>
    </row>
    <row r="444" spans="1:11" x14ac:dyDescent="0.25">
      <c r="A444" s="68"/>
      <c r="B444" s="69"/>
      <c r="C444" s="70">
        <f>SUM(C449,C455,C461,C467,C473)</f>
        <v>0</v>
      </c>
      <c r="D444" s="70">
        <f t="shared" ref="D444:J444" si="19">SUM(D449,D455,D461,D467,D473)</f>
        <v>0</v>
      </c>
      <c r="E444" s="70">
        <f t="shared" si="19"/>
        <v>0</v>
      </c>
      <c r="F444" s="70">
        <f t="shared" si="19"/>
        <v>0</v>
      </c>
      <c r="G444" s="70">
        <f t="shared" si="19"/>
        <v>0</v>
      </c>
      <c r="H444" s="70">
        <f t="shared" si="19"/>
        <v>0</v>
      </c>
      <c r="I444" s="70">
        <f t="shared" si="19"/>
        <v>0</v>
      </c>
      <c r="J444" s="70">
        <f t="shared" si="19"/>
        <v>0</v>
      </c>
      <c r="K444" s="88"/>
    </row>
    <row r="445" spans="1:11" x14ac:dyDescent="0.25">
      <c r="A445" s="71"/>
      <c r="B445" s="72">
        <v>42016</v>
      </c>
      <c r="C445" s="73"/>
      <c r="D445" s="73"/>
      <c r="E445" s="73"/>
      <c r="F445" s="73"/>
      <c r="G445" s="73"/>
      <c r="H445" s="73"/>
      <c r="I445" s="73"/>
      <c r="J445" s="73"/>
      <c r="K445" s="88"/>
    </row>
    <row r="446" spans="1:11" x14ac:dyDescent="0.25">
      <c r="A446" s="74"/>
      <c r="B446" s="72"/>
      <c r="C446" s="75"/>
      <c r="D446" s="75"/>
      <c r="E446" s="75"/>
      <c r="F446" s="75"/>
      <c r="G446" s="75"/>
      <c r="H446" s="75"/>
      <c r="I446" s="75"/>
      <c r="J446" s="75"/>
      <c r="K446" s="88"/>
    </row>
    <row r="447" spans="1:11" x14ac:dyDescent="0.25">
      <c r="A447" s="76"/>
      <c r="B447" s="72"/>
      <c r="C447" s="78"/>
      <c r="D447" s="78"/>
      <c r="E447" s="78"/>
      <c r="F447" s="78"/>
      <c r="G447" s="78"/>
      <c r="H447" s="78"/>
      <c r="I447" s="78"/>
      <c r="J447" s="78"/>
      <c r="K447" s="88"/>
    </row>
    <row r="448" spans="1:11" x14ac:dyDescent="0.25">
      <c r="A448" s="79"/>
      <c r="B448" s="72"/>
      <c r="C448" s="80"/>
      <c r="D448" s="80"/>
      <c r="E448" s="80"/>
      <c r="F448" s="80"/>
      <c r="G448" s="80"/>
      <c r="H448" s="80"/>
      <c r="I448" s="80"/>
      <c r="J448" s="80"/>
      <c r="K448" s="88"/>
    </row>
    <row r="449" spans="1:11" x14ac:dyDescent="0.25">
      <c r="A449" s="81"/>
      <c r="B449" s="72"/>
      <c r="C449" s="82"/>
      <c r="D449" s="82"/>
      <c r="E449" s="82"/>
      <c r="F449" s="82"/>
      <c r="G449" s="82"/>
      <c r="H449" s="82"/>
      <c r="I449" s="82"/>
      <c r="J449" s="82"/>
      <c r="K449" s="88"/>
    </row>
    <row r="450" spans="1:11" x14ac:dyDescent="0.25">
      <c r="A450" s="83"/>
      <c r="B450" s="84">
        <v>42017</v>
      </c>
      <c r="C450" s="85"/>
      <c r="D450" s="85"/>
      <c r="E450" s="85"/>
      <c r="F450" s="85"/>
      <c r="G450" s="85"/>
      <c r="H450" s="85"/>
      <c r="I450" s="85"/>
      <c r="J450" s="85"/>
      <c r="K450" s="88"/>
    </row>
    <row r="451" spans="1:11" x14ac:dyDescent="0.25">
      <c r="A451" s="71"/>
      <c r="B451" s="72"/>
      <c r="C451" s="73"/>
      <c r="D451" s="73"/>
      <c r="E451" s="73"/>
      <c r="F451" s="73"/>
      <c r="G451" s="73"/>
      <c r="H451" s="73"/>
      <c r="I451" s="73"/>
      <c r="J451" s="73"/>
      <c r="K451" s="88"/>
    </row>
    <row r="452" spans="1:11" x14ac:dyDescent="0.25">
      <c r="A452" s="74"/>
      <c r="B452" s="72"/>
      <c r="C452" s="75"/>
      <c r="D452" s="75"/>
      <c r="E452" s="75"/>
      <c r="F452" s="75"/>
      <c r="G452" s="75"/>
      <c r="H452" s="75"/>
      <c r="I452" s="75"/>
      <c r="J452" s="75"/>
      <c r="K452" s="88"/>
    </row>
    <row r="453" spans="1:11" x14ac:dyDescent="0.25">
      <c r="A453" s="76"/>
      <c r="B453" s="72"/>
      <c r="C453" s="78"/>
      <c r="D453" s="78"/>
      <c r="E453" s="78"/>
      <c r="F453" s="78"/>
      <c r="G453" s="78"/>
      <c r="H453" s="78"/>
      <c r="I453" s="78"/>
      <c r="J453" s="78"/>
      <c r="K453" s="88"/>
    </row>
    <row r="454" spans="1:11" x14ac:dyDescent="0.25">
      <c r="A454" s="79"/>
      <c r="B454" s="72"/>
      <c r="C454" s="80"/>
      <c r="D454" s="80"/>
      <c r="E454" s="80"/>
      <c r="F454" s="80"/>
      <c r="G454" s="80"/>
      <c r="H454" s="80"/>
      <c r="I454" s="80"/>
      <c r="J454" s="80"/>
      <c r="K454" s="88"/>
    </row>
    <row r="455" spans="1:11" x14ac:dyDescent="0.25">
      <c r="A455" s="81"/>
      <c r="B455" s="72"/>
      <c r="C455" s="82"/>
      <c r="D455" s="82"/>
      <c r="E455" s="82"/>
      <c r="F455" s="82"/>
      <c r="G455" s="82"/>
      <c r="H455" s="82"/>
      <c r="I455" s="82"/>
      <c r="J455" s="82"/>
      <c r="K455" s="88"/>
    </row>
    <row r="456" spans="1:11" x14ac:dyDescent="0.25">
      <c r="A456" s="83"/>
      <c r="B456" s="84">
        <v>42018</v>
      </c>
      <c r="C456" s="85"/>
      <c r="D456" s="85"/>
      <c r="E456" s="85"/>
      <c r="F456" s="85"/>
      <c r="G456" s="85"/>
      <c r="H456" s="85"/>
      <c r="I456" s="85"/>
      <c r="J456" s="85"/>
      <c r="K456" s="88"/>
    </row>
    <row r="457" spans="1:11" x14ac:dyDescent="0.25">
      <c r="A457" s="71"/>
      <c r="B457" s="72"/>
      <c r="C457" s="73"/>
      <c r="D457" s="73"/>
      <c r="E457" s="73"/>
      <c r="F457" s="73"/>
      <c r="G457" s="73"/>
      <c r="H457" s="73"/>
      <c r="I457" s="73"/>
      <c r="J457" s="73"/>
      <c r="K457" s="88"/>
    </row>
    <row r="458" spans="1:11" x14ac:dyDescent="0.25">
      <c r="A458" s="74"/>
      <c r="B458" s="72"/>
      <c r="C458" s="75"/>
      <c r="D458" s="75"/>
      <c r="E458" s="75"/>
      <c r="F458" s="75"/>
      <c r="G458" s="75"/>
      <c r="H458" s="75"/>
      <c r="I458" s="75"/>
      <c r="J458" s="75"/>
      <c r="K458" s="88"/>
    </row>
    <row r="459" spans="1:11" x14ac:dyDescent="0.25">
      <c r="A459" s="76"/>
      <c r="B459" s="72"/>
      <c r="C459" s="78"/>
      <c r="D459" s="78"/>
      <c r="E459" s="78"/>
      <c r="F459" s="78"/>
      <c r="G459" s="78"/>
      <c r="H459" s="78"/>
      <c r="I459" s="78"/>
      <c r="J459" s="78"/>
      <c r="K459" s="88"/>
    </row>
    <row r="460" spans="1:11" x14ac:dyDescent="0.25">
      <c r="A460" s="79"/>
      <c r="B460" s="72"/>
      <c r="C460" s="80"/>
      <c r="D460" s="80"/>
      <c r="E460" s="80"/>
      <c r="F460" s="80"/>
      <c r="G460" s="80"/>
      <c r="H460" s="80"/>
      <c r="I460" s="80"/>
      <c r="J460" s="80"/>
      <c r="K460" s="88"/>
    </row>
    <row r="461" spans="1:11" x14ac:dyDescent="0.25">
      <c r="A461" s="81"/>
      <c r="B461" s="72"/>
      <c r="C461" s="82"/>
      <c r="D461" s="82"/>
      <c r="E461" s="82"/>
      <c r="F461" s="82"/>
      <c r="G461" s="82"/>
      <c r="H461" s="82"/>
      <c r="I461" s="82"/>
      <c r="J461" s="82"/>
      <c r="K461" s="88"/>
    </row>
    <row r="462" spans="1:11" x14ac:dyDescent="0.25">
      <c r="A462" s="83"/>
      <c r="B462" s="84">
        <v>42019</v>
      </c>
      <c r="C462" s="85"/>
      <c r="D462" s="85"/>
      <c r="E462" s="85"/>
      <c r="F462" s="85"/>
      <c r="G462" s="85"/>
      <c r="H462" s="85"/>
      <c r="I462" s="85"/>
      <c r="J462" s="85"/>
      <c r="K462" s="88"/>
    </row>
    <row r="463" spans="1:11" x14ac:dyDescent="0.25">
      <c r="A463" s="71"/>
      <c r="B463" s="72"/>
      <c r="C463" s="73"/>
      <c r="D463" s="73"/>
      <c r="E463" s="73"/>
      <c r="F463" s="73"/>
      <c r="G463" s="73"/>
      <c r="H463" s="73"/>
      <c r="I463" s="73"/>
      <c r="J463" s="73"/>
      <c r="K463" s="88"/>
    </row>
    <row r="464" spans="1:11" x14ac:dyDescent="0.25">
      <c r="A464" s="74"/>
      <c r="B464" s="72"/>
      <c r="C464" s="75"/>
      <c r="D464" s="75"/>
      <c r="E464" s="75"/>
      <c r="F464" s="75"/>
      <c r="G464" s="75"/>
      <c r="H464" s="75"/>
      <c r="I464" s="75"/>
      <c r="J464" s="75"/>
      <c r="K464" s="88"/>
    </row>
    <row r="465" spans="1:11" x14ac:dyDescent="0.25">
      <c r="A465" s="76"/>
      <c r="B465" s="72"/>
      <c r="C465" s="78"/>
      <c r="D465" s="78"/>
      <c r="E465" s="78"/>
      <c r="F465" s="78"/>
      <c r="G465" s="78"/>
      <c r="H465" s="78"/>
      <c r="I465" s="78"/>
      <c r="J465" s="78"/>
      <c r="K465" s="88"/>
    </row>
    <row r="466" spans="1:11" x14ac:dyDescent="0.25">
      <c r="A466" s="79"/>
      <c r="B466" s="72"/>
      <c r="C466" s="80"/>
      <c r="D466" s="80"/>
      <c r="E466" s="80"/>
      <c r="F466" s="80"/>
      <c r="G466" s="80"/>
      <c r="H466" s="80"/>
      <c r="I466" s="80"/>
      <c r="J466" s="80"/>
      <c r="K466" s="88"/>
    </row>
    <row r="467" spans="1:11" x14ac:dyDescent="0.25">
      <c r="A467" s="81"/>
      <c r="B467" s="72"/>
      <c r="C467" s="82"/>
      <c r="D467" s="82"/>
      <c r="E467" s="82"/>
      <c r="F467" s="82"/>
      <c r="G467" s="82"/>
      <c r="H467" s="82"/>
      <c r="I467" s="82"/>
      <c r="J467" s="82"/>
      <c r="K467" s="88"/>
    </row>
    <row r="468" spans="1:11" x14ac:dyDescent="0.25">
      <c r="A468" s="83"/>
      <c r="B468" s="84">
        <v>42020</v>
      </c>
      <c r="C468" s="85"/>
      <c r="D468" s="85"/>
      <c r="E468" s="85"/>
      <c r="F468" s="85"/>
      <c r="G468" s="85"/>
      <c r="H468" s="85"/>
      <c r="I468" s="85"/>
      <c r="J468" s="85"/>
      <c r="K468" s="88"/>
    </row>
    <row r="469" spans="1:11" x14ac:dyDescent="0.25">
      <c r="A469" s="71"/>
      <c r="B469" s="72"/>
      <c r="C469" s="73"/>
      <c r="D469" s="73"/>
      <c r="E469" s="73"/>
      <c r="F469" s="73"/>
      <c r="G469" s="73"/>
      <c r="H469" s="73"/>
      <c r="I469" s="73"/>
      <c r="J469" s="73"/>
      <c r="K469" s="88"/>
    </row>
    <row r="470" spans="1:11" x14ac:dyDescent="0.25">
      <c r="A470" s="74"/>
      <c r="B470" s="72"/>
      <c r="C470" s="75"/>
      <c r="D470" s="75"/>
      <c r="E470" s="75"/>
      <c r="F470" s="75"/>
      <c r="G470" s="75"/>
      <c r="H470" s="75"/>
      <c r="I470" s="75"/>
      <c r="J470" s="75"/>
      <c r="K470" s="88"/>
    </row>
    <row r="471" spans="1:11" x14ac:dyDescent="0.25">
      <c r="A471" s="76"/>
      <c r="B471" s="72"/>
      <c r="C471" s="78"/>
      <c r="D471" s="78"/>
      <c r="E471" s="78"/>
      <c r="F471" s="78"/>
      <c r="G471" s="78"/>
      <c r="H471" s="78"/>
      <c r="I471" s="78"/>
      <c r="J471" s="78"/>
      <c r="K471" s="88"/>
    </row>
    <row r="472" spans="1:11" x14ac:dyDescent="0.25">
      <c r="A472" s="79"/>
      <c r="B472" s="72"/>
      <c r="C472" s="80"/>
      <c r="D472" s="80"/>
      <c r="E472" s="80"/>
      <c r="F472" s="80"/>
      <c r="G472" s="80"/>
      <c r="H472" s="80"/>
      <c r="I472" s="80"/>
      <c r="J472" s="80"/>
      <c r="K472" s="88"/>
    </row>
    <row r="473" spans="1:11" x14ac:dyDescent="0.25">
      <c r="A473" s="81"/>
      <c r="B473" s="72"/>
      <c r="C473" s="82"/>
      <c r="D473" s="82"/>
      <c r="E473" s="82"/>
      <c r="F473" s="82"/>
      <c r="G473" s="82"/>
      <c r="H473" s="82"/>
      <c r="I473" s="82"/>
      <c r="J473" s="82"/>
      <c r="K473" s="88"/>
    </row>
    <row r="474" spans="1:11" x14ac:dyDescent="0.25">
      <c r="A474" s="68"/>
      <c r="B474" s="69"/>
      <c r="C474" s="70">
        <f>SUM(C479,C485,C491,C497,C503)</f>
        <v>0</v>
      </c>
      <c r="D474" s="70">
        <f t="shared" ref="D474:J474" si="20">SUM(D479,D485,D491,D497,D503)</f>
        <v>0</v>
      </c>
      <c r="E474" s="70">
        <f t="shared" si="20"/>
        <v>0</v>
      </c>
      <c r="F474" s="70">
        <f t="shared" si="20"/>
        <v>0</v>
      </c>
      <c r="G474" s="70">
        <f t="shared" si="20"/>
        <v>0</v>
      </c>
      <c r="H474" s="70">
        <f t="shared" si="20"/>
        <v>0</v>
      </c>
      <c r="I474" s="70">
        <f t="shared" si="20"/>
        <v>0</v>
      </c>
      <c r="J474" s="70">
        <f t="shared" si="20"/>
        <v>0</v>
      </c>
      <c r="K474" s="88"/>
    </row>
    <row r="475" spans="1:11" x14ac:dyDescent="0.25">
      <c r="A475" s="71"/>
      <c r="B475" s="72">
        <v>42023</v>
      </c>
      <c r="C475" s="73"/>
      <c r="D475" s="73"/>
      <c r="E475" s="73"/>
      <c r="F475" s="73"/>
      <c r="G475" s="73"/>
      <c r="H475" s="73"/>
      <c r="I475" s="73"/>
      <c r="J475" s="73"/>
      <c r="K475" s="88"/>
    </row>
    <row r="476" spans="1:11" x14ac:dyDescent="0.25">
      <c r="A476" s="74"/>
      <c r="B476" s="72"/>
      <c r="C476" s="75"/>
      <c r="D476" s="75"/>
      <c r="E476" s="75"/>
      <c r="F476" s="75"/>
      <c r="G476" s="75"/>
      <c r="H476" s="75"/>
      <c r="I476" s="75"/>
      <c r="J476" s="75"/>
      <c r="K476" s="88"/>
    </row>
    <row r="477" spans="1:11" x14ac:dyDescent="0.25">
      <c r="A477" s="76"/>
      <c r="B477" s="72"/>
      <c r="C477" s="78"/>
      <c r="D477" s="78"/>
      <c r="E477" s="78"/>
      <c r="F477" s="78"/>
      <c r="G477" s="78"/>
      <c r="H477" s="78"/>
      <c r="I477" s="78"/>
      <c r="J477" s="78"/>
      <c r="K477" s="88"/>
    </row>
    <row r="478" spans="1:11" x14ac:dyDescent="0.25">
      <c r="A478" s="79"/>
      <c r="B478" s="72"/>
      <c r="C478" s="80"/>
      <c r="D478" s="80"/>
      <c r="E478" s="80"/>
      <c r="F478" s="80"/>
      <c r="G478" s="80"/>
      <c r="H478" s="80"/>
      <c r="I478" s="80"/>
      <c r="J478" s="80"/>
      <c r="K478" s="88"/>
    </row>
    <row r="479" spans="1:11" x14ac:dyDescent="0.25">
      <c r="A479" s="81"/>
      <c r="B479" s="72"/>
      <c r="C479" s="82"/>
      <c r="D479" s="82"/>
      <c r="E479" s="82"/>
      <c r="F479" s="82"/>
      <c r="G479" s="82"/>
      <c r="H479" s="82"/>
      <c r="I479" s="82"/>
      <c r="J479" s="82"/>
      <c r="K479" s="88"/>
    </row>
    <row r="480" spans="1:11" x14ac:dyDescent="0.25">
      <c r="A480" s="83"/>
      <c r="B480" s="84">
        <v>42024</v>
      </c>
      <c r="C480" s="85"/>
      <c r="D480" s="85"/>
      <c r="E480" s="85"/>
      <c r="F480" s="85"/>
      <c r="G480" s="85"/>
      <c r="H480" s="85"/>
      <c r="I480" s="85"/>
      <c r="J480" s="85"/>
      <c r="K480" s="88"/>
    </row>
    <row r="481" spans="1:11" x14ac:dyDescent="0.25">
      <c r="A481" s="71"/>
      <c r="B481" s="72"/>
      <c r="C481" s="73"/>
      <c r="D481" s="73"/>
      <c r="E481" s="73"/>
      <c r="F481" s="73"/>
      <c r="G481" s="73"/>
      <c r="H481" s="73"/>
      <c r="I481" s="73"/>
      <c r="J481" s="73"/>
      <c r="K481" s="88"/>
    </row>
    <row r="482" spans="1:11" x14ac:dyDescent="0.25">
      <c r="A482" s="74"/>
      <c r="B482" s="72"/>
      <c r="C482" s="75"/>
      <c r="D482" s="75"/>
      <c r="E482" s="75"/>
      <c r="F482" s="75"/>
      <c r="G482" s="75"/>
      <c r="H482" s="75"/>
      <c r="I482" s="75"/>
      <c r="J482" s="75"/>
      <c r="K482" s="88"/>
    </row>
    <row r="483" spans="1:11" x14ac:dyDescent="0.25">
      <c r="A483" s="76"/>
      <c r="B483" s="72"/>
      <c r="C483" s="78"/>
      <c r="D483" s="78"/>
      <c r="E483" s="78"/>
      <c r="F483" s="78"/>
      <c r="G483" s="78"/>
      <c r="H483" s="78"/>
      <c r="I483" s="78"/>
      <c r="J483" s="78"/>
      <c r="K483" s="88"/>
    </row>
    <row r="484" spans="1:11" x14ac:dyDescent="0.25">
      <c r="A484" s="79"/>
      <c r="B484" s="72"/>
      <c r="C484" s="80"/>
      <c r="D484" s="80"/>
      <c r="E484" s="80"/>
      <c r="F484" s="80"/>
      <c r="G484" s="80"/>
      <c r="H484" s="80"/>
      <c r="I484" s="80"/>
      <c r="J484" s="80"/>
      <c r="K484" s="88"/>
    </row>
    <row r="485" spans="1:11" x14ac:dyDescent="0.25">
      <c r="A485" s="81"/>
      <c r="B485" s="72"/>
      <c r="C485" s="82"/>
      <c r="D485" s="82"/>
      <c r="E485" s="82"/>
      <c r="F485" s="82"/>
      <c r="G485" s="82"/>
      <c r="H485" s="82"/>
      <c r="I485" s="82"/>
      <c r="J485" s="82"/>
      <c r="K485" s="88"/>
    </row>
    <row r="486" spans="1:11" x14ac:dyDescent="0.25">
      <c r="A486" s="83"/>
      <c r="B486" s="84">
        <v>42025</v>
      </c>
      <c r="C486" s="85"/>
      <c r="D486" s="85"/>
      <c r="E486" s="85"/>
      <c r="F486" s="85"/>
      <c r="G486" s="85"/>
      <c r="H486" s="85"/>
      <c r="I486" s="85"/>
      <c r="J486" s="85"/>
      <c r="K486" s="88"/>
    </row>
    <row r="487" spans="1:11" x14ac:dyDescent="0.25">
      <c r="A487" s="71"/>
      <c r="B487" s="72"/>
      <c r="C487" s="73"/>
      <c r="D487" s="73"/>
      <c r="E487" s="73"/>
      <c r="F487" s="73"/>
      <c r="G487" s="73"/>
      <c r="H487" s="73"/>
      <c r="I487" s="73"/>
      <c r="J487" s="73"/>
      <c r="K487" s="88"/>
    </row>
    <row r="488" spans="1:11" x14ac:dyDescent="0.25">
      <c r="A488" s="74"/>
      <c r="B488" s="72"/>
      <c r="C488" s="75"/>
      <c r="D488" s="75"/>
      <c r="E488" s="75"/>
      <c r="F488" s="75"/>
      <c r="G488" s="75"/>
      <c r="H488" s="75"/>
      <c r="I488" s="75"/>
      <c r="J488" s="75"/>
      <c r="K488" s="88"/>
    </row>
    <row r="489" spans="1:11" x14ac:dyDescent="0.25">
      <c r="A489" s="76"/>
      <c r="B489" s="72"/>
      <c r="C489" s="78"/>
      <c r="D489" s="78"/>
      <c r="E489" s="78"/>
      <c r="F489" s="78"/>
      <c r="G489" s="78"/>
      <c r="H489" s="78"/>
      <c r="I489" s="78"/>
      <c r="J489" s="78"/>
      <c r="K489" s="88"/>
    </row>
    <row r="490" spans="1:11" x14ac:dyDescent="0.25">
      <c r="A490" s="79"/>
      <c r="B490" s="72"/>
      <c r="C490" s="80"/>
      <c r="D490" s="80"/>
      <c r="E490" s="80"/>
      <c r="F490" s="80"/>
      <c r="G490" s="80"/>
      <c r="H490" s="80"/>
      <c r="I490" s="80"/>
      <c r="J490" s="80"/>
      <c r="K490" s="88"/>
    </row>
    <row r="491" spans="1:11" x14ac:dyDescent="0.25">
      <c r="A491" s="81"/>
      <c r="B491" s="72"/>
      <c r="C491" s="82"/>
      <c r="D491" s="82"/>
      <c r="E491" s="82"/>
      <c r="F491" s="82"/>
      <c r="G491" s="82"/>
      <c r="H491" s="82"/>
      <c r="I491" s="82"/>
      <c r="J491" s="82"/>
      <c r="K491" s="88"/>
    </row>
    <row r="492" spans="1:11" x14ac:dyDescent="0.25">
      <c r="A492" s="83"/>
      <c r="B492" s="84">
        <v>42026</v>
      </c>
      <c r="C492" s="85"/>
      <c r="D492" s="85"/>
      <c r="E492" s="85"/>
      <c r="F492" s="85"/>
      <c r="G492" s="85"/>
      <c r="H492" s="85"/>
      <c r="I492" s="85"/>
      <c r="J492" s="85"/>
      <c r="K492" s="88"/>
    </row>
    <row r="493" spans="1:11" x14ac:dyDescent="0.25">
      <c r="A493" s="71"/>
      <c r="B493" s="72"/>
      <c r="C493" s="73"/>
      <c r="D493" s="73"/>
      <c r="E493" s="73"/>
      <c r="F493" s="73"/>
      <c r="G493" s="73"/>
      <c r="H493" s="73"/>
      <c r="I493" s="73"/>
      <c r="J493" s="73"/>
      <c r="K493" s="88"/>
    </row>
    <row r="494" spans="1:11" x14ac:dyDescent="0.25">
      <c r="A494" s="74"/>
      <c r="B494" s="72"/>
      <c r="C494" s="75"/>
      <c r="D494" s="75"/>
      <c r="E494" s="75"/>
      <c r="F494" s="75"/>
      <c r="G494" s="75"/>
      <c r="H494" s="75"/>
      <c r="I494" s="75"/>
      <c r="J494" s="75"/>
      <c r="K494" s="88"/>
    </row>
    <row r="495" spans="1:11" x14ac:dyDescent="0.25">
      <c r="A495" s="76"/>
      <c r="B495" s="72"/>
      <c r="C495" s="78"/>
      <c r="D495" s="78"/>
      <c r="E495" s="78"/>
      <c r="F495" s="78"/>
      <c r="G495" s="78"/>
      <c r="H495" s="78"/>
      <c r="I495" s="78"/>
      <c r="J495" s="78"/>
      <c r="K495" s="88"/>
    </row>
    <row r="496" spans="1:11" x14ac:dyDescent="0.25">
      <c r="A496" s="79"/>
      <c r="B496" s="72"/>
      <c r="C496" s="80"/>
      <c r="D496" s="80"/>
      <c r="E496" s="80"/>
      <c r="F496" s="80"/>
      <c r="G496" s="80"/>
      <c r="H496" s="80"/>
      <c r="I496" s="80"/>
      <c r="J496" s="80"/>
      <c r="K496" s="88"/>
    </row>
    <row r="497" spans="1:11" x14ac:dyDescent="0.25">
      <c r="A497" s="81"/>
      <c r="B497" s="72"/>
      <c r="C497" s="82"/>
      <c r="D497" s="82"/>
      <c r="E497" s="82"/>
      <c r="F497" s="82"/>
      <c r="G497" s="82"/>
      <c r="H497" s="82"/>
      <c r="I497" s="82"/>
      <c r="J497" s="82"/>
      <c r="K497" s="88"/>
    </row>
    <row r="498" spans="1:11" x14ac:dyDescent="0.25">
      <c r="A498" s="83"/>
      <c r="B498" s="84">
        <v>42027</v>
      </c>
      <c r="C498" s="85"/>
      <c r="D498" s="85"/>
      <c r="E498" s="85"/>
      <c r="F498" s="85"/>
      <c r="G498" s="85"/>
      <c r="H498" s="85"/>
      <c r="I498" s="85"/>
      <c r="J498" s="85"/>
      <c r="K498" s="88"/>
    </row>
    <row r="499" spans="1:11" x14ac:dyDescent="0.25">
      <c r="A499" s="71"/>
      <c r="B499" s="72"/>
      <c r="C499" s="73"/>
      <c r="D499" s="73"/>
      <c r="E499" s="73"/>
      <c r="F499" s="73"/>
      <c r="G499" s="73"/>
      <c r="H499" s="73"/>
      <c r="I499" s="73"/>
      <c r="J499" s="73"/>
      <c r="K499" s="88"/>
    </row>
    <row r="500" spans="1:11" x14ac:dyDescent="0.25">
      <c r="A500" s="74"/>
      <c r="B500" s="72"/>
      <c r="C500" s="75"/>
      <c r="D500" s="75"/>
      <c r="E500" s="75"/>
      <c r="F500" s="75"/>
      <c r="G500" s="75"/>
      <c r="H500" s="75"/>
      <c r="I500" s="75"/>
      <c r="J500" s="75"/>
      <c r="K500" s="88"/>
    </row>
    <row r="501" spans="1:11" x14ac:dyDescent="0.25">
      <c r="A501" s="76"/>
      <c r="B501" s="72"/>
      <c r="C501" s="78"/>
      <c r="D501" s="78"/>
      <c r="E501" s="78"/>
      <c r="F501" s="78"/>
      <c r="G501" s="78"/>
      <c r="H501" s="78"/>
      <c r="I501" s="78"/>
      <c r="J501" s="78"/>
      <c r="K501" s="88"/>
    </row>
    <row r="502" spans="1:11" x14ac:dyDescent="0.25">
      <c r="A502" s="79"/>
      <c r="B502" s="72"/>
      <c r="C502" s="80"/>
      <c r="D502" s="80"/>
      <c r="E502" s="80"/>
      <c r="F502" s="80"/>
      <c r="G502" s="80"/>
      <c r="H502" s="80"/>
      <c r="I502" s="80"/>
      <c r="J502" s="80"/>
      <c r="K502" s="88"/>
    </row>
    <row r="503" spans="1:11" x14ac:dyDescent="0.25">
      <c r="A503" s="81"/>
      <c r="B503" s="72"/>
      <c r="C503" s="82"/>
      <c r="D503" s="82"/>
      <c r="E503" s="82"/>
      <c r="F503" s="82"/>
      <c r="G503" s="82"/>
      <c r="H503" s="82"/>
      <c r="I503" s="82"/>
      <c r="J503" s="82"/>
      <c r="K503" s="88"/>
    </row>
    <row r="504" spans="1:11" x14ac:dyDescent="0.25">
      <c r="A504" s="68"/>
      <c r="B504" s="69"/>
      <c r="C504" s="70">
        <f>SUM(C509,C515,C521,C527,C533)</f>
        <v>0</v>
      </c>
      <c r="D504" s="70">
        <f t="shared" ref="D504:J504" si="21">SUM(D509,D515,D521,D527,D533)</f>
        <v>0</v>
      </c>
      <c r="E504" s="70">
        <f t="shared" si="21"/>
        <v>0</v>
      </c>
      <c r="F504" s="70">
        <f t="shared" si="21"/>
        <v>0</v>
      </c>
      <c r="G504" s="70">
        <f t="shared" si="21"/>
        <v>0</v>
      </c>
      <c r="H504" s="70">
        <f t="shared" si="21"/>
        <v>0</v>
      </c>
      <c r="I504" s="70">
        <f t="shared" si="21"/>
        <v>0</v>
      </c>
      <c r="J504" s="70">
        <f t="shared" si="21"/>
        <v>0</v>
      </c>
      <c r="K504" s="88"/>
    </row>
    <row r="505" spans="1:11" x14ac:dyDescent="0.25">
      <c r="A505" s="71"/>
      <c r="B505" s="72">
        <v>42030</v>
      </c>
      <c r="C505" s="73"/>
      <c r="D505" s="73"/>
      <c r="E505" s="73"/>
      <c r="F505" s="73"/>
      <c r="G505" s="73"/>
      <c r="H505" s="73"/>
      <c r="I505" s="73"/>
      <c r="J505" s="73"/>
      <c r="K505" s="88"/>
    </row>
    <row r="506" spans="1:11" x14ac:dyDescent="0.25">
      <c r="A506" s="74"/>
      <c r="B506" s="72"/>
      <c r="C506" s="75"/>
      <c r="D506" s="75"/>
      <c r="E506" s="75"/>
      <c r="F506" s="75"/>
      <c r="G506" s="75"/>
      <c r="H506" s="75"/>
      <c r="I506" s="75"/>
      <c r="J506" s="75"/>
      <c r="K506" s="88"/>
    </row>
    <row r="507" spans="1:11" x14ac:dyDescent="0.25">
      <c r="A507" s="76"/>
      <c r="B507" s="72"/>
      <c r="C507" s="78"/>
      <c r="D507" s="78"/>
      <c r="E507" s="78"/>
      <c r="F507" s="78"/>
      <c r="G507" s="78"/>
      <c r="H507" s="78"/>
      <c r="I507" s="78"/>
      <c r="J507" s="78"/>
      <c r="K507" s="88"/>
    </row>
    <row r="508" spans="1:11" x14ac:dyDescent="0.25">
      <c r="A508" s="79"/>
      <c r="B508" s="72"/>
      <c r="C508" s="80"/>
      <c r="D508" s="80"/>
      <c r="E508" s="80"/>
      <c r="F508" s="80"/>
      <c r="G508" s="80"/>
      <c r="H508" s="80"/>
      <c r="I508" s="80"/>
      <c r="J508" s="80"/>
      <c r="K508" s="88"/>
    </row>
    <row r="509" spans="1:11" x14ac:dyDescent="0.25">
      <c r="A509" s="81"/>
      <c r="B509" s="72"/>
      <c r="C509" s="82"/>
      <c r="D509" s="82"/>
      <c r="E509" s="82"/>
      <c r="F509" s="82"/>
      <c r="G509" s="82"/>
      <c r="H509" s="82"/>
      <c r="I509" s="82"/>
      <c r="J509" s="82"/>
      <c r="K509" s="88"/>
    </row>
    <row r="510" spans="1:11" x14ac:dyDescent="0.25">
      <c r="A510" s="83"/>
      <c r="B510" s="84">
        <v>42031</v>
      </c>
      <c r="C510" s="85"/>
      <c r="D510" s="85"/>
      <c r="E510" s="85"/>
      <c r="F510" s="85"/>
      <c r="G510" s="85"/>
      <c r="H510" s="85"/>
      <c r="I510" s="85"/>
      <c r="J510" s="85"/>
      <c r="K510" s="88"/>
    </row>
    <row r="511" spans="1:11" x14ac:dyDescent="0.25">
      <c r="A511" s="71"/>
      <c r="B511" s="72"/>
      <c r="C511" s="73"/>
      <c r="D511" s="73"/>
      <c r="E511" s="73"/>
      <c r="F511" s="73"/>
      <c r="G511" s="73"/>
      <c r="H511" s="73"/>
      <c r="I511" s="73"/>
      <c r="J511" s="73"/>
      <c r="K511" s="88"/>
    </row>
    <row r="512" spans="1:11" x14ac:dyDescent="0.25">
      <c r="A512" s="74"/>
      <c r="B512" s="72"/>
      <c r="C512" s="75"/>
      <c r="D512" s="75"/>
      <c r="E512" s="75"/>
      <c r="F512" s="75"/>
      <c r="G512" s="75"/>
      <c r="H512" s="75"/>
      <c r="I512" s="75"/>
      <c r="J512" s="75"/>
      <c r="K512" s="88"/>
    </row>
    <row r="513" spans="1:11" x14ac:dyDescent="0.25">
      <c r="A513" s="76"/>
      <c r="B513" s="72"/>
      <c r="C513" s="78"/>
      <c r="D513" s="78"/>
      <c r="E513" s="78"/>
      <c r="F513" s="78"/>
      <c r="G513" s="78"/>
      <c r="H513" s="78"/>
      <c r="I513" s="78"/>
      <c r="J513" s="78"/>
      <c r="K513" s="88"/>
    </row>
    <row r="514" spans="1:11" x14ac:dyDescent="0.25">
      <c r="A514" s="79"/>
      <c r="B514" s="72"/>
      <c r="C514" s="80"/>
      <c r="D514" s="80"/>
      <c r="E514" s="80"/>
      <c r="F514" s="80"/>
      <c r="G514" s="80"/>
      <c r="H514" s="80"/>
      <c r="I514" s="80"/>
      <c r="J514" s="80"/>
      <c r="K514" s="88"/>
    </row>
    <row r="515" spans="1:11" x14ac:dyDescent="0.25">
      <c r="A515" s="81"/>
      <c r="B515" s="72"/>
      <c r="C515" s="82"/>
      <c r="D515" s="82"/>
      <c r="E515" s="82"/>
      <c r="F515" s="82"/>
      <c r="G515" s="82"/>
      <c r="H515" s="82"/>
      <c r="I515" s="82"/>
      <c r="J515" s="82"/>
      <c r="K515" s="88"/>
    </row>
    <row r="516" spans="1:11" x14ac:dyDescent="0.25">
      <c r="A516" s="83"/>
      <c r="B516" s="84">
        <v>42032</v>
      </c>
      <c r="C516" s="85"/>
      <c r="D516" s="85"/>
      <c r="E516" s="85"/>
      <c r="F516" s="85"/>
      <c r="G516" s="85"/>
      <c r="H516" s="85"/>
      <c r="I516" s="85"/>
      <c r="J516" s="85"/>
      <c r="K516" s="88"/>
    </row>
    <row r="517" spans="1:11" x14ac:dyDescent="0.25">
      <c r="A517" s="71"/>
      <c r="B517" s="72"/>
      <c r="C517" s="73"/>
      <c r="D517" s="73"/>
      <c r="E517" s="73"/>
      <c r="F517" s="73"/>
      <c r="G517" s="73"/>
      <c r="H517" s="73"/>
      <c r="I517" s="73"/>
      <c r="J517" s="73"/>
      <c r="K517" s="88"/>
    </row>
    <row r="518" spans="1:11" x14ac:dyDescent="0.25">
      <c r="A518" s="74"/>
      <c r="B518" s="72"/>
      <c r="C518" s="75"/>
      <c r="D518" s="75"/>
      <c r="E518" s="75"/>
      <c r="F518" s="75"/>
      <c r="G518" s="75"/>
      <c r="H518" s="75"/>
      <c r="I518" s="75"/>
      <c r="J518" s="75"/>
      <c r="K518" s="88"/>
    </row>
    <row r="519" spans="1:11" x14ac:dyDescent="0.25">
      <c r="A519" s="76"/>
      <c r="B519" s="72"/>
      <c r="C519" s="78"/>
      <c r="D519" s="78"/>
      <c r="E519" s="78"/>
      <c r="F519" s="78"/>
      <c r="G519" s="78"/>
      <c r="H519" s="78"/>
      <c r="I519" s="78"/>
      <c r="J519" s="78"/>
      <c r="K519" s="88"/>
    </row>
    <row r="520" spans="1:11" x14ac:dyDescent="0.25">
      <c r="A520" s="79"/>
      <c r="B520" s="72"/>
      <c r="C520" s="80"/>
      <c r="D520" s="80"/>
      <c r="E520" s="80"/>
      <c r="F520" s="80"/>
      <c r="G520" s="80"/>
      <c r="H520" s="80"/>
      <c r="I520" s="80"/>
      <c r="J520" s="80"/>
      <c r="K520" s="88"/>
    </row>
    <row r="521" spans="1:11" x14ac:dyDescent="0.25">
      <c r="A521" s="81"/>
      <c r="B521" s="72"/>
      <c r="C521" s="82"/>
      <c r="D521" s="82"/>
      <c r="E521" s="82"/>
      <c r="F521" s="82"/>
      <c r="G521" s="82"/>
      <c r="H521" s="82"/>
      <c r="I521" s="82"/>
      <c r="J521" s="82"/>
      <c r="K521" s="88"/>
    </row>
    <row r="522" spans="1:11" x14ac:dyDescent="0.25">
      <c r="A522" s="83"/>
      <c r="B522" s="84">
        <v>42033</v>
      </c>
      <c r="C522" s="85"/>
      <c r="D522" s="85"/>
      <c r="E522" s="85"/>
      <c r="F522" s="85"/>
      <c r="G522" s="85"/>
      <c r="H522" s="85"/>
      <c r="I522" s="85"/>
      <c r="J522" s="85"/>
      <c r="K522" s="88"/>
    </row>
    <row r="523" spans="1:11" x14ac:dyDescent="0.25">
      <c r="A523" s="71"/>
      <c r="B523" s="72"/>
      <c r="C523" s="73"/>
      <c r="D523" s="73"/>
      <c r="E523" s="73"/>
      <c r="F523" s="73"/>
      <c r="G523" s="73"/>
      <c r="H523" s="73"/>
      <c r="I523" s="73"/>
      <c r="J523" s="73"/>
      <c r="K523" s="88"/>
    </row>
    <row r="524" spans="1:11" x14ac:dyDescent="0.25">
      <c r="A524" s="74"/>
      <c r="B524" s="72"/>
      <c r="C524" s="75"/>
      <c r="D524" s="75"/>
      <c r="E524" s="75"/>
      <c r="F524" s="75"/>
      <c r="G524" s="75"/>
      <c r="H524" s="75"/>
      <c r="I524" s="75"/>
      <c r="J524" s="75"/>
      <c r="K524" s="88"/>
    </row>
    <row r="525" spans="1:11" x14ac:dyDescent="0.25">
      <c r="A525" s="76"/>
      <c r="B525" s="72"/>
      <c r="C525" s="78"/>
      <c r="D525" s="78"/>
      <c r="E525" s="78"/>
      <c r="F525" s="78"/>
      <c r="G525" s="78"/>
      <c r="H525" s="78"/>
      <c r="I525" s="78"/>
      <c r="J525" s="78"/>
      <c r="K525" s="88"/>
    </row>
    <row r="526" spans="1:11" x14ac:dyDescent="0.25">
      <c r="A526" s="79"/>
      <c r="B526" s="72"/>
      <c r="C526" s="80"/>
      <c r="D526" s="80"/>
      <c r="E526" s="80"/>
      <c r="F526" s="80"/>
      <c r="G526" s="80"/>
      <c r="H526" s="80"/>
      <c r="I526" s="80"/>
      <c r="J526" s="80"/>
      <c r="K526" s="88"/>
    </row>
    <row r="527" spans="1:11" x14ac:dyDescent="0.25">
      <c r="A527" s="81"/>
      <c r="B527" s="72"/>
      <c r="C527" s="82"/>
      <c r="D527" s="82"/>
      <c r="E527" s="82"/>
      <c r="F527" s="82"/>
      <c r="G527" s="82"/>
      <c r="H527" s="82"/>
      <c r="I527" s="82"/>
      <c r="J527" s="82"/>
      <c r="K527" s="88"/>
    </row>
    <row r="528" spans="1:11" x14ac:dyDescent="0.25">
      <c r="A528" s="83"/>
      <c r="B528" s="84">
        <v>42034</v>
      </c>
      <c r="C528" s="85"/>
      <c r="D528" s="85"/>
      <c r="E528" s="85"/>
      <c r="F528" s="85"/>
      <c r="G528" s="85"/>
      <c r="H528" s="85"/>
      <c r="I528" s="85"/>
      <c r="J528" s="85"/>
      <c r="K528" s="88"/>
    </row>
    <row r="529" spans="1:11" x14ac:dyDescent="0.25">
      <c r="A529" s="71"/>
      <c r="B529" s="72"/>
      <c r="C529" s="73"/>
      <c r="D529" s="73"/>
      <c r="E529" s="73"/>
      <c r="F529" s="73"/>
      <c r="G529" s="73"/>
      <c r="H529" s="73"/>
      <c r="I529" s="73"/>
      <c r="J529" s="73"/>
      <c r="K529" s="88"/>
    </row>
    <row r="530" spans="1:11" x14ac:dyDescent="0.25">
      <c r="A530" s="74"/>
      <c r="B530" s="72"/>
      <c r="C530" s="75"/>
      <c r="D530" s="75"/>
      <c r="E530" s="75"/>
      <c r="F530" s="75"/>
      <c r="G530" s="75"/>
      <c r="H530" s="75"/>
      <c r="I530" s="75"/>
      <c r="J530" s="75"/>
      <c r="K530" s="88"/>
    </row>
    <row r="531" spans="1:11" x14ac:dyDescent="0.25">
      <c r="A531" s="76"/>
      <c r="B531" s="72"/>
      <c r="C531" s="78"/>
      <c r="D531" s="78"/>
      <c r="E531" s="78"/>
      <c r="F531" s="78"/>
      <c r="G531" s="78"/>
      <c r="H531" s="78"/>
      <c r="I531" s="78"/>
      <c r="J531" s="78"/>
      <c r="K531" s="88"/>
    </row>
    <row r="532" spans="1:11" x14ac:dyDescent="0.25">
      <c r="A532" s="79"/>
      <c r="B532" s="72"/>
      <c r="C532" s="80"/>
      <c r="D532" s="80"/>
      <c r="E532" s="80"/>
      <c r="F532" s="80"/>
      <c r="G532" s="80"/>
      <c r="H532" s="80"/>
      <c r="I532" s="80"/>
      <c r="J532" s="80"/>
      <c r="K532" s="88"/>
    </row>
    <row r="533" spans="1:11" x14ac:dyDescent="0.25">
      <c r="A533" s="81"/>
      <c r="B533" s="72"/>
      <c r="C533" s="82"/>
      <c r="D533" s="82"/>
      <c r="E533" s="82"/>
      <c r="F533" s="82"/>
      <c r="G533" s="82"/>
      <c r="H533" s="82"/>
      <c r="I533" s="82"/>
      <c r="J533" s="82"/>
      <c r="K533" s="88"/>
    </row>
    <row r="534" spans="1:11" x14ac:dyDescent="0.25">
      <c r="A534" s="65"/>
      <c r="B534" s="66"/>
      <c r="C534" s="67">
        <f>SUM(C535,C565,C595,C625)</f>
        <v>0</v>
      </c>
      <c r="D534" s="67">
        <f t="shared" ref="D534:J534" si="22">SUM(D535,D565,D595,D625)</f>
        <v>0</v>
      </c>
      <c r="E534" s="67">
        <f t="shared" si="22"/>
        <v>0</v>
      </c>
      <c r="F534" s="67">
        <f t="shared" si="22"/>
        <v>0</v>
      </c>
      <c r="G534" s="67">
        <f t="shared" si="22"/>
        <v>0</v>
      </c>
      <c r="H534" s="67">
        <f t="shared" si="22"/>
        <v>0</v>
      </c>
      <c r="I534" s="67">
        <f t="shared" si="22"/>
        <v>0</v>
      </c>
      <c r="J534" s="67">
        <f t="shared" si="22"/>
        <v>0</v>
      </c>
      <c r="K534" s="88"/>
    </row>
    <row r="535" spans="1:11" x14ac:dyDescent="0.25">
      <c r="A535" s="68"/>
      <c r="B535" s="69"/>
      <c r="C535" s="70">
        <f>SUM(C540,C546,C552,C558,C564)</f>
        <v>0</v>
      </c>
      <c r="D535" s="70">
        <f t="shared" ref="D535:J535" si="23">SUM(D540,D546,D552,D558,D564)</f>
        <v>0</v>
      </c>
      <c r="E535" s="70">
        <f t="shared" si="23"/>
        <v>0</v>
      </c>
      <c r="F535" s="70">
        <f t="shared" si="23"/>
        <v>0</v>
      </c>
      <c r="G535" s="70">
        <f t="shared" si="23"/>
        <v>0</v>
      </c>
      <c r="H535" s="70">
        <f t="shared" si="23"/>
        <v>0</v>
      </c>
      <c r="I535" s="70">
        <f t="shared" si="23"/>
        <v>0</v>
      </c>
      <c r="J535" s="70">
        <f t="shared" si="23"/>
        <v>0</v>
      </c>
      <c r="K535" s="88"/>
    </row>
    <row r="536" spans="1:11" x14ac:dyDescent="0.25">
      <c r="A536" s="71"/>
      <c r="B536" s="72">
        <v>42037</v>
      </c>
      <c r="C536" s="73"/>
      <c r="D536" s="73"/>
      <c r="E536" s="73"/>
      <c r="F536" s="73"/>
      <c r="G536" s="73"/>
      <c r="H536" s="73"/>
      <c r="I536" s="73"/>
      <c r="J536" s="73"/>
      <c r="K536" s="88"/>
    </row>
    <row r="537" spans="1:11" x14ac:dyDescent="0.25">
      <c r="A537" s="74"/>
      <c r="B537" s="72"/>
      <c r="C537" s="75"/>
      <c r="D537" s="75"/>
      <c r="E537" s="75"/>
      <c r="F537" s="75"/>
      <c r="G537" s="75"/>
      <c r="H537" s="75"/>
      <c r="I537" s="75"/>
      <c r="J537" s="75"/>
      <c r="K537" s="88"/>
    </row>
    <row r="538" spans="1:11" x14ac:dyDescent="0.25">
      <c r="A538" s="76"/>
      <c r="B538" s="72"/>
      <c r="C538" s="78"/>
      <c r="D538" s="78"/>
      <c r="E538" s="78"/>
      <c r="F538" s="78"/>
      <c r="G538" s="78"/>
      <c r="H538" s="78"/>
      <c r="I538" s="78"/>
      <c r="J538" s="78"/>
      <c r="K538" s="88"/>
    </row>
    <row r="539" spans="1:11" x14ac:dyDescent="0.25">
      <c r="A539" s="79"/>
      <c r="B539" s="72"/>
      <c r="C539" s="80"/>
      <c r="D539" s="80"/>
      <c r="E539" s="80"/>
      <c r="F539" s="80"/>
      <c r="G539" s="80"/>
      <c r="H539" s="80"/>
      <c r="I539" s="80"/>
      <c r="J539" s="80"/>
      <c r="K539" s="88"/>
    </row>
    <row r="540" spans="1:11" x14ac:dyDescent="0.25">
      <c r="A540" s="81"/>
      <c r="B540" s="72"/>
      <c r="C540" s="82"/>
      <c r="D540" s="82"/>
      <c r="E540" s="82"/>
      <c r="F540" s="82"/>
      <c r="G540" s="82"/>
      <c r="H540" s="82"/>
      <c r="I540" s="82"/>
      <c r="J540" s="82"/>
      <c r="K540" s="88"/>
    </row>
    <row r="541" spans="1:11" x14ac:dyDescent="0.25">
      <c r="A541" s="83"/>
      <c r="B541" s="84">
        <v>42038</v>
      </c>
      <c r="C541" s="85"/>
      <c r="D541" s="85"/>
      <c r="E541" s="85"/>
      <c r="F541" s="85"/>
      <c r="G541" s="85"/>
      <c r="H541" s="85"/>
      <c r="I541" s="85"/>
      <c r="J541" s="85"/>
      <c r="K541" s="88"/>
    </row>
    <row r="542" spans="1:11" x14ac:dyDescent="0.25">
      <c r="A542" s="71"/>
      <c r="B542" s="72"/>
      <c r="C542" s="73"/>
      <c r="D542" s="73"/>
      <c r="E542" s="73"/>
      <c r="F542" s="73"/>
      <c r="G542" s="73"/>
      <c r="H542" s="73"/>
      <c r="I542" s="73"/>
      <c r="J542" s="73"/>
      <c r="K542" s="88"/>
    </row>
    <row r="543" spans="1:11" x14ac:dyDescent="0.25">
      <c r="A543" s="74"/>
      <c r="B543" s="72"/>
      <c r="C543" s="75"/>
      <c r="D543" s="75"/>
      <c r="E543" s="75"/>
      <c r="F543" s="75"/>
      <c r="G543" s="75"/>
      <c r="H543" s="75"/>
      <c r="I543" s="75"/>
      <c r="J543" s="75"/>
      <c r="K543" s="88"/>
    </row>
    <row r="544" spans="1:11" x14ac:dyDescent="0.25">
      <c r="A544" s="76"/>
      <c r="B544" s="72"/>
      <c r="C544" s="78"/>
      <c r="D544" s="78"/>
      <c r="E544" s="78"/>
      <c r="F544" s="78"/>
      <c r="G544" s="78"/>
      <c r="H544" s="78"/>
      <c r="I544" s="78"/>
      <c r="J544" s="78"/>
      <c r="K544" s="88"/>
    </row>
    <row r="545" spans="1:11" x14ac:dyDescent="0.25">
      <c r="A545" s="79"/>
      <c r="B545" s="72"/>
      <c r="C545" s="80"/>
      <c r="D545" s="80"/>
      <c r="E545" s="80"/>
      <c r="F545" s="80"/>
      <c r="G545" s="80"/>
      <c r="H545" s="80"/>
      <c r="I545" s="80"/>
      <c r="J545" s="80"/>
      <c r="K545" s="88"/>
    </row>
    <row r="546" spans="1:11" x14ac:dyDescent="0.25">
      <c r="A546" s="81"/>
      <c r="B546" s="72"/>
      <c r="C546" s="82"/>
      <c r="D546" s="82"/>
      <c r="E546" s="82"/>
      <c r="F546" s="82"/>
      <c r="G546" s="82"/>
      <c r="H546" s="82"/>
      <c r="I546" s="82"/>
      <c r="J546" s="82"/>
      <c r="K546" s="88"/>
    </row>
    <row r="547" spans="1:11" x14ac:dyDescent="0.25">
      <c r="A547" s="83"/>
      <c r="B547" s="84">
        <v>42039</v>
      </c>
      <c r="C547" s="85"/>
      <c r="D547" s="85"/>
      <c r="E547" s="85"/>
      <c r="F547" s="85"/>
      <c r="G547" s="85"/>
      <c r="H547" s="85"/>
      <c r="I547" s="85"/>
      <c r="J547" s="85"/>
      <c r="K547" s="88"/>
    </row>
    <row r="548" spans="1:11" x14ac:dyDescent="0.25">
      <c r="A548" s="71"/>
      <c r="B548" s="72"/>
      <c r="C548" s="73"/>
      <c r="D548" s="73"/>
      <c r="E548" s="73"/>
      <c r="F548" s="73"/>
      <c r="G548" s="73"/>
      <c r="H548" s="73"/>
      <c r="I548" s="73"/>
      <c r="J548" s="73"/>
      <c r="K548" s="88"/>
    </row>
    <row r="549" spans="1:11" x14ac:dyDescent="0.25">
      <c r="A549" s="74"/>
      <c r="B549" s="72"/>
      <c r="C549" s="75"/>
      <c r="D549" s="75"/>
      <c r="E549" s="75"/>
      <c r="F549" s="75"/>
      <c r="G549" s="75"/>
      <c r="H549" s="75"/>
      <c r="I549" s="75"/>
      <c r="J549" s="75"/>
      <c r="K549" s="88"/>
    </row>
    <row r="550" spans="1:11" x14ac:dyDescent="0.25">
      <c r="A550" s="76"/>
      <c r="B550" s="72"/>
      <c r="C550" s="78"/>
      <c r="D550" s="78"/>
      <c r="E550" s="78"/>
      <c r="F550" s="78"/>
      <c r="G550" s="78"/>
      <c r="H550" s="78"/>
      <c r="I550" s="78"/>
      <c r="J550" s="78"/>
      <c r="K550" s="88"/>
    </row>
    <row r="551" spans="1:11" x14ac:dyDescent="0.25">
      <c r="A551" s="79"/>
      <c r="B551" s="72"/>
      <c r="C551" s="80"/>
      <c r="D551" s="80"/>
      <c r="E551" s="80"/>
      <c r="F551" s="80"/>
      <c r="G551" s="80"/>
      <c r="H551" s="80"/>
      <c r="I551" s="80"/>
      <c r="J551" s="80"/>
      <c r="K551" s="88"/>
    </row>
    <row r="552" spans="1:11" x14ac:dyDescent="0.25">
      <c r="A552" s="81"/>
      <c r="B552" s="72"/>
      <c r="C552" s="82"/>
      <c r="D552" s="82"/>
      <c r="E552" s="82"/>
      <c r="F552" s="82"/>
      <c r="G552" s="82"/>
      <c r="H552" s="82"/>
      <c r="I552" s="82"/>
      <c r="J552" s="82"/>
      <c r="K552" s="88"/>
    </row>
    <row r="553" spans="1:11" x14ac:dyDescent="0.25">
      <c r="A553" s="83"/>
      <c r="B553" s="84">
        <v>42040</v>
      </c>
      <c r="C553" s="85"/>
      <c r="D553" s="85"/>
      <c r="E553" s="85"/>
      <c r="F553" s="85"/>
      <c r="G553" s="85"/>
      <c r="H553" s="85"/>
      <c r="I553" s="85"/>
      <c r="J553" s="85"/>
      <c r="K553" s="88"/>
    </row>
    <row r="554" spans="1:11" x14ac:dyDescent="0.25">
      <c r="A554" s="71"/>
      <c r="B554" s="72"/>
      <c r="C554" s="73"/>
      <c r="D554" s="73"/>
      <c r="E554" s="73"/>
      <c r="F554" s="73"/>
      <c r="G554" s="73"/>
      <c r="H554" s="73"/>
      <c r="I554" s="73"/>
      <c r="J554" s="73"/>
      <c r="K554" s="88"/>
    </row>
    <row r="555" spans="1:11" x14ac:dyDescent="0.25">
      <c r="A555" s="74"/>
      <c r="B555" s="72"/>
      <c r="C555" s="75"/>
      <c r="D555" s="75"/>
      <c r="E555" s="75"/>
      <c r="F555" s="75"/>
      <c r="G555" s="75"/>
      <c r="H555" s="75"/>
      <c r="I555" s="75"/>
      <c r="J555" s="75"/>
      <c r="K555" s="88"/>
    </row>
    <row r="556" spans="1:11" x14ac:dyDescent="0.25">
      <c r="A556" s="76"/>
      <c r="B556" s="72"/>
      <c r="C556" s="78"/>
      <c r="D556" s="78"/>
      <c r="E556" s="78"/>
      <c r="F556" s="78"/>
      <c r="G556" s="78"/>
      <c r="H556" s="78"/>
      <c r="I556" s="78"/>
      <c r="J556" s="78"/>
      <c r="K556" s="88"/>
    </row>
    <row r="557" spans="1:11" x14ac:dyDescent="0.25">
      <c r="A557" s="79"/>
      <c r="B557" s="72"/>
      <c r="C557" s="80"/>
      <c r="D557" s="80"/>
      <c r="E557" s="80"/>
      <c r="F557" s="80"/>
      <c r="G557" s="80"/>
      <c r="H557" s="80"/>
      <c r="I557" s="80"/>
      <c r="J557" s="80"/>
      <c r="K557" s="88"/>
    </row>
    <row r="558" spans="1:11" x14ac:dyDescent="0.25">
      <c r="A558" s="81"/>
      <c r="B558" s="72"/>
      <c r="C558" s="82"/>
      <c r="D558" s="82"/>
      <c r="E558" s="82"/>
      <c r="F558" s="82"/>
      <c r="G558" s="82"/>
      <c r="H558" s="82"/>
      <c r="I558" s="82"/>
      <c r="J558" s="82"/>
      <c r="K558" s="88"/>
    </row>
    <row r="559" spans="1:11" x14ac:dyDescent="0.25">
      <c r="A559" s="83"/>
      <c r="B559" s="84">
        <v>42041</v>
      </c>
      <c r="C559" s="85"/>
      <c r="D559" s="85"/>
      <c r="E559" s="85"/>
      <c r="F559" s="85"/>
      <c r="G559" s="85"/>
      <c r="H559" s="85"/>
      <c r="I559" s="85"/>
      <c r="J559" s="85"/>
      <c r="K559" s="88"/>
    </row>
    <row r="560" spans="1:11" x14ac:dyDescent="0.25">
      <c r="A560" s="71"/>
      <c r="B560" s="72"/>
      <c r="C560" s="73"/>
      <c r="D560" s="73"/>
      <c r="E560" s="73"/>
      <c r="F560" s="73"/>
      <c r="G560" s="73"/>
      <c r="H560" s="73"/>
      <c r="I560" s="73"/>
      <c r="J560" s="73"/>
      <c r="K560" s="88"/>
    </row>
    <row r="561" spans="1:11" x14ac:dyDescent="0.25">
      <c r="A561" s="74"/>
      <c r="B561" s="72"/>
      <c r="C561" s="75"/>
      <c r="D561" s="75"/>
      <c r="E561" s="75"/>
      <c r="F561" s="75"/>
      <c r="G561" s="75"/>
      <c r="H561" s="75"/>
      <c r="I561" s="75"/>
      <c r="J561" s="75"/>
      <c r="K561" s="88"/>
    </row>
    <row r="562" spans="1:11" x14ac:dyDescent="0.25">
      <c r="A562" s="76"/>
      <c r="B562" s="72"/>
      <c r="C562" s="78"/>
      <c r="D562" s="78"/>
      <c r="E562" s="78"/>
      <c r="F562" s="78"/>
      <c r="G562" s="78"/>
      <c r="H562" s="78"/>
      <c r="I562" s="78"/>
      <c r="J562" s="78"/>
      <c r="K562" s="88"/>
    </row>
    <row r="563" spans="1:11" x14ac:dyDescent="0.25">
      <c r="A563" s="79"/>
      <c r="B563" s="72"/>
      <c r="C563" s="80"/>
      <c r="D563" s="80"/>
      <c r="E563" s="80"/>
      <c r="F563" s="80"/>
      <c r="G563" s="80"/>
      <c r="H563" s="80"/>
      <c r="I563" s="80"/>
      <c r="J563" s="80"/>
      <c r="K563" s="88"/>
    </row>
    <row r="564" spans="1:11" x14ac:dyDescent="0.25">
      <c r="A564" s="81"/>
      <c r="B564" s="72"/>
      <c r="C564" s="82"/>
      <c r="D564" s="82"/>
      <c r="E564" s="82"/>
      <c r="F564" s="82"/>
      <c r="G564" s="82"/>
      <c r="H564" s="82"/>
      <c r="I564" s="82"/>
      <c r="J564" s="82"/>
      <c r="K564" s="88"/>
    </row>
    <row r="565" spans="1:11" x14ac:dyDescent="0.25">
      <c r="A565" s="68"/>
      <c r="B565" s="69"/>
      <c r="C565" s="70">
        <f>SUM(C570,C576,C582,C588,C594)</f>
        <v>0</v>
      </c>
      <c r="D565" s="70">
        <f t="shared" ref="D565:J565" si="24">SUM(D570,D576,D582,D588,D594)</f>
        <v>0</v>
      </c>
      <c r="E565" s="70">
        <f t="shared" si="24"/>
        <v>0</v>
      </c>
      <c r="F565" s="70">
        <f t="shared" si="24"/>
        <v>0</v>
      </c>
      <c r="G565" s="70">
        <f t="shared" si="24"/>
        <v>0</v>
      </c>
      <c r="H565" s="70">
        <f t="shared" si="24"/>
        <v>0</v>
      </c>
      <c r="I565" s="70">
        <f t="shared" si="24"/>
        <v>0</v>
      </c>
      <c r="J565" s="70">
        <f t="shared" si="24"/>
        <v>0</v>
      </c>
      <c r="K565" s="88"/>
    </row>
    <row r="566" spans="1:11" x14ac:dyDescent="0.25">
      <c r="A566" s="71"/>
      <c r="B566" s="72">
        <v>42044</v>
      </c>
      <c r="C566" s="73"/>
      <c r="D566" s="73"/>
      <c r="E566" s="73"/>
      <c r="F566" s="73"/>
      <c r="G566" s="73"/>
      <c r="H566" s="73"/>
      <c r="I566" s="73"/>
      <c r="J566" s="73"/>
      <c r="K566" s="88"/>
    </row>
    <row r="567" spans="1:11" x14ac:dyDescent="0.25">
      <c r="A567" s="74"/>
      <c r="B567" s="72"/>
      <c r="C567" s="75"/>
      <c r="D567" s="75"/>
      <c r="E567" s="75"/>
      <c r="F567" s="75"/>
      <c r="G567" s="75"/>
      <c r="H567" s="75"/>
      <c r="I567" s="75"/>
      <c r="J567" s="75"/>
      <c r="K567" s="88"/>
    </row>
    <row r="568" spans="1:11" x14ac:dyDescent="0.25">
      <c r="A568" s="76"/>
      <c r="B568" s="72"/>
      <c r="C568" s="78"/>
      <c r="D568" s="78"/>
      <c r="E568" s="78"/>
      <c r="F568" s="78"/>
      <c r="G568" s="78"/>
      <c r="H568" s="78"/>
      <c r="I568" s="78"/>
      <c r="J568" s="78"/>
      <c r="K568" s="88"/>
    </row>
    <row r="569" spans="1:11" x14ac:dyDescent="0.25">
      <c r="A569" s="79"/>
      <c r="B569" s="72"/>
      <c r="C569" s="80"/>
      <c r="D569" s="80"/>
      <c r="E569" s="80"/>
      <c r="F569" s="80"/>
      <c r="G569" s="80"/>
      <c r="H569" s="80"/>
      <c r="I569" s="80"/>
      <c r="J569" s="80"/>
      <c r="K569" s="88"/>
    </row>
    <row r="570" spans="1:11" x14ac:dyDescent="0.25">
      <c r="A570" s="81"/>
      <c r="B570" s="72"/>
      <c r="C570" s="82"/>
      <c r="D570" s="82"/>
      <c r="E570" s="82"/>
      <c r="F570" s="82"/>
      <c r="G570" s="82"/>
      <c r="H570" s="82"/>
      <c r="I570" s="82"/>
      <c r="J570" s="82"/>
      <c r="K570" s="88"/>
    </row>
    <row r="571" spans="1:11" x14ac:dyDescent="0.25">
      <c r="A571" s="83"/>
      <c r="B571" s="84">
        <v>42045</v>
      </c>
      <c r="C571" s="85"/>
      <c r="D571" s="85"/>
      <c r="E571" s="85"/>
      <c r="F571" s="85"/>
      <c r="G571" s="85"/>
      <c r="H571" s="85"/>
      <c r="I571" s="85"/>
      <c r="J571" s="85"/>
      <c r="K571" s="88"/>
    </row>
    <row r="572" spans="1:11" x14ac:dyDescent="0.25">
      <c r="A572" s="71"/>
      <c r="B572" s="72"/>
      <c r="C572" s="73"/>
      <c r="D572" s="73"/>
      <c r="E572" s="73"/>
      <c r="F572" s="73"/>
      <c r="G572" s="73"/>
      <c r="H572" s="73"/>
      <c r="I572" s="73"/>
      <c r="J572" s="73"/>
      <c r="K572" s="88"/>
    </row>
    <row r="573" spans="1:11" x14ac:dyDescent="0.25">
      <c r="A573" s="74"/>
      <c r="B573" s="72"/>
      <c r="C573" s="75"/>
      <c r="D573" s="75"/>
      <c r="E573" s="75"/>
      <c r="F573" s="75"/>
      <c r="G573" s="75"/>
      <c r="H573" s="75"/>
      <c r="I573" s="75"/>
      <c r="J573" s="75"/>
      <c r="K573" s="88"/>
    </row>
    <row r="574" spans="1:11" x14ac:dyDescent="0.25">
      <c r="A574" s="76"/>
      <c r="B574" s="72"/>
      <c r="C574" s="78"/>
      <c r="D574" s="78"/>
      <c r="E574" s="78"/>
      <c r="F574" s="78"/>
      <c r="G574" s="78"/>
      <c r="H574" s="78"/>
      <c r="I574" s="78"/>
      <c r="J574" s="78"/>
      <c r="K574" s="88"/>
    </row>
    <row r="575" spans="1:11" x14ac:dyDescent="0.25">
      <c r="A575" s="79"/>
      <c r="B575" s="72"/>
      <c r="C575" s="80"/>
      <c r="D575" s="80"/>
      <c r="E575" s="80"/>
      <c r="F575" s="80"/>
      <c r="G575" s="80"/>
      <c r="H575" s="80"/>
      <c r="I575" s="80"/>
      <c r="J575" s="80"/>
      <c r="K575" s="88"/>
    </row>
    <row r="576" spans="1:11" x14ac:dyDescent="0.25">
      <c r="A576" s="81"/>
      <c r="B576" s="72"/>
      <c r="C576" s="82"/>
      <c r="D576" s="82"/>
      <c r="E576" s="82"/>
      <c r="F576" s="82"/>
      <c r="G576" s="82"/>
      <c r="H576" s="82"/>
      <c r="I576" s="82"/>
      <c r="J576" s="82"/>
      <c r="K576" s="88"/>
    </row>
    <row r="577" spans="1:11" x14ac:dyDescent="0.25">
      <c r="A577" s="83"/>
      <c r="B577" s="84">
        <v>42046</v>
      </c>
      <c r="C577" s="85"/>
      <c r="D577" s="85"/>
      <c r="E577" s="85"/>
      <c r="F577" s="85"/>
      <c r="G577" s="85"/>
      <c r="H577" s="85"/>
      <c r="I577" s="85"/>
      <c r="J577" s="85"/>
      <c r="K577" s="88"/>
    </row>
    <row r="578" spans="1:11" x14ac:dyDescent="0.25">
      <c r="A578" s="71"/>
      <c r="B578" s="72"/>
      <c r="C578" s="73"/>
      <c r="D578" s="73"/>
      <c r="E578" s="73"/>
      <c r="F578" s="73"/>
      <c r="G578" s="73"/>
      <c r="H578" s="73"/>
      <c r="I578" s="73"/>
      <c r="J578" s="73"/>
      <c r="K578" s="88"/>
    </row>
    <row r="579" spans="1:11" x14ac:dyDescent="0.25">
      <c r="A579" s="74"/>
      <c r="B579" s="72"/>
      <c r="C579" s="75"/>
      <c r="D579" s="75"/>
      <c r="E579" s="75"/>
      <c r="F579" s="75"/>
      <c r="G579" s="75"/>
      <c r="H579" s="75"/>
      <c r="I579" s="75"/>
      <c r="J579" s="75"/>
      <c r="K579" s="88"/>
    </row>
    <row r="580" spans="1:11" x14ac:dyDescent="0.25">
      <c r="A580" s="76"/>
      <c r="B580" s="72"/>
      <c r="C580" s="78"/>
      <c r="D580" s="78"/>
      <c r="E580" s="78"/>
      <c r="F580" s="78"/>
      <c r="G580" s="78"/>
      <c r="H580" s="78"/>
      <c r="I580" s="78"/>
      <c r="J580" s="78"/>
      <c r="K580" s="88"/>
    </row>
    <row r="581" spans="1:11" x14ac:dyDescent="0.25">
      <c r="A581" s="79"/>
      <c r="B581" s="72"/>
      <c r="C581" s="80"/>
      <c r="D581" s="80"/>
      <c r="E581" s="80"/>
      <c r="F581" s="80"/>
      <c r="G581" s="80"/>
      <c r="H581" s="80"/>
      <c r="I581" s="80"/>
      <c r="J581" s="80"/>
      <c r="K581" s="88"/>
    </row>
    <row r="582" spans="1:11" x14ac:dyDescent="0.25">
      <c r="A582" s="81"/>
      <c r="B582" s="72"/>
      <c r="C582" s="82"/>
      <c r="D582" s="82"/>
      <c r="E582" s="82"/>
      <c r="F582" s="82"/>
      <c r="G582" s="82"/>
      <c r="H582" s="82"/>
      <c r="I582" s="82"/>
      <c r="J582" s="82"/>
      <c r="K582" s="88"/>
    </row>
    <row r="583" spans="1:11" x14ac:dyDescent="0.25">
      <c r="A583" s="83"/>
      <c r="B583" s="84">
        <v>42047</v>
      </c>
      <c r="C583" s="85"/>
      <c r="D583" s="85"/>
      <c r="E583" s="85"/>
      <c r="F583" s="85"/>
      <c r="G583" s="85"/>
      <c r="H583" s="85"/>
      <c r="I583" s="85"/>
      <c r="J583" s="85"/>
      <c r="K583" s="88"/>
    </row>
    <row r="584" spans="1:11" x14ac:dyDescent="0.25">
      <c r="A584" s="71"/>
      <c r="B584" s="72"/>
      <c r="C584" s="73"/>
      <c r="D584" s="73"/>
      <c r="E584" s="73"/>
      <c r="F584" s="73"/>
      <c r="G584" s="73"/>
      <c r="H584" s="73"/>
      <c r="I584" s="73"/>
      <c r="J584" s="73"/>
      <c r="K584" s="88"/>
    </row>
    <row r="585" spans="1:11" x14ac:dyDescent="0.25">
      <c r="A585" s="74"/>
      <c r="B585" s="72"/>
      <c r="C585" s="75"/>
      <c r="D585" s="75"/>
      <c r="E585" s="75"/>
      <c r="F585" s="75"/>
      <c r="G585" s="75"/>
      <c r="H585" s="75"/>
      <c r="I585" s="75"/>
      <c r="J585" s="75"/>
      <c r="K585" s="88"/>
    </row>
    <row r="586" spans="1:11" x14ac:dyDescent="0.25">
      <c r="A586" s="76"/>
      <c r="B586" s="72"/>
      <c r="C586" s="78"/>
      <c r="D586" s="78"/>
      <c r="E586" s="78"/>
      <c r="F586" s="78"/>
      <c r="G586" s="78"/>
      <c r="H586" s="78"/>
      <c r="I586" s="78"/>
      <c r="J586" s="78"/>
      <c r="K586" s="88"/>
    </row>
    <row r="587" spans="1:11" x14ac:dyDescent="0.25">
      <c r="A587" s="79"/>
      <c r="B587" s="72"/>
      <c r="C587" s="80"/>
      <c r="D587" s="80"/>
      <c r="E587" s="80"/>
      <c r="F587" s="80"/>
      <c r="G587" s="80"/>
      <c r="H587" s="80"/>
      <c r="I587" s="80"/>
      <c r="J587" s="80"/>
      <c r="K587" s="88"/>
    </row>
    <row r="588" spans="1:11" x14ac:dyDescent="0.25">
      <c r="A588" s="81"/>
      <c r="B588" s="72"/>
      <c r="C588" s="82"/>
      <c r="D588" s="82"/>
      <c r="E588" s="82"/>
      <c r="F588" s="82"/>
      <c r="G588" s="82"/>
      <c r="H588" s="82"/>
      <c r="I588" s="82"/>
      <c r="J588" s="82"/>
      <c r="K588" s="88"/>
    </row>
    <row r="589" spans="1:11" x14ac:dyDescent="0.25">
      <c r="A589" s="83"/>
      <c r="B589" s="84">
        <v>42048</v>
      </c>
      <c r="C589" s="85"/>
      <c r="D589" s="85"/>
      <c r="E589" s="85"/>
      <c r="F589" s="85"/>
      <c r="G589" s="85"/>
      <c r="H589" s="85"/>
      <c r="I589" s="85"/>
      <c r="J589" s="85"/>
      <c r="K589" s="88"/>
    </row>
    <row r="590" spans="1:11" x14ac:dyDescent="0.25">
      <c r="A590" s="71"/>
      <c r="B590" s="72"/>
      <c r="C590" s="73"/>
      <c r="D590" s="73"/>
      <c r="E590" s="73"/>
      <c r="F590" s="73"/>
      <c r="G590" s="73"/>
      <c r="H590" s="73"/>
      <c r="I590" s="73"/>
      <c r="J590" s="73"/>
      <c r="K590" s="88"/>
    </row>
    <row r="591" spans="1:11" x14ac:dyDescent="0.25">
      <c r="A591" s="74"/>
      <c r="B591" s="72"/>
      <c r="C591" s="75"/>
      <c r="D591" s="75"/>
      <c r="E591" s="75"/>
      <c r="F591" s="75"/>
      <c r="G591" s="75"/>
      <c r="H591" s="75"/>
      <c r="I591" s="75"/>
      <c r="J591" s="75"/>
      <c r="K591" s="88"/>
    </row>
    <row r="592" spans="1:11" x14ac:dyDescent="0.25">
      <c r="A592" s="76"/>
      <c r="B592" s="72"/>
      <c r="C592" s="78"/>
      <c r="D592" s="78"/>
      <c r="E592" s="78"/>
      <c r="F592" s="78"/>
      <c r="G592" s="78"/>
      <c r="H592" s="78"/>
      <c r="I592" s="78"/>
      <c r="J592" s="78"/>
      <c r="K592" s="88"/>
    </row>
    <row r="593" spans="1:11" x14ac:dyDescent="0.25">
      <c r="A593" s="79"/>
      <c r="B593" s="72"/>
      <c r="C593" s="80"/>
      <c r="D593" s="80"/>
      <c r="E593" s="80"/>
      <c r="F593" s="80"/>
      <c r="G593" s="80"/>
      <c r="H593" s="80"/>
      <c r="I593" s="80"/>
      <c r="J593" s="80"/>
      <c r="K593" s="88"/>
    </row>
    <row r="594" spans="1:11" x14ac:dyDescent="0.25">
      <c r="A594" s="81"/>
      <c r="B594" s="72"/>
      <c r="C594" s="82"/>
      <c r="D594" s="82"/>
      <c r="E594" s="82"/>
      <c r="F594" s="82"/>
      <c r="G594" s="82"/>
      <c r="H594" s="82"/>
      <c r="I594" s="82"/>
      <c r="J594" s="82"/>
      <c r="K594" s="88"/>
    </row>
    <row r="595" spans="1:11" x14ac:dyDescent="0.25">
      <c r="A595" s="68"/>
      <c r="B595" s="69"/>
      <c r="C595" s="70">
        <f>SUM(C600,C606,C612,C618,C624)</f>
        <v>0</v>
      </c>
      <c r="D595" s="70">
        <f t="shared" ref="D595:J595" si="25">SUM(D600,D606,D612,D618,D624)</f>
        <v>0</v>
      </c>
      <c r="E595" s="70">
        <f t="shared" si="25"/>
        <v>0</v>
      </c>
      <c r="F595" s="70">
        <f t="shared" si="25"/>
        <v>0</v>
      </c>
      <c r="G595" s="70">
        <f t="shared" si="25"/>
        <v>0</v>
      </c>
      <c r="H595" s="70">
        <f t="shared" si="25"/>
        <v>0</v>
      </c>
      <c r="I595" s="70">
        <f t="shared" si="25"/>
        <v>0</v>
      </c>
      <c r="J595" s="70">
        <f t="shared" si="25"/>
        <v>0</v>
      </c>
      <c r="K595" s="88"/>
    </row>
    <row r="596" spans="1:11" x14ac:dyDescent="0.25">
      <c r="A596" s="71"/>
      <c r="B596" s="72">
        <v>42051</v>
      </c>
      <c r="C596" s="73"/>
      <c r="D596" s="73"/>
      <c r="E596" s="73"/>
      <c r="F596" s="73"/>
      <c r="G596" s="73"/>
      <c r="H596" s="73"/>
      <c r="I596" s="73"/>
      <c r="J596" s="73"/>
      <c r="K596" s="88"/>
    </row>
    <row r="597" spans="1:11" x14ac:dyDescent="0.25">
      <c r="A597" s="74"/>
      <c r="B597" s="72"/>
      <c r="C597" s="75"/>
      <c r="D597" s="75"/>
      <c r="E597" s="75"/>
      <c r="F597" s="75"/>
      <c r="G597" s="75"/>
      <c r="H597" s="75"/>
      <c r="I597" s="75"/>
      <c r="J597" s="75"/>
      <c r="K597" s="88"/>
    </row>
    <row r="598" spans="1:11" x14ac:dyDescent="0.25">
      <c r="A598" s="76"/>
      <c r="B598" s="72"/>
      <c r="C598" s="78"/>
      <c r="D598" s="78"/>
      <c r="E598" s="78"/>
      <c r="F598" s="78"/>
      <c r="G598" s="78"/>
      <c r="H598" s="78"/>
      <c r="I598" s="78"/>
      <c r="J598" s="78"/>
      <c r="K598" s="88"/>
    </row>
    <row r="599" spans="1:11" x14ac:dyDescent="0.25">
      <c r="A599" s="79"/>
      <c r="B599" s="72"/>
      <c r="C599" s="80"/>
      <c r="D599" s="80"/>
      <c r="E599" s="80"/>
      <c r="F599" s="80"/>
      <c r="G599" s="80"/>
      <c r="H599" s="80"/>
      <c r="I599" s="80"/>
      <c r="J599" s="80"/>
      <c r="K599" s="88"/>
    </row>
    <row r="600" spans="1:11" x14ac:dyDescent="0.25">
      <c r="A600" s="81"/>
      <c r="B600" s="72"/>
      <c r="C600" s="82"/>
      <c r="D600" s="82"/>
      <c r="E600" s="82"/>
      <c r="F600" s="82"/>
      <c r="G600" s="82"/>
      <c r="H600" s="82"/>
      <c r="I600" s="82"/>
      <c r="J600" s="82"/>
      <c r="K600" s="88"/>
    </row>
    <row r="601" spans="1:11" x14ac:dyDescent="0.25">
      <c r="A601" s="83"/>
      <c r="B601" s="84">
        <v>42052</v>
      </c>
      <c r="C601" s="85"/>
      <c r="D601" s="85"/>
      <c r="E601" s="85"/>
      <c r="F601" s="85"/>
      <c r="G601" s="85"/>
      <c r="H601" s="85"/>
      <c r="I601" s="85"/>
      <c r="J601" s="85"/>
      <c r="K601" s="88"/>
    </row>
    <row r="602" spans="1:11" x14ac:dyDescent="0.25">
      <c r="A602" s="71"/>
      <c r="B602" s="72"/>
      <c r="C602" s="73"/>
      <c r="D602" s="73"/>
      <c r="E602" s="73"/>
      <c r="F602" s="73"/>
      <c r="G602" s="73"/>
      <c r="H602" s="73"/>
      <c r="I602" s="73"/>
      <c r="J602" s="73"/>
      <c r="K602" s="88"/>
    </row>
    <row r="603" spans="1:11" x14ac:dyDescent="0.25">
      <c r="A603" s="74"/>
      <c r="B603" s="72"/>
      <c r="C603" s="75"/>
      <c r="D603" s="75"/>
      <c r="E603" s="75"/>
      <c r="F603" s="75"/>
      <c r="G603" s="75"/>
      <c r="H603" s="75"/>
      <c r="I603" s="75"/>
      <c r="J603" s="75"/>
      <c r="K603" s="88"/>
    </row>
    <row r="604" spans="1:11" x14ac:dyDescent="0.25">
      <c r="A604" s="76"/>
      <c r="B604" s="72"/>
      <c r="C604" s="78"/>
      <c r="D604" s="78"/>
      <c r="E604" s="78"/>
      <c r="F604" s="78"/>
      <c r="G604" s="78"/>
      <c r="H604" s="78"/>
      <c r="I604" s="78"/>
      <c r="J604" s="78"/>
      <c r="K604" s="88"/>
    </row>
    <row r="605" spans="1:11" x14ac:dyDescent="0.25">
      <c r="A605" s="79"/>
      <c r="B605" s="72"/>
      <c r="C605" s="80"/>
      <c r="D605" s="80"/>
      <c r="E605" s="80"/>
      <c r="F605" s="80"/>
      <c r="G605" s="80"/>
      <c r="H605" s="80"/>
      <c r="I605" s="80"/>
      <c r="J605" s="80"/>
      <c r="K605" s="88"/>
    </row>
    <row r="606" spans="1:11" x14ac:dyDescent="0.25">
      <c r="A606" s="81"/>
      <c r="B606" s="72"/>
      <c r="C606" s="82"/>
      <c r="D606" s="82"/>
      <c r="E606" s="82"/>
      <c r="F606" s="82"/>
      <c r="G606" s="82"/>
      <c r="H606" s="82"/>
      <c r="I606" s="82"/>
      <c r="J606" s="82"/>
      <c r="K606" s="88"/>
    </row>
    <row r="607" spans="1:11" x14ac:dyDescent="0.25">
      <c r="A607" s="83"/>
      <c r="B607" s="84">
        <v>42053</v>
      </c>
      <c r="C607" s="85"/>
      <c r="D607" s="85"/>
      <c r="E607" s="85"/>
      <c r="F607" s="85"/>
      <c r="G607" s="85"/>
      <c r="H607" s="85"/>
      <c r="I607" s="85"/>
      <c r="J607" s="85"/>
      <c r="K607" s="88"/>
    </row>
    <row r="608" spans="1:11" x14ac:dyDescent="0.25">
      <c r="A608" s="71"/>
      <c r="B608" s="72"/>
      <c r="C608" s="73"/>
      <c r="D608" s="73"/>
      <c r="E608" s="73"/>
      <c r="F608" s="73"/>
      <c r="G608" s="73"/>
      <c r="H608" s="73"/>
      <c r="I608" s="73"/>
      <c r="J608" s="73"/>
      <c r="K608" s="88"/>
    </row>
    <row r="609" spans="1:11" x14ac:dyDescent="0.25">
      <c r="A609" s="74"/>
      <c r="B609" s="72"/>
      <c r="C609" s="75"/>
      <c r="D609" s="75"/>
      <c r="E609" s="75"/>
      <c r="F609" s="75"/>
      <c r="G609" s="75"/>
      <c r="H609" s="75"/>
      <c r="I609" s="75"/>
      <c r="J609" s="75"/>
      <c r="K609" s="88"/>
    </row>
    <row r="610" spans="1:11" x14ac:dyDescent="0.25">
      <c r="A610" s="76"/>
      <c r="B610" s="72"/>
      <c r="C610" s="78"/>
      <c r="D610" s="78"/>
      <c r="E610" s="78"/>
      <c r="F610" s="78"/>
      <c r="G610" s="78"/>
      <c r="H610" s="78"/>
      <c r="I610" s="78"/>
      <c r="J610" s="78"/>
      <c r="K610" s="88"/>
    </row>
    <row r="611" spans="1:11" x14ac:dyDescent="0.25">
      <c r="A611" s="79"/>
      <c r="B611" s="72"/>
      <c r="C611" s="80"/>
      <c r="D611" s="80"/>
      <c r="E611" s="80"/>
      <c r="F611" s="80"/>
      <c r="G611" s="80"/>
      <c r="H611" s="80"/>
      <c r="I611" s="80"/>
      <c r="J611" s="80"/>
      <c r="K611" s="88"/>
    </row>
    <row r="612" spans="1:11" x14ac:dyDescent="0.25">
      <c r="A612" s="81"/>
      <c r="B612" s="72"/>
      <c r="C612" s="82"/>
      <c r="D612" s="82"/>
      <c r="E612" s="82"/>
      <c r="F612" s="82"/>
      <c r="G612" s="82"/>
      <c r="H612" s="82"/>
      <c r="I612" s="82"/>
      <c r="J612" s="82"/>
      <c r="K612" s="88"/>
    </row>
    <row r="613" spans="1:11" x14ac:dyDescent="0.25">
      <c r="A613" s="83"/>
      <c r="B613" s="84">
        <v>42054</v>
      </c>
      <c r="C613" s="85"/>
      <c r="D613" s="85"/>
      <c r="E613" s="85"/>
      <c r="F613" s="85"/>
      <c r="G613" s="85"/>
      <c r="H613" s="85"/>
      <c r="I613" s="85"/>
      <c r="J613" s="85"/>
      <c r="K613" s="88"/>
    </row>
    <row r="614" spans="1:11" x14ac:dyDescent="0.25">
      <c r="A614" s="71"/>
      <c r="B614" s="72"/>
      <c r="C614" s="73"/>
      <c r="D614" s="73"/>
      <c r="E614" s="73"/>
      <c r="F614" s="73"/>
      <c r="G614" s="73"/>
      <c r="H614" s="73"/>
      <c r="I614" s="73"/>
      <c r="J614" s="73"/>
      <c r="K614" s="88"/>
    </row>
    <row r="615" spans="1:11" x14ac:dyDescent="0.25">
      <c r="A615" s="74"/>
      <c r="B615" s="72"/>
      <c r="C615" s="75"/>
      <c r="D615" s="75"/>
      <c r="E615" s="75"/>
      <c r="F615" s="75"/>
      <c r="G615" s="75"/>
      <c r="H615" s="75"/>
      <c r="I615" s="75"/>
      <c r="J615" s="75"/>
      <c r="K615" s="88"/>
    </row>
    <row r="616" spans="1:11" x14ac:dyDescent="0.25">
      <c r="A616" s="76"/>
      <c r="B616" s="72"/>
      <c r="C616" s="78"/>
      <c r="D616" s="78"/>
      <c r="E616" s="78"/>
      <c r="F616" s="78"/>
      <c r="G616" s="78"/>
      <c r="H616" s="78"/>
      <c r="I616" s="78"/>
      <c r="J616" s="78"/>
      <c r="K616" s="88"/>
    </row>
    <row r="617" spans="1:11" x14ac:dyDescent="0.25">
      <c r="A617" s="79"/>
      <c r="B617" s="72"/>
      <c r="C617" s="80"/>
      <c r="D617" s="80"/>
      <c r="E617" s="80"/>
      <c r="F617" s="80"/>
      <c r="G617" s="80"/>
      <c r="H617" s="80"/>
      <c r="I617" s="80"/>
      <c r="J617" s="80"/>
      <c r="K617" s="88"/>
    </row>
    <row r="618" spans="1:11" x14ac:dyDescent="0.25">
      <c r="A618" s="81"/>
      <c r="B618" s="72"/>
      <c r="C618" s="82"/>
      <c r="D618" s="82"/>
      <c r="E618" s="82"/>
      <c r="F618" s="82"/>
      <c r="G618" s="82"/>
      <c r="H618" s="82"/>
      <c r="I618" s="82"/>
      <c r="J618" s="82"/>
      <c r="K618" s="88"/>
    </row>
    <row r="619" spans="1:11" x14ac:dyDescent="0.25">
      <c r="A619" s="83"/>
      <c r="B619" s="84">
        <v>42055</v>
      </c>
      <c r="C619" s="85"/>
      <c r="D619" s="85"/>
      <c r="E619" s="85"/>
      <c r="F619" s="85"/>
      <c r="G619" s="85"/>
      <c r="H619" s="85"/>
      <c r="I619" s="85"/>
      <c r="J619" s="85"/>
      <c r="K619" s="88"/>
    </row>
    <row r="620" spans="1:11" x14ac:dyDescent="0.25">
      <c r="A620" s="71"/>
      <c r="B620" s="72"/>
      <c r="C620" s="73"/>
      <c r="D620" s="73"/>
      <c r="E620" s="73"/>
      <c r="F620" s="73"/>
      <c r="G620" s="73"/>
      <c r="H620" s="73"/>
      <c r="I620" s="73"/>
      <c r="J620" s="73"/>
      <c r="K620" s="88"/>
    </row>
    <row r="621" spans="1:11" x14ac:dyDescent="0.25">
      <c r="A621" s="74"/>
      <c r="B621" s="72"/>
      <c r="C621" s="75"/>
      <c r="D621" s="75"/>
      <c r="E621" s="75"/>
      <c r="F621" s="75"/>
      <c r="G621" s="75"/>
      <c r="H621" s="75"/>
      <c r="I621" s="75"/>
      <c r="J621" s="75"/>
      <c r="K621" s="88"/>
    </row>
    <row r="622" spans="1:11" x14ac:dyDescent="0.25">
      <c r="A622" s="76"/>
      <c r="B622" s="72"/>
      <c r="C622" s="78"/>
      <c r="D622" s="78"/>
      <c r="E622" s="78"/>
      <c r="F622" s="78"/>
      <c r="G622" s="78"/>
      <c r="H622" s="78"/>
      <c r="I622" s="78"/>
      <c r="J622" s="78"/>
      <c r="K622" s="88"/>
    </row>
    <row r="623" spans="1:11" x14ac:dyDescent="0.25">
      <c r="A623" s="79"/>
      <c r="B623" s="72"/>
      <c r="C623" s="80"/>
      <c r="D623" s="80"/>
      <c r="E623" s="80"/>
      <c r="F623" s="80"/>
      <c r="G623" s="80"/>
      <c r="H623" s="80"/>
      <c r="I623" s="80"/>
      <c r="J623" s="80"/>
      <c r="K623" s="88"/>
    </row>
    <row r="624" spans="1:11" x14ac:dyDescent="0.25">
      <c r="A624" s="81"/>
      <c r="B624" s="72"/>
      <c r="C624" s="82"/>
      <c r="D624" s="82"/>
      <c r="E624" s="82"/>
      <c r="F624" s="82"/>
      <c r="G624" s="82"/>
      <c r="H624" s="82"/>
      <c r="I624" s="82"/>
      <c r="J624" s="82"/>
      <c r="K624" s="88"/>
    </row>
    <row r="625" spans="1:11" x14ac:dyDescent="0.25">
      <c r="A625" s="68"/>
      <c r="B625" s="69"/>
      <c r="C625" s="70">
        <f>SUM(C630,C636,C642,C648,C654)</f>
        <v>0</v>
      </c>
      <c r="D625" s="70">
        <f t="shared" ref="D625:J625" si="26">SUM(D630,D636,D642,D648,D654)</f>
        <v>0</v>
      </c>
      <c r="E625" s="70">
        <f t="shared" si="26"/>
        <v>0</v>
      </c>
      <c r="F625" s="70">
        <f t="shared" si="26"/>
        <v>0</v>
      </c>
      <c r="G625" s="70">
        <f t="shared" si="26"/>
        <v>0</v>
      </c>
      <c r="H625" s="70">
        <f t="shared" si="26"/>
        <v>0</v>
      </c>
      <c r="I625" s="70">
        <f t="shared" si="26"/>
        <v>0</v>
      </c>
      <c r="J625" s="70">
        <f t="shared" si="26"/>
        <v>0</v>
      </c>
      <c r="K625" s="88"/>
    </row>
    <row r="626" spans="1:11" x14ac:dyDescent="0.25">
      <c r="A626" s="71"/>
      <c r="B626" s="72">
        <v>42058</v>
      </c>
      <c r="C626" s="73"/>
      <c r="D626" s="73"/>
      <c r="E626" s="73"/>
      <c r="F626" s="73"/>
      <c r="G626" s="73"/>
      <c r="H626" s="73"/>
      <c r="I626" s="73"/>
      <c r="J626" s="73"/>
      <c r="K626" s="88"/>
    </row>
    <row r="627" spans="1:11" x14ac:dyDescent="0.25">
      <c r="A627" s="74"/>
      <c r="B627" s="72"/>
      <c r="C627" s="75"/>
      <c r="D627" s="75"/>
      <c r="E627" s="75"/>
      <c r="F627" s="75"/>
      <c r="G627" s="75"/>
      <c r="H627" s="75"/>
      <c r="I627" s="75"/>
      <c r="J627" s="75"/>
      <c r="K627" s="88"/>
    </row>
    <row r="628" spans="1:11" x14ac:dyDescent="0.25">
      <c r="A628" s="76"/>
      <c r="B628" s="72"/>
      <c r="C628" s="78"/>
      <c r="D628" s="78"/>
      <c r="E628" s="78"/>
      <c r="F628" s="78"/>
      <c r="G628" s="78"/>
      <c r="H628" s="78"/>
      <c r="I628" s="78"/>
      <c r="J628" s="78"/>
      <c r="K628" s="88"/>
    </row>
    <row r="629" spans="1:11" x14ac:dyDescent="0.25">
      <c r="A629" s="79"/>
      <c r="B629" s="72"/>
      <c r="C629" s="80"/>
      <c r="D629" s="80"/>
      <c r="E629" s="80"/>
      <c r="F629" s="80"/>
      <c r="G629" s="80"/>
      <c r="H629" s="80"/>
      <c r="I629" s="80"/>
      <c r="J629" s="80"/>
      <c r="K629" s="88"/>
    </row>
    <row r="630" spans="1:11" x14ac:dyDescent="0.25">
      <c r="A630" s="81"/>
      <c r="B630" s="72"/>
      <c r="C630" s="82"/>
      <c r="D630" s="82"/>
      <c r="E630" s="82"/>
      <c r="F630" s="82"/>
      <c r="G630" s="82"/>
      <c r="H630" s="82"/>
      <c r="I630" s="82"/>
      <c r="J630" s="82"/>
      <c r="K630" s="88"/>
    </row>
    <row r="631" spans="1:11" x14ac:dyDescent="0.25">
      <c r="A631" s="83"/>
      <c r="B631" s="84">
        <v>42059</v>
      </c>
      <c r="C631" s="85"/>
      <c r="D631" s="85"/>
      <c r="E631" s="85"/>
      <c r="F631" s="85"/>
      <c r="G631" s="85"/>
      <c r="H631" s="85"/>
      <c r="I631" s="85"/>
      <c r="J631" s="85"/>
      <c r="K631" s="88"/>
    </row>
    <row r="632" spans="1:11" x14ac:dyDescent="0.25">
      <c r="A632" s="71"/>
      <c r="B632" s="72"/>
      <c r="C632" s="73"/>
      <c r="D632" s="73"/>
      <c r="E632" s="73"/>
      <c r="F632" s="73"/>
      <c r="G632" s="73"/>
      <c r="H632" s="73"/>
      <c r="I632" s="73"/>
      <c r="J632" s="73"/>
      <c r="K632" s="88"/>
    </row>
    <row r="633" spans="1:11" x14ac:dyDescent="0.25">
      <c r="A633" s="74"/>
      <c r="B633" s="72"/>
      <c r="C633" s="75"/>
      <c r="D633" s="75"/>
      <c r="E633" s="75"/>
      <c r="F633" s="75"/>
      <c r="G633" s="75"/>
      <c r="H633" s="75"/>
      <c r="I633" s="75"/>
      <c r="J633" s="75"/>
      <c r="K633" s="88"/>
    </row>
    <row r="634" spans="1:11" x14ac:dyDescent="0.25">
      <c r="A634" s="76"/>
      <c r="B634" s="72"/>
      <c r="C634" s="78"/>
      <c r="D634" s="78"/>
      <c r="E634" s="78"/>
      <c r="F634" s="78"/>
      <c r="G634" s="78"/>
      <c r="H634" s="78"/>
      <c r="I634" s="78"/>
      <c r="J634" s="78"/>
      <c r="K634" s="88"/>
    </row>
    <row r="635" spans="1:11" x14ac:dyDescent="0.25">
      <c r="A635" s="79"/>
      <c r="B635" s="72"/>
      <c r="C635" s="80"/>
      <c r="D635" s="80"/>
      <c r="E635" s="80"/>
      <c r="F635" s="80"/>
      <c r="G635" s="80"/>
      <c r="H635" s="80"/>
      <c r="I635" s="80"/>
      <c r="J635" s="80"/>
      <c r="K635" s="88"/>
    </row>
    <row r="636" spans="1:11" x14ac:dyDescent="0.25">
      <c r="A636" s="81"/>
      <c r="B636" s="72"/>
      <c r="C636" s="82"/>
      <c r="D636" s="82"/>
      <c r="E636" s="82"/>
      <c r="F636" s="82"/>
      <c r="G636" s="82"/>
      <c r="H636" s="82"/>
      <c r="I636" s="82"/>
      <c r="J636" s="82"/>
      <c r="K636" s="88"/>
    </row>
    <row r="637" spans="1:11" x14ac:dyDescent="0.25">
      <c r="A637" s="83"/>
      <c r="B637" s="84">
        <v>42060</v>
      </c>
      <c r="C637" s="85"/>
      <c r="D637" s="85"/>
      <c r="E637" s="85"/>
      <c r="F637" s="85"/>
      <c r="G637" s="85"/>
      <c r="H637" s="85"/>
      <c r="I637" s="85"/>
      <c r="J637" s="85"/>
      <c r="K637" s="88"/>
    </row>
    <row r="638" spans="1:11" x14ac:dyDescent="0.25">
      <c r="A638" s="71"/>
      <c r="B638" s="72"/>
      <c r="C638" s="73"/>
      <c r="D638" s="73"/>
      <c r="E638" s="73"/>
      <c r="F638" s="73"/>
      <c r="G638" s="73"/>
      <c r="H638" s="73"/>
      <c r="I638" s="73"/>
      <c r="J638" s="73"/>
      <c r="K638" s="88"/>
    </row>
    <row r="639" spans="1:11" x14ac:dyDescent="0.25">
      <c r="A639" s="74"/>
      <c r="B639" s="72"/>
      <c r="C639" s="75"/>
      <c r="D639" s="75"/>
      <c r="E639" s="75"/>
      <c r="F639" s="75"/>
      <c r="G639" s="75"/>
      <c r="H639" s="75"/>
      <c r="I639" s="75"/>
      <c r="J639" s="75"/>
      <c r="K639" s="88"/>
    </row>
    <row r="640" spans="1:11" x14ac:dyDescent="0.25">
      <c r="A640" s="76"/>
      <c r="B640" s="72"/>
      <c r="C640" s="78"/>
      <c r="D640" s="78"/>
      <c r="E640" s="78"/>
      <c r="F640" s="78"/>
      <c r="G640" s="78"/>
      <c r="H640" s="78"/>
      <c r="I640" s="78"/>
      <c r="J640" s="78"/>
      <c r="K640" s="88"/>
    </row>
    <row r="641" spans="1:14" x14ac:dyDescent="0.25">
      <c r="A641" s="79"/>
      <c r="B641" s="72"/>
      <c r="C641" s="80"/>
      <c r="D641" s="80"/>
      <c r="E641" s="80"/>
      <c r="F641" s="80"/>
      <c r="G641" s="80"/>
      <c r="H641" s="80"/>
      <c r="I641" s="80"/>
      <c r="J641" s="80"/>
      <c r="K641" s="88"/>
    </row>
    <row r="642" spans="1:14" x14ac:dyDescent="0.25">
      <c r="A642" s="81"/>
      <c r="B642" s="72"/>
      <c r="C642" s="82"/>
      <c r="D642" s="82"/>
      <c r="E642" s="82"/>
      <c r="F642" s="82"/>
      <c r="G642" s="82"/>
      <c r="H642" s="82"/>
      <c r="I642" s="82"/>
      <c r="J642" s="82"/>
      <c r="K642" s="88"/>
    </row>
    <row r="643" spans="1:14" x14ac:dyDescent="0.25">
      <c r="A643" s="83"/>
      <c r="B643" s="84">
        <v>42061</v>
      </c>
      <c r="C643" s="85"/>
      <c r="D643" s="85"/>
      <c r="E643" s="85"/>
      <c r="F643" s="85"/>
      <c r="G643" s="85"/>
      <c r="H643" s="85"/>
      <c r="I643" s="85"/>
      <c r="J643" s="85"/>
      <c r="K643" s="88"/>
    </row>
    <row r="644" spans="1:14" x14ac:dyDescent="0.25">
      <c r="A644" s="71"/>
      <c r="B644" s="72"/>
      <c r="C644" s="73"/>
      <c r="D644" s="73"/>
      <c r="E644" s="73"/>
      <c r="F644" s="73"/>
      <c r="G644" s="73"/>
      <c r="H644" s="73"/>
      <c r="I644" s="73"/>
      <c r="J644" s="73"/>
      <c r="K644" s="88"/>
    </row>
    <row r="645" spans="1:14" x14ac:dyDescent="0.25">
      <c r="A645" s="74"/>
      <c r="B645" s="72"/>
      <c r="C645" s="75"/>
      <c r="D645" s="75"/>
      <c r="E645" s="75"/>
      <c r="F645" s="75"/>
      <c r="G645" s="75"/>
      <c r="H645" s="75"/>
      <c r="I645" s="75"/>
      <c r="J645" s="75"/>
      <c r="K645" s="88"/>
    </row>
    <row r="646" spans="1:14" x14ac:dyDescent="0.25">
      <c r="A646" s="76"/>
      <c r="B646" s="72"/>
      <c r="C646" s="78"/>
      <c r="D646" s="78"/>
      <c r="E646" s="78"/>
      <c r="F646" s="78"/>
      <c r="G646" s="78"/>
      <c r="H646" s="78"/>
      <c r="I646" s="78"/>
      <c r="J646" s="78"/>
      <c r="K646" s="88"/>
    </row>
    <row r="647" spans="1:14" x14ac:dyDescent="0.25">
      <c r="A647" s="79"/>
      <c r="B647" s="72"/>
      <c r="C647" s="80"/>
      <c r="D647" s="80"/>
      <c r="E647" s="80"/>
      <c r="F647" s="80"/>
      <c r="G647" s="80"/>
      <c r="H647" s="80"/>
      <c r="I647" s="80"/>
      <c r="J647" s="80"/>
      <c r="K647" s="88"/>
    </row>
    <row r="648" spans="1:14" x14ac:dyDescent="0.25">
      <c r="A648" s="81"/>
      <c r="B648" s="72"/>
      <c r="C648" s="82"/>
      <c r="D648" s="82"/>
      <c r="E648" s="82"/>
      <c r="F648" s="82"/>
      <c r="G648" s="82"/>
      <c r="H648" s="82"/>
      <c r="I648" s="82"/>
      <c r="J648" s="82"/>
      <c r="K648" s="88"/>
    </row>
    <row r="649" spans="1:14" x14ac:dyDescent="0.25">
      <c r="A649" s="83"/>
      <c r="B649" s="84">
        <v>42062</v>
      </c>
      <c r="C649" s="85"/>
      <c r="D649" s="85"/>
      <c r="E649" s="85"/>
      <c r="F649" s="85"/>
      <c r="G649" s="85"/>
      <c r="H649" s="85"/>
      <c r="I649" s="85"/>
      <c r="J649" s="85"/>
      <c r="K649" s="88"/>
    </row>
    <row r="650" spans="1:14" x14ac:dyDescent="0.25">
      <c r="A650" s="71"/>
      <c r="B650" s="72"/>
      <c r="C650" s="73"/>
      <c r="D650" s="73"/>
      <c r="E650" s="73"/>
      <c r="F650" s="73"/>
      <c r="G650" s="73"/>
      <c r="H650" s="73"/>
      <c r="I650" s="73"/>
      <c r="J650" s="73"/>
      <c r="K650" s="88"/>
    </row>
    <row r="651" spans="1:14" x14ac:dyDescent="0.25">
      <c r="A651" s="74"/>
      <c r="B651" s="72"/>
      <c r="C651" s="75"/>
      <c r="D651" s="75"/>
      <c r="E651" s="75"/>
      <c r="F651" s="75"/>
      <c r="G651" s="75"/>
      <c r="H651" s="75"/>
      <c r="I651" s="75"/>
      <c r="J651" s="75"/>
      <c r="K651" s="88"/>
    </row>
    <row r="652" spans="1:14" x14ac:dyDescent="0.25">
      <c r="A652" s="76"/>
      <c r="B652" s="72"/>
      <c r="C652" s="78"/>
      <c r="D652" s="78"/>
      <c r="E652" s="78"/>
      <c r="F652" s="78"/>
      <c r="G652" s="78"/>
      <c r="H652" s="78"/>
      <c r="I652" s="78"/>
      <c r="J652" s="78"/>
      <c r="K652" s="88"/>
    </row>
    <row r="653" spans="1:14" x14ac:dyDescent="0.25">
      <c r="A653" s="79"/>
      <c r="B653" s="72"/>
      <c r="C653" s="80"/>
      <c r="D653" s="80"/>
      <c r="E653" s="80"/>
      <c r="F653" s="80"/>
      <c r="G653" s="80"/>
      <c r="H653" s="80"/>
      <c r="I653" s="80"/>
      <c r="J653" s="80"/>
      <c r="K653" s="88"/>
    </row>
    <row r="654" spans="1:14" x14ac:dyDescent="0.25">
      <c r="A654" s="81"/>
      <c r="B654" s="72"/>
      <c r="C654" s="82"/>
      <c r="D654" s="82"/>
      <c r="E654" s="82"/>
      <c r="F654" s="82"/>
      <c r="G654" s="82"/>
      <c r="H654" s="82"/>
      <c r="I654" s="82"/>
      <c r="J654" s="82"/>
      <c r="K654" s="88"/>
    </row>
    <row r="655" spans="1:14" x14ac:dyDescent="0.25">
      <c r="A655" s="65"/>
      <c r="B655" s="66"/>
      <c r="C655" s="67">
        <f>SUM(C656,C686,C716,C746,C781,C787)</f>
        <v>0</v>
      </c>
      <c r="D655" s="67">
        <f t="shared" ref="D655:J655" si="27">SUM(D656,D686,D716,D746,D781,D787)</f>
        <v>0</v>
      </c>
      <c r="E655" s="67">
        <f t="shared" si="27"/>
        <v>0</v>
      </c>
      <c r="F655" s="67">
        <f t="shared" si="27"/>
        <v>0</v>
      </c>
      <c r="G655" s="67">
        <f t="shared" si="27"/>
        <v>0</v>
      </c>
      <c r="H655" s="67">
        <f t="shared" si="27"/>
        <v>0</v>
      </c>
      <c r="I655" s="67">
        <f t="shared" si="27"/>
        <v>0</v>
      </c>
      <c r="J655" s="67">
        <f t="shared" si="27"/>
        <v>0</v>
      </c>
      <c r="K655" s="88"/>
    </row>
    <row r="656" spans="1:14" x14ac:dyDescent="0.25">
      <c r="A656" s="68"/>
      <c r="B656" s="69"/>
      <c r="C656" s="70">
        <f>SUM(C661,C667,C673,C679,C685)</f>
        <v>0</v>
      </c>
      <c r="D656" s="70">
        <f t="shared" ref="D656:J656" si="28">SUM(D661,D667,D673,D679,D685)</f>
        <v>0</v>
      </c>
      <c r="E656" s="70">
        <f t="shared" si="28"/>
        <v>0</v>
      </c>
      <c r="F656" s="70">
        <f t="shared" si="28"/>
        <v>0</v>
      </c>
      <c r="G656" s="70">
        <f t="shared" si="28"/>
        <v>0</v>
      </c>
      <c r="H656" s="70">
        <f t="shared" si="28"/>
        <v>0</v>
      </c>
      <c r="I656" s="70">
        <f t="shared" si="28"/>
        <v>0</v>
      </c>
      <c r="J656" s="70">
        <f t="shared" si="28"/>
        <v>0</v>
      </c>
      <c r="K656" s="88"/>
      <c r="N656" t="str">
        <f>IFERROR(C11*#REF!,"-")</f>
        <v>-</v>
      </c>
    </row>
    <row r="657" spans="1:11" x14ac:dyDescent="0.25">
      <c r="A657" s="71"/>
      <c r="B657" s="94"/>
      <c r="C657" s="73"/>
      <c r="D657" s="73"/>
      <c r="E657" s="73"/>
      <c r="F657" s="73"/>
      <c r="G657" s="73"/>
      <c r="H657" s="73"/>
      <c r="I657" s="73"/>
      <c r="J657" s="73"/>
      <c r="K657" s="88"/>
    </row>
    <row r="658" spans="1:11" x14ac:dyDescent="0.25">
      <c r="A658" s="74"/>
      <c r="B658" s="94">
        <v>42065</v>
      </c>
      <c r="C658" s="75"/>
      <c r="D658" s="75"/>
      <c r="E658" s="75"/>
      <c r="F658" s="75"/>
      <c r="G658" s="75"/>
      <c r="H658" s="75"/>
      <c r="I658" s="75"/>
      <c r="J658" s="75"/>
      <c r="K658" s="88"/>
    </row>
    <row r="659" spans="1:11" x14ac:dyDescent="0.25">
      <c r="A659" s="76"/>
      <c r="B659" s="94"/>
      <c r="C659" s="78"/>
      <c r="D659" s="78"/>
      <c r="E659" s="78"/>
      <c r="F659" s="78"/>
      <c r="G659" s="78"/>
      <c r="H659" s="78"/>
      <c r="I659" s="78"/>
      <c r="J659" s="78"/>
      <c r="K659" s="88"/>
    </row>
    <row r="660" spans="1:11" x14ac:dyDescent="0.25">
      <c r="A660" s="79"/>
      <c r="B660" s="94"/>
      <c r="C660" s="80"/>
      <c r="D660" s="80"/>
      <c r="E660" s="80"/>
      <c r="F660" s="80"/>
      <c r="G660" s="80"/>
      <c r="H660" s="80"/>
      <c r="I660" s="80"/>
      <c r="J660" s="80"/>
      <c r="K660" s="88"/>
    </row>
    <row r="661" spans="1:11" x14ac:dyDescent="0.25">
      <c r="A661" s="81"/>
      <c r="B661" s="94"/>
      <c r="C661" s="82"/>
      <c r="D661" s="82"/>
      <c r="E661" s="82"/>
      <c r="F661" s="82"/>
      <c r="G661" s="82"/>
      <c r="H661" s="82"/>
      <c r="I661" s="82"/>
      <c r="J661" s="82"/>
      <c r="K661" s="88"/>
    </row>
    <row r="662" spans="1:11" x14ac:dyDescent="0.25">
      <c r="A662" s="83"/>
      <c r="B662" s="84">
        <v>42066</v>
      </c>
      <c r="C662" s="85"/>
      <c r="D662" s="85"/>
      <c r="E662" s="85"/>
      <c r="F662" s="85"/>
      <c r="G662" s="85"/>
      <c r="H662" s="85"/>
      <c r="I662" s="85"/>
      <c r="J662" s="85"/>
      <c r="K662" s="88"/>
    </row>
    <row r="663" spans="1:11" x14ac:dyDescent="0.25">
      <c r="A663" s="71"/>
      <c r="B663" s="72"/>
      <c r="C663" s="73"/>
      <c r="D663" s="73"/>
      <c r="E663" s="73"/>
      <c r="F663" s="73"/>
      <c r="G663" s="73"/>
      <c r="H663" s="73"/>
      <c r="I663" s="73"/>
      <c r="J663" s="73"/>
      <c r="K663" s="88"/>
    </row>
    <row r="664" spans="1:11" x14ac:dyDescent="0.25">
      <c r="A664" s="74"/>
      <c r="B664" s="72"/>
      <c r="C664" s="75"/>
      <c r="D664" s="75"/>
      <c r="E664" s="75"/>
      <c r="F664" s="75"/>
      <c r="G664" s="75"/>
      <c r="H664" s="75"/>
      <c r="I664" s="75"/>
      <c r="J664" s="75"/>
      <c r="K664" s="88"/>
    </row>
    <row r="665" spans="1:11" x14ac:dyDescent="0.25">
      <c r="A665" s="76"/>
      <c r="B665" s="72"/>
      <c r="C665" s="78"/>
      <c r="D665" s="78"/>
      <c r="E665" s="78"/>
      <c r="F665" s="78"/>
      <c r="G665" s="78"/>
      <c r="H665" s="78"/>
      <c r="I665" s="78"/>
      <c r="J665" s="78"/>
      <c r="K665" s="88"/>
    </row>
    <row r="666" spans="1:11" x14ac:dyDescent="0.25">
      <c r="A666" s="79"/>
      <c r="B666" s="72"/>
      <c r="C666" s="80"/>
      <c r="D666" s="80"/>
      <c r="E666" s="80"/>
      <c r="F666" s="80"/>
      <c r="G666" s="80"/>
      <c r="H666" s="80"/>
      <c r="I666" s="80"/>
      <c r="J666" s="80"/>
      <c r="K666" s="88"/>
    </row>
    <row r="667" spans="1:11" x14ac:dyDescent="0.25">
      <c r="A667" s="81"/>
      <c r="B667" s="72"/>
      <c r="C667" s="82"/>
      <c r="D667" s="82"/>
      <c r="E667" s="82"/>
      <c r="F667" s="82"/>
      <c r="G667" s="82"/>
      <c r="H667" s="82"/>
      <c r="I667" s="82"/>
      <c r="J667" s="82"/>
      <c r="K667" s="88"/>
    </row>
    <row r="668" spans="1:11" x14ac:dyDescent="0.25">
      <c r="A668" s="83"/>
      <c r="B668" s="84">
        <v>42067</v>
      </c>
      <c r="C668" s="85"/>
      <c r="D668" s="85"/>
      <c r="E668" s="85"/>
      <c r="F668" s="85"/>
      <c r="G668" s="85"/>
      <c r="H668" s="85"/>
      <c r="I668" s="85"/>
      <c r="J668" s="85"/>
      <c r="K668" s="88"/>
    </row>
    <row r="669" spans="1:11" x14ac:dyDescent="0.25">
      <c r="A669" s="71"/>
      <c r="B669" s="72"/>
      <c r="C669" s="73"/>
      <c r="D669" s="73"/>
      <c r="E669" s="73"/>
      <c r="F669" s="73"/>
      <c r="G669" s="73"/>
      <c r="H669" s="73"/>
      <c r="I669" s="73"/>
      <c r="J669" s="73"/>
      <c r="K669" s="88"/>
    </row>
    <row r="670" spans="1:11" x14ac:dyDescent="0.25">
      <c r="A670" s="74"/>
      <c r="B670" s="72"/>
      <c r="C670" s="75"/>
      <c r="D670" s="75"/>
      <c r="E670" s="75"/>
      <c r="F670" s="75"/>
      <c r="G670" s="75"/>
      <c r="H670" s="75"/>
      <c r="I670" s="75"/>
      <c r="J670" s="75"/>
      <c r="K670" s="88"/>
    </row>
    <row r="671" spans="1:11" x14ac:dyDescent="0.25">
      <c r="A671" s="76"/>
      <c r="B671" s="72"/>
      <c r="C671" s="78"/>
      <c r="D671" s="78"/>
      <c r="E671" s="78"/>
      <c r="F671" s="78"/>
      <c r="G671" s="78"/>
      <c r="H671" s="78"/>
      <c r="I671" s="78"/>
      <c r="J671" s="78"/>
      <c r="K671" s="88"/>
    </row>
    <row r="672" spans="1:11" x14ac:dyDescent="0.25">
      <c r="A672" s="79"/>
      <c r="B672" s="72"/>
      <c r="C672" s="80"/>
      <c r="D672" s="80"/>
      <c r="E672" s="80"/>
      <c r="F672" s="80"/>
      <c r="G672" s="80"/>
      <c r="H672" s="80"/>
      <c r="I672" s="80"/>
      <c r="J672" s="80"/>
      <c r="K672" s="88"/>
    </row>
    <row r="673" spans="1:11" x14ac:dyDescent="0.25">
      <c r="A673" s="81"/>
      <c r="B673" s="72"/>
      <c r="C673" s="82"/>
      <c r="D673" s="82"/>
      <c r="E673" s="82"/>
      <c r="F673" s="82"/>
      <c r="G673" s="82"/>
      <c r="H673" s="82"/>
      <c r="I673" s="82"/>
      <c r="J673" s="82"/>
      <c r="K673" s="88"/>
    </row>
    <row r="674" spans="1:11" x14ac:dyDescent="0.25">
      <c r="A674" s="83"/>
      <c r="B674" s="84">
        <v>42068</v>
      </c>
      <c r="C674" s="85"/>
      <c r="D674" s="85"/>
      <c r="E674" s="85"/>
      <c r="F674" s="85"/>
      <c r="G674" s="85"/>
      <c r="H674" s="85"/>
      <c r="I674" s="85"/>
      <c r="J674" s="85"/>
      <c r="K674" s="88"/>
    </row>
    <row r="675" spans="1:11" x14ac:dyDescent="0.25">
      <c r="A675" s="71"/>
      <c r="B675" s="72"/>
      <c r="C675" s="73"/>
      <c r="D675" s="73"/>
      <c r="E675" s="73"/>
      <c r="F675" s="73"/>
      <c r="G675" s="73"/>
      <c r="H675" s="73"/>
      <c r="I675" s="73"/>
      <c r="J675" s="73"/>
      <c r="K675" s="88"/>
    </row>
    <row r="676" spans="1:11" x14ac:dyDescent="0.25">
      <c r="A676" s="74"/>
      <c r="B676" s="72"/>
      <c r="C676" s="75"/>
      <c r="D676" s="75"/>
      <c r="E676" s="75"/>
      <c r="F676" s="75"/>
      <c r="G676" s="75"/>
      <c r="H676" s="75"/>
      <c r="I676" s="75"/>
      <c r="J676" s="75"/>
      <c r="K676" s="88"/>
    </row>
    <row r="677" spans="1:11" x14ac:dyDescent="0.25">
      <c r="A677" s="76"/>
      <c r="B677" s="72"/>
      <c r="C677" s="78"/>
      <c r="D677" s="78"/>
      <c r="E677" s="78"/>
      <c r="F677" s="78"/>
      <c r="G677" s="78"/>
      <c r="H677" s="78"/>
      <c r="I677" s="78"/>
      <c r="J677" s="78"/>
      <c r="K677" s="88"/>
    </row>
    <row r="678" spans="1:11" x14ac:dyDescent="0.25">
      <c r="A678" s="79"/>
      <c r="B678" s="72"/>
      <c r="C678" s="80"/>
      <c r="D678" s="80"/>
      <c r="E678" s="80"/>
      <c r="F678" s="80"/>
      <c r="G678" s="80"/>
      <c r="H678" s="80"/>
      <c r="I678" s="80"/>
      <c r="J678" s="80"/>
      <c r="K678" s="88"/>
    </row>
    <row r="679" spans="1:11" x14ac:dyDescent="0.25">
      <c r="A679" s="81"/>
      <c r="B679" s="72"/>
      <c r="C679" s="82"/>
      <c r="D679" s="82"/>
      <c r="E679" s="82"/>
      <c r="F679" s="82"/>
      <c r="G679" s="82"/>
      <c r="H679" s="82"/>
      <c r="I679" s="82"/>
      <c r="J679" s="82"/>
      <c r="K679" s="88"/>
    </row>
    <row r="680" spans="1:11" x14ac:dyDescent="0.25">
      <c r="A680" s="83"/>
      <c r="B680" s="84">
        <v>42069</v>
      </c>
      <c r="C680" s="85"/>
      <c r="D680" s="85"/>
      <c r="E680" s="85"/>
      <c r="F680" s="85"/>
      <c r="G680" s="85"/>
      <c r="H680" s="85"/>
      <c r="I680" s="85"/>
      <c r="J680" s="85"/>
      <c r="K680" s="88"/>
    </row>
    <row r="681" spans="1:11" x14ac:dyDescent="0.25">
      <c r="A681" s="71"/>
      <c r="B681" s="72"/>
      <c r="C681" s="73"/>
      <c r="D681" s="73"/>
      <c r="E681" s="73"/>
      <c r="F681" s="73"/>
      <c r="G681" s="73"/>
      <c r="H681" s="73"/>
      <c r="I681" s="73"/>
      <c r="J681" s="73"/>
      <c r="K681" s="88"/>
    </row>
    <row r="682" spans="1:11" x14ac:dyDescent="0.25">
      <c r="A682" s="74"/>
      <c r="B682" s="72"/>
      <c r="C682" s="75"/>
      <c r="D682" s="75"/>
      <c r="E682" s="75"/>
      <c r="F682" s="75"/>
      <c r="G682" s="75"/>
      <c r="H682" s="75"/>
      <c r="I682" s="75"/>
      <c r="J682" s="75"/>
      <c r="K682" s="88"/>
    </row>
    <row r="683" spans="1:11" x14ac:dyDescent="0.25">
      <c r="A683" s="76"/>
      <c r="B683" s="72"/>
      <c r="C683" s="78"/>
      <c r="D683" s="78"/>
      <c r="E683" s="78"/>
      <c r="F683" s="78"/>
      <c r="G683" s="78"/>
      <c r="H683" s="78"/>
      <c r="I683" s="78"/>
      <c r="J683" s="78"/>
      <c r="K683" s="88"/>
    </row>
    <row r="684" spans="1:11" x14ac:dyDescent="0.25">
      <c r="A684" s="79"/>
      <c r="B684" s="72"/>
      <c r="C684" s="80"/>
      <c r="D684" s="80"/>
      <c r="E684" s="80"/>
      <c r="F684" s="80"/>
      <c r="G684" s="80"/>
      <c r="H684" s="80"/>
      <c r="I684" s="80"/>
      <c r="J684" s="80"/>
      <c r="K684" s="88"/>
    </row>
    <row r="685" spans="1:11" x14ac:dyDescent="0.25">
      <c r="A685" s="81"/>
      <c r="B685" s="72"/>
      <c r="C685" s="82"/>
      <c r="D685" s="82"/>
      <c r="E685" s="82"/>
      <c r="F685" s="82"/>
      <c r="G685" s="82"/>
      <c r="H685" s="82"/>
      <c r="I685" s="82"/>
      <c r="J685" s="82"/>
      <c r="K685" s="88"/>
    </row>
    <row r="686" spans="1:11" x14ac:dyDescent="0.25">
      <c r="A686" s="68"/>
      <c r="B686" s="69"/>
      <c r="C686" s="70">
        <f>SUM(C691,C697,C703,C709,C715)</f>
        <v>0</v>
      </c>
      <c r="D686" s="70">
        <f t="shared" ref="D686:J686" si="29">SUM(D691,D697,D703,D709,D715)</f>
        <v>0</v>
      </c>
      <c r="E686" s="70">
        <f t="shared" si="29"/>
        <v>0</v>
      </c>
      <c r="F686" s="70">
        <f t="shared" si="29"/>
        <v>0</v>
      </c>
      <c r="G686" s="70">
        <f t="shared" si="29"/>
        <v>0</v>
      </c>
      <c r="H686" s="70">
        <f t="shared" si="29"/>
        <v>0</v>
      </c>
      <c r="I686" s="70">
        <f t="shared" si="29"/>
        <v>0</v>
      </c>
      <c r="J686" s="70">
        <f t="shared" si="29"/>
        <v>0</v>
      </c>
      <c r="K686" s="88"/>
    </row>
    <row r="687" spans="1:11" x14ac:dyDescent="0.25">
      <c r="A687" s="71"/>
      <c r="B687" s="94"/>
      <c r="C687" s="73"/>
      <c r="D687" s="73"/>
      <c r="E687" s="73"/>
      <c r="F687" s="73"/>
      <c r="G687" s="73"/>
      <c r="H687" s="73"/>
      <c r="I687" s="73"/>
      <c r="J687" s="73"/>
      <c r="K687" s="88"/>
    </row>
    <row r="688" spans="1:11" x14ac:dyDescent="0.25">
      <c r="A688" s="74"/>
      <c r="B688" s="94"/>
      <c r="C688" s="75"/>
      <c r="D688" s="75"/>
      <c r="E688" s="75"/>
      <c r="F688" s="75"/>
      <c r="G688" s="75"/>
      <c r="H688" s="75"/>
      <c r="I688" s="75"/>
      <c r="J688" s="75"/>
      <c r="K688" s="88"/>
    </row>
    <row r="689" spans="1:11" x14ac:dyDescent="0.25">
      <c r="A689" s="76"/>
      <c r="B689" s="94">
        <v>42072</v>
      </c>
      <c r="C689" s="78"/>
      <c r="D689" s="78"/>
      <c r="E689" s="78"/>
      <c r="F689" s="78"/>
      <c r="G689" s="78"/>
      <c r="H689" s="78"/>
      <c r="I689" s="78"/>
      <c r="J689" s="78"/>
      <c r="K689" s="88"/>
    </row>
    <row r="690" spans="1:11" x14ac:dyDescent="0.25">
      <c r="A690" s="79"/>
      <c r="B690" s="94"/>
      <c r="C690" s="80"/>
      <c r="D690" s="80"/>
      <c r="E690" s="80"/>
      <c r="F690" s="80"/>
      <c r="G690" s="80"/>
      <c r="H690" s="80"/>
      <c r="I690" s="80"/>
      <c r="J690" s="80"/>
      <c r="K690" s="88"/>
    </row>
    <row r="691" spans="1:11" x14ac:dyDescent="0.25">
      <c r="A691" s="81"/>
      <c r="B691" s="94"/>
      <c r="C691" s="82"/>
      <c r="D691" s="82"/>
      <c r="E691" s="82"/>
      <c r="F691" s="82"/>
      <c r="G691" s="82"/>
      <c r="H691" s="82"/>
      <c r="I691" s="82"/>
      <c r="J691" s="82"/>
      <c r="K691" s="88"/>
    </row>
    <row r="692" spans="1:11" x14ac:dyDescent="0.25">
      <c r="A692" s="83"/>
      <c r="B692" s="84">
        <v>42073</v>
      </c>
      <c r="C692" s="85"/>
      <c r="D692" s="85"/>
      <c r="E692" s="85"/>
      <c r="F692" s="85"/>
      <c r="G692" s="85"/>
      <c r="H692" s="85"/>
      <c r="I692" s="85"/>
      <c r="J692" s="85"/>
      <c r="K692" s="88"/>
    </row>
    <row r="693" spans="1:11" x14ac:dyDescent="0.25">
      <c r="A693" s="71"/>
      <c r="B693" s="72"/>
      <c r="C693" s="73"/>
      <c r="D693" s="73"/>
      <c r="E693" s="73"/>
      <c r="F693" s="73"/>
      <c r="G693" s="73"/>
      <c r="H693" s="73"/>
      <c r="I693" s="73"/>
      <c r="J693" s="73"/>
      <c r="K693" s="88"/>
    </row>
    <row r="694" spans="1:11" x14ac:dyDescent="0.25">
      <c r="A694" s="74"/>
      <c r="B694" s="72"/>
      <c r="C694" s="75"/>
      <c r="D694" s="75"/>
      <c r="E694" s="75"/>
      <c r="F694" s="75"/>
      <c r="G694" s="75"/>
      <c r="H694" s="75"/>
      <c r="I694" s="75"/>
      <c r="J694" s="75"/>
      <c r="K694" s="88"/>
    </row>
    <row r="695" spans="1:11" x14ac:dyDescent="0.25">
      <c r="A695" s="76"/>
      <c r="B695" s="72"/>
      <c r="C695" s="78"/>
      <c r="D695" s="78"/>
      <c r="E695" s="78"/>
      <c r="F695" s="78"/>
      <c r="G695" s="78"/>
      <c r="H695" s="78"/>
      <c r="I695" s="78"/>
      <c r="J695" s="78"/>
      <c r="K695" s="88"/>
    </row>
    <row r="696" spans="1:11" x14ac:dyDescent="0.25">
      <c r="A696" s="79"/>
      <c r="B696" s="72"/>
      <c r="C696" s="80"/>
      <c r="D696" s="80"/>
      <c r="E696" s="80"/>
      <c r="F696" s="80"/>
      <c r="G696" s="80"/>
      <c r="H696" s="80"/>
      <c r="I696" s="80"/>
      <c r="J696" s="80"/>
      <c r="K696" s="88"/>
    </row>
    <row r="697" spans="1:11" x14ac:dyDescent="0.25">
      <c r="A697" s="81"/>
      <c r="B697" s="72"/>
      <c r="C697" s="82"/>
      <c r="D697" s="82"/>
      <c r="E697" s="82"/>
      <c r="F697" s="82"/>
      <c r="G697" s="82"/>
      <c r="H697" s="82"/>
      <c r="I697" s="82"/>
      <c r="J697" s="82"/>
      <c r="K697" s="88"/>
    </row>
    <row r="698" spans="1:11" x14ac:dyDescent="0.25">
      <c r="A698" s="83"/>
      <c r="B698" s="84">
        <v>42074</v>
      </c>
      <c r="C698" s="85"/>
      <c r="D698" s="85"/>
      <c r="E698" s="85"/>
      <c r="F698" s="85"/>
      <c r="G698" s="85"/>
      <c r="H698" s="85"/>
      <c r="I698" s="85"/>
      <c r="J698" s="85"/>
      <c r="K698" s="88"/>
    </row>
    <row r="699" spans="1:11" x14ac:dyDescent="0.25">
      <c r="A699" s="71"/>
      <c r="B699" s="72"/>
      <c r="C699" s="73"/>
      <c r="D699" s="73"/>
      <c r="E699" s="73"/>
      <c r="F699" s="73"/>
      <c r="G699" s="73"/>
      <c r="H699" s="73"/>
      <c r="I699" s="73"/>
      <c r="J699" s="73"/>
      <c r="K699" s="88"/>
    </row>
    <row r="700" spans="1:11" x14ac:dyDescent="0.25">
      <c r="A700" s="74"/>
      <c r="B700" s="72"/>
      <c r="C700" s="75"/>
      <c r="D700" s="75"/>
      <c r="E700" s="75"/>
      <c r="F700" s="75"/>
      <c r="G700" s="75"/>
      <c r="H700" s="75"/>
      <c r="I700" s="75"/>
      <c r="J700" s="75"/>
      <c r="K700" s="88"/>
    </row>
    <row r="701" spans="1:11" x14ac:dyDescent="0.25">
      <c r="A701" s="76"/>
      <c r="B701" s="72"/>
      <c r="C701" s="78"/>
      <c r="D701" s="78"/>
      <c r="E701" s="78"/>
      <c r="F701" s="78"/>
      <c r="G701" s="78"/>
      <c r="H701" s="78"/>
      <c r="I701" s="78"/>
      <c r="J701" s="78"/>
      <c r="K701" s="88"/>
    </row>
    <row r="702" spans="1:11" x14ac:dyDescent="0.25">
      <c r="A702" s="79"/>
      <c r="B702" s="72"/>
      <c r="C702" s="80"/>
      <c r="D702" s="80"/>
      <c r="E702" s="80"/>
      <c r="F702" s="80"/>
      <c r="G702" s="80"/>
      <c r="H702" s="80"/>
      <c r="I702" s="80"/>
      <c r="J702" s="80"/>
      <c r="K702" s="88"/>
    </row>
    <row r="703" spans="1:11" x14ac:dyDescent="0.25">
      <c r="A703" s="81"/>
      <c r="B703" s="72"/>
      <c r="C703" s="82"/>
      <c r="D703" s="82"/>
      <c r="E703" s="82"/>
      <c r="F703" s="82"/>
      <c r="G703" s="82"/>
      <c r="H703" s="82"/>
      <c r="I703" s="82"/>
      <c r="J703" s="82"/>
      <c r="K703" s="88"/>
    </row>
    <row r="704" spans="1:11" x14ac:dyDescent="0.25">
      <c r="A704" s="83"/>
      <c r="B704" s="84">
        <v>42075</v>
      </c>
      <c r="C704" s="85"/>
      <c r="D704" s="85"/>
      <c r="E704" s="85"/>
      <c r="F704" s="85"/>
      <c r="G704" s="85"/>
      <c r="H704" s="85"/>
      <c r="I704" s="85"/>
      <c r="J704" s="85"/>
      <c r="K704" s="88"/>
    </row>
    <row r="705" spans="1:11" x14ac:dyDescent="0.25">
      <c r="A705" s="71"/>
      <c r="B705" s="72"/>
      <c r="C705" s="73"/>
      <c r="D705" s="73"/>
      <c r="E705" s="73"/>
      <c r="F705" s="73"/>
      <c r="G705" s="73"/>
      <c r="H705" s="73"/>
      <c r="I705" s="73"/>
      <c r="J705" s="73"/>
      <c r="K705" s="88"/>
    </row>
    <row r="706" spans="1:11" x14ac:dyDescent="0.25">
      <c r="A706" s="74"/>
      <c r="B706" s="72"/>
      <c r="C706" s="75"/>
      <c r="D706" s="75"/>
      <c r="E706" s="75"/>
      <c r="F706" s="75"/>
      <c r="G706" s="75"/>
      <c r="H706" s="75"/>
      <c r="I706" s="75"/>
      <c r="J706" s="75"/>
      <c r="K706" s="88"/>
    </row>
    <row r="707" spans="1:11" x14ac:dyDescent="0.25">
      <c r="A707" s="76"/>
      <c r="B707" s="72"/>
      <c r="C707" s="78"/>
      <c r="D707" s="78"/>
      <c r="E707" s="78"/>
      <c r="F707" s="78"/>
      <c r="G707" s="78"/>
      <c r="H707" s="78"/>
      <c r="I707" s="78"/>
      <c r="J707" s="78"/>
      <c r="K707" s="88"/>
    </row>
    <row r="708" spans="1:11" x14ac:dyDescent="0.25">
      <c r="A708" s="79"/>
      <c r="B708" s="72"/>
      <c r="C708" s="80"/>
      <c r="D708" s="80"/>
      <c r="E708" s="80"/>
      <c r="F708" s="80"/>
      <c r="G708" s="80"/>
      <c r="H708" s="80"/>
      <c r="I708" s="80"/>
      <c r="J708" s="80"/>
      <c r="K708" s="88"/>
    </row>
    <row r="709" spans="1:11" x14ac:dyDescent="0.25">
      <c r="A709" s="81"/>
      <c r="B709" s="72"/>
      <c r="C709" s="82"/>
      <c r="D709" s="82"/>
      <c r="E709" s="82"/>
      <c r="F709" s="82"/>
      <c r="G709" s="82"/>
      <c r="H709" s="82"/>
      <c r="I709" s="82"/>
      <c r="J709" s="82"/>
      <c r="K709" s="88"/>
    </row>
    <row r="710" spans="1:11" x14ac:dyDescent="0.25">
      <c r="A710" s="83"/>
      <c r="B710" s="84">
        <v>42076</v>
      </c>
      <c r="C710" s="85"/>
      <c r="D710" s="85"/>
      <c r="E710" s="85"/>
      <c r="F710" s="85"/>
      <c r="G710" s="85"/>
      <c r="H710" s="85"/>
      <c r="I710" s="85"/>
      <c r="J710" s="85"/>
      <c r="K710" s="88"/>
    </row>
    <row r="711" spans="1:11" x14ac:dyDescent="0.25">
      <c r="A711" s="71"/>
      <c r="B711" s="72"/>
      <c r="C711" s="73"/>
      <c r="D711" s="73"/>
      <c r="E711" s="73"/>
      <c r="F711" s="73"/>
      <c r="G711" s="73"/>
      <c r="H711" s="73"/>
      <c r="I711" s="73"/>
      <c r="J711" s="73"/>
      <c r="K711" s="88"/>
    </row>
    <row r="712" spans="1:11" x14ac:dyDescent="0.25">
      <c r="A712" s="74"/>
      <c r="B712" s="72"/>
      <c r="C712" s="75"/>
      <c r="D712" s="75"/>
      <c r="E712" s="75"/>
      <c r="F712" s="75"/>
      <c r="G712" s="75"/>
      <c r="H712" s="75"/>
      <c r="I712" s="75"/>
      <c r="J712" s="75"/>
      <c r="K712" s="88"/>
    </row>
    <row r="713" spans="1:11" x14ac:dyDescent="0.25">
      <c r="A713" s="76"/>
      <c r="B713" s="72"/>
      <c r="C713" s="78"/>
      <c r="D713" s="78"/>
      <c r="E713" s="78"/>
      <c r="F713" s="78"/>
      <c r="G713" s="78"/>
      <c r="H713" s="78"/>
      <c r="I713" s="78"/>
      <c r="J713" s="78"/>
      <c r="K713" s="88"/>
    </row>
    <row r="714" spans="1:11" x14ac:dyDescent="0.25">
      <c r="A714" s="79"/>
      <c r="B714" s="72"/>
      <c r="C714" s="80"/>
      <c r="D714" s="80"/>
      <c r="E714" s="80"/>
      <c r="F714" s="80"/>
      <c r="G714" s="80"/>
      <c r="H714" s="80"/>
      <c r="I714" s="80"/>
      <c r="J714" s="80"/>
      <c r="K714" s="88"/>
    </row>
    <row r="715" spans="1:11" x14ac:dyDescent="0.25">
      <c r="A715" s="81"/>
      <c r="B715" s="72"/>
      <c r="C715" s="82"/>
      <c r="D715" s="82"/>
      <c r="E715" s="82"/>
      <c r="F715" s="82"/>
      <c r="G715" s="82"/>
      <c r="H715" s="82"/>
      <c r="I715" s="82"/>
      <c r="J715" s="82"/>
      <c r="K715" s="88"/>
    </row>
    <row r="716" spans="1:11" x14ac:dyDescent="0.25">
      <c r="A716" s="68"/>
      <c r="B716" s="69"/>
      <c r="C716" s="70">
        <f>SUM(C721,C727,C733,C739,C745)</f>
        <v>0</v>
      </c>
      <c r="D716" s="70">
        <f t="shared" ref="D716:J716" si="30">SUM(D721,D727,D733,D739,D745)</f>
        <v>0</v>
      </c>
      <c r="E716" s="70">
        <f t="shared" si="30"/>
        <v>0</v>
      </c>
      <c r="F716" s="70">
        <f t="shared" si="30"/>
        <v>0</v>
      </c>
      <c r="G716" s="70">
        <f t="shared" si="30"/>
        <v>0</v>
      </c>
      <c r="H716" s="70">
        <f t="shared" si="30"/>
        <v>0</v>
      </c>
      <c r="I716" s="70">
        <f t="shared" si="30"/>
        <v>0</v>
      </c>
      <c r="J716" s="70">
        <f t="shared" si="30"/>
        <v>0</v>
      </c>
      <c r="K716" s="88"/>
    </row>
    <row r="717" spans="1:11" x14ac:dyDescent="0.25">
      <c r="A717" s="71"/>
      <c r="B717" s="94"/>
      <c r="C717" s="73"/>
      <c r="D717" s="73"/>
      <c r="E717" s="73"/>
      <c r="F717" s="73"/>
      <c r="G717" s="73"/>
      <c r="H717" s="73"/>
      <c r="I717" s="73"/>
      <c r="J717" s="73"/>
      <c r="K717" s="88"/>
    </row>
    <row r="718" spans="1:11" x14ac:dyDescent="0.25">
      <c r="A718" s="74"/>
      <c r="B718" s="94"/>
      <c r="C718" s="75"/>
      <c r="D718" s="75"/>
      <c r="E718" s="75"/>
      <c r="F718" s="75"/>
      <c r="G718" s="75"/>
      <c r="H718" s="75"/>
      <c r="I718" s="75"/>
      <c r="J718" s="75"/>
      <c r="K718" s="88"/>
    </row>
    <row r="719" spans="1:11" x14ac:dyDescent="0.25">
      <c r="A719" s="76"/>
      <c r="B719" s="94">
        <v>42079</v>
      </c>
      <c r="C719" s="78"/>
      <c r="D719" s="78"/>
      <c r="E719" s="78"/>
      <c r="F719" s="78"/>
      <c r="G719" s="78"/>
      <c r="H719" s="78"/>
      <c r="I719" s="78"/>
      <c r="J719" s="78"/>
      <c r="K719" s="88"/>
    </row>
    <row r="720" spans="1:11" x14ac:dyDescent="0.25">
      <c r="A720" s="79"/>
      <c r="B720" s="94"/>
      <c r="C720" s="80"/>
      <c r="D720" s="80"/>
      <c r="E720" s="80"/>
      <c r="F720" s="80"/>
      <c r="G720" s="80"/>
      <c r="H720" s="80"/>
      <c r="I720" s="80"/>
      <c r="J720" s="80"/>
      <c r="K720" s="88"/>
    </row>
    <row r="721" spans="1:11" x14ac:dyDescent="0.25">
      <c r="A721" s="81"/>
      <c r="B721" s="94"/>
      <c r="C721" s="82"/>
      <c r="D721" s="82"/>
      <c r="E721" s="82"/>
      <c r="F721" s="82"/>
      <c r="G721" s="82"/>
      <c r="H721" s="82"/>
      <c r="I721" s="82"/>
      <c r="J721" s="82"/>
      <c r="K721" s="88"/>
    </row>
    <row r="722" spans="1:11" x14ac:dyDescent="0.25">
      <c r="A722" s="83"/>
      <c r="B722" s="84">
        <v>42080</v>
      </c>
      <c r="C722" s="85"/>
      <c r="D722" s="85"/>
      <c r="E722" s="85"/>
      <c r="F722" s="85"/>
      <c r="G722" s="85"/>
      <c r="H722" s="85"/>
      <c r="I722" s="85"/>
      <c r="J722" s="85"/>
      <c r="K722" s="88"/>
    </row>
    <row r="723" spans="1:11" x14ac:dyDescent="0.25">
      <c r="A723" s="71"/>
      <c r="B723" s="72"/>
      <c r="C723" s="73"/>
      <c r="D723" s="73"/>
      <c r="E723" s="73"/>
      <c r="F723" s="73"/>
      <c r="G723" s="73"/>
      <c r="H723" s="73"/>
      <c r="I723" s="73"/>
      <c r="J723" s="73"/>
      <c r="K723" s="88"/>
    </row>
    <row r="724" spans="1:11" x14ac:dyDescent="0.25">
      <c r="A724" s="74"/>
      <c r="B724" s="72"/>
      <c r="C724" s="75"/>
      <c r="D724" s="75"/>
      <c r="E724" s="75"/>
      <c r="F724" s="75"/>
      <c r="G724" s="75"/>
      <c r="H724" s="75"/>
      <c r="I724" s="75"/>
      <c r="J724" s="75"/>
      <c r="K724" s="88"/>
    </row>
    <row r="725" spans="1:11" x14ac:dyDescent="0.25">
      <c r="A725" s="76"/>
      <c r="B725" s="72"/>
      <c r="C725" s="78"/>
      <c r="D725" s="78"/>
      <c r="E725" s="78"/>
      <c r="F725" s="78"/>
      <c r="G725" s="78"/>
      <c r="H725" s="78"/>
      <c r="I725" s="78"/>
      <c r="J725" s="78"/>
      <c r="K725" s="88"/>
    </row>
    <row r="726" spans="1:11" x14ac:dyDescent="0.25">
      <c r="A726" s="79"/>
      <c r="B726" s="72"/>
      <c r="C726" s="80"/>
      <c r="D726" s="80"/>
      <c r="E726" s="80"/>
      <c r="F726" s="80"/>
      <c r="G726" s="80"/>
      <c r="H726" s="80"/>
      <c r="I726" s="80"/>
      <c r="J726" s="80"/>
      <c r="K726" s="88"/>
    </row>
    <row r="727" spans="1:11" x14ac:dyDescent="0.25">
      <c r="A727" s="81"/>
      <c r="B727" s="72"/>
      <c r="C727" s="82"/>
      <c r="D727" s="82"/>
      <c r="E727" s="82"/>
      <c r="F727" s="82"/>
      <c r="G727" s="82"/>
      <c r="H727" s="82"/>
      <c r="I727" s="82"/>
      <c r="J727" s="82"/>
      <c r="K727" s="88"/>
    </row>
    <row r="728" spans="1:11" x14ac:dyDescent="0.25">
      <c r="A728" s="83"/>
      <c r="B728" s="84">
        <v>42081</v>
      </c>
      <c r="C728" s="85"/>
      <c r="D728" s="85"/>
      <c r="E728" s="85"/>
      <c r="F728" s="85"/>
      <c r="G728" s="85"/>
      <c r="H728" s="85"/>
      <c r="I728" s="85"/>
      <c r="J728" s="85"/>
      <c r="K728" s="88"/>
    </row>
    <row r="729" spans="1:11" x14ac:dyDescent="0.25">
      <c r="A729" s="71"/>
      <c r="B729" s="72"/>
      <c r="C729" s="73"/>
      <c r="D729" s="73"/>
      <c r="E729" s="73"/>
      <c r="F729" s="73"/>
      <c r="G729" s="73"/>
      <c r="H729" s="73"/>
      <c r="I729" s="73"/>
      <c r="J729" s="73"/>
      <c r="K729" s="88"/>
    </row>
    <row r="730" spans="1:11" x14ac:dyDescent="0.25">
      <c r="A730" s="74"/>
      <c r="B730" s="72"/>
      <c r="C730" s="75"/>
      <c r="D730" s="75"/>
      <c r="E730" s="75"/>
      <c r="F730" s="75"/>
      <c r="G730" s="75"/>
      <c r="H730" s="75"/>
      <c r="I730" s="75"/>
      <c r="J730" s="75"/>
      <c r="K730" s="88"/>
    </row>
    <row r="731" spans="1:11" x14ac:dyDescent="0.25">
      <c r="A731" s="76"/>
      <c r="B731" s="72"/>
      <c r="C731" s="78"/>
      <c r="D731" s="78"/>
      <c r="E731" s="78"/>
      <c r="F731" s="78"/>
      <c r="G731" s="78"/>
      <c r="H731" s="78"/>
      <c r="I731" s="78"/>
      <c r="J731" s="78"/>
      <c r="K731" s="88"/>
    </row>
    <row r="732" spans="1:11" x14ac:dyDescent="0.25">
      <c r="A732" s="79"/>
      <c r="B732" s="72"/>
      <c r="C732" s="80"/>
      <c r="D732" s="80"/>
      <c r="E732" s="80"/>
      <c r="F732" s="80"/>
      <c r="G732" s="80"/>
      <c r="H732" s="80"/>
      <c r="I732" s="80"/>
      <c r="J732" s="80"/>
      <c r="K732" s="88"/>
    </row>
    <row r="733" spans="1:11" x14ac:dyDescent="0.25">
      <c r="A733" s="81"/>
      <c r="B733" s="72"/>
      <c r="C733" s="82"/>
      <c r="D733" s="82"/>
      <c r="E733" s="82"/>
      <c r="F733" s="82"/>
      <c r="G733" s="82"/>
      <c r="H733" s="82"/>
      <c r="I733" s="82"/>
      <c r="J733" s="82"/>
      <c r="K733" s="88"/>
    </row>
    <row r="734" spans="1:11" x14ac:dyDescent="0.25">
      <c r="A734" s="83"/>
      <c r="B734" s="84">
        <v>42082</v>
      </c>
      <c r="C734" s="85"/>
      <c r="D734" s="85"/>
      <c r="E734" s="85"/>
      <c r="F734" s="85"/>
      <c r="G734" s="85"/>
      <c r="H734" s="85"/>
      <c r="I734" s="85"/>
      <c r="J734" s="85"/>
      <c r="K734" s="88"/>
    </row>
    <row r="735" spans="1:11" x14ac:dyDescent="0.25">
      <c r="A735" s="71"/>
      <c r="B735" s="72"/>
      <c r="C735" s="73"/>
      <c r="D735" s="73"/>
      <c r="E735" s="73"/>
      <c r="F735" s="73"/>
      <c r="G735" s="73"/>
      <c r="H735" s="73"/>
      <c r="I735" s="73"/>
      <c r="J735" s="73"/>
      <c r="K735" s="88"/>
    </row>
    <row r="736" spans="1:11" x14ac:dyDescent="0.25">
      <c r="A736" s="74"/>
      <c r="B736" s="72"/>
      <c r="C736" s="75"/>
      <c r="D736" s="75"/>
      <c r="E736" s="75"/>
      <c r="F736" s="75"/>
      <c r="G736" s="75"/>
      <c r="H736" s="75"/>
      <c r="I736" s="75"/>
      <c r="J736" s="75"/>
      <c r="K736" s="88"/>
    </row>
    <row r="737" spans="1:11" x14ac:dyDescent="0.25">
      <c r="A737" s="76"/>
      <c r="B737" s="72"/>
      <c r="C737" s="78"/>
      <c r="D737" s="78"/>
      <c r="E737" s="78"/>
      <c r="F737" s="78"/>
      <c r="G737" s="78"/>
      <c r="H737" s="78"/>
      <c r="I737" s="78"/>
      <c r="J737" s="78"/>
      <c r="K737" s="88"/>
    </row>
    <row r="738" spans="1:11" x14ac:dyDescent="0.25">
      <c r="A738" s="79"/>
      <c r="B738" s="72"/>
      <c r="C738" s="80"/>
      <c r="D738" s="80"/>
      <c r="E738" s="80"/>
      <c r="F738" s="80"/>
      <c r="G738" s="80"/>
      <c r="H738" s="80"/>
      <c r="I738" s="80"/>
      <c r="J738" s="80"/>
      <c r="K738" s="88"/>
    </row>
    <row r="739" spans="1:11" x14ac:dyDescent="0.25">
      <c r="A739" s="81"/>
      <c r="B739" s="72"/>
      <c r="C739" s="82"/>
      <c r="D739" s="82"/>
      <c r="E739" s="82"/>
      <c r="F739" s="82"/>
      <c r="G739" s="82"/>
      <c r="H739" s="82"/>
      <c r="I739" s="82"/>
      <c r="J739" s="82"/>
      <c r="K739" s="88"/>
    </row>
    <row r="740" spans="1:11" x14ac:dyDescent="0.25">
      <c r="A740" s="83"/>
      <c r="B740" s="84">
        <v>42083</v>
      </c>
      <c r="C740" s="85"/>
      <c r="D740" s="85"/>
      <c r="E740" s="85"/>
      <c r="F740" s="85"/>
      <c r="G740" s="85"/>
      <c r="H740" s="85"/>
      <c r="I740" s="85"/>
      <c r="J740" s="85"/>
      <c r="K740" s="88"/>
    </row>
    <row r="741" spans="1:11" x14ac:dyDescent="0.25">
      <c r="A741" s="71"/>
      <c r="B741" s="72"/>
      <c r="C741" s="73"/>
      <c r="D741" s="73"/>
      <c r="E741" s="73"/>
      <c r="F741" s="73"/>
      <c r="G741" s="73"/>
      <c r="H741" s="73"/>
      <c r="I741" s="73"/>
      <c r="J741" s="73"/>
      <c r="K741" s="88"/>
    </row>
    <row r="742" spans="1:11" x14ac:dyDescent="0.25">
      <c r="A742" s="74"/>
      <c r="B742" s="72"/>
      <c r="C742" s="75"/>
      <c r="D742" s="75"/>
      <c r="E742" s="75"/>
      <c r="F742" s="75"/>
      <c r="G742" s="75"/>
      <c r="H742" s="75"/>
      <c r="I742" s="75"/>
      <c r="J742" s="75"/>
      <c r="K742" s="88"/>
    </row>
    <row r="743" spans="1:11" x14ac:dyDescent="0.25">
      <c r="A743" s="76"/>
      <c r="B743" s="72"/>
      <c r="C743" s="78"/>
      <c r="D743" s="78"/>
      <c r="E743" s="78"/>
      <c r="F743" s="78"/>
      <c r="G743" s="78"/>
      <c r="H743" s="78"/>
      <c r="I743" s="78"/>
      <c r="J743" s="78"/>
      <c r="K743" s="88"/>
    </row>
    <row r="744" spans="1:11" x14ac:dyDescent="0.25">
      <c r="A744" s="79"/>
      <c r="B744" s="72"/>
      <c r="C744" s="80"/>
      <c r="D744" s="80"/>
      <c r="E744" s="80"/>
      <c r="F744" s="80"/>
      <c r="G744" s="80"/>
      <c r="H744" s="80"/>
      <c r="I744" s="80"/>
      <c r="J744" s="80"/>
      <c r="K744" s="88"/>
    </row>
    <row r="745" spans="1:11" x14ac:dyDescent="0.25">
      <c r="A745" s="81"/>
      <c r="B745" s="72"/>
      <c r="C745" s="82"/>
      <c r="D745" s="82"/>
      <c r="E745" s="82"/>
      <c r="F745" s="82"/>
      <c r="G745" s="82"/>
      <c r="H745" s="82"/>
      <c r="I745" s="82"/>
      <c r="J745" s="82"/>
      <c r="K745" s="88"/>
    </row>
    <row r="746" spans="1:11" x14ac:dyDescent="0.25">
      <c r="A746" s="68"/>
      <c r="B746" s="69"/>
      <c r="C746" s="70">
        <f>SUM(C751,C757,C763,C769,C775)</f>
        <v>0</v>
      </c>
      <c r="D746" s="70">
        <f t="shared" ref="D746:J746" si="31">SUM(D751,D757,D763,D769,D775)</f>
        <v>0</v>
      </c>
      <c r="E746" s="70">
        <f t="shared" si="31"/>
        <v>0</v>
      </c>
      <c r="F746" s="70">
        <f t="shared" si="31"/>
        <v>0</v>
      </c>
      <c r="G746" s="70">
        <f t="shared" si="31"/>
        <v>0</v>
      </c>
      <c r="H746" s="70">
        <f t="shared" si="31"/>
        <v>0</v>
      </c>
      <c r="I746" s="70">
        <f t="shared" si="31"/>
        <v>0</v>
      </c>
      <c r="J746" s="70">
        <f t="shared" si="31"/>
        <v>0</v>
      </c>
      <c r="K746" s="88"/>
    </row>
    <row r="747" spans="1:11" x14ac:dyDescent="0.25">
      <c r="A747" s="71"/>
      <c r="B747" s="94"/>
      <c r="C747" s="73"/>
      <c r="D747" s="73"/>
      <c r="E747" s="73"/>
      <c r="F747" s="73"/>
      <c r="G747" s="73"/>
      <c r="H747" s="73"/>
      <c r="I747" s="73"/>
      <c r="J747" s="73"/>
      <c r="K747" s="88"/>
    </row>
    <row r="748" spans="1:11" x14ac:dyDescent="0.25">
      <c r="A748" s="74"/>
      <c r="B748" s="94">
        <v>42086</v>
      </c>
      <c r="C748" s="75"/>
      <c r="D748" s="75"/>
      <c r="E748" s="75"/>
      <c r="F748" s="75"/>
      <c r="G748" s="75"/>
      <c r="H748" s="75"/>
      <c r="I748" s="75"/>
      <c r="J748" s="75"/>
      <c r="K748" s="88"/>
    </row>
    <row r="749" spans="1:11" x14ac:dyDescent="0.25">
      <c r="A749" s="76"/>
      <c r="B749" s="94"/>
      <c r="C749" s="78"/>
      <c r="D749" s="78"/>
      <c r="E749" s="78"/>
      <c r="F749" s="78"/>
      <c r="G749" s="78"/>
      <c r="H749" s="78"/>
      <c r="I749" s="78"/>
      <c r="J749" s="78"/>
      <c r="K749" s="88"/>
    </row>
    <row r="750" spans="1:11" x14ac:dyDescent="0.25">
      <c r="A750" s="79"/>
      <c r="B750" s="94"/>
      <c r="C750" s="80"/>
      <c r="D750" s="80"/>
      <c r="E750" s="80"/>
      <c r="F750" s="80"/>
      <c r="G750" s="80"/>
      <c r="H750" s="80"/>
      <c r="I750" s="80"/>
      <c r="J750" s="80"/>
      <c r="K750" s="88"/>
    </row>
    <row r="751" spans="1:11" x14ac:dyDescent="0.25">
      <c r="A751" s="81"/>
      <c r="B751" s="94"/>
      <c r="C751" s="82"/>
      <c r="D751" s="82"/>
      <c r="E751" s="82"/>
      <c r="F751" s="82"/>
      <c r="G751" s="82"/>
      <c r="H751" s="82"/>
      <c r="I751" s="82"/>
      <c r="J751" s="82"/>
      <c r="K751" s="88"/>
    </row>
    <row r="752" spans="1:11" x14ac:dyDescent="0.25">
      <c r="A752" s="83"/>
      <c r="B752" s="84">
        <v>42087</v>
      </c>
      <c r="C752" s="85"/>
      <c r="D752" s="85"/>
      <c r="E752" s="85"/>
      <c r="F752" s="85"/>
      <c r="G752" s="85"/>
      <c r="H752" s="85"/>
      <c r="I752" s="85"/>
      <c r="J752" s="85"/>
      <c r="K752" s="88"/>
    </row>
    <row r="753" spans="1:11" x14ac:dyDescent="0.25">
      <c r="A753" s="71"/>
      <c r="B753" s="72"/>
      <c r="C753" s="73"/>
      <c r="D753" s="73"/>
      <c r="E753" s="73"/>
      <c r="F753" s="73"/>
      <c r="G753" s="73"/>
      <c r="H753" s="73"/>
      <c r="I753" s="73"/>
      <c r="J753" s="73"/>
      <c r="K753" s="88"/>
    </row>
    <row r="754" spans="1:11" x14ac:dyDescent="0.25">
      <c r="A754" s="74"/>
      <c r="B754" s="72"/>
      <c r="C754" s="75"/>
      <c r="D754" s="75"/>
      <c r="E754" s="75"/>
      <c r="F754" s="75"/>
      <c r="G754" s="75"/>
      <c r="H754" s="75"/>
      <c r="I754" s="75"/>
      <c r="J754" s="75"/>
      <c r="K754" s="88"/>
    </row>
    <row r="755" spans="1:11" x14ac:dyDescent="0.25">
      <c r="A755" s="76"/>
      <c r="B755" s="72"/>
      <c r="C755" s="78"/>
      <c r="D755" s="78"/>
      <c r="E755" s="78"/>
      <c r="F755" s="78"/>
      <c r="G755" s="78"/>
      <c r="H755" s="78"/>
      <c r="I755" s="78"/>
      <c r="J755" s="78"/>
      <c r="K755" s="88"/>
    </row>
    <row r="756" spans="1:11" x14ac:dyDescent="0.25">
      <c r="A756" s="79"/>
      <c r="B756" s="72"/>
      <c r="C756" s="80"/>
      <c r="D756" s="80"/>
      <c r="E756" s="80"/>
      <c r="F756" s="80"/>
      <c r="G756" s="80"/>
      <c r="H756" s="80"/>
      <c r="I756" s="80"/>
      <c r="J756" s="80"/>
      <c r="K756" s="88"/>
    </row>
    <row r="757" spans="1:11" x14ac:dyDescent="0.25">
      <c r="A757" s="81"/>
      <c r="B757" s="72"/>
      <c r="C757" s="82"/>
      <c r="D757" s="82"/>
      <c r="E757" s="82"/>
      <c r="F757" s="82"/>
      <c r="G757" s="82"/>
      <c r="H757" s="82"/>
      <c r="I757" s="82"/>
      <c r="J757" s="82"/>
      <c r="K757" s="88"/>
    </row>
    <row r="758" spans="1:11" x14ac:dyDescent="0.25">
      <c r="A758" s="83"/>
      <c r="B758" s="84">
        <v>42088</v>
      </c>
      <c r="C758" s="85"/>
      <c r="D758" s="85"/>
      <c r="E758" s="85"/>
      <c r="F758" s="85"/>
      <c r="G758" s="85"/>
      <c r="H758" s="85"/>
      <c r="I758" s="85"/>
      <c r="J758" s="85"/>
      <c r="K758" s="88"/>
    </row>
    <row r="759" spans="1:11" x14ac:dyDescent="0.25">
      <c r="A759" s="71"/>
      <c r="B759" s="72"/>
      <c r="C759" s="73"/>
      <c r="D759" s="73"/>
      <c r="E759" s="73"/>
      <c r="F759" s="73"/>
      <c r="G759" s="73"/>
      <c r="H759" s="73"/>
      <c r="I759" s="73"/>
      <c r="J759" s="73"/>
      <c r="K759" s="88"/>
    </row>
    <row r="760" spans="1:11" x14ac:dyDescent="0.25">
      <c r="A760" s="74"/>
      <c r="B760" s="72"/>
      <c r="C760" s="75"/>
      <c r="D760" s="75"/>
      <c r="E760" s="75"/>
      <c r="F760" s="75"/>
      <c r="G760" s="75"/>
      <c r="H760" s="75"/>
      <c r="I760" s="75"/>
      <c r="J760" s="75"/>
      <c r="K760" s="88"/>
    </row>
    <row r="761" spans="1:11" x14ac:dyDescent="0.25">
      <c r="A761" s="76"/>
      <c r="B761" s="72"/>
      <c r="C761" s="78"/>
      <c r="D761" s="78"/>
      <c r="E761" s="78"/>
      <c r="F761" s="78"/>
      <c r="G761" s="78"/>
      <c r="H761" s="78"/>
      <c r="I761" s="78"/>
      <c r="J761" s="78"/>
      <c r="K761" s="88"/>
    </row>
    <row r="762" spans="1:11" x14ac:dyDescent="0.25">
      <c r="A762" s="79"/>
      <c r="B762" s="72"/>
      <c r="C762" s="80"/>
      <c r="D762" s="80"/>
      <c r="E762" s="80"/>
      <c r="F762" s="80"/>
      <c r="G762" s="80"/>
      <c r="H762" s="80"/>
      <c r="I762" s="80"/>
      <c r="J762" s="80"/>
      <c r="K762" s="88"/>
    </row>
    <row r="763" spans="1:11" x14ac:dyDescent="0.25">
      <c r="A763" s="81"/>
      <c r="B763" s="72"/>
      <c r="C763" s="82"/>
      <c r="D763" s="82"/>
      <c r="E763" s="82"/>
      <c r="F763" s="82"/>
      <c r="G763" s="82"/>
      <c r="H763" s="82"/>
      <c r="I763" s="82"/>
      <c r="J763" s="82"/>
      <c r="K763" s="88"/>
    </row>
    <row r="764" spans="1:11" x14ac:dyDescent="0.25">
      <c r="A764" s="83"/>
      <c r="B764" s="84">
        <v>42089</v>
      </c>
      <c r="C764" s="85"/>
      <c r="D764" s="85"/>
      <c r="E764" s="85"/>
      <c r="F764" s="85"/>
      <c r="G764" s="85"/>
      <c r="H764" s="85"/>
      <c r="I764" s="85"/>
      <c r="J764" s="85"/>
      <c r="K764" s="88"/>
    </row>
    <row r="765" spans="1:11" x14ac:dyDescent="0.25">
      <c r="A765" s="71"/>
      <c r="B765" s="72"/>
      <c r="C765" s="73"/>
      <c r="D765" s="73"/>
      <c r="E765" s="73"/>
      <c r="F765" s="73"/>
      <c r="G765" s="73"/>
      <c r="H765" s="73"/>
      <c r="I765" s="73"/>
      <c r="J765" s="73"/>
      <c r="K765" s="88"/>
    </row>
    <row r="766" spans="1:11" x14ac:dyDescent="0.25">
      <c r="A766" s="74"/>
      <c r="B766" s="72"/>
      <c r="C766" s="75"/>
      <c r="D766" s="75"/>
      <c r="E766" s="75"/>
      <c r="F766" s="75"/>
      <c r="G766" s="75"/>
      <c r="H766" s="75"/>
      <c r="I766" s="75"/>
      <c r="J766" s="75"/>
      <c r="K766" s="88"/>
    </row>
    <row r="767" spans="1:11" x14ac:dyDescent="0.25">
      <c r="A767" s="76"/>
      <c r="B767" s="72"/>
      <c r="C767" s="78"/>
      <c r="D767" s="78"/>
      <c r="E767" s="78"/>
      <c r="F767" s="78"/>
      <c r="G767" s="78"/>
      <c r="H767" s="78"/>
      <c r="I767" s="78"/>
      <c r="J767" s="78"/>
      <c r="K767" s="88"/>
    </row>
    <row r="768" spans="1:11" x14ac:dyDescent="0.25">
      <c r="A768" s="79"/>
      <c r="B768" s="72"/>
      <c r="C768" s="80"/>
      <c r="D768" s="80"/>
      <c r="E768" s="80"/>
      <c r="F768" s="80"/>
      <c r="G768" s="80"/>
      <c r="H768" s="80"/>
      <c r="I768" s="80"/>
      <c r="J768" s="80"/>
      <c r="K768" s="88"/>
    </row>
    <row r="769" spans="1:11" x14ac:dyDescent="0.25">
      <c r="A769" s="81"/>
      <c r="B769" s="72"/>
      <c r="C769" s="82"/>
      <c r="D769" s="82"/>
      <c r="E769" s="82"/>
      <c r="F769" s="82"/>
      <c r="G769" s="82"/>
      <c r="H769" s="82"/>
      <c r="I769" s="82"/>
      <c r="J769" s="82"/>
      <c r="K769" s="88"/>
    </row>
    <row r="770" spans="1:11" x14ac:dyDescent="0.25">
      <c r="A770" s="83"/>
      <c r="B770" s="84">
        <v>42090</v>
      </c>
      <c r="C770" s="85"/>
      <c r="D770" s="85"/>
      <c r="E770" s="85"/>
      <c r="F770" s="85"/>
      <c r="G770" s="85"/>
      <c r="H770" s="85"/>
      <c r="I770" s="85"/>
      <c r="J770" s="85"/>
      <c r="K770" s="88"/>
    </row>
    <row r="771" spans="1:11" x14ac:dyDescent="0.25">
      <c r="A771" s="71"/>
      <c r="B771" s="72"/>
      <c r="C771" s="73"/>
      <c r="D771" s="73"/>
      <c r="E771" s="73"/>
      <c r="F771" s="73"/>
      <c r="G771" s="73"/>
      <c r="H771" s="73"/>
      <c r="I771" s="73"/>
      <c r="J771" s="73"/>
      <c r="K771" s="88"/>
    </row>
    <row r="772" spans="1:11" x14ac:dyDescent="0.25">
      <c r="A772" s="74"/>
      <c r="B772" s="72"/>
      <c r="C772" s="75"/>
      <c r="D772" s="75"/>
      <c r="E772" s="75"/>
      <c r="F772" s="75"/>
      <c r="G772" s="75"/>
      <c r="H772" s="75"/>
      <c r="I772" s="75"/>
      <c r="J772" s="75"/>
      <c r="K772" s="88"/>
    </row>
    <row r="773" spans="1:11" x14ac:dyDescent="0.25">
      <c r="A773" s="76"/>
      <c r="B773" s="72"/>
      <c r="C773" s="78"/>
      <c r="D773" s="78"/>
      <c r="E773" s="78"/>
      <c r="F773" s="78"/>
      <c r="G773" s="78"/>
      <c r="H773" s="78"/>
      <c r="I773" s="78"/>
      <c r="J773" s="78"/>
      <c r="K773" s="88"/>
    </row>
    <row r="774" spans="1:11" x14ac:dyDescent="0.25">
      <c r="A774" s="79"/>
      <c r="B774" s="72"/>
      <c r="C774" s="80"/>
      <c r="D774" s="80"/>
      <c r="E774" s="80"/>
      <c r="F774" s="80"/>
      <c r="G774" s="80"/>
      <c r="H774" s="80"/>
      <c r="I774" s="80"/>
      <c r="J774" s="80"/>
      <c r="K774" s="88"/>
    </row>
    <row r="775" spans="1:11" x14ac:dyDescent="0.25">
      <c r="A775" s="81"/>
      <c r="B775" s="72"/>
      <c r="C775" s="82"/>
      <c r="D775" s="82"/>
      <c r="E775" s="82"/>
      <c r="F775" s="82"/>
      <c r="G775" s="82"/>
      <c r="H775" s="82"/>
      <c r="I775" s="82"/>
      <c r="J775" s="82"/>
      <c r="K775" s="88"/>
    </row>
    <row r="776" spans="1:11" x14ac:dyDescent="0.25">
      <c r="A776" s="68"/>
      <c r="B776" s="69"/>
      <c r="C776" s="70">
        <f>SUM(C781,C787,C793,C799,C805)</f>
        <v>0</v>
      </c>
      <c r="D776" s="70">
        <f t="shared" ref="D776:J776" si="32">SUM(D781,D787,D793,D799,D805)</f>
        <v>0</v>
      </c>
      <c r="E776" s="70">
        <f t="shared" si="32"/>
        <v>0</v>
      </c>
      <c r="F776" s="70">
        <f t="shared" si="32"/>
        <v>0</v>
      </c>
      <c r="G776" s="70">
        <f t="shared" si="32"/>
        <v>0</v>
      </c>
      <c r="H776" s="70">
        <f t="shared" si="32"/>
        <v>0</v>
      </c>
      <c r="I776" s="70">
        <f t="shared" si="32"/>
        <v>0</v>
      </c>
      <c r="J776" s="70">
        <f t="shared" si="32"/>
        <v>0</v>
      </c>
      <c r="K776" s="88"/>
    </row>
    <row r="777" spans="1:11" x14ac:dyDescent="0.25">
      <c r="A777" s="71"/>
      <c r="B777" s="94"/>
      <c r="C777" s="73"/>
      <c r="D777" s="73"/>
      <c r="E777" s="73"/>
      <c r="F777" s="73"/>
      <c r="G777" s="73"/>
      <c r="H777" s="73"/>
      <c r="I777" s="73"/>
      <c r="J777" s="73"/>
      <c r="K777" s="88"/>
    </row>
    <row r="778" spans="1:11" x14ac:dyDescent="0.25">
      <c r="A778" s="74"/>
      <c r="B778" s="94"/>
      <c r="C778" s="75"/>
      <c r="D778" s="75"/>
      <c r="E778" s="75"/>
      <c r="F778" s="75"/>
      <c r="G778" s="75"/>
      <c r="H778" s="75"/>
      <c r="I778" s="75"/>
      <c r="J778" s="75"/>
      <c r="K778" s="88"/>
    </row>
    <row r="779" spans="1:11" x14ac:dyDescent="0.25">
      <c r="A779" s="76"/>
      <c r="B779" s="94">
        <v>42093</v>
      </c>
      <c r="C779" s="78"/>
      <c r="D779" s="78"/>
      <c r="E779" s="78"/>
      <c r="F779" s="78"/>
      <c r="G779" s="78"/>
      <c r="H779" s="78"/>
      <c r="I779" s="78"/>
      <c r="J779" s="78"/>
      <c r="K779" s="88"/>
    </row>
    <row r="780" spans="1:11" x14ac:dyDescent="0.25">
      <c r="A780" s="79"/>
      <c r="B780" s="94"/>
      <c r="C780" s="80"/>
      <c r="D780" s="80"/>
      <c r="E780" s="80"/>
      <c r="F780" s="80"/>
      <c r="G780" s="80"/>
      <c r="H780" s="80"/>
      <c r="I780" s="80"/>
      <c r="J780" s="80"/>
      <c r="K780" s="88"/>
    </row>
    <row r="781" spans="1:11" x14ac:dyDescent="0.25">
      <c r="A781" s="81"/>
      <c r="B781" s="94"/>
      <c r="C781" s="82"/>
      <c r="D781" s="82"/>
      <c r="E781" s="82"/>
      <c r="F781" s="82"/>
      <c r="G781" s="82"/>
      <c r="H781" s="82"/>
      <c r="I781" s="82"/>
      <c r="J781" s="82"/>
      <c r="K781" s="88"/>
    </row>
    <row r="782" spans="1:11" x14ac:dyDescent="0.25">
      <c r="A782" s="83"/>
      <c r="B782" s="84">
        <v>42094</v>
      </c>
      <c r="C782" s="85"/>
      <c r="D782" s="85"/>
      <c r="E782" s="85"/>
      <c r="F782" s="85"/>
      <c r="G782" s="85"/>
      <c r="H782" s="85"/>
      <c r="I782" s="85"/>
      <c r="J782" s="85"/>
      <c r="K782" s="88"/>
    </row>
    <row r="783" spans="1:11" x14ac:dyDescent="0.25">
      <c r="A783" s="71"/>
      <c r="B783" s="72"/>
      <c r="C783" s="73"/>
      <c r="D783" s="73"/>
      <c r="E783" s="73"/>
      <c r="F783" s="73"/>
      <c r="G783" s="73"/>
      <c r="H783" s="73"/>
      <c r="I783" s="73"/>
      <c r="J783" s="73"/>
      <c r="K783" s="88"/>
    </row>
    <row r="784" spans="1:11" x14ac:dyDescent="0.25">
      <c r="A784" s="74"/>
      <c r="B784" s="72"/>
      <c r="C784" s="75"/>
      <c r="D784" s="75"/>
      <c r="E784" s="75"/>
      <c r="F784" s="75"/>
      <c r="G784" s="75"/>
      <c r="H784" s="75"/>
      <c r="I784" s="75"/>
      <c r="J784" s="75"/>
      <c r="K784" s="88"/>
    </row>
    <row r="785" spans="1:11" x14ac:dyDescent="0.25">
      <c r="A785" s="76"/>
      <c r="B785" s="72"/>
      <c r="C785" s="78"/>
      <c r="D785" s="78"/>
      <c r="E785" s="78"/>
      <c r="F785" s="78"/>
      <c r="G785" s="78"/>
      <c r="H785" s="78"/>
      <c r="I785" s="78"/>
      <c r="J785" s="78"/>
      <c r="K785" s="88"/>
    </row>
    <row r="786" spans="1:11" x14ac:dyDescent="0.25">
      <c r="A786" s="79"/>
      <c r="B786" s="72"/>
      <c r="C786" s="80"/>
      <c r="D786" s="80"/>
      <c r="E786" s="80"/>
      <c r="F786" s="80"/>
      <c r="G786" s="80"/>
      <c r="H786" s="80"/>
      <c r="I786" s="80"/>
      <c r="J786" s="80"/>
      <c r="K786" s="88"/>
    </row>
    <row r="787" spans="1:11" x14ac:dyDescent="0.25">
      <c r="A787" s="81"/>
      <c r="B787" s="72"/>
      <c r="C787" s="82"/>
      <c r="D787" s="82"/>
      <c r="E787" s="82"/>
      <c r="F787" s="82"/>
      <c r="G787" s="82"/>
      <c r="H787" s="82"/>
      <c r="I787" s="82"/>
      <c r="J787" s="82"/>
      <c r="K787" s="88"/>
    </row>
    <row r="788" spans="1:11" x14ac:dyDescent="0.25">
      <c r="A788" s="65"/>
      <c r="B788" s="66"/>
      <c r="C788" s="93">
        <f>SUM(C806,C836,C866,C896-C925+C793+C799+C805)</f>
        <v>0</v>
      </c>
      <c r="D788" s="93">
        <f t="shared" ref="D788:J788" si="33">SUM(D806,D836,D866,D896-D925+D793+D799+D805)</f>
        <v>0</v>
      </c>
      <c r="E788" s="93">
        <f t="shared" si="33"/>
        <v>0</v>
      </c>
      <c r="F788" s="93">
        <f t="shared" si="33"/>
        <v>0</v>
      </c>
      <c r="G788" s="93">
        <f t="shared" si="33"/>
        <v>0</v>
      </c>
      <c r="H788" s="93">
        <f t="shared" si="33"/>
        <v>0</v>
      </c>
      <c r="I788" s="93">
        <f t="shared" si="33"/>
        <v>0</v>
      </c>
      <c r="J788" s="93">
        <f t="shared" si="33"/>
        <v>0</v>
      </c>
      <c r="K788" s="88"/>
    </row>
    <row r="789" spans="1:11" x14ac:dyDescent="0.25">
      <c r="A789" s="71"/>
      <c r="B789" s="94"/>
      <c r="C789" s="73"/>
      <c r="D789" s="73"/>
      <c r="E789" s="73"/>
      <c r="F789" s="73"/>
      <c r="G789" s="73"/>
      <c r="H789" s="73"/>
      <c r="I789" s="73"/>
      <c r="J789" s="73"/>
      <c r="K789" s="88"/>
    </row>
    <row r="790" spans="1:11" x14ac:dyDescent="0.25">
      <c r="A790" s="74"/>
      <c r="B790" s="94"/>
      <c r="C790" s="75"/>
      <c r="D790" s="75"/>
      <c r="E790" s="75"/>
      <c r="F790" s="75"/>
      <c r="G790" s="75"/>
      <c r="H790" s="75"/>
      <c r="I790" s="75"/>
      <c r="J790" s="75"/>
      <c r="K790" s="88"/>
    </row>
    <row r="791" spans="1:11" x14ac:dyDescent="0.25">
      <c r="A791" s="76"/>
      <c r="B791" s="94">
        <v>42095</v>
      </c>
      <c r="C791" s="78"/>
      <c r="D791" s="78"/>
      <c r="E791" s="78"/>
      <c r="F791" s="78"/>
      <c r="G791" s="78"/>
      <c r="H791" s="78"/>
      <c r="I791" s="78"/>
      <c r="J791" s="78"/>
      <c r="K791" s="88"/>
    </row>
    <row r="792" spans="1:11" x14ac:dyDescent="0.25">
      <c r="A792" s="79"/>
      <c r="B792" s="94"/>
      <c r="C792" s="80"/>
      <c r="D792" s="80"/>
      <c r="E792" s="80"/>
      <c r="F792" s="80"/>
      <c r="G792" s="80"/>
      <c r="H792" s="80"/>
      <c r="I792" s="80"/>
      <c r="J792" s="80"/>
      <c r="K792" s="88"/>
    </row>
    <row r="793" spans="1:11" x14ac:dyDescent="0.25">
      <c r="A793" s="81"/>
      <c r="B793" s="94"/>
      <c r="C793" s="82"/>
      <c r="D793" s="82"/>
      <c r="E793" s="82"/>
      <c r="F793" s="82"/>
      <c r="G793" s="82"/>
      <c r="H793" s="82"/>
      <c r="I793" s="82"/>
      <c r="J793" s="82"/>
      <c r="K793" s="88"/>
    </row>
    <row r="794" spans="1:11" x14ac:dyDescent="0.25">
      <c r="A794" s="83"/>
      <c r="B794" s="84">
        <v>42096</v>
      </c>
      <c r="C794" s="85"/>
      <c r="D794" s="85"/>
      <c r="E794" s="85"/>
      <c r="F794" s="85"/>
      <c r="G794" s="85"/>
      <c r="H794" s="85"/>
      <c r="I794" s="85"/>
      <c r="J794" s="85"/>
      <c r="K794" s="88"/>
    </row>
    <row r="795" spans="1:11" x14ac:dyDescent="0.25">
      <c r="A795" s="71"/>
      <c r="B795" s="72"/>
      <c r="C795" s="73"/>
      <c r="D795" s="73"/>
      <c r="E795" s="73"/>
      <c r="F795" s="73"/>
      <c r="G795" s="73"/>
      <c r="H795" s="73"/>
      <c r="I795" s="73"/>
      <c r="J795" s="73"/>
      <c r="K795" s="88"/>
    </row>
    <row r="796" spans="1:11" x14ac:dyDescent="0.25">
      <c r="A796" s="74"/>
      <c r="B796" s="72"/>
      <c r="C796" s="75"/>
      <c r="D796" s="75"/>
      <c r="E796" s="75"/>
      <c r="F796" s="75"/>
      <c r="G796" s="75"/>
      <c r="H796" s="75"/>
      <c r="I796" s="75"/>
      <c r="J796" s="75"/>
      <c r="K796" s="88"/>
    </row>
    <row r="797" spans="1:11" x14ac:dyDescent="0.25">
      <c r="A797" s="76"/>
      <c r="B797" s="72"/>
      <c r="C797" s="78"/>
      <c r="D797" s="78"/>
      <c r="E797" s="78"/>
      <c r="F797" s="78"/>
      <c r="G797" s="78"/>
      <c r="H797" s="78"/>
      <c r="I797" s="78"/>
      <c r="J797" s="78"/>
      <c r="K797" s="88"/>
    </row>
    <row r="798" spans="1:11" x14ac:dyDescent="0.25">
      <c r="A798" s="79"/>
      <c r="B798" s="72"/>
      <c r="C798" s="80"/>
      <c r="D798" s="80"/>
      <c r="E798" s="80"/>
      <c r="F798" s="80"/>
      <c r="G798" s="80"/>
      <c r="H798" s="80"/>
      <c r="I798" s="80"/>
      <c r="J798" s="80"/>
      <c r="K798" s="88"/>
    </row>
    <row r="799" spans="1:11" x14ac:dyDescent="0.25">
      <c r="A799" s="81"/>
      <c r="B799" s="72"/>
      <c r="C799" s="82"/>
      <c r="D799" s="82"/>
      <c r="E799" s="82"/>
      <c r="F799" s="82"/>
      <c r="G799" s="82"/>
      <c r="H799" s="82"/>
      <c r="I799" s="82"/>
      <c r="J799" s="82"/>
      <c r="K799" s="88"/>
    </row>
    <row r="800" spans="1:11" x14ac:dyDescent="0.25">
      <c r="A800" s="83"/>
      <c r="B800" s="84">
        <v>42097</v>
      </c>
      <c r="C800" s="85"/>
      <c r="D800" s="85"/>
      <c r="E800" s="85"/>
      <c r="F800" s="85"/>
      <c r="G800" s="85"/>
      <c r="H800" s="85"/>
      <c r="I800" s="85"/>
      <c r="J800" s="85"/>
      <c r="K800" s="88"/>
    </row>
    <row r="801" spans="1:11" x14ac:dyDescent="0.25">
      <c r="A801" s="71"/>
      <c r="B801" s="72"/>
      <c r="C801" s="73"/>
      <c r="D801" s="73"/>
      <c r="E801" s="73"/>
      <c r="F801" s="73"/>
      <c r="G801" s="73"/>
      <c r="H801" s="73"/>
      <c r="I801" s="73"/>
      <c r="J801" s="73"/>
      <c r="K801" s="88"/>
    </row>
    <row r="802" spans="1:11" x14ac:dyDescent="0.25">
      <c r="A802" s="74"/>
      <c r="B802" s="72"/>
      <c r="C802" s="75"/>
      <c r="D802" s="75"/>
      <c r="E802" s="75"/>
      <c r="F802" s="75"/>
      <c r="G802" s="75"/>
      <c r="H802" s="75"/>
      <c r="I802" s="75"/>
      <c r="J802" s="75"/>
      <c r="K802" s="88"/>
    </row>
    <row r="803" spans="1:11" x14ac:dyDescent="0.25">
      <c r="A803" s="76"/>
      <c r="B803" s="72"/>
      <c r="C803" s="78"/>
      <c r="D803" s="78"/>
      <c r="E803" s="78"/>
      <c r="F803" s="78"/>
      <c r="G803" s="78"/>
      <c r="H803" s="78"/>
      <c r="I803" s="78"/>
      <c r="J803" s="78"/>
      <c r="K803" s="88"/>
    </row>
    <row r="804" spans="1:11" x14ac:dyDescent="0.25">
      <c r="A804" s="79"/>
      <c r="B804" s="72"/>
      <c r="C804" s="80"/>
      <c r="D804" s="80"/>
      <c r="E804" s="80"/>
      <c r="F804" s="80"/>
      <c r="G804" s="80"/>
      <c r="H804" s="80"/>
      <c r="I804" s="80"/>
      <c r="J804" s="80"/>
      <c r="K804" s="88"/>
    </row>
    <row r="805" spans="1:11" x14ac:dyDescent="0.25">
      <c r="A805" s="81"/>
      <c r="B805" s="72"/>
      <c r="C805" s="82"/>
      <c r="D805" s="82"/>
      <c r="E805" s="82"/>
      <c r="F805" s="82"/>
      <c r="G805" s="82"/>
      <c r="H805" s="82"/>
      <c r="I805" s="82"/>
      <c r="J805" s="82"/>
      <c r="K805" s="88"/>
    </row>
    <row r="806" spans="1:11" x14ac:dyDescent="0.25">
      <c r="A806" s="68"/>
      <c r="B806" s="69"/>
      <c r="C806" s="70">
        <f>SUM(C811,C817,C823,C829,C835)</f>
        <v>0</v>
      </c>
      <c r="D806" s="70">
        <f t="shared" ref="D806:J806" si="34">SUM(D811,D817,D823,D829,D835)</f>
        <v>0</v>
      </c>
      <c r="E806" s="70">
        <f t="shared" si="34"/>
        <v>0</v>
      </c>
      <c r="F806" s="70">
        <f t="shared" si="34"/>
        <v>0</v>
      </c>
      <c r="G806" s="70">
        <f t="shared" si="34"/>
        <v>0</v>
      </c>
      <c r="H806" s="70">
        <f t="shared" si="34"/>
        <v>0</v>
      </c>
      <c r="I806" s="70">
        <f t="shared" si="34"/>
        <v>0</v>
      </c>
      <c r="J806" s="70">
        <f t="shared" si="34"/>
        <v>0</v>
      </c>
      <c r="K806" s="88"/>
    </row>
    <row r="807" spans="1:11" x14ac:dyDescent="0.25">
      <c r="A807" s="71"/>
      <c r="B807" s="94"/>
      <c r="C807" s="73"/>
      <c r="D807" s="73"/>
      <c r="E807" s="73"/>
      <c r="F807" s="73"/>
      <c r="G807" s="73"/>
      <c r="H807" s="73"/>
      <c r="I807" s="73"/>
      <c r="J807" s="73"/>
      <c r="K807" s="88"/>
    </row>
    <row r="808" spans="1:11" x14ac:dyDescent="0.25">
      <c r="A808" s="74"/>
      <c r="B808" s="94">
        <v>42100</v>
      </c>
      <c r="C808" s="75"/>
      <c r="D808" s="75"/>
      <c r="E808" s="75"/>
      <c r="F808" s="75"/>
      <c r="G808" s="75"/>
      <c r="H808" s="75"/>
      <c r="I808" s="75"/>
      <c r="J808" s="75"/>
      <c r="K808" s="88"/>
    </row>
    <row r="809" spans="1:11" x14ac:dyDescent="0.25">
      <c r="A809" s="76"/>
      <c r="B809" s="94"/>
      <c r="C809" s="78"/>
      <c r="D809" s="78"/>
      <c r="E809" s="78"/>
      <c r="F809" s="78"/>
      <c r="G809" s="78"/>
      <c r="H809" s="78"/>
      <c r="I809" s="78"/>
      <c r="J809" s="78"/>
      <c r="K809" s="88"/>
    </row>
    <row r="810" spans="1:11" x14ac:dyDescent="0.25">
      <c r="A810" s="79"/>
      <c r="B810" s="94"/>
      <c r="C810" s="80"/>
      <c r="D810" s="80"/>
      <c r="E810" s="80"/>
      <c r="F810" s="80"/>
      <c r="G810" s="80"/>
      <c r="H810" s="80"/>
      <c r="I810" s="80"/>
      <c r="J810" s="80"/>
      <c r="K810" s="88"/>
    </row>
    <row r="811" spans="1:11" x14ac:dyDescent="0.25">
      <c r="A811" s="81"/>
      <c r="B811" s="94"/>
      <c r="C811" s="82"/>
      <c r="D811" s="82"/>
      <c r="E811" s="82"/>
      <c r="F811" s="82"/>
      <c r="G811" s="82"/>
      <c r="H811" s="82"/>
      <c r="I811" s="82"/>
      <c r="J811" s="82"/>
      <c r="K811" s="88"/>
    </row>
    <row r="812" spans="1:11" x14ac:dyDescent="0.25">
      <c r="A812" s="83"/>
      <c r="B812" s="84">
        <v>42101</v>
      </c>
      <c r="C812" s="85"/>
      <c r="D812" s="85"/>
      <c r="E812" s="85"/>
      <c r="F812" s="85"/>
      <c r="G812" s="85"/>
      <c r="H812" s="85"/>
      <c r="I812" s="85"/>
      <c r="J812" s="85"/>
      <c r="K812" s="88"/>
    </row>
    <row r="813" spans="1:11" x14ac:dyDescent="0.25">
      <c r="A813" s="71"/>
      <c r="B813" s="72"/>
      <c r="C813" s="73"/>
      <c r="D813" s="73"/>
      <c r="E813" s="73"/>
      <c r="F813" s="73"/>
      <c r="G813" s="73"/>
      <c r="H813" s="73"/>
      <c r="I813" s="73"/>
      <c r="J813" s="73"/>
      <c r="K813" s="88"/>
    </row>
    <row r="814" spans="1:11" x14ac:dyDescent="0.25">
      <c r="A814" s="74"/>
      <c r="B814" s="72"/>
      <c r="C814" s="75"/>
      <c r="D814" s="75"/>
      <c r="E814" s="75"/>
      <c r="F814" s="75"/>
      <c r="G814" s="75"/>
      <c r="H814" s="75"/>
      <c r="I814" s="75"/>
      <c r="J814" s="75"/>
      <c r="K814" s="88"/>
    </row>
    <row r="815" spans="1:11" x14ac:dyDescent="0.25">
      <c r="A815" s="76"/>
      <c r="B815" s="72"/>
      <c r="C815" s="78"/>
      <c r="D815" s="78"/>
      <c r="E815" s="78"/>
      <c r="F815" s="78"/>
      <c r="G815" s="78"/>
      <c r="H815" s="78"/>
      <c r="I815" s="78"/>
      <c r="J815" s="78"/>
      <c r="K815" s="88"/>
    </row>
    <row r="816" spans="1:11" x14ac:dyDescent="0.25">
      <c r="A816" s="79"/>
      <c r="B816" s="72"/>
      <c r="C816" s="80"/>
      <c r="D816" s="80"/>
      <c r="E816" s="80"/>
      <c r="F816" s="80"/>
      <c r="G816" s="80"/>
      <c r="H816" s="80"/>
      <c r="I816" s="80"/>
      <c r="J816" s="80"/>
      <c r="K816" s="88"/>
    </row>
    <row r="817" spans="1:11" x14ac:dyDescent="0.25">
      <c r="A817" s="81"/>
      <c r="B817" s="72"/>
      <c r="C817" s="82"/>
      <c r="D817" s="82"/>
      <c r="E817" s="82"/>
      <c r="F817" s="82"/>
      <c r="G817" s="82"/>
      <c r="H817" s="82"/>
      <c r="I817" s="82"/>
      <c r="J817" s="82"/>
      <c r="K817" s="88"/>
    </row>
    <row r="818" spans="1:11" x14ac:dyDescent="0.25">
      <c r="A818" s="83"/>
      <c r="B818" s="84">
        <v>42102</v>
      </c>
      <c r="C818" s="85"/>
      <c r="D818" s="85"/>
      <c r="E818" s="85"/>
      <c r="F818" s="85"/>
      <c r="G818" s="85"/>
      <c r="H818" s="85"/>
      <c r="I818" s="85"/>
      <c r="J818" s="85"/>
      <c r="K818" s="88"/>
    </row>
    <row r="819" spans="1:11" x14ac:dyDescent="0.25">
      <c r="A819" s="71"/>
      <c r="B819" s="72"/>
      <c r="C819" s="73"/>
      <c r="D819" s="73"/>
      <c r="E819" s="73"/>
      <c r="F819" s="73"/>
      <c r="G819" s="73"/>
      <c r="H819" s="73"/>
      <c r="I819" s="73"/>
      <c r="J819" s="73"/>
      <c r="K819" s="88"/>
    </row>
    <row r="820" spans="1:11" x14ac:dyDescent="0.25">
      <c r="A820" s="74"/>
      <c r="B820" s="72"/>
      <c r="C820" s="75"/>
      <c r="D820" s="75"/>
      <c r="E820" s="75"/>
      <c r="F820" s="75"/>
      <c r="G820" s="75"/>
      <c r="H820" s="75"/>
      <c r="I820" s="75"/>
      <c r="J820" s="75"/>
      <c r="K820" s="88"/>
    </row>
    <row r="821" spans="1:11" x14ac:dyDescent="0.25">
      <c r="A821" s="76"/>
      <c r="B821" s="72"/>
      <c r="C821" s="78"/>
      <c r="D821" s="78"/>
      <c r="E821" s="78"/>
      <c r="F821" s="78"/>
      <c r="G821" s="78"/>
      <c r="H821" s="78"/>
      <c r="I821" s="78"/>
      <c r="J821" s="78"/>
      <c r="K821" s="88"/>
    </row>
    <row r="822" spans="1:11" x14ac:dyDescent="0.25">
      <c r="A822" s="79"/>
      <c r="B822" s="72"/>
      <c r="C822" s="80"/>
      <c r="D822" s="80"/>
      <c r="E822" s="80"/>
      <c r="F822" s="80"/>
      <c r="G822" s="80"/>
      <c r="H822" s="80"/>
      <c r="I822" s="80"/>
      <c r="J822" s="80"/>
      <c r="K822" s="88"/>
    </row>
    <row r="823" spans="1:11" x14ac:dyDescent="0.25">
      <c r="A823" s="81"/>
      <c r="B823" s="72"/>
      <c r="C823" s="82"/>
      <c r="D823" s="82"/>
      <c r="E823" s="82"/>
      <c r="F823" s="82"/>
      <c r="G823" s="82"/>
      <c r="H823" s="82"/>
      <c r="I823" s="82"/>
      <c r="J823" s="82"/>
      <c r="K823" s="88"/>
    </row>
    <row r="824" spans="1:11" x14ac:dyDescent="0.25">
      <c r="A824" s="83"/>
      <c r="B824" s="84">
        <v>42103</v>
      </c>
      <c r="C824" s="85"/>
      <c r="D824" s="85"/>
      <c r="E824" s="85"/>
      <c r="F824" s="85"/>
      <c r="G824" s="85"/>
      <c r="H824" s="85"/>
      <c r="I824" s="85"/>
      <c r="J824" s="85"/>
      <c r="K824" s="88"/>
    </row>
    <row r="825" spans="1:11" x14ac:dyDescent="0.25">
      <c r="A825" s="71"/>
      <c r="B825" s="72"/>
      <c r="C825" s="73"/>
      <c r="D825" s="73"/>
      <c r="E825" s="73"/>
      <c r="F825" s="73"/>
      <c r="G825" s="73"/>
      <c r="H825" s="73"/>
      <c r="I825" s="73"/>
      <c r="J825" s="73"/>
      <c r="K825" s="88"/>
    </row>
    <row r="826" spans="1:11" x14ac:dyDescent="0.25">
      <c r="A826" s="74"/>
      <c r="B826" s="72"/>
      <c r="C826" s="75"/>
      <c r="D826" s="75"/>
      <c r="E826" s="75"/>
      <c r="F826" s="75"/>
      <c r="G826" s="75"/>
      <c r="H826" s="75"/>
      <c r="I826" s="75"/>
      <c r="J826" s="75"/>
      <c r="K826" s="88"/>
    </row>
    <row r="827" spans="1:11" x14ac:dyDescent="0.25">
      <c r="A827" s="76"/>
      <c r="B827" s="72"/>
      <c r="C827" s="78"/>
      <c r="D827" s="78"/>
      <c r="E827" s="78"/>
      <c r="F827" s="78"/>
      <c r="G827" s="78"/>
      <c r="H827" s="78"/>
      <c r="I827" s="78"/>
      <c r="J827" s="78"/>
      <c r="K827" s="88"/>
    </row>
    <row r="828" spans="1:11" x14ac:dyDescent="0.25">
      <c r="A828" s="79"/>
      <c r="B828" s="72"/>
      <c r="C828" s="80"/>
      <c r="D828" s="80"/>
      <c r="E828" s="80"/>
      <c r="F828" s="80"/>
      <c r="G828" s="80"/>
      <c r="H828" s="80"/>
      <c r="I828" s="80"/>
      <c r="J828" s="80"/>
      <c r="K828" s="88"/>
    </row>
    <row r="829" spans="1:11" x14ac:dyDescent="0.25">
      <c r="A829" s="81"/>
      <c r="B829" s="72"/>
      <c r="C829" s="82"/>
      <c r="D829" s="82"/>
      <c r="E829" s="82"/>
      <c r="F829" s="82"/>
      <c r="G829" s="82"/>
      <c r="H829" s="82"/>
      <c r="I829" s="82"/>
      <c r="J829" s="82"/>
      <c r="K829" s="88"/>
    </row>
    <row r="830" spans="1:11" x14ac:dyDescent="0.25">
      <c r="A830" s="83"/>
      <c r="B830" s="84">
        <v>42104</v>
      </c>
      <c r="C830" s="85"/>
      <c r="D830" s="85"/>
      <c r="E830" s="85"/>
      <c r="F830" s="85"/>
      <c r="G830" s="85"/>
      <c r="H830" s="85"/>
      <c r="I830" s="85"/>
      <c r="J830" s="85"/>
      <c r="K830" s="88"/>
    </row>
    <row r="831" spans="1:11" x14ac:dyDescent="0.25">
      <c r="A831" s="71"/>
      <c r="B831" s="72"/>
      <c r="C831" s="73"/>
      <c r="D831" s="73"/>
      <c r="E831" s="73"/>
      <c r="F831" s="73"/>
      <c r="G831" s="73"/>
      <c r="H831" s="73"/>
      <c r="I831" s="73"/>
      <c r="J831" s="73"/>
      <c r="K831" s="88"/>
    </row>
    <row r="832" spans="1:11" x14ac:dyDescent="0.25">
      <c r="A832" s="74"/>
      <c r="B832" s="72"/>
      <c r="C832" s="75"/>
      <c r="D832" s="75"/>
      <c r="E832" s="75"/>
      <c r="F832" s="75"/>
      <c r="G832" s="75"/>
      <c r="H832" s="75"/>
      <c r="I832" s="75"/>
      <c r="J832" s="75"/>
      <c r="K832" s="88"/>
    </row>
    <row r="833" spans="1:11" x14ac:dyDescent="0.25">
      <c r="A833" s="76"/>
      <c r="B833" s="72"/>
      <c r="C833" s="78"/>
      <c r="D833" s="78"/>
      <c r="E833" s="78"/>
      <c r="F833" s="78"/>
      <c r="G833" s="78"/>
      <c r="H833" s="78"/>
      <c r="I833" s="78"/>
      <c r="J833" s="78"/>
      <c r="K833" s="88"/>
    </row>
    <row r="834" spans="1:11" x14ac:dyDescent="0.25">
      <c r="A834" s="79"/>
      <c r="B834" s="72"/>
      <c r="C834" s="80"/>
      <c r="D834" s="80"/>
      <c r="E834" s="80"/>
      <c r="F834" s="80"/>
      <c r="G834" s="80"/>
      <c r="H834" s="80"/>
      <c r="I834" s="80"/>
      <c r="J834" s="80"/>
      <c r="K834" s="88"/>
    </row>
    <row r="835" spans="1:11" x14ac:dyDescent="0.25">
      <c r="A835" s="81"/>
      <c r="B835" s="72"/>
      <c r="C835" s="82"/>
      <c r="D835" s="82"/>
      <c r="E835" s="82"/>
      <c r="F835" s="82"/>
      <c r="G835" s="82"/>
      <c r="H835" s="82"/>
      <c r="I835" s="82"/>
      <c r="J835" s="82"/>
      <c r="K835" s="88"/>
    </row>
    <row r="836" spans="1:11" x14ac:dyDescent="0.25">
      <c r="A836" s="68"/>
      <c r="B836" s="69"/>
      <c r="C836" s="70">
        <f>SUM(C841,C847,C853,C859,C865)</f>
        <v>0</v>
      </c>
      <c r="D836" s="70">
        <f t="shared" ref="D836:J836" si="35">SUM(D841,D847,D853,D859,D865)</f>
        <v>0</v>
      </c>
      <c r="E836" s="70">
        <f t="shared" si="35"/>
        <v>0</v>
      </c>
      <c r="F836" s="70">
        <f t="shared" si="35"/>
        <v>0</v>
      </c>
      <c r="G836" s="70">
        <f t="shared" si="35"/>
        <v>0</v>
      </c>
      <c r="H836" s="70">
        <f t="shared" si="35"/>
        <v>0</v>
      </c>
      <c r="I836" s="70">
        <f t="shared" si="35"/>
        <v>0</v>
      </c>
      <c r="J836" s="70">
        <f t="shared" si="35"/>
        <v>0</v>
      </c>
      <c r="K836" s="88"/>
    </row>
    <row r="837" spans="1:11" x14ac:dyDescent="0.25">
      <c r="A837" s="71"/>
      <c r="B837" s="94"/>
      <c r="C837" s="73"/>
      <c r="D837" s="73"/>
      <c r="E837" s="73"/>
      <c r="F837" s="73"/>
      <c r="G837" s="73"/>
      <c r="H837" s="73"/>
      <c r="I837" s="73"/>
      <c r="J837" s="73"/>
      <c r="K837" s="88"/>
    </row>
    <row r="838" spans="1:11" x14ac:dyDescent="0.25">
      <c r="A838" s="74"/>
      <c r="B838" s="94">
        <v>42107</v>
      </c>
      <c r="C838" s="75"/>
      <c r="D838" s="75"/>
      <c r="E838" s="75"/>
      <c r="F838" s="75"/>
      <c r="G838" s="75"/>
      <c r="H838" s="75"/>
      <c r="I838" s="75"/>
      <c r="J838" s="75"/>
      <c r="K838" s="88"/>
    </row>
    <row r="839" spans="1:11" x14ac:dyDescent="0.25">
      <c r="A839" s="76"/>
      <c r="B839" s="94"/>
      <c r="C839" s="78"/>
      <c r="D839" s="78"/>
      <c r="E839" s="78"/>
      <c r="F839" s="78"/>
      <c r="G839" s="78"/>
      <c r="H839" s="78"/>
      <c r="I839" s="78"/>
      <c r="J839" s="78"/>
      <c r="K839" s="88"/>
    </row>
    <row r="840" spans="1:11" x14ac:dyDescent="0.25">
      <c r="A840" s="79"/>
      <c r="B840" s="94"/>
      <c r="C840" s="80"/>
      <c r="D840" s="80"/>
      <c r="E840" s="80"/>
      <c r="F840" s="80"/>
      <c r="G840" s="80"/>
      <c r="H840" s="80"/>
      <c r="I840" s="80"/>
      <c r="J840" s="80"/>
      <c r="K840" s="88"/>
    </row>
    <row r="841" spans="1:11" x14ac:dyDescent="0.25">
      <c r="A841" s="81"/>
      <c r="B841" s="94"/>
      <c r="C841" s="82"/>
      <c r="D841" s="82"/>
      <c r="E841" s="82"/>
      <c r="F841" s="82"/>
      <c r="G841" s="82"/>
      <c r="H841" s="82"/>
      <c r="I841" s="82"/>
      <c r="J841" s="82"/>
      <c r="K841" s="88"/>
    </row>
    <row r="842" spans="1:11" x14ac:dyDescent="0.25">
      <c r="A842" s="83"/>
      <c r="B842" s="84">
        <v>42108</v>
      </c>
      <c r="C842" s="85"/>
      <c r="D842" s="85"/>
      <c r="E842" s="85"/>
      <c r="F842" s="85"/>
      <c r="G842" s="85"/>
      <c r="H842" s="85"/>
      <c r="I842" s="85"/>
      <c r="J842" s="85"/>
      <c r="K842" s="88"/>
    </row>
    <row r="843" spans="1:11" x14ac:dyDescent="0.25">
      <c r="A843" s="71"/>
      <c r="B843" s="72"/>
      <c r="C843" s="73"/>
      <c r="D843" s="73"/>
      <c r="E843" s="73"/>
      <c r="F843" s="73"/>
      <c r="G843" s="73"/>
      <c r="H843" s="73"/>
      <c r="I843" s="73"/>
      <c r="J843" s="73"/>
      <c r="K843" s="88"/>
    </row>
    <row r="844" spans="1:11" x14ac:dyDescent="0.25">
      <c r="A844" s="74"/>
      <c r="B844" s="72"/>
      <c r="C844" s="75"/>
      <c r="D844" s="75"/>
      <c r="E844" s="75"/>
      <c r="F844" s="75"/>
      <c r="G844" s="75"/>
      <c r="H844" s="75"/>
      <c r="I844" s="75"/>
      <c r="J844" s="75"/>
      <c r="K844" s="88"/>
    </row>
    <row r="845" spans="1:11" x14ac:dyDescent="0.25">
      <c r="A845" s="76"/>
      <c r="B845" s="72"/>
      <c r="C845" s="78"/>
      <c r="D845" s="78"/>
      <c r="E845" s="78"/>
      <c r="F845" s="78"/>
      <c r="G845" s="78"/>
      <c r="H845" s="78"/>
      <c r="I845" s="78"/>
      <c r="J845" s="78"/>
      <c r="K845" s="88"/>
    </row>
    <row r="846" spans="1:11" x14ac:dyDescent="0.25">
      <c r="A846" s="79"/>
      <c r="B846" s="72"/>
      <c r="C846" s="80"/>
      <c r="D846" s="80"/>
      <c r="E846" s="80"/>
      <c r="F846" s="80"/>
      <c r="G846" s="80"/>
      <c r="H846" s="80"/>
      <c r="I846" s="80"/>
      <c r="J846" s="80"/>
      <c r="K846" s="88"/>
    </row>
    <row r="847" spans="1:11" x14ac:dyDescent="0.25">
      <c r="A847" s="81"/>
      <c r="B847" s="72"/>
      <c r="C847" s="82"/>
      <c r="D847" s="82"/>
      <c r="E847" s="82"/>
      <c r="F847" s="82"/>
      <c r="G847" s="82"/>
      <c r="H847" s="82"/>
      <c r="I847" s="82"/>
      <c r="J847" s="82"/>
      <c r="K847" s="88"/>
    </row>
    <row r="848" spans="1:11" x14ac:dyDescent="0.25">
      <c r="A848" s="83"/>
      <c r="B848" s="84">
        <v>42109</v>
      </c>
      <c r="C848" s="85"/>
      <c r="D848" s="85"/>
      <c r="E848" s="85"/>
      <c r="F848" s="85"/>
      <c r="G848" s="85"/>
      <c r="H848" s="85"/>
      <c r="I848" s="85"/>
      <c r="J848" s="85"/>
      <c r="K848" s="88"/>
    </row>
    <row r="849" spans="1:11" x14ac:dyDescent="0.25">
      <c r="A849" s="71"/>
      <c r="B849" s="72"/>
      <c r="C849" s="73"/>
      <c r="D849" s="73"/>
      <c r="E849" s="73"/>
      <c r="F849" s="73"/>
      <c r="G849" s="73"/>
      <c r="H849" s="73"/>
      <c r="I849" s="73"/>
      <c r="J849" s="73"/>
      <c r="K849" s="88"/>
    </row>
    <row r="850" spans="1:11" x14ac:dyDescent="0.25">
      <c r="A850" s="74"/>
      <c r="B850" s="72"/>
      <c r="C850" s="75"/>
      <c r="D850" s="75"/>
      <c r="E850" s="75"/>
      <c r="F850" s="75"/>
      <c r="G850" s="75"/>
      <c r="H850" s="75"/>
      <c r="I850" s="75"/>
      <c r="J850" s="75"/>
      <c r="K850" s="88"/>
    </row>
    <row r="851" spans="1:11" x14ac:dyDescent="0.25">
      <c r="A851" s="76"/>
      <c r="B851" s="72"/>
      <c r="C851" s="78"/>
      <c r="D851" s="78"/>
      <c r="E851" s="78"/>
      <c r="F851" s="78"/>
      <c r="G851" s="78"/>
      <c r="H851" s="78"/>
      <c r="I851" s="78"/>
      <c r="J851" s="78"/>
      <c r="K851" s="88"/>
    </row>
    <row r="852" spans="1:11" x14ac:dyDescent="0.25">
      <c r="A852" s="79"/>
      <c r="B852" s="72"/>
      <c r="C852" s="80"/>
      <c r="D852" s="80"/>
      <c r="E852" s="80"/>
      <c r="F852" s="80"/>
      <c r="G852" s="80"/>
      <c r="H852" s="80"/>
      <c r="I852" s="80"/>
      <c r="J852" s="80"/>
      <c r="K852" s="88"/>
    </row>
    <row r="853" spans="1:11" x14ac:dyDescent="0.25">
      <c r="A853" s="81"/>
      <c r="B853" s="72"/>
      <c r="C853" s="82"/>
      <c r="D853" s="82"/>
      <c r="E853" s="82"/>
      <c r="F853" s="82"/>
      <c r="G853" s="82"/>
      <c r="H853" s="82"/>
      <c r="I853" s="82"/>
      <c r="J853" s="82"/>
      <c r="K853" s="88"/>
    </row>
    <row r="854" spans="1:11" x14ac:dyDescent="0.25">
      <c r="A854" s="83"/>
      <c r="B854" s="84">
        <v>42110</v>
      </c>
      <c r="C854" s="85"/>
      <c r="D854" s="85"/>
      <c r="E854" s="85"/>
      <c r="F854" s="85"/>
      <c r="G854" s="85"/>
      <c r="H854" s="85"/>
      <c r="I854" s="85"/>
      <c r="J854" s="85"/>
      <c r="K854" s="88"/>
    </row>
    <row r="855" spans="1:11" x14ac:dyDescent="0.25">
      <c r="A855" s="71"/>
      <c r="B855" s="72"/>
      <c r="C855" s="73"/>
      <c r="D855" s="73"/>
      <c r="E855" s="73"/>
      <c r="F855" s="73"/>
      <c r="G855" s="73"/>
      <c r="H855" s="73"/>
      <c r="I855" s="73"/>
      <c r="J855" s="73"/>
      <c r="K855" s="88"/>
    </row>
    <row r="856" spans="1:11" x14ac:dyDescent="0.25">
      <c r="A856" s="74"/>
      <c r="B856" s="72"/>
      <c r="C856" s="75"/>
      <c r="D856" s="75"/>
      <c r="E856" s="75"/>
      <c r="F856" s="75"/>
      <c r="G856" s="75"/>
      <c r="H856" s="75"/>
      <c r="I856" s="75"/>
      <c r="J856" s="75"/>
      <c r="K856" s="88"/>
    </row>
    <row r="857" spans="1:11" x14ac:dyDescent="0.25">
      <c r="A857" s="76"/>
      <c r="B857" s="72"/>
      <c r="C857" s="78"/>
      <c r="D857" s="78"/>
      <c r="E857" s="78"/>
      <c r="F857" s="78"/>
      <c r="G857" s="78"/>
      <c r="H857" s="78"/>
      <c r="I857" s="78"/>
      <c r="J857" s="78"/>
      <c r="K857" s="88"/>
    </row>
    <row r="858" spans="1:11" x14ac:dyDescent="0.25">
      <c r="A858" s="79"/>
      <c r="B858" s="72"/>
      <c r="C858" s="80"/>
      <c r="D858" s="80"/>
      <c r="E858" s="80"/>
      <c r="F858" s="80"/>
      <c r="G858" s="80"/>
      <c r="H858" s="80"/>
      <c r="I858" s="80"/>
      <c r="J858" s="80"/>
      <c r="K858" s="88"/>
    </row>
    <row r="859" spans="1:11" x14ac:dyDescent="0.25">
      <c r="A859" s="81"/>
      <c r="B859" s="72"/>
      <c r="C859" s="82"/>
      <c r="D859" s="82"/>
      <c r="E859" s="82"/>
      <c r="F859" s="82"/>
      <c r="G859" s="82"/>
      <c r="H859" s="82"/>
      <c r="I859" s="82"/>
      <c r="J859" s="82"/>
      <c r="K859" s="88"/>
    </row>
    <row r="860" spans="1:11" x14ac:dyDescent="0.25">
      <c r="A860" s="83"/>
      <c r="B860" s="84">
        <v>42111</v>
      </c>
      <c r="C860" s="85"/>
      <c r="D860" s="85"/>
      <c r="E860" s="85"/>
      <c r="F860" s="85"/>
      <c r="G860" s="85"/>
      <c r="H860" s="85"/>
      <c r="I860" s="85"/>
      <c r="J860" s="85"/>
      <c r="K860" s="88"/>
    </row>
    <row r="861" spans="1:11" x14ac:dyDescent="0.25">
      <c r="A861" s="71"/>
      <c r="B861" s="72"/>
      <c r="C861" s="73"/>
      <c r="D861" s="73"/>
      <c r="E861" s="73"/>
      <c r="F861" s="73"/>
      <c r="G861" s="73"/>
      <c r="H861" s="73"/>
      <c r="I861" s="73"/>
      <c r="J861" s="73"/>
      <c r="K861" s="88"/>
    </row>
    <row r="862" spans="1:11" x14ac:dyDescent="0.25">
      <c r="A862" s="74"/>
      <c r="B862" s="72"/>
      <c r="C862" s="75"/>
      <c r="D862" s="75"/>
      <c r="E862" s="75"/>
      <c r="F862" s="75"/>
      <c r="G862" s="75"/>
      <c r="H862" s="75"/>
      <c r="I862" s="75"/>
      <c r="J862" s="75"/>
      <c r="K862" s="88"/>
    </row>
    <row r="863" spans="1:11" x14ac:dyDescent="0.25">
      <c r="A863" s="76"/>
      <c r="B863" s="72"/>
      <c r="C863" s="78"/>
      <c r="D863" s="78"/>
      <c r="E863" s="78"/>
      <c r="F863" s="78"/>
      <c r="G863" s="78"/>
      <c r="H863" s="78"/>
      <c r="I863" s="78"/>
      <c r="J863" s="78"/>
      <c r="K863" s="88"/>
    </row>
    <row r="864" spans="1:11" x14ac:dyDescent="0.25">
      <c r="A864" s="79"/>
      <c r="B864" s="72"/>
      <c r="C864" s="80"/>
      <c r="D864" s="80"/>
      <c r="E864" s="80"/>
      <c r="F864" s="80"/>
      <c r="G864" s="80"/>
      <c r="H864" s="80"/>
      <c r="I864" s="80"/>
      <c r="J864" s="80"/>
      <c r="K864" s="88"/>
    </row>
    <row r="865" spans="1:11" x14ac:dyDescent="0.25">
      <c r="A865" s="81"/>
      <c r="B865" s="72"/>
      <c r="C865" s="82"/>
      <c r="D865" s="82"/>
      <c r="E865" s="82"/>
      <c r="F865" s="82"/>
      <c r="G865" s="82"/>
      <c r="H865" s="82"/>
      <c r="I865" s="82"/>
      <c r="J865" s="82"/>
      <c r="K865" s="88"/>
    </row>
    <row r="866" spans="1:11" x14ac:dyDescent="0.25">
      <c r="A866" s="68"/>
      <c r="B866" s="69"/>
      <c r="C866" s="70">
        <f>SUM(C871,C877,C883,C889,C895)</f>
        <v>0</v>
      </c>
      <c r="D866" s="70">
        <f t="shared" ref="D866:J866" si="36">SUM(D871,D877,D883,D889,D895)</f>
        <v>0</v>
      </c>
      <c r="E866" s="70">
        <f t="shared" si="36"/>
        <v>0</v>
      </c>
      <c r="F866" s="70">
        <f t="shared" si="36"/>
        <v>0</v>
      </c>
      <c r="G866" s="70">
        <f t="shared" si="36"/>
        <v>0</v>
      </c>
      <c r="H866" s="70">
        <f t="shared" si="36"/>
        <v>0</v>
      </c>
      <c r="I866" s="70">
        <f t="shared" si="36"/>
        <v>0</v>
      </c>
      <c r="J866" s="70">
        <f t="shared" si="36"/>
        <v>0</v>
      </c>
      <c r="K866" s="88"/>
    </row>
    <row r="867" spans="1:11" x14ac:dyDescent="0.25">
      <c r="A867" s="71"/>
      <c r="B867" s="94"/>
      <c r="C867" s="73"/>
      <c r="D867" s="73"/>
      <c r="E867" s="73"/>
      <c r="F867" s="73"/>
      <c r="G867" s="73"/>
      <c r="H867" s="73"/>
      <c r="I867" s="73"/>
      <c r="J867" s="73"/>
      <c r="K867" s="88"/>
    </row>
    <row r="868" spans="1:11" x14ac:dyDescent="0.25">
      <c r="A868" s="74"/>
      <c r="B868" s="94">
        <v>42114</v>
      </c>
      <c r="C868" s="75"/>
      <c r="D868" s="75"/>
      <c r="E868" s="75"/>
      <c r="F868" s="75"/>
      <c r="G868" s="75"/>
      <c r="H868" s="75"/>
      <c r="I868" s="75"/>
      <c r="J868" s="75"/>
      <c r="K868" s="88"/>
    </row>
    <row r="869" spans="1:11" x14ac:dyDescent="0.25">
      <c r="A869" s="76"/>
      <c r="B869" s="94"/>
      <c r="C869" s="78"/>
      <c r="D869" s="78"/>
      <c r="E869" s="78"/>
      <c r="F869" s="78"/>
      <c r="G869" s="78"/>
      <c r="H869" s="78"/>
      <c r="I869" s="78"/>
      <c r="J869" s="78"/>
      <c r="K869" s="88"/>
    </row>
    <row r="870" spans="1:11" x14ac:dyDescent="0.25">
      <c r="A870" s="79"/>
      <c r="B870" s="94"/>
      <c r="C870" s="80"/>
      <c r="D870" s="80"/>
      <c r="E870" s="80"/>
      <c r="F870" s="80"/>
      <c r="G870" s="80"/>
      <c r="H870" s="80"/>
      <c r="I870" s="80"/>
      <c r="J870" s="80"/>
      <c r="K870" s="88"/>
    </row>
    <row r="871" spans="1:11" x14ac:dyDescent="0.25">
      <c r="A871" s="81"/>
      <c r="B871" s="94"/>
      <c r="C871" s="82"/>
      <c r="D871" s="82"/>
      <c r="E871" s="82"/>
      <c r="F871" s="82"/>
      <c r="G871" s="82"/>
      <c r="H871" s="82"/>
      <c r="I871" s="82"/>
      <c r="J871" s="82"/>
      <c r="K871" s="88"/>
    </row>
    <row r="872" spans="1:11" x14ac:dyDescent="0.25">
      <c r="A872" s="83"/>
      <c r="B872" s="84">
        <v>42115</v>
      </c>
      <c r="C872" s="85"/>
      <c r="D872" s="85"/>
      <c r="E872" s="85"/>
      <c r="F872" s="85"/>
      <c r="G872" s="85"/>
      <c r="H872" s="85"/>
      <c r="I872" s="85"/>
      <c r="J872" s="85"/>
      <c r="K872" s="88"/>
    </row>
    <row r="873" spans="1:11" x14ac:dyDescent="0.25">
      <c r="A873" s="71"/>
      <c r="B873" s="72"/>
      <c r="C873" s="73"/>
      <c r="D873" s="73"/>
      <c r="E873" s="73"/>
      <c r="F873" s="73"/>
      <c r="G873" s="73"/>
      <c r="H873" s="73"/>
      <c r="I873" s="73"/>
      <c r="J873" s="73"/>
      <c r="K873" s="88"/>
    </row>
    <row r="874" spans="1:11" x14ac:dyDescent="0.25">
      <c r="A874" s="74"/>
      <c r="B874" s="72"/>
      <c r="C874" s="75"/>
      <c r="D874" s="75"/>
      <c r="E874" s="75"/>
      <c r="F874" s="75"/>
      <c r="G874" s="75"/>
      <c r="H874" s="75"/>
      <c r="I874" s="75"/>
      <c r="J874" s="75"/>
      <c r="K874" s="88"/>
    </row>
    <row r="875" spans="1:11" x14ac:dyDescent="0.25">
      <c r="A875" s="76"/>
      <c r="B875" s="72"/>
      <c r="C875" s="78"/>
      <c r="D875" s="78"/>
      <c r="E875" s="78"/>
      <c r="F875" s="78"/>
      <c r="G875" s="78"/>
      <c r="H875" s="78"/>
      <c r="I875" s="78"/>
      <c r="J875" s="78"/>
      <c r="K875" s="88"/>
    </row>
    <row r="876" spans="1:11" x14ac:dyDescent="0.25">
      <c r="A876" s="79"/>
      <c r="B876" s="72"/>
      <c r="C876" s="80"/>
      <c r="D876" s="80"/>
      <c r="E876" s="80"/>
      <c r="F876" s="80"/>
      <c r="G876" s="80"/>
      <c r="H876" s="80"/>
      <c r="I876" s="80"/>
      <c r="J876" s="80"/>
      <c r="K876" s="88"/>
    </row>
    <row r="877" spans="1:11" x14ac:dyDescent="0.25">
      <c r="A877" s="81"/>
      <c r="B877" s="72"/>
      <c r="C877" s="82"/>
      <c r="D877" s="82"/>
      <c r="E877" s="82"/>
      <c r="F877" s="82"/>
      <c r="G877" s="82"/>
      <c r="H877" s="82"/>
      <c r="I877" s="82"/>
      <c r="J877" s="82"/>
      <c r="K877" s="88"/>
    </row>
    <row r="878" spans="1:11" x14ac:dyDescent="0.25">
      <c r="A878" s="83"/>
      <c r="B878" s="84">
        <v>42116</v>
      </c>
      <c r="C878" s="85"/>
      <c r="D878" s="85"/>
      <c r="E878" s="85"/>
      <c r="F878" s="85"/>
      <c r="G878" s="85"/>
      <c r="H878" s="85"/>
      <c r="I878" s="85"/>
      <c r="J878" s="85"/>
      <c r="K878" s="88"/>
    </row>
    <row r="879" spans="1:11" x14ac:dyDescent="0.25">
      <c r="A879" s="71"/>
      <c r="B879" s="72"/>
      <c r="C879" s="73"/>
      <c r="D879" s="73"/>
      <c r="E879" s="73"/>
      <c r="F879" s="73"/>
      <c r="G879" s="73"/>
      <c r="H879" s="73"/>
      <c r="I879" s="73"/>
      <c r="J879" s="73"/>
      <c r="K879" s="88"/>
    </row>
    <row r="880" spans="1:11" x14ac:dyDescent="0.25">
      <c r="A880" s="74"/>
      <c r="B880" s="72"/>
      <c r="C880" s="75"/>
      <c r="D880" s="75"/>
      <c r="E880" s="75"/>
      <c r="F880" s="75"/>
      <c r="G880" s="75"/>
      <c r="H880" s="75"/>
      <c r="I880" s="75"/>
      <c r="J880" s="75"/>
      <c r="K880" s="88"/>
    </row>
    <row r="881" spans="1:11" x14ac:dyDescent="0.25">
      <c r="A881" s="76"/>
      <c r="B881" s="72"/>
      <c r="C881" s="78"/>
      <c r="D881" s="78"/>
      <c r="E881" s="78"/>
      <c r="F881" s="78"/>
      <c r="G881" s="78"/>
      <c r="H881" s="78"/>
      <c r="I881" s="78"/>
      <c r="J881" s="78"/>
      <c r="K881" s="88"/>
    </row>
    <row r="882" spans="1:11" x14ac:dyDescent="0.25">
      <c r="A882" s="79"/>
      <c r="B882" s="72"/>
      <c r="C882" s="80"/>
      <c r="D882" s="80"/>
      <c r="E882" s="80"/>
      <c r="F882" s="80"/>
      <c r="G882" s="80"/>
      <c r="H882" s="80"/>
      <c r="I882" s="80"/>
      <c r="J882" s="80"/>
      <c r="K882" s="88"/>
    </row>
    <row r="883" spans="1:11" x14ac:dyDescent="0.25">
      <c r="A883" s="81"/>
      <c r="B883" s="72"/>
      <c r="C883" s="82"/>
      <c r="D883" s="82"/>
      <c r="E883" s="82"/>
      <c r="F883" s="82"/>
      <c r="G883" s="82"/>
      <c r="H883" s="82"/>
      <c r="I883" s="82"/>
      <c r="J883" s="82"/>
      <c r="K883" s="88"/>
    </row>
    <row r="884" spans="1:11" x14ac:dyDescent="0.25">
      <c r="A884" s="83"/>
      <c r="B884" s="84">
        <v>42117</v>
      </c>
      <c r="C884" s="85"/>
      <c r="D884" s="85"/>
      <c r="E884" s="85"/>
      <c r="F884" s="85"/>
      <c r="G884" s="85"/>
      <c r="H884" s="85"/>
      <c r="I884" s="85"/>
      <c r="J884" s="85"/>
      <c r="K884" s="88"/>
    </row>
    <row r="885" spans="1:11" x14ac:dyDescent="0.25">
      <c r="A885" s="71"/>
      <c r="B885" s="72"/>
      <c r="C885" s="73"/>
      <c r="D885" s="73"/>
      <c r="E885" s="73"/>
      <c r="F885" s="73"/>
      <c r="G885" s="73"/>
      <c r="H885" s="73"/>
      <c r="I885" s="73"/>
      <c r="J885" s="73"/>
      <c r="K885" s="88"/>
    </row>
    <row r="886" spans="1:11" x14ac:dyDescent="0.25">
      <c r="A886" s="74"/>
      <c r="B886" s="72"/>
      <c r="C886" s="75"/>
      <c r="D886" s="75"/>
      <c r="E886" s="75"/>
      <c r="F886" s="75"/>
      <c r="G886" s="75"/>
      <c r="H886" s="75"/>
      <c r="I886" s="75"/>
      <c r="J886" s="75"/>
      <c r="K886" s="88"/>
    </row>
    <row r="887" spans="1:11" x14ac:dyDescent="0.25">
      <c r="A887" s="76"/>
      <c r="B887" s="72"/>
      <c r="C887" s="78"/>
      <c r="D887" s="78"/>
      <c r="E887" s="78"/>
      <c r="F887" s="78"/>
      <c r="G887" s="78"/>
      <c r="H887" s="78"/>
      <c r="I887" s="78"/>
      <c r="J887" s="78"/>
      <c r="K887" s="88"/>
    </row>
    <row r="888" spans="1:11" x14ac:dyDescent="0.25">
      <c r="A888" s="79"/>
      <c r="B888" s="72"/>
      <c r="C888" s="80"/>
      <c r="D888" s="80"/>
      <c r="E888" s="80"/>
      <c r="F888" s="80"/>
      <c r="G888" s="80"/>
      <c r="H888" s="80"/>
      <c r="I888" s="80"/>
      <c r="J888" s="80"/>
      <c r="K888" s="88"/>
    </row>
    <row r="889" spans="1:11" x14ac:dyDescent="0.25">
      <c r="A889" s="81"/>
      <c r="B889" s="72"/>
      <c r="C889" s="82"/>
      <c r="D889" s="82"/>
      <c r="E889" s="82"/>
      <c r="F889" s="82"/>
      <c r="G889" s="82"/>
      <c r="H889" s="82"/>
      <c r="I889" s="82"/>
      <c r="J889" s="82"/>
      <c r="K889" s="88"/>
    </row>
    <row r="890" spans="1:11" x14ac:dyDescent="0.25">
      <c r="A890" s="83"/>
      <c r="B890" s="84">
        <v>42118</v>
      </c>
      <c r="C890" s="85"/>
      <c r="D890" s="85"/>
      <c r="E890" s="85"/>
      <c r="F890" s="85"/>
      <c r="G890" s="85"/>
      <c r="H890" s="85"/>
      <c r="I890" s="85"/>
      <c r="J890" s="85"/>
      <c r="K890" s="88"/>
    </row>
    <row r="891" spans="1:11" x14ac:dyDescent="0.25">
      <c r="A891" s="71"/>
      <c r="B891" s="72"/>
      <c r="C891" s="73"/>
      <c r="D891" s="73"/>
      <c r="E891" s="73"/>
      <c r="F891" s="73"/>
      <c r="G891" s="73"/>
      <c r="H891" s="73"/>
      <c r="I891" s="73"/>
      <c r="J891" s="73"/>
      <c r="K891" s="88"/>
    </row>
    <row r="892" spans="1:11" x14ac:dyDescent="0.25">
      <c r="A892" s="74"/>
      <c r="B892" s="72"/>
      <c r="C892" s="75"/>
      <c r="D892" s="75"/>
      <c r="E892" s="75"/>
      <c r="F892" s="75"/>
      <c r="G892" s="75"/>
      <c r="H892" s="75"/>
      <c r="I892" s="75"/>
      <c r="J892" s="75"/>
      <c r="K892" s="88"/>
    </row>
    <row r="893" spans="1:11" x14ac:dyDescent="0.25">
      <c r="A893" s="76"/>
      <c r="B893" s="72"/>
      <c r="C893" s="78"/>
      <c r="D893" s="78"/>
      <c r="E893" s="78"/>
      <c r="F893" s="78"/>
      <c r="G893" s="78"/>
      <c r="H893" s="78"/>
      <c r="I893" s="78"/>
      <c r="J893" s="78"/>
      <c r="K893" s="88"/>
    </row>
    <row r="894" spans="1:11" x14ac:dyDescent="0.25">
      <c r="A894" s="79"/>
      <c r="B894" s="72"/>
      <c r="C894" s="80"/>
      <c r="D894" s="80"/>
      <c r="E894" s="80"/>
      <c r="F894" s="80"/>
      <c r="G894" s="80"/>
      <c r="H894" s="80"/>
      <c r="I894" s="80"/>
      <c r="J894" s="80"/>
      <c r="K894" s="88"/>
    </row>
    <row r="895" spans="1:11" x14ac:dyDescent="0.25">
      <c r="A895" s="81"/>
      <c r="B895" s="72"/>
      <c r="C895" s="82"/>
      <c r="D895" s="82"/>
      <c r="E895" s="82"/>
      <c r="F895" s="82"/>
      <c r="G895" s="82"/>
      <c r="H895" s="82"/>
      <c r="I895" s="82"/>
      <c r="J895" s="82"/>
      <c r="K895" s="88"/>
    </row>
    <row r="896" spans="1:11" x14ac:dyDescent="0.25">
      <c r="A896" s="68"/>
      <c r="B896" s="69"/>
      <c r="C896" s="70">
        <f>SUM(C901,C907,C913,C919,C925)</f>
        <v>0</v>
      </c>
      <c r="D896" s="70">
        <f t="shared" ref="D896:J896" si="37">SUM(D901,D907,D913,D919,D925)</f>
        <v>0</v>
      </c>
      <c r="E896" s="70">
        <f t="shared" si="37"/>
        <v>0</v>
      </c>
      <c r="F896" s="70">
        <f t="shared" si="37"/>
        <v>0</v>
      </c>
      <c r="G896" s="70">
        <f t="shared" si="37"/>
        <v>0</v>
      </c>
      <c r="H896" s="70">
        <f t="shared" si="37"/>
        <v>0</v>
      </c>
      <c r="I896" s="70">
        <f t="shared" si="37"/>
        <v>0</v>
      </c>
      <c r="J896" s="70">
        <f t="shared" si="37"/>
        <v>0</v>
      </c>
      <c r="K896" s="88"/>
    </row>
    <row r="897" spans="1:11" x14ac:dyDescent="0.25">
      <c r="A897" s="71"/>
      <c r="B897" s="94"/>
      <c r="C897" s="73"/>
      <c r="D897" s="73"/>
      <c r="E897" s="73"/>
      <c r="F897" s="73"/>
      <c r="G897" s="73"/>
      <c r="H897" s="73"/>
      <c r="I897" s="73"/>
      <c r="J897" s="73"/>
      <c r="K897" s="88"/>
    </row>
    <row r="898" spans="1:11" x14ac:dyDescent="0.25">
      <c r="A898" s="74"/>
      <c r="B898" s="94">
        <v>42121</v>
      </c>
      <c r="C898" s="75"/>
      <c r="D898" s="75"/>
      <c r="E898" s="75"/>
      <c r="F898" s="75"/>
      <c r="G898" s="75"/>
      <c r="H898" s="75"/>
      <c r="I898" s="75"/>
      <c r="J898" s="75"/>
      <c r="K898" s="88"/>
    </row>
    <row r="899" spans="1:11" x14ac:dyDescent="0.25">
      <c r="A899" s="76"/>
      <c r="B899" s="94"/>
      <c r="C899" s="78"/>
      <c r="D899" s="78"/>
      <c r="E899" s="78"/>
      <c r="F899" s="78"/>
      <c r="G899" s="78"/>
      <c r="H899" s="78"/>
      <c r="I899" s="78"/>
      <c r="J899" s="78"/>
      <c r="K899" s="88"/>
    </row>
    <row r="900" spans="1:11" x14ac:dyDescent="0.25">
      <c r="A900" s="79"/>
      <c r="B900" s="94"/>
      <c r="C900" s="80"/>
      <c r="D900" s="80"/>
      <c r="E900" s="80"/>
      <c r="F900" s="80"/>
      <c r="G900" s="80"/>
      <c r="H900" s="80"/>
      <c r="I900" s="80"/>
      <c r="J900" s="80"/>
      <c r="K900" s="88"/>
    </row>
    <row r="901" spans="1:11" x14ac:dyDescent="0.25">
      <c r="A901" s="81"/>
      <c r="B901" s="94"/>
      <c r="C901" s="82"/>
      <c r="D901" s="82"/>
      <c r="E901" s="82"/>
      <c r="F901" s="82"/>
      <c r="G901" s="82"/>
      <c r="H901" s="82"/>
      <c r="I901" s="82"/>
      <c r="J901" s="82"/>
      <c r="K901" s="88"/>
    </row>
    <row r="902" spans="1:11" x14ac:dyDescent="0.25">
      <c r="A902" s="83"/>
      <c r="B902" s="84">
        <v>42122</v>
      </c>
      <c r="C902" s="85"/>
      <c r="D902" s="85"/>
      <c r="E902" s="85"/>
      <c r="F902" s="85"/>
      <c r="G902" s="85"/>
      <c r="H902" s="85"/>
      <c r="I902" s="85"/>
      <c r="J902" s="85"/>
      <c r="K902" s="88"/>
    </row>
    <row r="903" spans="1:11" x14ac:dyDescent="0.25">
      <c r="A903" s="71"/>
      <c r="B903" s="72"/>
      <c r="C903" s="73"/>
      <c r="D903" s="73"/>
      <c r="E903" s="73"/>
      <c r="F903" s="73"/>
      <c r="G903" s="73"/>
      <c r="H903" s="73"/>
      <c r="I903" s="73"/>
      <c r="J903" s="73"/>
      <c r="K903" s="88"/>
    </row>
    <row r="904" spans="1:11" x14ac:dyDescent="0.25">
      <c r="A904" s="74"/>
      <c r="B904" s="72"/>
      <c r="C904" s="75"/>
      <c r="D904" s="75"/>
      <c r="E904" s="75"/>
      <c r="F904" s="75"/>
      <c r="G904" s="75"/>
      <c r="H904" s="75"/>
      <c r="I904" s="75"/>
      <c r="J904" s="75"/>
      <c r="K904" s="88"/>
    </row>
    <row r="905" spans="1:11" x14ac:dyDescent="0.25">
      <c r="A905" s="76"/>
      <c r="B905" s="72"/>
      <c r="C905" s="78"/>
      <c r="D905" s="78"/>
      <c r="E905" s="78"/>
      <c r="F905" s="78"/>
      <c r="G905" s="78"/>
      <c r="H905" s="78"/>
      <c r="I905" s="78"/>
      <c r="J905" s="78"/>
      <c r="K905" s="88"/>
    </row>
    <row r="906" spans="1:11" x14ac:dyDescent="0.25">
      <c r="A906" s="79"/>
      <c r="B906" s="72"/>
      <c r="C906" s="80"/>
      <c r="D906" s="80"/>
      <c r="E906" s="80"/>
      <c r="F906" s="80"/>
      <c r="G906" s="80"/>
      <c r="H906" s="80"/>
      <c r="I906" s="80"/>
      <c r="J906" s="80"/>
      <c r="K906" s="88"/>
    </row>
    <row r="907" spans="1:11" x14ac:dyDescent="0.25">
      <c r="A907" s="81"/>
      <c r="B907" s="72"/>
      <c r="C907" s="82"/>
      <c r="D907" s="82"/>
      <c r="E907" s="82"/>
      <c r="F907" s="82"/>
      <c r="G907" s="82"/>
      <c r="H907" s="82"/>
      <c r="I907" s="82"/>
      <c r="J907" s="82"/>
      <c r="K907" s="88"/>
    </row>
    <row r="908" spans="1:11" x14ac:dyDescent="0.25">
      <c r="A908" s="83"/>
      <c r="B908" s="84">
        <v>42123</v>
      </c>
      <c r="C908" s="85"/>
      <c r="D908" s="85"/>
      <c r="E908" s="85"/>
      <c r="F908" s="85"/>
      <c r="G908" s="85"/>
      <c r="H908" s="85"/>
      <c r="I908" s="85"/>
      <c r="J908" s="85"/>
      <c r="K908" s="88"/>
    </row>
    <row r="909" spans="1:11" x14ac:dyDescent="0.25">
      <c r="A909" s="71"/>
      <c r="B909" s="72"/>
      <c r="C909" s="73"/>
      <c r="D909" s="73"/>
      <c r="E909" s="73"/>
      <c r="F909" s="73"/>
      <c r="G909" s="73"/>
      <c r="H909" s="73"/>
      <c r="I909" s="73"/>
      <c r="J909" s="73"/>
      <c r="K909" s="88"/>
    </row>
    <row r="910" spans="1:11" x14ac:dyDescent="0.25">
      <c r="A910" s="74"/>
      <c r="B910" s="72"/>
      <c r="C910" s="75"/>
      <c r="D910" s="75"/>
      <c r="E910" s="75"/>
      <c r="F910" s="75"/>
      <c r="G910" s="75"/>
      <c r="H910" s="75"/>
      <c r="I910" s="75"/>
      <c r="J910" s="75"/>
      <c r="K910" s="88"/>
    </row>
    <row r="911" spans="1:11" x14ac:dyDescent="0.25">
      <c r="A911" s="76"/>
      <c r="B911" s="72"/>
      <c r="C911" s="78"/>
      <c r="D911" s="78"/>
      <c r="E911" s="78"/>
      <c r="F911" s="78"/>
      <c r="G911" s="78"/>
      <c r="H911" s="78"/>
      <c r="I911" s="78"/>
      <c r="J911" s="78"/>
      <c r="K911" s="88"/>
    </row>
    <row r="912" spans="1:11" x14ac:dyDescent="0.25">
      <c r="A912" s="79"/>
      <c r="B912" s="72"/>
      <c r="C912" s="80"/>
      <c r="D912" s="80"/>
      <c r="E912" s="80"/>
      <c r="F912" s="80"/>
      <c r="G912" s="80"/>
      <c r="H912" s="80"/>
      <c r="I912" s="80"/>
      <c r="J912" s="80"/>
      <c r="K912" s="88"/>
    </row>
    <row r="913" spans="1:11" x14ac:dyDescent="0.25">
      <c r="A913" s="81"/>
      <c r="B913" s="72"/>
      <c r="C913" s="82"/>
      <c r="D913" s="82"/>
      <c r="E913" s="82"/>
      <c r="F913" s="82"/>
      <c r="G913" s="82"/>
      <c r="H913" s="82"/>
      <c r="I913" s="82"/>
      <c r="J913" s="82"/>
      <c r="K913" s="88"/>
    </row>
    <row r="914" spans="1:11" x14ac:dyDescent="0.25">
      <c r="A914" s="83"/>
      <c r="B914" s="84">
        <v>42124</v>
      </c>
      <c r="C914" s="85"/>
      <c r="D914" s="85"/>
      <c r="E914" s="85"/>
      <c r="F914" s="85"/>
      <c r="G914" s="85"/>
      <c r="H914" s="85"/>
      <c r="I914" s="85"/>
      <c r="J914" s="85"/>
      <c r="K914" s="88"/>
    </row>
    <row r="915" spans="1:11" x14ac:dyDescent="0.25">
      <c r="A915" s="71"/>
      <c r="B915" s="72"/>
      <c r="C915" s="73"/>
      <c r="D915" s="73"/>
      <c r="E915" s="73"/>
      <c r="F915" s="73"/>
      <c r="G915" s="73"/>
      <c r="H915" s="73"/>
      <c r="I915" s="73"/>
      <c r="J915" s="73"/>
      <c r="K915" s="88"/>
    </row>
    <row r="916" spans="1:11" x14ac:dyDescent="0.25">
      <c r="A916" s="74"/>
      <c r="B916" s="72"/>
      <c r="C916" s="75"/>
      <c r="D916" s="75"/>
      <c r="E916" s="75"/>
      <c r="F916" s="75"/>
      <c r="G916" s="75"/>
      <c r="H916" s="75"/>
      <c r="I916" s="75"/>
      <c r="J916" s="75"/>
      <c r="K916" s="88"/>
    </row>
    <row r="917" spans="1:11" x14ac:dyDescent="0.25">
      <c r="A917" s="76"/>
      <c r="B917" s="72"/>
      <c r="C917" s="78"/>
      <c r="D917" s="78"/>
      <c r="E917" s="78"/>
      <c r="F917" s="78"/>
      <c r="G917" s="78"/>
      <c r="H917" s="78"/>
      <c r="I917" s="78"/>
      <c r="J917" s="78"/>
      <c r="K917" s="88"/>
    </row>
    <row r="918" spans="1:11" x14ac:dyDescent="0.25">
      <c r="A918" s="79"/>
      <c r="B918" s="72"/>
      <c r="C918" s="80"/>
      <c r="D918" s="80"/>
      <c r="E918" s="80"/>
      <c r="F918" s="80"/>
      <c r="G918" s="80"/>
      <c r="H918" s="80"/>
      <c r="I918" s="80"/>
      <c r="J918" s="80"/>
      <c r="K918" s="88"/>
    </row>
    <row r="919" spans="1:11" x14ac:dyDescent="0.25">
      <c r="A919" s="81"/>
      <c r="B919" s="72"/>
      <c r="C919" s="82"/>
      <c r="D919" s="82"/>
      <c r="E919" s="82"/>
      <c r="F919" s="82"/>
      <c r="G919" s="82"/>
      <c r="H919" s="82"/>
      <c r="I919" s="82"/>
      <c r="J919" s="82"/>
      <c r="K919" s="88"/>
    </row>
    <row r="920" spans="1:11" x14ac:dyDescent="0.25">
      <c r="A920" s="65"/>
      <c r="B920" s="66"/>
      <c r="C920" s="93">
        <f>SUM(C926,C956,C986,C1016+C925)</f>
        <v>0</v>
      </c>
      <c r="D920" s="93">
        <f t="shared" ref="D920:J920" si="38">SUM(D926,D956,D986,D1016+D925)</f>
        <v>0</v>
      </c>
      <c r="E920" s="93">
        <f t="shared" si="38"/>
        <v>0</v>
      </c>
      <c r="F920" s="93">
        <f t="shared" si="38"/>
        <v>0</v>
      </c>
      <c r="G920" s="93">
        <f t="shared" si="38"/>
        <v>0</v>
      </c>
      <c r="H920" s="93">
        <f t="shared" si="38"/>
        <v>0</v>
      </c>
      <c r="I920" s="93">
        <f t="shared" si="38"/>
        <v>0</v>
      </c>
      <c r="J920" s="93">
        <f t="shared" si="38"/>
        <v>0</v>
      </c>
      <c r="K920" s="88"/>
    </row>
    <row r="921" spans="1:11" x14ac:dyDescent="0.25">
      <c r="A921" s="71"/>
      <c r="B921" s="94"/>
      <c r="C921" s="73"/>
      <c r="D921" s="73"/>
      <c r="E921" s="73"/>
      <c r="F921" s="73"/>
      <c r="G921" s="73"/>
      <c r="H921" s="73"/>
      <c r="I921" s="73"/>
      <c r="J921" s="73"/>
      <c r="K921" s="88"/>
    </row>
    <row r="922" spans="1:11" x14ac:dyDescent="0.25">
      <c r="A922" s="74"/>
      <c r="B922" s="94"/>
      <c r="C922" s="75"/>
      <c r="D922" s="75"/>
      <c r="E922" s="75"/>
      <c r="F922" s="75"/>
      <c r="G922" s="75"/>
      <c r="H922" s="75"/>
      <c r="I922" s="75"/>
      <c r="J922" s="75"/>
      <c r="K922" s="88"/>
    </row>
    <row r="923" spans="1:11" x14ac:dyDescent="0.25">
      <c r="A923" s="76"/>
      <c r="B923" s="94">
        <v>42125</v>
      </c>
      <c r="C923" s="78"/>
      <c r="D923" s="78"/>
      <c r="E923" s="78"/>
      <c r="F923" s="78"/>
      <c r="G923" s="78"/>
      <c r="H923" s="78"/>
      <c r="I923" s="78"/>
      <c r="J923" s="78"/>
      <c r="K923" s="88"/>
    </row>
    <row r="924" spans="1:11" x14ac:dyDescent="0.25">
      <c r="A924" s="79"/>
      <c r="B924" s="94"/>
      <c r="C924" s="80"/>
      <c r="D924" s="80"/>
      <c r="E924" s="80"/>
      <c r="F924" s="80"/>
      <c r="G924" s="80"/>
      <c r="H924" s="80"/>
      <c r="I924" s="80"/>
      <c r="J924" s="80"/>
      <c r="K924" s="88"/>
    </row>
    <row r="925" spans="1:11" x14ac:dyDescent="0.25">
      <c r="A925" s="81"/>
      <c r="B925" s="94"/>
      <c r="C925" s="82"/>
      <c r="D925" s="82"/>
      <c r="E925" s="82"/>
      <c r="F925" s="82"/>
      <c r="G925" s="82"/>
      <c r="H925" s="82"/>
      <c r="I925" s="82"/>
      <c r="J925" s="82"/>
      <c r="K925" s="88"/>
    </row>
    <row r="926" spans="1:11" x14ac:dyDescent="0.25">
      <c r="A926" s="68"/>
      <c r="B926" s="69"/>
      <c r="C926" s="70">
        <f>SUM(C931,C937,C943,C949,C955)</f>
        <v>0</v>
      </c>
      <c r="D926" s="70">
        <f t="shared" ref="D926:J926" si="39">SUM(D931,D937,D943,D949,D955)</f>
        <v>0</v>
      </c>
      <c r="E926" s="70">
        <f t="shared" si="39"/>
        <v>0</v>
      </c>
      <c r="F926" s="70">
        <f t="shared" si="39"/>
        <v>0</v>
      </c>
      <c r="G926" s="70">
        <f t="shared" si="39"/>
        <v>0</v>
      </c>
      <c r="H926" s="70">
        <f t="shared" si="39"/>
        <v>0</v>
      </c>
      <c r="I926" s="70">
        <f t="shared" si="39"/>
        <v>0</v>
      </c>
      <c r="J926" s="70">
        <f t="shared" si="39"/>
        <v>0</v>
      </c>
      <c r="K926" s="88"/>
    </row>
    <row r="927" spans="1:11" x14ac:dyDescent="0.25">
      <c r="A927" s="71"/>
      <c r="B927" s="94">
        <v>42128</v>
      </c>
      <c r="C927" s="73"/>
      <c r="D927" s="73"/>
      <c r="E927" s="73"/>
      <c r="F927" s="73"/>
      <c r="G927" s="73"/>
      <c r="H927" s="73"/>
      <c r="I927" s="73"/>
      <c r="J927" s="73"/>
      <c r="K927" s="88"/>
    </row>
    <row r="928" spans="1:11" x14ac:dyDescent="0.25">
      <c r="A928" s="74"/>
      <c r="B928" s="94"/>
      <c r="C928" s="75"/>
      <c r="D928" s="75"/>
      <c r="E928" s="75"/>
      <c r="F928" s="75"/>
      <c r="G928" s="75"/>
      <c r="H928" s="75"/>
      <c r="I928" s="75"/>
      <c r="J928" s="75"/>
      <c r="K928" s="88"/>
    </row>
    <row r="929" spans="1:11" x14ac:dyDescent="0.25">
      <c r="A929" s="76"/>
      <c r="B929" s="94"/>
      <c r="C929" s="78"/>
      <c r="D929" s="78"/>
      <c r="E929" s="78"/>
      <c r="F929" s="78"/>
      <c r="G929" s="78"/>
      <c r="H929" s="78"/>
      <c r="I929" s="78"/>
      <c r="J929" s="78"/>
      <c r="K929" s="88"/>
    </row>
    <row r="930" spans="1:11" x14ac:dyDescent="0.25">
      <c r="A930" s="79"/>
      <c r="B930" s="94"/>
      <c r="C930" s="80"/>
      <c r="D930" s="80"/>
      <c r="E930" s="80"/>
      <c r="F930" s="80"/>
      <c r="G930" s="80"/>
      <c r="H930" s="80"/>
      <c r="I930" s="80"/>
      <c r="J930" s="80"/>
      <c r="K930" s="88"/>
    </row>
    <row r="931" spans="1:11" x14ac:dyDescent="0.25">
      <c r="A931" s="81"/>
      <c r="B931" s="94"/>
      <c r="C931" s="82"/>
      <c r="D931" s="82"/>
      <c r="E931" s="82"/>
      <c r="F931" s="82"/>
      <c r="G931" s="82"/>
      <c r="H931" s="82"/>
      <c r="I931" s="82"/>
      <c r="J931" s="82"/>
      <c r="K931" s="88"/>
    </row>
    <row r="932" spans="1:11" x14ac:dyDescent="0.25">
      <c r="A932" s="83"/>
      <c r="B932" s="84">
        <v>42129</v>
      </c>
      <c r="C932" s="85"/>
      <c r="D932" s="85"/>
      <c r="E932" s="85"/>
      <c r="F932" s="85"/>
      <c r="G932" s="85"/>
      <c r="H932" s="85"/>
      <c r="I932" s="85"/>
      <c r="J932" s="85"/>
      <c r="K932" s="88"/>
    </row>
    <row r="933" spans="1:11" x14ac:dyDescent="0.25">
      <c r="A933" s="71"/>
      <c r="B933" s="72"/>
      <c r="C933" s="73"/>
      <c r="D933" s="73"/>
      <c r="E933" s="73"/>
      <c r="F933" s="73"/>
      <c r="G933" s="73"/>
      <c r="H933" s="73"/>
      <c r="I933" s="73"/>
      <c r="J933" s="73"/>
      <c r="K933" s="88"/>
    </row>
    <row r="934" spans="1:11" x14ac:dyDescent="0.25">
      <c r="A934" s="74"/>
      <c r="B934" s="72"/>
      <c r="C934" s="75"/>
      <c r="D934" s="75"/>
      <c r="E934" s="75"/>
      <c r="F934" s="75"/>
      <c r="G934" s="75"/>
      <c r="H934" s="75"/>
      <c r="I934" s="75"/>
      <c r="J934" s="75"/>
      <c r="K934" s="88"/>
    </row>
    <row r="935" spans="1:11" x14ac:dyDescent="0.25">
      <c r="A935" s="76"/>
      <c r="B935" s="72"/>
      <c r="C935" s="78"/>
      <c r="D935" s="78"/>
      <c r="E935" s="78"/>
      <c r="F935" s="78"/>
      <c r="G935" s="78"/>
      <c r="H935" s="78"/>
      <c r="I935" s="78"/>
      <c r="J935" s="78"/>
      <c r="K935" s="88"/>
    </row>
    <row r="936" spans="1:11" x14ac:dyDescent="0.25">
      <c r="A936" s="79"/>
      <c r="B936" s="72"/>
      <c r="C936" s="80"/>
      <c r="D936" s="80"/>
      <c r="E936" s="80"/>
      <c r="F936" s="80"/>
      <c r="G936" s="80"/>
      <c r="H936" s="80"/>
      <c r="I936" s="80"/>
      <c r="J936" s="80"/>
      <c r="K936" s="88"/>
    </row>
    <row r="937" spans="1:11" x14ac:dyDescent="0.25">
      <c r="A937" s="81"/>
      <c r="B937" s="72"/>
      <c r="C937" s="82"/>
      <c r="D937" s="82"/>
      <c r="E937" s="82"/>
      <c r="F937" s="82"/>
      <c r="G937" s="82"/>
      <c r="H937" s="82"/>
      <c r="I937" s="82"/>
      <c r="J937" s="82"/>
      <c r="K937" s="88"/>
    </row>
    <row r="938" spans="1:11" x14ac:dyDescent="0.25">
      <c r="A938" s="83"/>
      <c r="B938" s="84">
        <v>42130</v>
      </c>
      <c r="C938" s="85"/>
      <c r="D938" s="85"/>
      <c r="E938" s="85"/>
      <c r="F938" s="85"/>
      <c r="G938" s="85"/>
      <c r="H938" s="85"/>
      <c r="I938" s="85"/>
      <c r="J938" s="85"/>
      <c r="K938" s="88"/>
    </row>
    <row r="939" spans="1:11" x14ac:dyDescent="0.25">
      <c r="A939" s="71"/>
      <c r="B939" s="72"/>
      <c r="C939" s="73"/>
      <c r="D939" s="73"/>
      <c r="E939" s="73"/>
      <c r="F939" s="73"/>
      <c r="G939" s="73"/>
      <c r="H939" s="73"/>
      <c r="I939" s="73"/>
      <c r="J939" s="73"/>
      <c r="K939" s="88"/>
    </row>
    <row r="940" spans="1:11" x14ac:dyDescent="0.25">
      <c r="A940" s="74"/>
      <c r="B940" s="72"/>
      <c r="C940" s="75"/>
      <c r="D940" s="75"/>
      <c r="E940" s="75"/>
      <c r="F940" s="75"/>
      <c r="G940" s="75"/>
      <c r="H940" s="75"/>
      <c r="I940" s="75"/>
      <c r="J940" s="75"/>
      <c r="K940" s="88"/>
    </row>
    <row r="941" spans="1:11" x14ac:dyDescent="0.25">
      <c r="A941" s="76"/>
      <c r="B941" s="72"/>
      <c r="C941" s="78"/>
      <c r="D941" s="78"/>
      <c r="E941" s="78"/>
      <c r="F941" s="78"/>
      <c r="G941" s="78"/>
      <c r="H941" s="78"/>
      <c r="I941" s="78"/>
      <c r="J941" s="78"/>
      <c r="K941" s="88"/>
    </row>
    <row r="942" spans="1:11" x14ac:dyDescent="0.25">
      <c r="A942" s="79"/>
      <c r="B942" s="72"/>
      <c r="C942" s="80"/>
      <c r="D942" s="80"/>
      <c r="E942" s="80"/>
      <c r="F942" s="80"/>
      <c r="G942" s="80"/>
      <c r="H942" s="80"/>
      <c r="I942" s="80"/>
      <c r="J942" s="80"/>
      <c r="K942" s="88"/>
    </row>
    <row r="943" spans="1:11" x14ac:dyDescent="0.25">
      <c r="A943" s="81"/>
      <c r="B943" s="72"/>
      <c r="C943" s="82"/>
      <c r="D943" s="82"/>
      <c r="E943" s="82"/>
      <c r="F943" s="82"/>
      <c r="G943" s="82"/>
      <c r="H943" s="82"/>
      <c r="I943" s="82"/>
      <c r="J943" s="82"/>
      <c r="K943" s="88"/>
    </row>
    <row r="944" spans="1:11" x14ac:dyDescent="0.25">
      <c r="A944" s="83"/>
      <c r="B944" s="84">
        <v>42131</v>
      </c>
      <c r="C944" s="85"/>
      <c r="D944" s="85"/>
      <c r="E944" s="85"/>
      <c r="F944" s="85"/>
      <c r="G944" s="85"/>
      <c r="H944" s="85"/>
      <c r="I944" s="85"/>
      <c r="J944" s="85"/>
      <c r="K944" s="88"/>
    </row>
    <row r="945" spans="1:11" x14ac:dyDescent="0.25">
      <c r="A945" s="71"/>
      <c r="B945" s="72"/>
      <c r="C945" s="73"/>
      <c r="D945" s="73"/>
      <c r="E945" s="73"/>
      <c r="F945" s="73"/>
      <c r="G945" s="73"/>
      <c r="H945" s="73"/>
      <c r="I945" s="73"/>
      <c r="J945" s="73"/>
      <c r="K945" s="88"/>
    </row>
    <row r="946" spans="1:11" x14ac:dyDescent="0.25">
      <c r="A946" s="74"/>
      <c r="B946" s="72"/>
      <c r="C946" s="75"/>
      <c r="D946" s="75"/>
      <c r="E946" s="75"/>
      <c r="F946" s="75"/>
      <c r="G946" s="75"/>
      <c r="H946" s="75"/>
      <c r="I946" s="75"/>
      <c r="J946" s="75"/>
      <c r="K946" s="88"/>
    </row>
    <row r="947" spans="1:11" x14ac:dyDescent="0.25">
      <c r="A947" s="76"/>
      <c r="B947" s="72"/>
      <c r="C947" s="78"/>
      <c r="D947" s="78"/>
      <c r="E947" s="78"/>
      <c r="F947" s="78"/>
      <c r="G947" s="78"/>
      <c r="H947" s="78"/>
      <c r="I947" s="78"/>
      <c r="J947" s="78"/>
      <c r="K947" s="88"/>
    </row>
    <row r="948" spans="1:11" x14ac:dyDescent="0.25">
      <c r="A948" s="79"/>
      <c r="B948" s="72"/>
      <c r="C948" s="80"/>
      <c r="D948" s="80"/>
      <c r="E948" s="80"/>
      <c r="F948" s="80"/>
      <c r="G948" s="80"/>
      <c r="H948" s="80"/>
      <c r="I948" s="80"/>
      <c r="J948" s="80"/>
      <c r="K948" s="88"/>
    </row>
    <row r="949" spans="1:11" x14ac:dyDescent="0.25">
      <c r="A949" s="81"/>
      <c r="B949" s="72"/>
      <c r="C949" s="82"/>
      <c r="D949" s="82"/>
      <c r="E949" s="82"/>
      <c r="F949" s="82"/>
      <c r="G949" s="82"/>
      <c r="H949" s="82"/>
      <c r="I949" s="82"/>
      <c r="J949" s="82"/>
      <c r="K949" s="88"/>
    </row>
    <row r="950" spans="1:11" x14ac:dyDescent="0.25">
      <c r="A950" s="83"/>
      <c r="B950" s="84">
        <v>42132</v>
      </c>
      <c r="C950" s="85"/>
      <c r="D950" s="85"/>
      <c r="E950" s="85"/>
      <c r="F950" s="85"/>
      <c r="G950" s="85"/>
      <c r="H950" s="85"/>
      <c r="I950" s="85"/>
      <c r="J950" s="85"/>
      <c r="K950" s="88"/>
    </row>
    <row r="951" spans="1:11" x14ac:dyDescent="0.25">
      <c r="A951" s="71"/>
      <c r="B951" s="72"/>
      <c r="C951" s="73"/>
      <c r="D951" s="73"/>
      <c r="E951" s="73"/>
      <c r="F951" s="73"/>
      <c r="G951" s="73"/>
      <c r="H951" s="73"/>
      <c r="I951" s="73"/>
      <c r="J951" s="73"/>
      <c r="K951" s="88"/>
    </row>
    <row r="952" spans="1:11" x14ac:dyDescent="0.25">
      <c r="A952" s="74"/>
      <c r="B952" s="72"/>
      <c r="C952" s="75"/>
      <c r="D952" s="75"/>
      <c r="E952" s="75"/>
      <c r="F952" s="75"/>
      <c r="G952" s="75"/>
      <c r="H952" s="75"/>
      <c r="I952" s="75"/>
      <c r="J952" s="75"/>
      <c r="K952" s="88"/>
    </row>
    <row r="953" spans="1:11" x14ac:dyDescent="0.25">
      <c r="A953" s="76"/>
      <c r="B953" s="72"/>
      <c r="C953" s="78"/>
      <c r="D953" s="78"/>
      <c r="E953" s="78"/>
      <c r="F953" s="78"/>
      <c r="G953" s="78"/>
      <c r="H953" s="78"/>
      <c r="I953" s="78"/>
      <c r="J953" s="78"/>
      <c r="K953" s="88"/>
    </row>
    <row r="954" spans="1:11" x14ac:dyDescent="0.25">
      <c r="A954" s="79"/>
      <c r="B954" s="72"/>
      <c r="C954" s="80"/>
      <c r="D954" s="80"/>
      <c r="E954" s="80"/>
      <c r="F954" s="80"/>
      <c r="G954" s="80"/>
      <c r="H954" s="80"/>
      <c r="I954" s="80"/>
      <c r="J954" s="80"/>
      <c r="K954" s="88"/>
    </row>
    <row r="955" spans="1:11" x14ac:dyDescent="0.25">
      <c r="A955" s="81"/>
      <c r="B955" s="72"/>
      <c r="C955" s="82"/>
      <c r="D955" s="82"/>
      <c r="E955" s="82"/>
      <c r="F955" s="82"/>
      <c r="G955" s="82"/>
      <c r="H955" s="82"/>
      <c r="I955" s="82"/>
      <c r="J955" s="82"/>
      <c r="K955" s="88"/>
    </row>
    <row r="956" spans="1:11" x14ac:dyDescent="0.25">
      <c r="A956" s="68"/>
      <c r="B956" s="69"/>
      <c r="C956" s="70">
        <f>SUM(C961,C967,C973,C979,C985)</f>
        <v>0</v>
      </c>
      <c r="D956" s="70">
        <f t="shared" ref="D956:J956" si="40">SUM(D961,D967,D973,D979,D985)</f>
        <v>0</v>
      </c>
      <c r="E956" s="70">
        <f t="shared" si="40"/>
        <v>0</v>
      </c>
      <c r="F956" s="70">
        <f t="shared" si="40"/>
        <v>0</v>
      </c>
      <c r="G956" s="70">
        <f t="shared" si="40"/>
        <v>0</v>
      </c>
      <c r="H956" s="70">
        <f t="shared" si="40"/>
        <v>0</v>
      </c>
      <c r="I956" s="70">
        <f t="shared" si="40"/>
        <v>0</v>
      </c>
      <c r="J956" s="70">
        <f t="shared" si="40"/>
        <v>0</v>
      </c>
      <c r="K956" s="88"/>
    </row>
    <row r="957" spans="1:11" x14ac:dyDescent="0.25">
      <c r="A957" s="71"/>
      <c r="B957" s="94"/>
      <c r="C957" s="73"/>
      <c r="D957" s="73"/>
      <c r="E957" s="73"/>
      <c r="F957" s="73"/>
      <c r="G957" s="73"/>
      <c r="H957" s="73"/>
      <c r="I957" s="73"/>
      <c r="J957" s="73"/>
      <c r="K957" s="88"/>
    </row>
    <row r="958" spans="1:11" x14ac:dyDescent="0.25">
      <c r="A958" s="74"/>
      <c r="B958" s="94">
        <v>42135</v>
      </c>
      <c r="C958" s="75"/>
      <c r="D958" s="75"/>
      <c r="E958" s="75"/>
      <c r="F958" s="75"/>
      <c r="G958" s="75"/>
      <c r="H958" s="75"/>
      <c r="I958" s="75"/>
      <c r="J958" s="75"/>
      <c r="K958" s="88"/>
    </row>
    <row r="959" spans="1:11" x14ac:dyDescent="0.25">
      <c r="A959" s="76"/>
      <c r="B959" s="94"/>
      <c r="C959" s="78"/>
      <c r="D959" s="78"/>
      <c r="E959" s="78"/>
      <c r="F959" s="78"/>
      <c r="G959" s="78"/>
      <c r="H959" s="78"/>
      <c r="I959" s="78"/>
      <c r="J959" s="78"/>
      <c r="K959" s="88"/>
    </row>
    <row r="960" spans="1:11" x14ac:dyDescent="0.25">
      <c r="A960" s="79"/>
      <c r="B960" s="94"/>
      <c r="C960" s="80"/>
      <c r="D960" s="80"/>
      <c r="E960" s="80"/>
      <c r="F960" s="80"/>
      <c r="G960" s="80"/>
      <c r="H960" s="80"/>
      <c r="I960" s="80"/>
      <c r="J960" s="80"/>
      <c r="K960" s="88"/>
    </row>
    <row r="961" spans="1:11" x14ac:dyDescent="0.25">
      <c r="A961" s="81"/>
      <c r="B961" s="94"/>
      <c r="C961" s="82"/>
      <c r="D961" s="82"/>
      <c r="E961" s="82"/>
      <c r="F961" s="82"/>
      <c r="G961" s="82"/>
      <c r="H961" s="82"/>
      <c r="I961" s="82"/>
      <c r="J961" s="82"/>
      <c r="K961" s="88"/>
    </row>
    <row r="962" spans="1:11" x14ac:dyDescent="0.25">
      <c r="A962" s="83"/>
      <c r="B962" s="84">
        <v>42136</v>
      </c>
      <c r="C962" s="85"/>
      <c r="D962" s="85"/>
      <c r="E962" s="85"/>
      <c r="F962" s="85"/>
      <c r="G962" s="85"/>
      <c r="H962" s="85"/>
      <c r="I962" s="85"/>
      <c r="J962" s="85"/>
      <c r="K962" s="88"/>
    </row>
    <row r="963" spans="1:11" x14ac:dyDescent="0.25">
      <c r="A963" s="71"/>
      <c r="B963" s="72"/>
      <c r="C963" s="73"/>
      <c r="D963" s="73"/>
      <c r="E963" s="73"/>
      <c r="F963" s="73"/>
      <c r="G963" s="73"/>
      <c r="H963" s="73"/>
      <c r="I963" s="73"/>
      <c r="J963" s="73"/>
      <c r="K963" s="88"/>
    </row>
    <row r="964" spans="1:11" x14ac:dyDescent="0.25">
      <c r="A964" s="74"/>
      <c r="B964" s="72"/>
      <c r="C964" s="75"/>
      <c r="D964" s="75"/>
      <c r="E964" s="75"/>
      <c r="F964" s="75"/>
      <c r="G964" s="75"/>
      <c r="H964" s="75"/>
      <c r="I964" s="75"/>
      <c r="J964" s="75"/>
      <c r="K964" s="88"/>
    </row>
    <row r="965" spans="1:11" x14ac:dyDescent="0.25">
      <c r="A965" s="76"/>
      <c r="B965" s="72"/>
      <c r="C965" s="78"/>
      <c r="D965" s="78"/>
      <c r="E965" s="78"/>
      <c r="F965" s="78"/>
      <c r="G965" s="78"/>
      <c r="H965" s="78"/>
      <c r="I965" s="78"/>
      <c r="J965" s="78"/>
      <c r="K965" s="88"/>
    </row>
    <row r="966" spans="1:11" x14ac:dyDescent="0.25">
      <c r="A966" s="79"/>
      <c r="B966" s="72"/>
      <c r="C966" s="80"/>
      <c r="D966" s="80"/>
      <c r="E966" s="80"/>
      <c r="F966" s="80"/>
      <c r="G966" s="80"/>
      <c r="H966" s="80"/>
      <c r="I966" s="80"/>
      <c r="J966" s="80"/>
      <c r="K966" s="88"/>
    </row>
    <row r="967" spans="1:11" x14ac:dyDescent="0.25">
      <c r="A967" s="81"/>
      <c r="B967" s="72"/>
      <c r="C967" s="82"/>
      <c r="D967" s="82"/>
      <c r="E967" s="82"/>
      <c r="F967" s="82"/>
      <c r="G967" s="82"/>
      <c r="H967" s="82"/>
      <c r="I967" s="82"/>
      <c r="J967" s="82"/>
      <c r="K967" s="88"/>
    </row>
    <row r="968" spans="1:11" x14ac:dyDescent="0.25">
      <c r="A968" s="83"/>
      <c r="B968" s="84">
        <v>42137</v>
      </c>
      <c r="C968" s="85"/>
      <c r="D968" s="85"/>
      <c r="E968" s="85"/>
      <c r="F968" s="85"/>
      <c r="G968" s="85"/>
      <c r="H968" s="85"/>
      <c r="I968" s="85"/>
      <c r="J968" s="85"/>
      <c r="K968" s="88"/>
    </row>
    <row r="969" spans="1:11" x14ac:dyDescent="0.25">
      <c r="A969" s="71"/>
      <c r="B969" s="72"/>
      <c r="C969" s="73"/>
      <c r="D969" s="73"/>
      <c r="E969" s="73"/>
      <c r="F969" s="73"/>
      <c r="G969" s="73"/>
      <c r="H969" s="73"/>
      <c r="I969" s="73"/>
      <c r="J969" s="73"/>
      <c r="K969" s="88"/>
    </row>
    <row r="970" spans="1:11" x14ac:dyDescent="0.25">
      <c r="A970" s="74"/>
      <c r="B970" s="72"/>
      <c r="C970" s="75"/>
      <c r="D970" s="75"/>
      <c r="E970" s="75"/>
      <c r="F970" s="75"/>
      <c r="G970" s="75"/>
      <c r="H970" s="75"/>
      <c r="I970" s="75"/>
      <c r="J970" s="75"/>
      <c r="K970" s="88"/>
    </row>
    <row r="971" spans="1:11" x14ac:dyDescent="0.25">
      <c r="A971" s="76"/>
      <c r="B971" s="72"/>
      <c r="C971" s="78"/>
      <c r="D971" s="78"/>
      <c r="E971" s="78"/>
      <c r="F971" s="78"/>
      <c r="G971" s="78"/>
      <c r="H971" s="78"/>
      <c r="I971" s="78"/>
      <c r="J971" s="78"/>
      <c r="K971" s="88"/>
    </row>
    <row r="972" spans="1:11" x14ac:dyDescent="0.25">
      <c r="A972" s="79"/>
      <c r="B972" s="72"/>
      <c r="C972" s="80"/>
      <c r="D972" s="80"/>
      <c r="E972" s="80"/>
      <c r="F972" s="80"/>
      <c r="G972" s="80"/>
      <c r="H972" s="80"/>
      <c r="I972" s="80"/>
      <c r="J972" s="80"/>
      <c r="K972" s="88"/>
    </row>
    <row r="973" spans="1:11" x14ac:dyDescent="0.25">
      <c r="A973" s="81"/>
      <c r="B973" s="72"/>
      <c r="C973" s="82"/>
      <c r="D973" s="82"/>
      <c r="E973" s="82"/>
      <c r="F973" s="82"/>
      <c r="G973" s="82"/>
      <c r="H973" s="82"/>
      <c r="I973" s="82"/>
      <c r="J973" s="82"/>
      <c r="K973" s="88"/>
    </row>
    <row r="974" spans="1:11" x14ac:dyDescent="0.25">
      <c r="A974" s="83"/>
      <c r="B974" s="84">
        <v>42138</v>
      </c>
      <c r="C974" s="85"/>
      <c r="D974" s="85"/>
      <c r="E974" s="85"/>
      <c r="F974" s="85"/>
      <c r="G974" s="85"/>
      <c r="H974" s="85"/>
      <c r="I974" s="85"/>
      <c r="J974" s="85"/>
      <c r="K974" s="88"/>
    </row>
    <row r="975" spans="1:11" x14ac:dyDescent="0.25">
      <c r="A975" s="71"/>
      <c r="B975" s="72"/>
      <c r="C975" s="73"/>
      <c r="D975" s="73"/>
      <c r="E975" s="73"/>
      <c r="F975" s="73"/>
      <c r="G975" s="73"/>
      <c r="H975" s="73"/>
      <c r="I975" s="73"/>
      <c r="J975" s="73"/>
      <c r="K975" s="88"/>
    </row>
    <row r="976" spans="1:11" x14ac:dyDescent="0.25">
      <c r="A976" s="74"/>
      <c r="B976" s="72"/>
      <c r="C976" s="75"/>
      <c r="D976" s="75"/>
      <c r="E976" s="75"/>
      <c r="F976" s="75"/>
      <c r="G976" s="75"/>
      <c r="H976" s="75"/>
      <c r="I976" s="75"/>
      <c r="J976" s="75"/>
      <c r="K976" s="88"/>
    </row>
    <row r="977" spans="1:11" x14ac:dyDescent="0.25">
      <c r="A977" s="76"/>
      <c r="B977" s="72"/>
      <c r="C977" s="78"/>
      <c r="D977" s="78"/>
      <c r="E977" s="78"/>
      <c r="F977" s="78"/>
      <c r="G977" s="78"/>
      <c r="H977" s="78"/>
      <c r="I977" s="78"/>
      <c r="J977" s="78"/>
      <c r="K977" s="88"/>
    </row>
    <row r="978" spans="1:11" x14ac:dyDescent="0.25">
      <c r="A978" s="79"/>
      <c r="B978" s="72"/>
      <c r="C978" s="80"/>
      <c r="D978" s="80"/>
      <c r="E978" s="80"/>
      <c r="F978" s="80"/>
      <c r="G978" s="80"/>
      <c r="H978" s="80"/>
      <c r="I978" s="80"/>
      <c r="J978" s="80"/>
      <c r="K978" s="88"/>
    </row>
    <row r="979" spans="1:11" x14ac:dyDescent="0.25">
      <c r="A979" s="81"/>
      <c r="B979" s="72"/>
      <c r="C979" s="82"/>
      <c r="D979" s="82"/>
      <c r="E979" s="82"/>
      <c r="F979" s="82"/>
      <c r="G979" s="82"/>
      <c r="H979" s="82"/>
      <c r="I979" s="82"/>
      <c r="J979" s="82"/>
      <c r="K979" s="88"/>
    </row>
    <row r="980" spans="1:11" x14ac:dyDescent="0.25">
      <c r="A980" s="83"/>
      <c r="B980" s="84">
        <v>42139</v>
      </c>
      <c r="C980" s="85"/>
      <c r="D980" s="85"/>
      <c r="E980" s="85"/>
      <c r="F980" s="85"/>
      <c r="G980" s="85"/>
      <c r="H980" s="85"/>
      <c r="I980" s="85"/>
      <c r="J980" s="85"/>
      <c r="K980" s="88"/>
    </row>
    <row r="981" spans="1:11" x14ac:dyDescent="0.25">
      <c r="A981" s="71"/>
      <c r="B981" s="72"/>
      <c r="C981" s="73"/>
      <c r="D981" s="73"/>
      <c r="E981" s="73"/>
      <c r="F981" s="73"/>
      <c r="G981" s="73"/>
      <c r="H981" s="73"/>
      <c r="I981" s="73"/>
      <c r="J981" s="73"/>
      <c r="K981" s="88"/>
    </row>
    <row r="982" spans="1:11" x14ac:dyDescent="0.25">
      <c r="A982" s="74"/>
      <c r="B982" s="72"/>
      <c r="C982" s="75"/>
      <c r="D982" s="75"/>
      <c r="E982" s="75"/>
      <c r="F982" s="75"/>
      <c r="G982" s="75"/>
      <c r="H982" s="75"/>
      <c r="I982" s="75"/>
      <c r="J982" s="75"/>
      <c r="K982" s="88"/>
    </row>
    <row r="983" spans="1:11" x14ac:dyDescent="0.25">
      <c r="A983" s="76"/>
      <c r="B983" s="72"/>
      <c r="C983" s="78"/>
      <c r="D983" s="78"/>
      <c r="E983" s="78"/>
      <c r="F983" s="78"/>
      <c r="G983" s="78"/>
      <c r="H983" s="78"/>
      <c r="I983" s="78"/>
      <c r="J983" s="78"/>
      <c r="K983" s="88"/>
    </row>
    <row r="984" spans="1:11" x14ac:dyDescent="0.25">
      <c r="A984" s="79"/>
      <c r="B984" s="72"/>
      <c r="C984" s="80"/>
      <c r="D984" s="80"/>
      <c r="E984" s="80"/>
      <c r="F984" s="80"/>
      <c r="G984" s="80"/>
      <c r="H984" s="80"/>
      <c r="I984" s="80"/>
      <c r="J984" s="80"/>
      <c r="K984" s="88"/>
    </row>
    <row r="985" spans="1:11" x14ac:dyDescent="0.25">
      <c r="A985" s="81"/>
      <c r="B985" s="72"/>
      <c r="C985" s="82"/>
      <c r="D985" s="82"/>
      <c r="E985" s="82"/>
      <c r="F985" s="82"/>
      <c r="G985" s="82"/>
      <c r="H985" s="82"/>
      <c r="I985" s="82"/>
      <c r="J985" s="82"/>
      <c r="K985" s="88"/>
    </row>
    <row r="986" spans="1:11" x14ac:dyDescent="0.25">
      <c r="A986" s="68"/>
      <c r="B986" s="69"/>
      <c r="C986" s="70">
        <f>SUM(C991,C997,C1003,C1009,C1015)</f>
        <v>0</v>
      </c>
      <c r="D986" s="70">
        <f t="shared" ref="D986:J986" si="41">SUM(D991,D997,D1003,D1009,D1015)</f>
        <v>0</v>
      </c>
      <c r="E986" s="70">
        <f t="shared" si="41"/>
        <v>0</v>
      </c>
      <c r="F986" s="70">
        <f t="shared" si="41"/>
        <v>0</v>
      </c>
      <c r="G986" s="70">
        <f t="shared" si="41"/>
        <v>0</v>
      </c>
      <c r="H986" s="70">
        <f t="shared" si="41"/>
        <v>0</v>
      </c>
      <c r="I986" s="70">
        <f t="shared" si="41"/>
        <v>0</v>
      </c>
      <c r="J986" s="70">
        <f t="shared" si="41"/>
        <v>0</v>
      </c>
      <c r="K986" s="88"/>
    </row>
    <row r="987" spans="1:11" x14ac:dyDescent="0.25">
      <c r="A987" s="71"/>
      <c r="B987" s="94"/>
      <c r="C987" s="73"/>
      <c r="D987" s="73"/>
      <c r="E987" s="73"/>
      <c r="F987" s="73"/>
      <c r="G987" s="73"/>
      <c r="H987" s="73"/>
      <c r="I987" s="73"/>
      <c r="J987" s="73"/>
      <c r="K987" s="88"/>
    </row>
    <row r="988" spans="1:11" x14ac:dyDescent="0.25">
      <c r="A988" s="74"/>
      <c r="B988" s="94"/>
      <c r="C988" s="75"/>
      <c r="D988" s="75"/>
      <c r="E988" s="75"/>
      <c r="F988" s="75"/>
      <c r="G988" s="75"/>
      <c r="H988" s="75"/>
      <c r="I988" s="75"/>
      <c r="J988" s="75"/>
      <c r="K988" s="88"/>
    </row>
    <row r="989" spans="1:11" x14ac:dyDescent="0.25">
      <c r="A989" s="76"/>
      <c r="B989" s="94">
        <v>42142</v>
      </c>
      <c r="C989" s="78"/>
      <c r="D989" s="78"/>
      <c r="E989" s="78"/>
      <c r="F989" s="78"/>
      <c r="G989" s="78"/>
      <c r="H989" s="78"/>
      <c r="I989" s="78"/>
      <c r="J989" s="78"/>
      <c r="K989" s="88"/>
    </row>
    <row r="990" spans="1:11" x14ac:dyDescent="0.25">
      <c r="A990" s="79"/>
      <c r="B990" s="94"/>
      <c r="C990" s="80"/>
      <c r="D990" s="80"/>
      <c r="E990" s="80"/>
      <c r="F990" s="80"/>
      <c r="G990" s="80"/>
      <c r="H990" s="80"/>
      <c r="I990" s="80"/>
      <c r="J990" s="80"/>
      <c r="K990" s="88"/>
    </row>
    <row r="991" spans="1:11" x14ac:dyDescent="0.25">
      <c r="A991" s="81"/>
      <c r="B991" s="94"/>
      <c r="C991" s="82"/>
      <c r="D991" s="82"/>
      <c r="E991" s="82"/>
      <c r="F991" s="82"/>
      <c r="G991" s="82"/>
      <c r="H991" s="82"/>
      <c r="I991" s="82"/>
      <c r="J991" s="82"/>
      <c r="K991" s="88"/>
    </row>
    <row r="992" spans="1:11" x14ac:dyDescent="0.25">
      <c r="A992" s="83"/>
      <c r="B992" s="84">
        <v>42143</v>
      </c>
      <c r="C992" s="85"/>
      <c r="D992" s="85"/>
      <c r="E992" s="85"/>
      <c r="F992" s="85"/>
      <c r="G992" s="85"/>
      <c r="H992" s="85"/>
      <c r="I992" s="85"/>
      <c r="J992" s="85"/>
      <c r="K992" s="88"/>
    </row>
    <row r="993" spans="1:11" x14ac:dyDescent="0.25">
      <c r="A993" s="71"/>
      <c r="B993" s="72"/>
      <c r="C993" s="73"/>
      <c r="D993" s="73"/>
      <c r="E993" s="73"/>
      <c r="F993" s="73"/>
      <c r="G993" s="73"/>
      <c r="H993" s="73"/>
      <c r="I993" s="73"/>
      <c r="J993" s="73"/>
      <c r="K993" s="88"/>
    </row>
    <row r="994" spans="1:11" x14ac:dyDescent="0.25">
      <c r="A994" s="74"/>
      <c r="B994" s="72"/>
      <c r="C994" s="75"/>
      <c r="D994" s="75"/>
      <c r="E994" s="75"/>
      <c r="F994" s="75"/>
      <c r="G994" s="75"/>
      <c r="H994" s="75"/>
      <c r="I994" s="75"/>
      <c r="J994" s="75"/>
      <c r="K994" s="88"/>
    </row>
    <row r="995" spans="1:11" x14ac:dyDescent="0.25">
      <c r="A995" s="76"/>
      <c r="B995" s="72"/>
      <c r="C995" s="78"/>
      <c r="D995" s="78"/>
      <c r="E995" s="78"/>
      <c r="F995" s="78"/>
      <c r="G995" s="78"/>
      <c r="H995" s="78"/>
      <c r="I995" s="78"/>
      <c r="J995" s="78"/>
      <c r="K995" s="88"/>
    </row>
    <row r="996" spans="1:11" x14ac:dyDescent="0.25">
      <c r="A996" s="79"/>
      <c r="B996" s="72"/>
      <c r="C996" s="80"/>
      <c r="D996" s="80"/>
      <c r="E996" s="80"/>
      <c r="F996" s="80"/>
      <c r="G996" s="80"/>
      <c r="H996" s="80"/>
      <c r="I996" s="80"/>
      <c r="J996" s="80"/>
      <c r="K996" s="88"/>
    </row>
    <row r="997" spans="1:11" x14ac:dyDescent="0.25">
      <c r="A997" s="81"/>
      <c r="B997" s="72"/>
      <c r="C997" s="82"/>
      <c r="D997" s="82"/>
      <c r="E997" s="82"/>
      <c r="F997" s="82"/>
      <c r="G997" s="82"/>
      <c r="H997" s="82"/>
      <c r="I997" s="82"/>
      <c r="J997" s="82"/>
      <c r="K997" s="88"/>
    </row>
    <row r="998" spans="1:11" x14ac:dyDescent="0.25">
      <c r="A998" s="83"/>
      <c r="B998" s="84">
        <v>42144</v>
      </c>
      <c r="C998" s="85"/>
      <c r="D998" s="85"/>
      <c r="E998" s="85"/>
      <c r="F998" s="85"/>
      <c r="G998" s="85"/>
      <c r="H998" s="85"/>
      <c r="I998" s="85"/>
      <c r="J998" s="85"/>
      <c r="K998" s="88"/>
    </row>
    <row r="999" spans="1:11" x14ac:dyDescent="0.25">
      <c r="A999" s="71"/>
      <c r="B999" s="72"/>
      <c r="C999" s="73"/>
      <c r="D999" s="73"/>
      <c r="E999" s="73"/>
      <c r="F999" s="73"/>
      <c r="G999" s="73"/>
      <c r="H999" s="73"/>
      <c r="I999" s="73"/>
      <c r="J999" s="73"/>
      <c r="K999" s="88"/>
    </row>
    <row r="1000" spans="1:11" x14ac:dyDescent="0.25">
      <c r="A1000" s="74"/>
      <c r="B1000" s="72"/>
      <c r="C1000" s="75"/>
      <c r="D1000" s="75"/>
      <c r="E1000" s="75"/>
      <c r="F1000" s="75"/>
      <c r="G1000" s="75"/>
      <c r="H1000" s="75"/>
      <c r="I1000" s="75"/>
      <c r="J1000" s="75"/>
      <c r="K1000" s="88"/>
    </row>
    <row r="1001" spans="1:11" x14ac:dyDescent="0.25">
      <c r="A1001" s="76"/>
      <c r="B1001" s="72"/>
      <c r="C1001" s="78"/>
      <c r="D1001" s="78"/>
      <c r="E1001" s="78"/>
      <c r="F1001" s="78"/>
      <c r="G1001" s="78"/>
      <c r="H1001" s="78"/>
      <c r="I1001" s="78"/>
      <c r="J1001" s="78"/>
      <c r="K1001" s="88"/>
    </row>
    <row r="1002" spans="1:11" x14ac:dyDescent="0.25">
      <c r="A1002" s="79"/>
      <c r="B1002" s="72"/>
      <c r="C1002" s="80"/>
      <c r="D1002" s="80"/>
      <c r="E1002" s="80"/>
      <c r="F1002" s="80"/>
      <c r="G1002" s="80"/>
      <c r="H1002" s="80"/>
      <c r="I1002" s="80"/>
      <c r="J1002" s="80"/>
      <c r="K1002" s="88"/>
    </row>
    <row r="1003" spans="1:11" x14ac:dyDescent="0.25">
      <c r="A1003" s="81"/>
      <c r="B1003" s="72"/>
      <c r="C1003" s="82"/>
      <c r="D1003" s="82"/>
      <c r="E1003" s="82"/>
      <c r="F1003" s="82"/>
      <c r="G1003" s="82"/>
      <c r="H1003" s="82"/>
      <c r="I1003" s="82"/>
      <c r="J1003" s="82"/>
      <c r="K1003" s="88"/>
    </row>
    <row r="1004" spans="1:11" x14ac:dyDescent="0.25">
      <c r="A1004" s="83"/>
      <c r="B1004" s="84">
        <v>42145</v>
      </c>
      <c r="C1004" s="85"/>
      <c r="D1004" s="85"/>
      <c r="E1004" s="85"/>
      <c r="F1004" s="85"/>
      <c r="G1004" s="85"/>
      <c r="H1004" s="85"/>
      <c r="I1004" s="85"/>
      <c r="J1004" s="85"/>
      <c r="K1004" s="88"/>
    </row>
    <row r="1005" spans="1:11" x14ac:dyDescent="0.25">
      <c r="A1005" s="71"/>
      <c r="B1005" s="72"/>
      <c r="C1005" s="73"/>
      <c r="D1005" s="73"/>
      <c r="E1005" s="73"/>
      <c r="F1005" s="73"/>
      <c r="G1005" s="73"/>
      <c r="H1005" s="73"/>
      <c r="I1005" s="73"/>
      <c r="J1005" s="73"/>
      <c r="K1005" s="88"/>
    </row>
    <row r="1006" spans="1:11" x14ac:dyDescent="0.25">
      <c r="A1006" s="74"/>
      <c r="B1006" s="72"/>
      <c r="C1006" s="75"/>
      <c r="D1006" s="75"/>
      <c r="E1006" s="75"/>
      <c r="F1006" s="75"/>
      <c r="G1006" s="75"/>
      <c r="H1006" s="75"/>
      <c r="I1006" s="75"/>
      <c r="J1006" s="75"/>
      <c r="K1006" s="88"/>
    </row>
    <row r="1007" spans="1:11" x14ac:dyDescent="0.25">
      <c r="A1007" s="76"/>
      <c r="B1007" s="72"/>
      <c r="C1007" s="78"/>
      <c r="D1007" s="78"/>
      <c r="E1007" s="78"/>
      <c r="F1007" s="78"/>
      <c r="G1007" s="78"/>
      <c r="H1007" s="78"/>
      <c r="I1007" s="78"/>
      <c r="J1007" s="78"/>
      <c r="K1007" s="88"/>
    </row>
    <row r="1008" spans="1:11" x14ac:dyDescent="0.25">
      <c r="A1008" s="79"/>
      <c r="B1008" s="72"/>
      <c r="C1008" s="80"/>
      <c r="D1008" s="80"/>
      <c r="E1008" s="80"/>
      <c r="F1008" s="80"/>
      <c r="G1008" s="80"/>
      <c r="H1008" s="80"/>
      <c r="I1008" s="80"/>
      <c r="J1008" s="80"/>
      <c r="K1008" s="88"/>
    </row>
    <row r="1009" spans="1:11" x14ac:dyDescent="0.25">
      <c r="A1009" s="81"/>
      <c r="B1009" s="72"/>
      <c r="C1009" s="82"/>
      <c r="D1009" s="82"/>
      <c r="E1009" s="82"/>
      <c r="F1009" s="82"/>
      <c r="G1009" s="82"/>
      <c r="H1009" s="82"/>
      <c r="I1009" s="82"/>
      <c r="J1009" s="82"/>
      <c r="K1009" s="88"/>
    </row>
    <row r="1010" spans="1:11" x14ac:dyDescent="0.25">
      <c r="A1010" s="83"/>
      <c r="B1010" s="84">
        <v>42146</v>
      </c>
      <c r="C1010" s="85"/>
      <c r="D1010" s="85"/>
      <c r="E1010" s="85"/>
      <c r="F1010" s="85"/>
      <c r="G1010" s="85"/>
      <c r="H1010" s="85"/>
      <c r="I1010" s="85"/>
      <c r="J1010" s="85"/>
      <c r="K1010" s="88"/>
    </row>
    <row r="1011" spans="1:11" x14ac:dyDescent="0.25">
      <c r="A1011" s="71"/>
      <c r="B1011" s="72"/>
      <c r="C1011" s="73"/>
      <c r="D1011" s="73"/>
      <c r="E1011" s="73"/>
      <c r="F1011" s="73"/>
      <c r="G1011" s="73"/>
      <c r="H1011" s="73"/>
      <c r="I1011" s="73"/>
      <c r="J1011" s="73"/>
      <c r="K1011" s="88"/>
    </row>
    <row r="1012" spans="1:11" x14ac:dyDescent="0.25">
      <c r="A1012" s="74"/>
      <c r="B1012" s="72"/>
      <c r="C1012" s="75"/>
      <c r="D1012" s="75"/>
      <c r="E1012" s="75"/>
      <c r="F1012" s="75"/>
      <c r="G1012" s="75"/>
      <c r="H1012" s="75"/>
      <c r="I1012" s="75"/>
      <c r="J1012" s="75"/>
      <c r="K1012" s="88"/>
    </row>
    <row r="1013" spans="1:11" x14ac:dyDescent="0.25">
      <c r="A1013" s="76"/>
      <c r="B1013" s="72"/>
      <c r="C1013" s="78"/>
      <c r="D1013" s="78"/>
      <c r="E1013" s="78"/>
      <c r="F1013" s="78"/>
      <c r="G1013" s="78"/>
      <c r="H1013" s="78"/>
      <c r="I1013" s="78"/>
      <c r="J1013" s="78"/>
      <c r="K1013" s="88"/>
    </row>
    <row r="1014" spans="1:11" x14ac:dyDescent="0.25">
      <c r="A1014" s="79"/>
      <c r="B1014" s="72"/>
      <c r="C1014" s="80"/>
      <c r="D1014" s="80"/>
      <c r="E1014" s="80"/>
      <c r="F1014" s="80"/>
      <c r="G1014" s="80"/>
      <c r="H1014" s="80"/>
      <c r="I1014" s="80"/>
      <c r="J1014" s="80"/>
      <c r="K1014" s="88"/>
    </row>
    <row r="1015" spans="1:11" x14ac:dyDescent="0.25">
      <c r="A1015" s="81"/>
      <c r="B1015" s="72"/>
      <c r="C1015" s="82"/>
      <c r="D1015" s="82"/>
      <c r="E1015" s="82"/>
      <c r="F1015" s="82"/>
      <c r="G1015" s="82"/>
      <c r="H1015" s="82"/>
      <c r="I1015" s="82"/>
      <c r="J1015" s="82"/>
      <c r="K1015" s="88"/>
    </row>
    <row r="1016" spans="1:11" x14ac:dyDescent="0.25">
      <c r="A1016" s="68"/>
      <c r="B1016" s="69"/>
      <c r="C1016" s="70">
        <f>SUM(C1021,C1027,C1033,C1039,C1045)</f>
        <v>0</v>
      </c>
      <c r="D1016" s="70">
        <f t="shared" ref="D1016:J1016" si="42">SUM(D1021,D1027,D1033,D1039,D1045)</f>
        <v>0</v>
      </c>
      <c r="E1016" s="70">
        <f t="shared" si="42"/>
        <v>0</v>
      </c>
      <c r="F1016" s="70">
        <f t="shared" si="42"/>
        <v>0</v>
      </c>
      <c r="G1016" s="70">
        <f t="shared" si="42"/>
        <v>0</v>
      </c>
      <c r="H1016" s="70">
        <f t="shared" si="42"/>
        <v>0</v>
      </c>
      <c r="I1016" s="70">
        <f t="shared" si="42"/>
        <v>0</v>
      </c>
      <c r="J1016" s="70">
        <f t="shared" si="42"/>
        <v>0</v>
      </c>
      <c r="K1016" s="88"/>
    </row>
    <row r="1017" spans="1:11" x14ac:dyDescent="0.25">
      <c r="A1017" s="71"/>
      <c r="B1017" s="94"/>
      <c r="C1017" s="73"/>
      <c r="D1017" s="73"/>
      <c r="E1017" s="73"/>
      <c r="F1017" s="73"/>
      <c r="G1017" s="73"/>
      <c r="H1017" s="73"/>
      <c r="I1017" s="73"/>
      <c r="J1017" s="73"/>
      <c r="K1017" s="88"/>
    </row>
    <row r="1018" spans="1:11" x14ac:dyDescent="0.25">
      <c r="A1018" s="74"/>
      <c r="B1018" s="94"/>
      <c r="C1018" s="75"/>
      <c r="D1018" s="75"/>
      <c r="E1018" s="75"/>
      <c r="F1018" s="75"/>
      <c r="G1018" s="75"/>
      <c r="H1018" s="75"/>
      <c r="I1018" s="75"/>
      <c r="J1018" s="75"/>
      <c r="K1018" s="88"/>
    </row>
    <row r="1019" spans="1:11" x14ac:dyDescent="0.25">
      <c r="A1019" s="76"/>
      <c r="B1019" s="94">
        <v>42149</v>
      </c>
      <c r="C1019" s="78"/>
      <c r="D1019" s="78"/>
      <c r="E1019" s="78"/>
      <c r="F1019" s="78"/>
      <c r="G1019" s="78"/>
      <c r="H1019" s="78"/>
      <c r="I1019" s="78"/>
      <c r="J1019" s="78"/>
      <c r="K1019" s="88"/>
    </row>
    <row r="1020" spans="1:11" x14ac:dyDescent="0.25">
      <c r="A1020" s="79"/>
      <c r="B1020" s="94"/>
      <c r="C1020" s="80"/>
      <c r="D1020" s="80"/>
      <c r="E1020" s="80"/>
      <c r="F1020" s="80"/>
      <c r="G1020" s="80"/>
      <c r="H1020" s="80"/>
      <c r="I1020" s="80"/>
      <c r="J1020" s="80"/>
      <c r="K1020" s="88"/>
    </row>
    <row r="1021" spans="1:11" x14ac:dyDescent="0.25">
      <c r="A1021" s="81"/>
      <c r="B1021" s="94"/>
      <c r="C1021" s="82"/>
      <c r="D1021" s="82"/>
      <c r="E1021" s="82"/>
      <c r="F1021" s="82"/>
      <c r="G1021" s="82"/>
      <c r="H1021" s="82"/>
      <c r="I1021" s="82"/>
      <c r="J1021" s="82"/>
      <c r="K1021" s="88"/>
    </row>
    <row r="1022" spans="1:11" x14ac:dyDescent="0.25">
      <c r="A1022" s="83"/>
      <c r="B1022" s="84">
        <v>42150</v>
      </c>
      <c r="C1022" s="85"/>
      <c r="D1022" s="85"/>
      <c r="E1022" s="85"/>
      <c r="F1022" s="85"/>
      <c r="G1022" s="85"/>
      <c r="H1022" s="85"/>
      <c r="I1022" s="85"/>
      <c r="J1022" s="85"/>
      <c r="K1022" s="88"/>
    </row>
    <row r="1023" spans="1:11" x14ac:dyDescent="0.25">
      <c r="A1023" s="71"/>
      <c r="B1023" s="72"/>
      <c r="C1023" s="73"/>
      <c r="D1023" s="73"/>
      <c r="E1023" s="73"/>
      <c r="F1023" s="73"/>
      <c r="G1023" s="73"/>
      <c r="H1023" s="73"/>
      <c r="I1023" s="73"/>
      <c r="J1023" s="73"/>
      <c r="K1023" s="88"/>
    </row>
    <row r="1024" spans="1:11" x14ac:dyDescent="0.25">
      <c r="A1024" s="74"/>
      <c r="B1024" s="72"/>
      <c r="C1024" s="75"/>
      <c r="D1024" s="75"/>
      <c r="E1024" s="75"/>
      <c r="F1024" s="75"/>
      <c r="G1024" s="75"/>
      <c r="H1024" s="75"/>
      <c r="I1024" s="75"/>
      <c r="J1024" s="75"/>
      <c r="K1024" s="88"/>
    </row>
    <row r="1025" spans="1:11" x14ac:dyDescent="0.25">
      <c r="A1025" s="76"/>
      <c r="B1025" s="72"/>
      <c r="C1025" s="78"/>
      <c r="D1025" s="78"/>
      <c r="E1025" s="78"/>
      <c r="F1025" s="78"/>
      <c r="G1025" s="78"/>
      <c r="H1025" s="78"/>
      <c r="I1025" s="78"/>
      <c r="J1025" s="78"/>
      <c r="K1025" s="88"/>
    </row>
    <row r="1026" spans="1:11" x14ac:dyDescent="0.25">
      <c r="A1026" s="79"/>
      <c r="B1026" s="72"/>
      <c r="C1026" s="80"/>
      <c r="D1026" s="80"/>
      <c r="E1026" s="80"/>
      <c r="F1026" s="80"/>
      <c r="G1026" s="80"/>
      <c r="H1026" s="80"/>
      <c r="I1026" s="80"/>
      <c r="J1026" s="80"/>
      <c r="K1026" s="88"/>
    </row>
    <row r="1027" spans="1:11" x14ac:dyDescent="0.25">
      <c r="A1027" s="81"/>
      <c r="B1027" s="72"/>
      <c r="C1027" s="82"/>
      <c r="D1027" s="82"/>
      <c r="E1027" s="82"/>
      <c r="F1027" s="82"/>
      <c r="G1027" s="82"/>
      <c r="H1027" s="82"/>
      <c r="I1027" s="82"/>
      <c r="J1027" s="82"/>
      <c r="K1027" s="88"/>
    </row>
    <row r="1028" spans="1:11" x14ac:dyDescent="0.25">
      <c r="A1028" s="83"/>
      <c r="B1028" s="84">
        <v>42151</v>
      </c>
      <c r="C1028" s="85"/>
      <c r="D1028" s="85"/>
      <c r="E1028" s="85"/>
      <c r="F1028" s="85"/>
      <c r="G1028" s="85"/>
      <c r="H1028" s="85"/>
      <c r="I1028" s="85"/>
      <c r="J1028" s="85"/>
      <c r="K1028" s="88"/>
    </row>
    <row r="1029" spans="1:11" x14ac:dyDescent="0.25">
      <c r="A1029" s="71"/>
      <c r="B1029" s="72"/>
      <c r="C1029" s="73"/>
      <c r="D1029" s="73"/>
      <c r="E1029" s="73"/>
      <c r="F1029" s="73"/>
      <c r="G1029" s="73"/>
      <c r="H1029" s="73"/>
      <c r="I1029" s="73"/>
      <c r="J1029" s="73"/>
      <c r="K1029" s="88"/>
    </row>
    <row r="1030" spans="1:11" x14ac:dyDescent="0.25">
      <c r="A1030" s="74"/>
      <c r="B1030" s="72"/>
      <c r="C1030" s="75"/>
      <c r="D1030" s="75"/>
      <c r="E1030" s="75"/>
      <c r="F1030" s="75"/>
      <c r="G1030" s="75"/>
      <c r="H1030" s="75"/>
      <c r="I1030" s="75"/>
      <c r="J1030" s="75"/>
      <c r="K1030" s="88"/>
    </row>
    <row r="1031" spans="1:11" x14ac:dyDescent="0.25">
      <c r="A1031" s="76"/>
      <c r="B1031" s="72"/>
      <c r="C1031" s="78"/>
      <c r="D1031" s="78"/>
      <c r="E1031" s="78"/>
      <c r="F1031" s="78"/>
      <c r="G1031" s="78"/>
      <c r="H1031" s="78"/>
      <c r="I1031" s="78"/>
      <c r="J1031" s="78"/>
      <c r="K1031" s="88"/>
    </row>
    <row r="1032" spans="1:11" x14ac:dyDescent="0.25">
      <c r="A1032" s="79"/>
      <c r="B1032" s="72"/>
      <c r="C1032" s="80"/>
      <c r="D1032" s="80"/>
      <c r="E1032" s="80"/>
      <c r="F1032" s="80"/>
      <c r="G1032" s="80"/>
      <c r="H1032" s="80"/>
      <c r="I1032" s="80"/>
      <c r="J1032" s="80"/>
      <c r="K1032" s="88"/>
    </row>
    <row r="1033" spans="1:11" x14ac:dyDescent="0.25">
      <c r="A1033" s="81"/>
      <c r="B1033" s="72"/>
      <c r="C1033" s="82"/>
      <c r="D1033" s="82"/>
      <c r="E1033" s="82"/>
      <c r="F1033" s="82"/>
      <c r="G1033" s="82"/>
      <c r="H1033" s="82"/>
      <c r="I1033" s="82"/>
      <c r="J1033" s="82"/>
      <c r="K1033" s="88"/>
    </row>
    <row r="1034" spans="1:11" x14ac:dyDescent="0.25">
      <c r="A1034" s="83"/>
      <c r="B1034" s="84">
        <v>42152</v>
      </c>
      <c r="C1034" s="85"/>
      <c r="D1034" s="85"/>
      <c r="E1034" s="85"/>
      <c r="F1034" s="85"/>
      <c r="G1034" s="85"/>
      <c r="H1034" s="85"/>
      <c r="I1034" s="85"/>
      <c r="J1034" s="85"/>
      <c r="K1034" s="88"/>
    </row>
    <row r="1035" spans="1:11" x14ac:dyDescent="0.25">
      <c r="A1035" s="71"/>
      <c r="B1035" s="72"/>
      <c r="C1035" s="73"/>
      <c r="D1035" s="73"/>
      <c r="E1035" s="73"/>
      <c r="F1035" s="73"/>
      <c r="G1035" s="73"/>
      <c r="H1035" s="73"/>
      <c r="I1035" s="73"/>
      <c r="J1035" s="73"/>
      <c r="K1035" s="88"/>
    </row>
    <row r="1036" spans="1:11" x14ac:dyDescent="0.25">
      <c r="A1036" s="74"/>
      <c r="B1036" s="72"/>
      <c r="C1036" s="75"/>
      <c r="D1036" s="75"/>
      <c r="E1036" s="75"/>
      <c r="F1036" s="75"/>
      <c r="G1036" s="75"/>
      <c r="H1036" s="75"/>
      <c r="I1036" s="75"/>
      <c r="J1036" s="75"/>
      <c r="K1036" s="88"/>
    </row>
    <row r="1037" spans="1:11" x14ac:dyDescent="0.25">
      <c r="A1037" s="76"/>
      <c r="B1037" s="72"/>
      <c r="C1037" s="78"/>
      <c r="D1037" s="78"/>
      <c r="E1037" s="78"/>
      <c r="F1037" s="78"/>
      <c r="G1037" s="78"/>
      <c r="H1037" s="78"/>
      <c r="I1037" s="78"/>
      <c r="J1037" s="78"/>
      <c r="K1037" s="88"/>
    </row>
    <row r="1038" spans="1:11" x14ac:dyDescent="0.25">
      <c r="A1038" s="79"/>
      <c r="B1038" s="72"/>
      <c r="C1038" s="80"/>
      <c r="D1038" s="80"/>
      <c r="E1038" s="80"/>
      <c r="F1038" s="80"/>
      <c r="G1038" s="80"/>
      <c r="H1038" s="80"/>
      <c r="I1038" s="80"/>
      <c r="J1038" s="80"/>
      <c r="K1038" s="88"/>
    </row>
    <row r="1039" spans="1:11" x14ac:dyDescent="0.25">
      <c r="A1039" s="81"/>
      <c r="B1039" s="72"/>
      <c r="C1039" s="82"/>
      <c r="D1039" s="82"/>
      <c r="E1039" s="82"/>
      <c r="F1039" s="82"/>
      <c r="G1039" s="82"/>
      <c r="H1039" s="82"/>
      <c r="I1039" s="82"/>
      <c r="J1039" s="82"/>
      <c r="K1039" s="88"/>
    </row>
    <row r="1040" spans="1:11" x14ac:dyDescent="0.25">
      <c r="A1040" s="83"/>
      <c r="B1040" s="84">
        <v>42153</v>
      </c>
      <c r="C1040" s="85"/>
      <c r="D1040" s="85"/>
      <c r="E1040" s="85"/>
      <c r="F1040" s="85"/>
      <c r="G1040" s="85"/>
      <c r="H1040" s="85"/>
      <c r="I1040" s="85"/>
      <c r="J1040" s="85"/>
      <c r="K1040" s="88"/>
    </row>
    <row r="1041" spans="1:11" x14ac:dyDescent="0.25">
      <c r="A1041" s="71"/>
      <c r="B1041" s="72"/>
      <c r="C1041" s="73"/>
      <c r="D1041" s="73"/>
      <c r="E1041" s="73"/>
      <c r="F1041" s="73"/>
      <c r="G1041" s="73"/>
      <c r="H1041" s="73"/>
      <c r="I1041" s="73"/>
      <c r="J1041" s="73"/>
      <c r="K1041" s="88"/>
    </row>
    <row r="1042" spans="1:11" x14ac:dyDescent="0.25">
      <c r="A1042" s="74"/>
      <c r="B1042" s="72"/>
      <c r="C1042" s="75"/>
      <c r="D1042" s="75"/>
      <c r="E1042" s="75"/>
      <c r="F1042" s="75"/>
      <c r="G1042" s="75"/>
      <c r="H1042" s="75"/>
      <c r="I1042" s="75"/>
      <c r="J1042" s="75"/>
      <c r="K1042" s="88"/>
    </row>
    <row r="1043" spans="1:11" x14ac:dyDescent="0.25">
      <c r="A1043" s="76"/>
      <c r="B1043" s="72"/>
      <c r="C1043" s="78"/>
      <c r="D1043" s="78"/>
      <c r="E1043" s="78"/>
      <c r="F1043" s="78"/>
      <c r="G1043" s="78"/>
      <c r="H1043" s="78"/>
      <c r="I1043" s="78"/>
      <c r="J1043" s="78"/>
      <c r="K1043" s="88"/>
    </row>
    <row r="1044" spans="1:11" x14ac:dyDescent="0.25">
      <c r="A1044" s="79"/>
      <c r="B1044" s="72"/>
      <c r="C1044" s="80"/>
      <c r="D1044" s="80"/>
      <c r="E1044" s="80"/>
      <c r="F1044" s="80"/>
      <c r="G1044" s="80"/>
      <c r="H1044" s="80"/>
      <c r="I1044" s="80"/>
      <c r="J1044" s="80"/>
      <c r="K1044" s="88"/>
    </row>
    <row r="1045" spans="1:11" x14ac:dyDescent="0.25">
      <c r="A1045" s="81"/>
      <c r="B1045" s="72"/>
      <c r="C1045" s="82"/>
      <c r="D1045" s="82"/>
      <c r="E1045" s="82"/>
      <c r="F1045" s="82"/>
      <c r="G1045" s="82"/>
      <c r="H1045" s="82"/>
      <c r="I1045" s="82"/>
      <c r="J1045" s="82"/>
      <c r="K1045" s="88"/>
    </row>
    <row r="1046" spans="1:11" x14ac:dyDescent="0.25">
      <c r="A1046" s="65"/>
      <c r="B1046" s="66"/>
      <c r="C1046" s="67">
        <f>SUM(C1047,C1077,C1107,C1137,C1172,C1178)</f>
        <v>0</v>
      </c>
      <c r="D1046" s="67">
        <f t="shared" ref="D1046:J1046" si="43">SUM(D1047,D1077,D1107,D1137,D1172,D1178)</f>
        <v>0</v>
      </c>
      <c r="E1046" s="67">
        <f t="shared" si="43"/>
        <v>0</v>
      </c>
      <c r="F1046" s="67">
        <f t="shared" si="43"/>
        <v>0</v>
      </c>
      <c r="G1046" s="67">
        <f t="shared" si="43"/>
        <v>0</v>
      </c>
      <c r="H1046" s="67">
        <f t="shared" si="43"/>
        <v>0</v>
      </c>
      <c r="I1046" s="67">
        <f t="shared" si="43"/>
        <v>0</v>
      </c>
      <c r="J1046" s="67">
        <f t="shared" si="43"/>
        <v>0</v>
      </c>
      <c r="K1046" s="88"/>
    </row>
    <row r="1047" spans="1:11" x14ac:dyDescent="0.25">
      <c r="A1047" s="68"/>
      <c r="B1047" s="69"/>
      <c r="C1047" s="70">
        <f>SUM(C1052,C1058,C1064,C1070,C1076)</f>
        <v>0</v>
      </c>
      <c r="D1047" s="70">
        <f t="shared" ref="D1047:J1047" si="44">SUM(D1052,D1058,D1064,D1070,D1076)</f>
        <v>0</v>
      </c>
      <c r="E1047" s="70">
        <f t="shared" si="44"/>
        <v>0</v>
      </c>
      <c r="F1047" s="70">
        <f t="shared" si="44"/>
        <v>0</v>
      </c>
      <c r="G1047" s="70">
        <f t="shared" si="44"/>
        <v>0</v>
      </c>
      <c r="H1047" s="70">
        <f t="shared" si="44"/>
        <v>0</v>
      </c>
      <c r="I1047" s="70">
        <f t="shared" si="44"/>
        <v>0</v>
      </c>
      <c r="J1047" s="70">
        <f t="shared" si="44"/>
        <v>0</v>
      </c>
      <c r="K1047" s="88"/>
    </row>
    <row r="1048" spans="1:11" x14ac:dyDescent="0.25">
      <c r="A1048" s="71"/>
      <c r="B1048" s="94"/>
      <c r="C1048" s="73"/>
      <c r="D1048" s="73"/>
      <c r="E1048" s="73"/>
      <c r="F1048" s="73"/>
      <c r="G1048" s="73"/>
      <c r="H1048" s="73"/>
      <c r="I1048" s="73"/>
      <c r="J1048" s="73"/>
      <c r="K1048" s="88"/>
    </row>
    <row r="1049" spans="1:11" x14ac:dyDescent="0.25">
      <c r="A1049" s="74"/>
      <c r="B1049" s="94"/>
      <c r="C1049" s="75"/>
      <c r="D1049" s="75"/>
      <c r="E1049" s="75"/>
      <c r="F1049" s="75"/>
      <c r="G1049" s="75"/>
      <c r="H1049" s="75"/>
      <c r="I1049" s="75"/>
      <c r="J1049" s="75"/>
      <c r="K1049" s="88"/>
    </row>
    <row r="1050" spans="1:11" x14ac:dyDescent="0.25">
      <c r="A1050" s="76"/>
      <c r="B1050" s="94">
        <v>42156</v>
      </c>
      <c r="C1050" s="78"/>
      <c r="D1050" s="78"/>
      <c r="E1050" s="78"/>
      <c r="F1050" s="78"/>
      <c r="G1050" s="78"/>
      <c r="H1050" s="78"/>
      <c r="I1050" s="78"/>
      <c r="J1050" s="78"/>
      <c r="K1050" s="88"/>
    </row>
    <row r="1051" spans="1:11" x14ac:dyDescent="0.25">
      <c r="A1051" s="79"/>
      <c r="B1051" s="94"/>
      <c r="C1051" s="80"/>
      <c r="D1051" s="80"/>
      <c r="E1051" s="80"/>
      <c r="F1051" s="80"/>
      <c r="G1051" s="80"/>
      <c r="H1051" s="80"/>
      <c r="I1051" s="80"/>
      <c r="J1051" s="80"/>
      <c r="K1051" s="88"/>
    </row>
    <row r="1052" spans="1:11" x14ac:dyDescent="0.25">
      <c r="A1052" s="81"/>
      <c r="B1052" s="94"/>
      <c r="C1052" s="82"/>
      <c r="D1052" s="82"/>
      <c r="E1052" s="82"/>
      <c r="F1052" s="82"/>
      <c r="G1052" s="82"/>
      <c r="H1052" s="82"/>
      <c r="I1052" s="82"/>
      <c r="J1052" s="82"/>
      <c r="K1052" s="88"/>
    </row>
    <row r="1053" spans="1:11" x14ac:dyDescent="0.25">
      <c r="A1053" s="83"/>
      <c r="B1053" s="84">
        <v>42157</v>
      </c>
      <c r="C1053" s="85"/>
      <c r="D1053" s="85"/>
      <c r="E1053" s="85"/>
      <c r="F1053" s="85"/>
      <c r="G1053" s="85"/>
      <c r="H1053" s="85"/>
      <c r="I1053" s="85"/>
      <c r="J1053" s="85"/>
      <c r="K1053" s="88"/>
    </row>
    <row r="1054" spans="1:11" x14ac:dyDescent="0.25">
      <c r="A1054" s="71"/>
      <c r="B1054" s="72"/>
      <c r="C1054" s="73"/>
      <c r="D1054" s="73"/>
      <c r="E1054" s="73"/>
      <c r="F1054" s="73"/>
      <c r="G1054" s="73"/>
      <c r="H1054" s="73"/>
      <c r="I1054" s="73"/>
      <c r="J1054" s="73"/>
      <c r="K1054" s="88"/>
    </row>
    <row r="1055" spans="1:11" x14ac:dyDescent="0.25">
      <c r="A1055" s="74"/>
      <c r="B1055" s="72"/>
      <c r="C1055" s="75"/>
      <c r="D1055" s="75"/>
      <c r="E1055" s="75"/>
      <c r="F1055" s="75"/>
      <c r="G1055" s="75"/>
      <c r="H1055" s="75"/>
      <c r="I1055" s="75"/>
      <c r="J1055" s="75"/>
      <c r="K1055" s="88"/>
    </row>
    <row r="1056" spans="1:11" x14ac:dyDescent="0.25">
      <c r="A1056" s="76"/>
      <c r="B1056" s="72"/>
      <c r="C1056" s="78"/>
      <c r="D1056" s="78"/>
      <c r="E1056" s="78"/>
      <c r="F1056" s="78"/>
      <c r="G1056" s="78"/>
      <c r="H1056" s="78"/>
      <c r="I1056" s="78"/>
      <c r="J1056" s="78"/>
      <c r="K1056" s="88"/>
    </row>
    <row r="1057" spans="1:11" x14ac:dyDescent="0.25">
      <c r="A1057" s="79"/>
      <c r="B1057" s="72"/>
      <c r="C1057" s="80"/>
      <c r="D1057" s="80"/>
      <c r="E1057" s="80"/>
      <c r="F1057" s="80"/>
      <c r="G1057" s="80"/>
      <c r="H1057" s="80"/>
      <c r="I1057" s="80"/>
      <c r="J1057" s="80"/>
      <c r="K1057" s="88"/>
    </row>
    <row r="1058" spans="1:11" x14ac:dyDescent="0.25">
      <c r="A1058" s="81"/>
      <c r="B1058" s="72"/>
      <c r="C1058" s="82"/>
      <c r="D1058" s="82"/>
      <c r="E1058" s="82"/>
      <c r="F1058" s="82"/>
      <c r="G1058" s="82"/>
      <c r="H1058" s="82"/>
      <c r="I1058" s="82"/>
      <c r="J1058" s="82"/>
      <c r="K1058" s="88"/>
    </row>
    <row r="1059" spans="1:11" x14ac:dyDescent="0.25">
      <c r="A1059" s="83"/>
      <c r="B1059" s="84">
        <v>42158</v>
      </c>
      <c r="C1059" s="85"/>
      <c r="D1059" s="85"/>
      <c r="E1059" s="85"/>
      <c r="F1059" s="85"/>
      <c r="G1059" s="85"/>
      <c r="H1059" s="85"/>
      <c r="I1059" s="85"/>
      <c r="J1059" s="85"/>
      <c r="K1059" s="88"/>
    </row>
    <row r="1060" spans="1:11" x14ac:dyDescent="0.25">
      <c r="A1060" s="71"/>
      <c r="B1060" s="72"/>
      <c r="C1060" s="73"/>
      <c r="D1060" s="73"/>
      <c r="E1060" s="73"/>
      <c r="F1060" s="73"/>
      <c r="G1060" s="73"/>
      <c r="H1060" s="73"/>
      <c r="I1060" s="73"/>
      <c r="J1060" s="73"/>
      <c r="K1060" s="88"/>
    </row>
    <row r="1061" spans="1:11" x14ac:dyDescent="0.25">
      <c r="A1061" s="74"/>
      <c r="B1061" s="72"/>
      <c r="C1061" s="75"/>
      <c r="D1061" s="75"/>
      <c r="E1061" s="75"/>
      <c r="F1061" s="75"/>
      <c r="G1061" s="75"/>
      <c r="H1061" s="75"/>
      <c r="I1061" s="75"/>
      <c r="J1061" s="75"/>
      <c r="K1061" s="88"/>
    </row>
    <row r="1062" spans="1:11" x14ac:dyDescent="0.25">
      <c r="A1062" s="76"/>
      <c r="B1062" s="72"/>
      <c r="C1062" s="78"/>
      <c r="D1062" s="78"/>
      <c r="E1062" s="78"/>
      <c r="F1062" s="78"/>
      <c r="G1062" s="78"/>
      <c r="H1062" s="78"/>
      <c r="I1062" s="78"/>
      <c r="J1062" s="78"/>
      <c r="K1062" s="88"/>
    </row>
    <row r="1063" spans="1:11" x14ac:dyDescent="0.25">
      <c r="A1063" s="79"/>
      <c r="B1063" s="72"/>
      <c r="C1063" s="80"/>
      <c r="D1063" s="80"/>
      <c r="E1063" s="80"/>
      <c r="F1063" s="80"/>
      <c r="G1063" s="80"/>
      <c r="H1063" s="80"/>
      <c r="I1063" s="80"/>
      <c r="J1063" s="80"/>
      <c r="K1063" s="88"/>
    </row>
    <row r="1064" spans="1:11" x14ac:dyDescent="0.25">
      <c r="A1064" s="81"/>
      <c r="B1064" s="72"/>
      <c r="C1064" s="82"/>
      <c r="D1064" s="82"/>
      <c r="E1064" s="82"/>
      <c r="F1064" s="82"/>
      <c r="G1064" s="82"/>
      <c r="H1064" s="82"/>
      <c r="I1064" s="82"/>
      <c r="J1064" s="82"/>
      <c r="K1064" s="88"/>
    </row>
    <row r="1065" spans="1:11" x14ac:dyDescent="0.25">
      <c r="A1065" s="83"/>
      <c r="B1065" s="84">
        <v>42159</v>
      </c>
      <c r="C1065" s="85"/>
      <c r="D1065" s="85"/>
      <c r="E1065" s="85"/>
      <c r="F1065" s="85"/>
      <c r="G1065" s="85"/>
      <c r="H1065" s="85"/>
      <c r="I1065" s="85"/>
      <c r="J1065" s="85"/>
      <c r="K1065" s="88"/>
    </row>
    <row r="1066" spans="1:11" x14ac:dyDescent="0.25">
      <c r="A1066" s="71"/>
      <c r="B1066" s="72"/>
      <c r="C1066" s="73"/>
      <c r="D1066" s="73"/>
      <c r="E1066" s="73"/>
      <c r="F1066" s="73"/>
      <c r="G1066" s="73"/>
      <c r="H1066" s="73"/>
      <c r="I1066" s="73"/>
      <c r="J1066" s="73"/>
      <c r="K1066" s="88"/>
    </row>
    <row r="1067" spans="1:11" x14ac:dyDescent="0.25">
      <c r="A1067" s="74"/>
      <c r="B1067" s="72"/>
      <c r="C1067" s="75"/>
      <c r="D1067" s="75"/>
      <c r="E1067" s="75"/>
      <c r="F1067" s="75"/>
      <c r="G1067" s="75"/>
      <c r="H1067" s="75"/>
      <c r="I1067" s="75"/>
      <c r="J1067" s="75"/>
      <c r="K1067" s="88"/>
    </row>
    <row r="1068" spans="1:11" x14ac:dyDescent="0.25">
      <c r="A1068" s="76"/>
      <c r="B1068" s="72"/>
      <c r="C1068" s="78"/>
      <c r="D1068" s="78"/>
      <c r="E1068" s="78"/>
      <c r="F1068" s="78"/>
      <c r="G1068" s="78"/>
      <c r="H1068" s="78"/>
      <c r="I1068" s="78"/>
      <c r="J1068" s="78"/>
      <c r="K1068" s="88"/>
    </row>
    <row r="1069" spans="1:11" x14ac:dyDescent="0.25">
      <c r="A1069" s="79"/>
      <c r="B1069" s="72"/>
      <c r="C1069" s="80"/>
      <c r="D1069" s="80"/>
      <c r="E1069" s="80"/>
      <c r="F1069" s="80"/>
      <c r="G1069" s="80"/>
      <c r="H1069" s="80"/>
      <c r="I1069" s="80"/>
      <c r="J1069" s="80"/>
      <c r="K1069" s="88"/>
    </row>
    <row r="1070" spans="1:11" x14ac:dyDescent="0.25">
      <c r="A1070" s="81"/>
      <c r="B1070" s="72"/>
      <c r="C1070" s="82"/>
      <c r="D1070" s="82"/>
      <c r="E1070" s="82"/>
      <c r="F1070" s="82"/>
      <c r="G1070" s="82"/>
      <c r="H1070" s="82"/>
      <c r="I1070" s="82"/>
      <c r="J1070" s="82"/>
      <c r="K1070" s="88"/>
    </row>
    <row r="1071" spans="1:11" x14ac:dyDescent="0.25">
      <c r="A1071" s="83"/>
      <c r="B1071" s="84">
        <v>42160</v>
      </c>
      <c r="C1071" s="85"/>
      <c r="D1071" s="85"/>
      <c r="E1071" s="85"/>
      <c r="F1071" s="85"/>
      <c r="G1071" s="85"/>
      <c r="H1071" s="85"/>
      <c r="I1071" s="85"/>
      <c r="J1071" s="85"/>
      <c r="K1071" s="88"/>
    </row>
    <row r="1072" spans="1:11" x14ac:dyDescent="0.25">
      <c r="A1072" s="71"/>
      <c r="B1072" s="72"/>
      <c r="C1072" s="73"/>
      <c r="D1072" s="73"/>
      <c r="E1072" s="73"/>
      <c r="F1072" s="73"/>
      <c r="G1072" s="73"/>
      <c r="H1072" s="73"/>
      <c r="I1072" s="73"/>
      <c r="J1072" s="73"/>
      <c r="K1072" s="88"/>
    </row>
    <row r="1073" spans="1:11" x14ac:dyDescent="0.25">
      <c r="A1073" s="74"/>
      <c r="B1073" s="72"/>
      <c r="C1073" s="75"/>
      <c r="D1073" s="75"/>
      <c r="E1073" s="75"/>
      <c r="F1073" s="75"/>
      <c r="G1073" s="75"/>
      <c r="H1073" s="75"/>
      <c r="I1073" s="75"/>
      <c r="J1073" s="75"/>
      <c r="K1073" s="88"/>
    </row>
    <row r="1074" spans="1:11" x14ac:dyDescent="0.25">
      <c r="A1074" s="76"/>
      <c r="B1074" s="72"/>
      <c r="C1074" s="78"/>
      <c r="D1074" s="78"/>
      <c r="E1074" s="78"/>
      <c r="F1074" s="78"/>
      <c r="G1074" s="78"/>
      <c r="H1074" s="78"/>
      <c r="I1074" s="78"/>
      <c r="J1074" s="78"/>
      <c r="K1074" s="88"/>
    </row>
    <row r="1075" spans="1:11" x14ac:dyDescent="0.25">
      <c r="A1075" s="79"/>
      <c r="B1075" s="72"/>
      <c r="C1075" s="80"/>
      <c r="D1075" s="80"/>
      <c r="E1075" s="80"/>
      <c r="F1075" s="80"/>
      <c r="G1075" s="80"/>
      <c r="H1075" s="80"/>
      <c r="I1075" s="80"/>
      <c r="J1075" s="80"/>
      <c r="K1075" s="88"/>
    </row>
    <row r="1076" spans="1:11" x14ac:dyDescent="0.25">
      <c r="A1076" s="81"/>
      <c r="B1076" s="72"/>
      <c r="C1076" s="82"/>
      <c r="D1076" s="82"/>
      <c r="E1076" s="82"/>
      <c r="F1076" s="82"/>
      <c r="G1076" s="82"/>
      <c r="H1076" s="82"/>
      <c r="I1076" s="82"/>
      <c r="J1076" s="82"/>
      <c r="K1076" s="88"/>
    </row>
    <row r="1077" spans="1:11" x14ac:dyDescent="0.25">
      <c r="A1077" s="68"/>
      <c r="B1077" s="69"/>
      <c r="C1077" s="70">
        <f>SUM(C1082,C1088,C1094,C1100,C1106)</f>
        <v>0</v>
      </c>
      <c r="D1077" s="70">
        <f t="shared" ref="D1077:J1077" si="45">SUM(D1082,D1088,D1094,D1100,D1106)</f>
        <v>0</v>
      </c>
      <c r="E1077" s="70">
        <f t="shared" si="45"/>
        <v>0</v>
      </c>
      <c r="F1077" s="70">
        <f t="shared" si="45"/>
        <v>0</v>
      </c>
      <c r="G1077" s="70">
        <f t="shared" si="45"/>
        <v>0</v>
      </c>
      <c r="H1077" s="70">
        <f t="shared" si="45"/>
        <v>0</v>
      </c>
      <c r="I1077" s="70">
        <f t="shared" si="45"/>
        <v>0</v>
      </c>
      <c r="J1077" s="70">
        <f t="shared" si="45"/>
        <v>0</v>
      </c>
      <c r="K1077" s="88"/>
    </row>
    <row r="1078" spans="1:11" x14ac:dyDescent="0.25">
      <c r="A1078" s="71"/>
      <c r="B1078" s="94"/>
      <c r="C1078" s="73"/>
      <c r="D1078" s="73"/>
      <c r="E1078" s="73"/>
      <c r="F1078" s="73"/>
      <c r="G1078" s="73"/>
      <c r="H1078" s="73"/>
      <c r="I1078" s="73"/>
      <c r="J1078" s="73"/>
      <c r="K1078" s="88"/>
    </row>
    <row r="1079" spans="1:11" x14ac:dyDescent="0.25">
      <c r="A1079" s="74"/>
      <c r="B1079" s="94"/>
      <c r="C1079" s="75"/>
      <c r="D1079" s="75"/>
      <c r="E1079" s="75"/>
      <c r="F1079" s="75"/>
      <c r="G1079" s="75"/>
      <c r="H1079" s="75"/>
      <c r="I1079" s="75"/>
      <c r="J1079" s="75"/>
      <c r="K1079" s="88"/>
    </row>
    <row r="1080" spans="1:11" x14ac:dyDescent="0.25">
      <c r="A1080" s="76"/>
      <c r="B1080" s="94">
        <v>42163</v>
      </c>
      <c r="C1080" s="78"/>
      <c r="D1080" s="78"/>
      <c r="E1080" s="78"/>
      <c r="F1080" s="78"/>
      <c r="G1080" s="78"/>
      <c r="H1080" s="78"/>
      <c r="I1080" s="78"/>
      <c r="J1080" s="78"/>
      <c r="K1080" s="88"/>
    </row>
    <row r="1081" spans="1:11" x14ac:dyDescent="0.25">
      <c r="A1081" s="79"/>
      <c r="B1081" s="94"/>
      <c r="C1081" s="80"/>
      <c r="D1081" s="80"/>
      <c r="E1081" s="80"/>
      <c r="F1081" s="80"/>
      <c r="G1081" s="80"/>
      <c r="H1081" s="80"/>
      <c r="I1081" s="80"/>
      <c r="J1081" s="80"/>
      <c r="K1081" s="88"/>
    </row>
    <row r="1082" spans="1:11" x14ac:dyDescent="0.25">
      <c r="A1082" s="81"/>
      <c r="B1082" s="94"/>
      <c r="C1082" s="82"/>
      <c r="D1082" s="82"/>
      <c r="E1082" s="82"/>
      <c r="F1082" s="82"/>
      <c r="G1082" s="82"/>
      <c r="H1082" s="82"/>
      <c r="I1082" s="82"/>
      <c r="J1082" s="82"/>
      <c r="K1082" s="88"/>
    </row>
    <row r="1083" spans="1:11" x14ac:dyDescent="0.25">
      <c r="A1083" s="83"/>
      <c r="B1083" s="84">
        <v>42164</v>
      </c>
      <c r="C1083" s="85"/>
      <c r="D1083" s="85"/>
      <c r="E1083" s="85"/>
      <c r="F1083" s="85"/>
      <c r="G1083" s="85"/>
      <c r="H1083" s="85"/>
      <c r="I1083" s="85"/>
      <c r="J1083" s="85"/>
      <c r="K1083" s="88"/>
    </row>
    <row r="1084" spans="1:11" x14ac:dyDescent="0.25">
      <c r="A1084" s="71"/>
      <c r="B1084" s="72"/>
      <c r="C1084" s="73"/>
      <c r="D1084" s="73"/>
      <c r="E1084" s="73"/>
      <c r="F1084" s="73"/>
      <c r="G1084" s="73"/>
      <c r="H1084" s="73"/>
      <c r="I1084" s="73"/>
      <c r="J1084" s="73"/>
      <c r="K1084" s="88"/>
    </row>
    <row r="1085" spans="1:11" x14ac:dyDescent="0.25">
      <c r="A1085" s="74"/>
      <c r="B1085" s="72"/>
      <c r="C1085" s="75"/>
      <c r="D1085" s="75"/>
      <c r="E1085" s="75"/>
      <c r="F1085" s="75"/>
      <c r="G1085" s="75"/>
      <c r="H1085" s="75"/>
      <c r="I1085" s="75"/>
      <c r="J1085" s="75"/>
      <c r="K1085" s="88"/>
    </row>
    <row r="1086" spans="1:11" x14ac:dyDescent="0.25">
      <c r="A1086" s="76"/>
      <c r="B1086" s="72"/>
      <c r="C1086" s="78"/>
      <c r="D1086" s="78"/>
      <c r="E1086" s="78"/>
      <c r="F1086" s="78"/>
      <c r="G1086" s="78"/>
      <c r="H1086" s="78"/>
      <c r="I1086" s="78"/>
      <c r="J1086" s="78"/>
      <c r="K1086" s="88"/>
    </row>
    <row r="1087" spans="1:11" x14ac:dyDescent="0.25">
      <c r="A1087" s="79"/>
      <c r="B1087" s="72"/>
      <c r="C1087" s="80"/>
      <c r="D1087" s="80"/>
      <c r="E1087" s="80"/>
      <c r="F1087" s="80"/>
      <c r="G1087" s="80"/>
      <c r="H1087" s="80"/>
      <c r="I1087" s="80"/>
      <c r="J1087" s="80"/>
      <c r="K1087" s="88"/>
    </row>
    <row r="1088" spans="1:11" x14ac:dyDescent="0.25">
      <c r="A1088" s="81"/>
      <c r="B1088" s="72"/>
      <c r="C1088" s="82"/>
      <c r="D1088" s="82"/>
      <c r="E1088" s="82"/>
      <c r="F1088" s="82"/>
      <c r="G1088" s="82"/>
      <c r="H1088" s="82"/>
      <c r="I1088" s="82"/>
      <c r="J1088" s="82"/>
      <c r="K1088" s="88"/>
    </row>
    <row r="1089" spans="1:11" x14ac:dyDescent="0.25">
      <c r="A1089" s="83"/>
      <c r="B1089" s="84">
        <v>42165</v>
      </c>
      <c r="C1089" s="85"/>
      <c r="D1089" s="85"/>
      <c r="E1089" s="85"/>
      <c r="F1089" s="85"/>
      <c r="G1089" s="85"/>
      <c r="H1089" s="85"/>
      <c r="I1089" s="85"/>
      <c r="J1089" s="85"/>
      <c r="K1089" s="88"/>
    </row>
    <row r="1090" spans="1:11" x14ac:dyDescent="0.25">
      <c r="A1090" s="71"/>
      <c r="B1090" s="72"/>
      <c r="C1090" s="73"/>
      <c r="D1090" s="73"/>
      <c r="E1090" s="73"/>
      <c r="F1090" s="73"/>
      <c r="G1090" s="73"/>
      <c r="H1090" s="73"/>
      <c r="I1090" s="73"/>
      <c r="J1090" s="73"/>
      <c r="K1090" s="88"/>
    </row>
    <row r="1091" spans="1:11" x14ac:dyDescent="0.25">
      <c r="A1091" s="74"/>
      <c r="B1091" s="72"/>
      <c r="C1091" s="75"/>
      <c r="D1091" s="75"/>
      <c r="E1091" s="75"/>
      <c r="F1091" s="75"/>
      <c r="G1091" s="75"/>
      <c r="H1091" s="75"/>
      <c r="I1091" s="75"/>
      <c r="J1091" s="75"/>
      <c r="K1091" s="88"/>
    </row>
    <row r="1092" spans="1:11" x14ac:dyDescent="0.25">
      <c r="A1092" s="76"/>
      <c r="B1092" s="72"/>
      <c r="C1092" s="78"/>
      <c r="D1092" s="78"/>
      <c r="E1092" s="78"/>
      <c r="F1092" s="78"/>
      <c r="G1092" s="78"/>
      <c r="H1092" s="78"/>
      <c r="I1092" s="78"/>
      <c r="J1092" s="78"/>
      <c r="K1092" s="88"/>
    </row>
    <row r="1093" spans="1:11" x14ac:dyDescent="0.25">
      <c r="A1093" s="79"/>
      <c r="B1093" s="72"/>
      <c r="C1093" s="80"/>
      <c r="D1093" s="80"/>
      <c r="E1093" s="80"/>
      <c r="F1093" s="80"/>
      <c r="G1093" s="80"/>
      <c r="H1093" s="80"/>
      <c r="I1093" s="80"/>
      <c r="J1093" s="80"/>
      <c r="K1093" s="88"/>
    </row>
    <row r="1094" spans="1:11" x14ac:dyDescent="0.25">
      <c r="A1094" s="81"/>
      <c r="B1094" s="72"/>
      <c r="C1094" s="82"/>
      <c r="D1094" s="82"/>
      <c r="E1094" s="82"/>
      <c r="F1094" s="82"/>
      <c r="G1094" s="82"/>
      <c r="H1094" s="82"/>
      <c r="I1094" s="82"/>
      <c r="J1094" s="82"/>
      <c r="K1094" s="88"/>
    </row>
    <row r="1095" spans="1:11" x14ac:dyDescent="0.25">
      <c r="A1095" s="83"/>
      <c r="B1095" s="84">
        <v>42166</v>
      </c>
      <c r="C1095" s="85"/>
      <c r="D1095" s="85"/>
      <c r="E1095" s="85"/>
      <c r="F1095" s="85"/>
      <c r="G1095" s="85"/>
      <c r="H1095" s="85"/>
      <c r="I1095" s="85"/>
      <c r="J1095" s="85"/>
      <c r="K1095" s="88"/>
    </row>
    <row r="1096" spans="1:11" x14ac:dyDescent="0.25">
      <c r="A1096" s="71"/>
      <c r="B1096" s="72"/>
      <c r="C1096" s="73"/>
      <c r="D1096" s="73"/>
      <c r="E1096" s="73"/>
      <c r="F1096" s="73"/>
      <c r="G1096" s="73"/>
      <c r="H1096" s="73"/>
      <c r="I1096" s="73"/>
      <c r="J1096" s="73"/>
      <c r="K1096" s="88"/>
    </row>
    <row r="1097" spans="1:11" x14ac:dyDescent="0.25">
      <c r="A1097" s="74"/>
      <c r="B1097" s="72"/>
      <c r="C1097" s="75"/>
      <c r="D1097" s="75"/>
      <c r="E1097" s="75"/>
      <c r="F1097" s="75"/>
      <c r="G1097" s="75"/>
      <c r="H1097" s="75"/>
      <c r="I1097" s="75"/>
      <c r="J1097" s="75"/>
      <c r="K1097" s="88"/>
    </row>
    <row r="1098" spans="1:11" x14ac:dyDescent="0.25">
      <c r="A1098" s="76"/>
      <c r="B1098" s="72"/>
      <c r="C1098" s="78"/>
      <c r="D1098" s="78"/>
      <c r="E1098" s="78"/>
      <c r="F1098" s="78"/>
      <c r="G1098" s="78"/>
      <c r="H1098" s="78"/>
      <c r="I1098" s="78"/>
      <c r="J1098" s="78"/>
      <c r="K1098" s="88"/>
    </row>
    <row r="1099" spans="1:11" x14ac:dyDescent="0.25">
      <c r="A1099" s="79"/>
      <c r="B1099" s="72"/>
      <c r="C1099" s="80"/>
      <c r="D1099" s="80"/>
      <c r="E1099" s="80"/>
      <c r="F1099" s="80"/>
      <c r="G1099" s="80"/>
      <c r="H1099" s="80"/>
      <c r="I1099" s="80"/>
      <c r="J1099" s="80"/>
      <c r="K1099" s="88"/>
    </row>
    <row r="1100" spans="1:11" x14ac:dyDescent="0.25">
      <c r="A1100" s="81"/>
      <c r="B1100" s="72"/>
      <c r="C1100" s="82"/>
      <c r="D1100" s="82"/>
      <c r="E1100" s="82"/>
      <c r="F1100" s="82"/>
      <c r="G1100" s="82"/>
      <c r="H1100" s="82"/>
      <c r="I1100" s="82"/>
      <c r="J1100" s="82"/>
      <c r="K1100" s="88"/>
    </row>
    <row r="1101" spans="1:11" x14ac:dyDescent="0.25">
      <c r="A1101" s="83"/>
      <c r="B1101" s="84">
        <v>42167</v>
      </c>
      <c r="C1101" s="85"/>
      <c r="D1101" s="85"/>
      <c r="E1101" s="85"/>
      <c r="F1101" s="85"/>
      <c r="G1101" s="85"/>
      <c r="H1101" s="85"/>
      <c r="I1101" s="85"/>
      <c r="J1101" s="85"/>
      <c r="K1101" s="88"/>
    </row>
    <row r="1102" spans="1:11" x14ac:dyDescent="0.25">
      <c r="A1102" s="71"/>
      <c r="B1102" s="72"/>
      <c r="C1102" s="73"/>
      <c r="D1102" s="73"/>
      <c r="E1102" s="73"/>
      <c r="F1102" s="73"/>
      <c r="G1102" s="73"/>
      <c r="H1102" s="73"/>
      <c r="I1102" s="73"/>
      <c r="J1102" s="73"/>
      <c r="K1102" s="88"/>
    </row>
    <row r="1103" spans="1:11" x14ac:dyDescent="0.25">
      <c r="A1103" s="74"/>
      <c r="B1103" s="72"/>
      <c r="C1103" s="75"/>
      <c r="D1103" s="75"/>
      <c r="E1103" s="75"/>
      <c r="F1103" s="75"/>
      <c r="G1103" s="75"/>
      <c r="H1103" s="75"/>
      <c r="I1103" s="75"/>
      <c r="J1103" s="75"/>
      <c r="K1103" s="88"/>
    </row>
    <row r="1104" spans="1:11" x14ac:dyDescent="0.25">
      <c r="A1104" s="76"/>
      <c r="B1104" s="72"/>
      <c r="C1104" s="78"/>
      <c r="D1104" s="78"/>
      <c r="E1104" s="78"/>
      <c r="F1104" s="78"/>
      <c r="G1104" s="78"/>
      <c r="H1104" s="78"/>
      <c r="I1104" s="78"/>
      <c r="J1104" s="78"/>
      <c r="K1104" s="88"/>
    </row>
    <row r="1105" spans="1:11" x14ac:dyDescent="0.25">
      <c r="A1105" s="79"/>
      <c r="B1105" s="72"/>
      <c r="C1105" s="80"/>
      <c r="D1105" s="80"/>
      <c r="E1105" s="80"/>
      <c r="F1105" s="80"/>
      <c r="G1105" s="80"/>
      <c r="H1105" s="80"/>
      <c r="I1105" s="80"/>
      <c r="J1105" s="80"/>
      <c r="K1105" s="88"/>
    </row>
    <row r="1106" spans="1:11" x14ac:dyDescent="0.25">
      <c r="A1106" s="81"/>
      <c r="B1106" s="72"/>
      <c r="C1106" s="82"/>
      <c r="D1106" s="82"/>
      <c r="E1106" s="82"/>
      <c r="F1106" s="82"/>
      <c r="G1106" s="82"/>
      <c r="H1106" s="82"/>
      <c r="I1106" s="82"/>
      <c r="J1106" s="82"/>
      <c r="K1106" s="88"/>
    </row>
    <row r="1107" spans="1:11" x14ac:dyDescent="0.25">
      <c r="A1107" s="68"/>
      <c r="B1107" s="69"/>
      <c r="C1107" s="70">
        <f>SUM(C1112,C1118,C1124,C1130,C1136)</f>
        <v>0</v>
      </c>
      <c r="D1107" s="70">
        <f t="shared" ref="D1107:J1107" si="46">SUM(D1112,D1118,D1124,D1130,D1136)</f>
        <v>0</v>
      </c>
      <c r="E1107" s="70">
        <f t="shared" si="46"/>
        <v>0</v>
      </c>
      <c r="F1107" s="70">
        <f t="shared" si="46"/>
        <v>0</v>
      </c>
      <c r="G1107" s="70">
        <f t="shared" si="46"/>
        <v>0</v>
      </c>
      <c r="H1107" s="70">
        <f t="shared" si="46"/>
        <v>0</v>
      </c>
      <c r="I1107" s="70">
        <f t="shared" si="46"/>
        <v>0</v>
      </c>
      <c r="J1107" s="70">
        <f t="shared" si="46"/>
        <v>0</v>
      </c>
      <c r="K1107" s="88"/>
    </row>
    <row r="1108" spans="1:11" x14ac:dyDescent="0.25">
      <c r="A1108" s="71"/>
      <c r="B1108" s="94"/>
      <c r="C1108" s="73"/>
      <c r="D1108" s="73"/>
      <c r="E1108" s="73"/>
      <c r="F1108" s="73"/>
      <c r="G1108" s="73"/>
      <c r="H1108" s="73"/>
      <c r="I1108" s="73"/>
      <c r="J1108" s="73"/>
      <c r="K1108" s="88"/>
    </row>
    <row r="1109" spans="1:11" x14ac:dyDescent="0.25">
      <c r="A1109" s="74"/>
      <c r="B1109" s="94"/>
      <c r="C1109" s="75"/>
      <c r="D1109" s="75"/>
      <c r="E1109" s="75"/>
      <c r="F1109" s="75"/>
      <c r="G1109" s="75"/>
      <c r="H1109" s="75"/>
      <c r="I1109" s="75"/>
      <c r="J1109" s="75"/>
      <c r="K1109" s="88"/>
    </row>
    <row r="1110" spans="1:11" x14ac:dyDescent="0.25">
      <c r="A1110" s="76"/>
      <c r="B1110" s="94">
        <v>42170</v>
      </c>
      <c r="C1110" s="78"/>
      <c r="D1110" s="78"/>
      <c r="E1110" s="78"/>
      <c r="F1110" s="78"/>
      <c r="G1110" s="78"/>
      <c r="H1110" s="78"/>
      <c r="I1110" s="78"/>
      <c r="J1110" s="78"/>
      <c r="K1110" s="88"/>
    </row>
    <row r="1111" spans="1:11" x14ac:dyDescent="0.25">
      <c r="A1111" s="79"/>
      <c r="B1111" s="94"/>
      <c r="C1111" s="80"/>
      <c r="D1111" s="80"/>
      <c r="E1111" s="80"/>
      <c r="F1111" s="80"/>
      <c r="G1111" s="80"/>
      <c r="H1111" s="80"/>
      <c r="I1111" s="80"/>
      <c r="J1111" s="80"/>
      <c r="K1111" s="88"/>
    </row>
    <row r="1112" spans="1:11" x14ac:dyDescent="0.25">
      <c r="A1112" s="81"/>
      <c r="B1112" s="94"/>
      <c r="C1112" s="82"/>
      <c r="D1112" s="82"/>
      <c r="E1112" s="82"/>
      <c r="F1112" s="82"/>
      <c r="G1112" s="82"/>
      <c r="H1112" s="82"/>
      <c r="I1112" s="82"/>
      <c r="J1112" s="82"/>
      <c r="K1112" s="88"/>
    </row>
    <row r="1113" spans="1:11" x14ac:dyDescent="0.25">
      <c r="A1113" s="83"/>
      <c r="B1113" s="84">
        <v>42171</v>
      </c>
      <c r="C1113" s="85"/>
      <c r="D1113" s="85"/>
      <c r="E1113" s="85"/>
      <c r="F1113" s="85"/>
      <c r="G1113" s="85"/>
      <c r="H1113" s="85"/>
      <c r="I1113" s="85"/>
      <c r="J1113" s="85"/>
      <c r="K1113" s="88"/>
    </row>
    <row r="1114" spans="1:11" x14ac:dyDescent="0.25">
      <c r="A1114" s="71"/>
      <c r="B1114" s="72"/>
      <c r="C1114" s="73"/>
      <c r="D1114" s="73"/>
      <c r="E1114" s="73"/>
      <c r="F1114" s="73"/>
      <c r="G1114" s="73"/>
      <c r="H1114" s="73"/>
      <c r="I1114" s="73"/>
      <c r="J1114" s="73"/>
      <c r="K1114" s="88"/>
    </row>
    <row r="1115" spans="1:11" x14ac:dyDescent="0.25">
      <c r="A1115" s="74"/>
      <c r="B1115" s="72"/>
      <c r="C1115" s="75"/>
      <c r="D1115" s="75"/>
      <c r="E1115" s="75"/>
      <c r="F1115" s="75"/>
      <c r="G1115" s="75"/>
      <c r="H1115" s="75"/>
      <c r="I1115" s="75"/>
      <c r="J1115" s="75"/>
      <c r="K1115" s="88"/>
    </row>
    <row r="1116" spans="1:11" x14ac:dyDescent="0.25">
      <c r="A1116" s="76"/>
      <c r="B1116" s="72"/>
      <c r="C1116" s="78"/>
      <c r="D1116" s="78"/>
      <c r="E1116" s="78"/>
      <c r="F1116" s="78"/>
      <c r="G1116" s="78"/>
      <c r="H1116" s="78"/>
      <c r="I1116" s="78"/>
      <c r="J1116" s="78"/>
      <c r="K1116" s="88"/>
    </row>
    <row r="1117" spans="1:11" x14ac:dyDescent="0.25">
      <c r="A1117" s="79"/>
      <c r="B1117" s="72"/>
      <c r="C1117" s="80"/>
      <c r="D1117" s="80"/>
      <c r="E1117" s="80"/>
      <c r="F1117" s="80"/>
      <c r="G1117" s="80"/>
      <c r="H1117" s="80"/>
      <c r="I1117" s="80"/>
      <c r="J1117" s="80"/>
      <c r="K1117" s="88"/>
    </row>
    <row r="1118" spans="1:11" x14ac:dyDescent="0.25">
      <c r="A1118" s="81"/>
      <c r="B1118" s="72"/>
      <c r="C1118" s="82"/>
      <c r="D1118" s="82"/>
      <c r="E1118" s="82"/>
      <c r="F1118" s="82"/>
      <c r="G1118" s="82"/>
      <c r="H1118" s="82"/>
      <c r="I1118" s="82"/>
      <c r="J1118" s="82"/>
      <c r="K1118" s="88"/>
    </row>
    <row r="1119" spans="1:11" x14ac:dyDescent="0.25">
      <c r="A1119" s="83"/>
      <c r="B1119" s="84">
        <v>42172</v>
      </c>
      <c r="C1119" s="85"/>
      <c r="D1119" s="85"/>
      <c r="E1119" s="85"/>
      <c r="F1119" s="85"/>
      <c r="G1119" s="85"/>
      <c r="H1119" s="85"/>
      <c r="I1119" s="85"/>
      <c r="J1119" s="85"/>
      <c r="K1119" s="88"/>
    </row>
    <row r="1120" spans="1:11" x14ac:dyDescent="0.25">
      <c r="A1120" s="71"/>
      <c r="B1120" s="72"/>
      <c r="C1120" s="73"/>
      <c r="D1120" s="73"/>
      <c r="E1120" s="73"/>
      <c r="F1120" s="73"/>
      <c r="G1120" s="73"/>
      <c r="H1120" s="73"/>
      <c r="I1120" s="73"/>
      <c r="J1120" s="73"/>
      <c r="K1120" s="88"/>
    </row>
    <row r="1121" spans="1:11" x14ac:dyDescent="0.25">
      <c r="A1121" s="74"/>
      <c r="B1121" s="72"/>
      <c r="C1121" s="75"/>
      <c r="D1121" s="75"/>
      <c r="E1121" s="75"/>
      <c r="F1121" s="75"/>
      <c r="G1121" s="75"/>
      <c r="H1121" s="75"/>
      <c r="I1121" s="75"/>
      <c r="J1121" s="75"/>
      <c r="K1121" s="88"/>
    </row>
    <row r="1122" spans="1:11" x14ac:dyDescent="0.25">
      <c r="A1122" s="76"/>
      <c r="B1122" s="72"/>
      <c r="C1122" s="78"/>
      <c r="D1122" s="78"/>
      <c r="E1122" s="78"/>
      <c r="F1122" s="78"/>
      <c r="G1122" s="78"/>
      <c r="H1122" s="78"/>
      <c r="I1122" s="78"/>
      <c r="J1122" s="78"/>
      <c r="K1122" s="88"/>
    </row>
    <row r="1123" spans="1:11" x14ac:dyDescent="0.25">
      <c r="A1123" s="79"/>
      <c r="B1123" s="72"/>
      <c r="C1123" s="80"/>
      <c r="D1123" s="80"/>
      <c r="E1123" s="80"/>
      <c r="F1123" s="80"/>
      <c r="G1123" s="80"/>
      <c r="H1123" s="80"/>
      <c r="I1123" s="80"/>
      <c r="J1123" s="80"/>
      <c r="K1123" s="88"/>
    </row>
    <row r="1124" spans="1:11" x14ac:dyDescent="0.25">
      <c r="A1124" s="81"/>
      <c r="B1124" s="72"/>
      <c r="C1124" s="82"/>
      <c r="D1124" s="82"/>
      <c r="E1124" s="82"/>
      <c r="F1124" s="82"/>
      <c r="G1124" s="82"/>
      <c r="H1124" s="82"/>
      <c r="I1124" s="82"/>
      <c r="J1124" s="82"/>
      <c r="K1124" s="88"/>
    </row>
    <row r="1125" spans="1:11" x14ac:dyDescent="0.25">
      <c r="A1125" s="83"/>
      <c r="B1125" s="84">
        <v>42173</v>
      </c>
      <c r="C1125" s="85"/>
      <c r="D1125" s="85"/>
      <c r="E1125" s="85"/>
      <c r="F1125" s="85"/>
      <c r="G1125" s="85"/>
      <c r="H1125" s="85"/>
      <c r="I1125" s="85"/>
      <c r="J1125" s="85"/>
      <c r="K1125" s="88"/>
    </row>
    <row r="1126" spans="1:11" x14ac:dyDescent="0.25">
      <c r="A1126" s="71"/>
      <c r="B1126" s="72"/>
      <c r="C1126" s="73"/>
      <c r="D1126" s="73"/>
      <c r="E1126" s="73"/>
      <c r="F1126" s="73"/>
      <c r="G1126" s="73"/>
      <c r="H1126" s="73"/>
      <c r="I1126" s="73"/>
      <c r="J1126" s="73"/>
      <c r="K1126" s="88"/>
    </row>
    <row r="1127" spans="1:11" x14ac:dyDescent="0.25">
      <c r="A1127" s="74"/>
      <c r="B1127" s="72"/>
      <c r="C1127" s="75"/>
      <c r="D1127" s="75"/>
      <c r="E1127" s="75"/>
      <c r="F1127" s="75"/>
      <c r="G1127" s="75"/>
      <c r="H1127" s="75"/>
      <c r="I1127" s="75"/>
      <c r="J1127" s="75"/>
      <c r="K1127" s="88"/>
    </row>
    <row r="1128" spans="1:11" x14ac:dyDescent="0.25">
      <c r="A1128" s="76"/>
      <c r="B1128" s="72"/>
      <c r="C1128" s="78"/>
      <c r="D1128" s="78"/>
      <c r="E1128" s="78"/>
      <c r="F1128" s="78"/>
      <c r="G1128" s="78"/>
      <c r="H1128" s="78"/>
      <c r="I1128" s="78"/>
      <c r="J1128" s="78"/>
      <c r="K1128" s="88"/>
    </row>
    <row r="1129" spans="1:11" x14ac:dyDescent="0.25">
      <c r="A1129" s="79"/>
      <c r="B1129" s="72"/>
      <c r="C1129" s="80"/>
      <c r="D1129" s="80"/>
      <c r="E1129" s="80"/>
      <c r="F1129" s="80"/>
      <c r="G1129" s="80"/>
      <c r="H1129" s="80"/>
      <c r="I1129" s="80"/>
      <c r="J1129" s="80"/>
      <c r="K1129" s="88"/>
    </row>
    <row r="1130" spans="1:11" x14ac:dyDescent="0.25">
      <c r="A1130" s="81"/>
      <c r="B1130" s="72"/>
      <c r="C1130" s="82"/>
      <c r="D1130" s="82"/>
      <c r="E1130" s="82"/>
      <c r="F1130" s="82"/>
      <c r="G1130" s="82"/>
      <c r="H1130" s="82"/>
      <c r="I1130" s="82"/>
      <c r="J1130" s="82"/>
      <c r="K1130" s="88"/>
    </row>
    <row r="1131" spans="1:11" x14ac:dyDescent="0.25">
      <c r="A1131" s="83"/>
      <c r="B1131" s="84">
        <v>42174</v>
      </c>
      <c r="C1131" s="85"/>
      <c r="D1131" s="85"/>
      <c r="E1131" s="85"/>
      <c r="F1131" s="85"/>
      <c r="G1131" s="85"/>
      <c r="H1131" s="85"/>
      <c r="I1131" s="85"/>
      <c r="J1131" s="85"/>
      <c r="K1131" s="88"/>
    </row>
    <row r="1132" spans="1:11" x14ac:dyDescent="0.25">
      <c r="A1132" s="71"/>
      <c r="B1132" s="72"/>
      <c r="C1132" s="73"/>
      <c r="D1132" s="73"/>
      <c r="E1132" s="73"/>
      <c r="F1132" s="73"/>
      <c r="G1132" s="73"/>
      <c r="H1132" s="73"/>
      <c r="I1132" s="73"/>
      <c r="J1132" s="73"/>
      <c r="K1132" s="88"/>
    </row>
    <row r="1133" spans="1:11" x14ac:dyDescent="0.25">
      <c r="A1133" s="74"/>
      <c r="B1133" s="72"/>
      <c r="C1133" s="75"/>
      <c r="D1133" s="75"/>
      <c r="E1133" s="75"/>
      <c r="F1133" s="75"/>
      <c r="G1133" s="75"/>
      <c r="H1133" s="75"/>
      <c r="I1133" s="75"/>
      <c r="J1133" s="75"/>
      <c r="K1133" s="88"/>
    </row>
    <row r="1134" spans="1:11" x14ac:dyDescent="0.25">
      <c r="A1134" s="76"/>
      <c r="B1134" s="72"/>
      <c r="C1134" s="78"/>
      <c r="D1134" s="78"/>
      <c r="E1134" s="78"/>
      <c r="F1134" s="78"/>
      <c r="G1134" s="78"/>
      <c r="H1134" s="78"/>
      <c r="I1134" s="78"/>
      <c r="J1134" s="78"/>
      <c r="K1134" s="88"/>
    </row>
    <row r="1135" spans="1:11" x14ac:dyDescent="0.25">
      <c r="A1135" s="79"/>
      <c r="B1135" s="72"/>
      <c r="C1135" s="80"/>
      <c r="D1135" s="80"/>
      <c r="E1135" s="80"/>
      <c r="F1135" s="80"/>
      <c r="G1135" s="80"/>
      <c r="H1135" s="80"/>
      <c r="I1135" s="80"/>
      <c r="J1135" s="80"/>
      <c r="K1135" s="88"/>
    </row>
    <row r="1136" spans="1:11" x14ac:dyDescent="0.25">
      <c r="A1136" s="81"/>
      <c r="B1136" s="72"/>
      <c r="C1136" s="82"/>
      <c r="D1136" s="82"/>
      <c r="E1136" s="82"/>
      <c r="F1136" s="82"/>
      <c r="G1136" s="82"/>
      <c r="H1136" s="82"/>
      <c r="I1136" s="82"/>
      <c r="J1136" s="82"/>
      <c r="K1136" s="88"/>
    </row>
    <row r="1137" spans="1:11" x14ac:dyDescent="0.25">
      <c r="A1137" s="68"/>
      <c r="B1137" s="69"/>
      <c r="C1137" s="70">
        <f>SUM(C1142,C1148,C1154,C1160,C1166)</f>
        <v>0</v>
      </c>
      <c r="D1137" s="70">
        <f t="shared" ref="D1137:J1137" si="47">SUM(D1142,D1148,D1154,D1160,D1166)</f>
        <v>0</v>
      </c>
      <c r="E1137" s="70">
        <f t="shared" si="47"/>
        <v>0</v>
      </c>
      <c r="F1137" s="70">
        <f t="shared" si="47"/>
        <v>0</v>
      </c>
      <c r="G1137" s="70">
        <f t="shared" si="47"/>
        <v>0</v>
      </c>
      <c r="H1137" s="70">
        <f t="shared" si="47"/>
        <v>0</v>
      </c>
      <c r="I1137" s="70">
        <f t="shared" si="47"/>
        <v>0</v>
      </c>
      <c r="J1137" s="70">
        <f t="shared" si="47"/>
        <v>0</v>
      </c>
      <c r="K1137" s="88"/>
    </row>
    <row r="1138" spans="1:11" x14ac:dyDescent="0.25">
      <c r="A1138" s="71"/>
      <c r="B1138" s="94"/>
      <c r="C1138" s="73"/>
      <c r="D1138" s="73"/>
      <c r="E1138" s="73"/>
      <c r="F1138" s="73"/>
      <c r="G1138" s="73"/>
      <c r="H1138" s="73"/>
      <c r="I1138" s="73"/>
      <c r="J1138" s="73"/>
      <c r="K1138" s="88"/>
    </row>
    <row r="1139" spans="1:11" x14ac:dyDescent="0.25">
      <c r="A1139" s="74"/>
      <c r="B1139" s="94">
        <v>42177</v>
      </c>
      <c r="C1139" s="75"/>
      <c r="D1139" s="75"/>
      <c r="E1139" s="75"/>
      <c r="F1139" s="75"/>
      <c r="G1139" s="75"/>
      <c r="H1139" s="75"/>
      <c r="I1139" s="75"/>
      <c r="J1139" s="75"/>
      <c r="K1139" s="88"/>
    </row>
    <row r="1140" spans="1:11" x14ac:dyDescent="0.25">
      <c r="A1140" s="76"/>
      <c r="B1140" s="94"/>
      <c r="C1140" s="78"/>
      <c r="D1140" s="78"/>
      <c r="E1140" s="78"/>
      <c r="F1140" s="78"/>
      <c r="G1140" s="78"/>
      <c r="H1140" s="78"/>
      <c r="I1140" s="78"/>
      <c r="J1140" s="78"/>
      <c r="K1140" s="88"/>
    </row>
    <row r="1141" spans="1:11" x14ac:dyDescent="0.25">
      <c r="A1141" s="79"/>
      <c r="B1141" s="94"/>
      <c r="C1141" s="80"/>
      <c r="D1141" s="80"/>
      <c r="E1141" s="80"/>
      <c r="F1141" s="80"/>
      <c r="G1141" s="80"/>
      <c r="H1141" s="80"/>
      <c r="I1141" s="80"/>
      <c r="J1141" s="80"/>
      <c r="K1141" s="88"/>
    </row>
    <row r="1142" spans="1:11" x14ac:dyDescent="0.25">
      <c r="A1142" s="81"/>
      <c r="B1142" s="94"/>
      <c r="C1142" s="82"/>
      <c r="D1142" s="82"/>
      <c r="E1142" s="82"/>
      <c r="F1142" s="82"/>
      <c r="G1142" s="82"/>
      <c r="H1142" s="82"/>
      <c r="I1142" s="82"/>
      <c r="J1142" s="82"/>
      <c r="K1142" s="88"/>
    </row>
    <row r="1143" spans="1:11" x14ac:dyDescent="0.25">
      <c r="A1143" s="83"/>
      <c r="B1143" s="84">
        <v>42178</v>
      </c>
      <c r="C1143" s="85"/>
      <c r="D1143" s="85"/>
      <c r="E1143" s="85"/>
      <c r="F1143" s="85"/>
      <c r="G1143" s="85"/>
      <c r="H1143" s="85"/>
      <c r="I1143" s="85"/>
      <c r="J1143" s="85"/>
      <c r="K1143" s="88"/>
    </row>
    <row r="1144" spans="1:11" x14ac:dyDescent="0.25">
      <c r="A1144" s="71"/>
      <c r="B1144" s="72"/>
      <c r="C1144" s="73"/>
      <c r="D1144" s="73"/>
      <c r="E1144" s="73"/>
      <c r="F1144" s="73"/>
      <c r="G1144" s="73"/>
      <c r="H1144" s="73"/>
      <c r="I1144" s="73"/>
      <c r="J1144" s="73"/>
      <c r="K1144" s="88"/>
    </row>
    <row r="1145" spans="1:11" x14ac:dyDescent="0.25">
      <c r="A1145" s="74"/>
      <c r="B1145" s="72"/>
      <c r="C1145" s="75"/>
      <c r="D1145" s="75"/>
      <c r="E1145" s="75"/>
      <c r="F1145" s="75"/>
      <c r="G1145" s="75"/>
      <c r="H1145" s="75"/>
      <c r="I1145" s="75"/>
      <c r="J1145" s="75"/>
      <c r="K1145" s="88"/>
    </row>
    <row r="1146" spans="1:11" x14ac:dyDescent="0.25">
      <c r="A1146" s="76"/>
      <c r="B1146" s="72"/>
      <c r="C1146" s="78"/>
      <c r="D1146" s="78"/>
      <c r="E1146" s="78"/>
      <c r="F1146" s="78"/>
      <c r="G1146" s="78"/>
      <c r="H1146" s="78"/>
      <c r="I1146" s="78"/>
      <c r="J1146" s="78"/>
      <c r="K1146" s="88"/>
    </row>
    <row r="1147" spans="1:11" x14ac:dyDescent="0.25">
      <c r="A1147" s="79"/>
      <c r="B1147" s="72"/>
      <c r="C1147" s="80"/>
      <c r="D1147" s="80"/>
      <c r="E1147" s="80"/>
      <c r="F1147" s="80"/>
      <c r="G1147" s="80"/>
      <c r="H1147" s="80"/>
      <c r="I1147" s="80"/>
      <c r="J1147" s="80"/>
      <c r="K1147" s="88"/>
    </row>
    <row r="1148" spans="1:11" x14ac:dyDescent="0.25">
      <c r="A1148" s="81"/>
      <c r="B1148" s="72"/>
      <c r="C1148" s="82"/>
      <c r="D1148" s="82"/>
      <c r="E1148" s="82"/>
      <c r="F1148" s="82"/>
      <c r="G1148" s="82"/>
      <c r="H1148" s="82"/>
      <c r="I1148" s="82"/>
      <c r="J1148" s="82"/>
      <c r="K1148" s="88"/>
    </row>
    <row r="1149" spans="1:11" x14ac:dyDescent="0.25">
      <c r="A1149" s="83"/>
      <c r="B1149" s="84">
        <v>42179</v>
      </c>
      <c r="C1149" s="85"/>
      <c r="D1149" s="85"/>
      <c r="E1149" s="85"/>
      <c r="F1149" s="85"/>
      <c r="G1149" s="85"/>
      <c r="H1149" s="85"/>
      <c r="I1149" s="85"/>
      <c r="J1149" s="85"/>
      <c r="K1149" s="88"/>
    </row>
    <row r="1150" spans="1:11" x14ac:dyDescent="0.25">
      <c r="A1150" s="71"/>
      <c r="B1150" s="72"/>
      <c r="C1150" s="73"/>
      <c r="D1150" s="73"/>
      <c r="E1150" s="73"/>
      <c r="F1150" s="73"/>
      <c r="G1150" s="73"/>
      <c r="H1150" s="73"/>
      <c r="I1150" s="73"/>
      <c r="J1150" s="73"/>
      <c r="K1150" s="88"/>
    </row>
    <row r="1151" spans="1:11" x14ac:dyDescent="0.25">
      <c r="A1151" s="74"/>
      <c r="B1151" s="72"/>
      <c r="C1151" s="75"/>
      <c r="D1151" s="75"/>
      <c r="E1151" s="75"/>
      <c r="F1151" s="75"/>
      <c r="G1151" s="75"/>
      <c r="H1151" s="75"/>
      <c r="I1151" s="75"/>
      <c r="J1151" s="75"/>
      <c r="K1151" s="88"/>
    </row>
    <row r="1152" spans="1:11" x14ac:dyDescent="0.25">
      <c r="A1152" s="76"/>
      <c r="B1152" s="72"/>
      <c r="C1152" s="78"/>
      <c r="D1152" s="78"/>
      <c r="E1152" s="78"/>
      <c r="F1152" s="78"/>
      <c r="G1152" s="78"/>
      <c r="H1152" s="78"/>
      <c r="I1152" s="78"/>
      <c r="J1152" s="78"/>
      <c r="K1152" s="88"/>
    </row>
    <row r="1153" spans="1:11" x14ac:dyDescent="0.25">
      <c r="A1153" s="79"/>
      <c r="B1153" s="72"/>
      <c r="C1153" s="80"/>
      <c r="D1153" s="80"/>
      <c r="E1153" s="80"/>
      <c r="F1153" s="80"/>
      <c r="G1153" s="80"/>
      <c r="H1153" s="80"/>
      <c r="I1153" s="80"/>
      <c r="J1153" s="80"/>
      <c r="K1153" s="88"/>
    </row>
    <row r="1154" spans="1:11" x14ac:dyDescent="0.25">
      <c r="A1154" s="81"/>
      <c r="B1154" s="72"/>
      <c r="C1154" s="82"/>
      <c r="D1154" s="82"/>
      <c r="E1154" s="82"/>
      <c r="F1154" s="82"/>
      <c r="G1154" s="82"/>
      <c r="H1154" s="82"/>
      <c r="I1154" s="82"/>
      <c r="J1154" s="82"/>
      <c r="K1154" s="88"/>
    </row>
    <row r="1155" spans="1:11" x14ac:dyDescent="0.25">
      <c r="A1155" s="83"/>
      <c r="B1155" s="84">
        <v>42180</v>
      </c>
      <c r="C1155" s="85"/>
      <c r="D1155" s="85"/>
      <c r="E1155" s="85"/>
      <c r="F1155" s="85"/>
      <c r="G1155" s="85"/>
      <c r="H1155" s="85"/>
      <c r="I1155" s="85"/>
      <c r="J1155" s="85"/>
      <c r="K1155" s="88"/>
    </row>
    <row r="1156" spans="1:11" x14ac:dyDescent="0.25">
      <c r="A1156" s="71"/>
      <c r="B1156" s="72"/>
      <c r="C1156" s="73"/>
      <c r="D1156" s="73"/>
      <c r="E1156" s="73"/>
      <c r="F1156" s="73"/>
      <c r="G1156" s="73"/>
      <c r="H1156" s="73"/>
      <c r="I1156" s="73"/>
      <c r="J1156" s="73"/>
      <c r="K1156" s="88"/>
    </row>
    <row r="1157" spans="1:11" x14ac:dyDescent="0.25">
      <c r="A1157" s="74"/>
      <c r="B1157" s="72"/>
      <c r="C1157" s="75"/>
      <c r="D1157" s="75"/>
      <c r="E1157" s="75"/>
      <c r="F1157" s="75"/>
      <c r="G1157" s="75"/>
      <c r="H1157" s="75"/>
      <c r="I1157" s="75"/>
      <c r="J1157" s="75"/>
      <c r="K1157" s="88"/>
    </row>
    <row r="1158" spans="1:11" x14ac:dyDescent="0.25">
      <c r="A1158" s="76"/>
      <c r="B1158" s="72"/>
      <c r="C1158" s="78"/>
      <c r="D1158" s="78"/>
      <c r="E1158" s="78"/>
      <c r="F1158" s="78"/>
      <c r="G1158" s="78"/>
      <c r="H1158" s="78"/>
      <c r="I1158" s="78"/>
      <c r="J1158" s="78"/>
      <c r="K1158" s="88"/>
    </row>
    <row r="1159" spans="1:11" x14ac:dyDescent="0.25">
      <c r="A1159" s="79"/>
      <c r="B1159" s="72"/>
      <c r="C1159" s="80"/>
      <c r="D1159" s="80"/>
      <c r="E1159" s="80"/>
      <c r="F1159" s="80"/>
      <c r="G1159" s="80"/>
      <c r="H1159" s="80"/>
      <c r="I1159" s="80"/>
      <c r="J1159" s="80"/>
      <c r="K1159" s="88"/>
    </row>
    <row r="1160" spans="1:11" x14ac:dyDescent="0.25">
      <c r="A1160" s="81"/>
      <c r="B1160" s="72"/>
      <c r="C1160" s="82"/>
      <c r="D1160" s="82"/>
      <c r="E1160" s="82"/>
      <c r="F1160" s="82"/>
      <c r="G1160" s="82"/>
      <c r="H1160" s="82"/>
      <c r="I1160" s="82"/>
      <c r="J1160" s="82"/>
      <c r="K1160" s="88"/>
    </row>
    <row r="1161" spans="1:11" x14ac:dyDescent="0.25">
      <c r="A1161" s="83"/>
      <c r="B1161" s="84">
        <v>42181</v>
      </c>
      <c r="C1161" s="85"/>
      <c r="D1161" s="85"/>
      <c r="E1161" s="85"/>
      <c r="F1161" s="85"/>
      <c r="G1161" s="85"/>
      <c r="H1161" s="85"/>
      <c r="I1161" s="85"/>
      <c r="J1161" s="85"/>
      <c r="K1161" s="88"/>
    </row>
    <row r="1162" spans="1:11" x14ac:dyDescent="0.25">
      <c r="A1162" s="71"/>
      <c r="B1162" s="72"/>
      <c r="C1162" s="73"/>
      <c r="D1162" s="73"/>
      <c r="E1162" s="73"/>
      <c r="F1162" s="73"/>
      <c r="G1162" s="73"/>
      <c r="H1162" s="73"/>
      <c r="I1162" s="73"/>
      <c r="J1162" s="73"/>
      <c r="K1162" s="88"/>
    </row>
    <row r="1163" spans="1:11" x14ac:dyDescent="0.25">
      <c r="A1163" s="74"/>
      <c r="B1163" s="72"/>
      <c r="C1163" s="75"/>
      <c r="D1163" s="75"/>
      <c r="E1163" s="75"/>
      <c r="F1163" s="75"/>
      <c r="G1163" s="75"/>
      <c r="H1163" s="75"/>
      <c r="I1163" s="75"/>
      <c r="J1163" s="75"/>
      <c r="K1163" s="88"/>
    </row>
    <row r="1164" spans="1:11" x14ac:dyDescent="0.25">
      <c r="A1164" s="76"/>
      <c r="B1164" s="72"/>
      <c r="C1164" s="78"/>
      <c r="D1164" s="78"/>
      <c r="E1164" s="78"/>
      <c r="F1164" s="78"/>
      <c r="G1164" s="78"/>
      <c r="H1164" s="78"/>
      <c r="I1164" s="78"/>
      <c r="J1164" s="78"/>
      <c r="K1164" s="88"/>
    </row>
    <row r="1165" spans="1:11" x14ac:dyDescent="0.25">
      <c r="A1165" s="79"/>
      <c r="B1165" s="72"/>
      <c r="C1165" s="80"/>
      <c r="D1165" s="80"/>
      <c r="E1165" s="80"/>
      <c r="F1165" s="80"/>
      <c r="G1165" s="80"/>
      <c r="H1165" s="80"/>
      <c r="I1165" s="80"/>
      <c r="J1165" s="80"/>
      <c r="K1165" s="88"/>
    </row>
    <row r="1166" spans="1:11" x14ac:dyDescent="0.25">
      <c r="A1166" s="81"/>
      <c r="B1166" s="72"/>
      <c r="C1166" s="82"/>
      <c r="D1166" s="82"/>
      <c r="E1166" s="82"/>
      <c r="F1166" s="82"/>
      <c r="G1166" s="82"/>
      <c r="H1166" s="82"/>
      <c r="I1166" s="82"/>
      <c r="J1166" s="82"/>
      <c r="K1166" s="88"/>
    </row>
    <row r="1167" spans="1:11" x14ac:dyDescent="0.25">
      <c r="A1167" s="68"/>
      <c r="B1167" s="69"/>
      <c r="C1167" s="70">
        <f>SUM(C1172,C1178,C1184,C1190,C1196)</f>
        <v>0</v>
      </c>
      <c r="D1167" s="70">
        <f t="shared" ref="D1167:J1167" si="48">SUM(D1172,D1178,D1184,D1190,D1196)</f>
        <v>0</v>
      </c>
      <c r="E1167" s="70">
        <f t="shared" si="48"/>
        <v>0</v>
      </c>
      <c r="F1167" s="70">
        <f t="shared" si="48"/>
        <v>0</v>
      </c>
      <c r="G1167" s="70">
        <f t="shared" si="48"/>
        <v>0</v>
      </c>
      <c r="H1167" s="70">
        <f t="shared" si="48"/>
        <v>0</v>
      </c>
      <c r="I1167" s="70">
        <f t="shared" si="48"/>
        <v>0</v>
      </c>
      <c r="J1167" s="70">
        <f t="shared" si="48"/>
        <v>0</v>
      </c>
      <c r="K1167" s="88"/>
    </row>
    <row r="1168" spans="1:11" x14ac:dyDescent="0.25">
      <c r="A1168" s="71"/>
      <c r="B1168" s="94"/>
      <c r="C1168" s="73"/>
      <c r="D1168" s="73"/>
      <c r="E1168" s="73"/>
      <c r="F1168" s="73"/>
      <c r="G1168" s="73"/>
      <c r="H1168" s="73"/>
      <c r="I1168" s="73"/>
      <c r="J1168" s="73"/>
      <c r="K1168" s="88"/>
    </row>
    <row r="1169" spans="1:11" x14ac:dyDescent="0.25">
      <c r="A1169" s="74"/>
      <c r="B1169" s="94"/>
      <c r="C1169" s="75"/>
      <c r="D1169" s="75"/>
      <c r="E1169" s="75"/>
      <c r="F1169" s="75"/>
      <c r="G1169" s="75"/>
      <c r="H1169" s="75"/>
      <c r="I1169" s="75"/>
      <c r="J1169" s="75"/>
      <c r="K1169" s="88"/>
    </row>
    <row r="1170" spans="1:11" x14ac:dyDescent="0.25">
      <c r="A1170" s="76"/>
      <c r="B1170" s="94">
        <v>42184</v>
      </c>
      <c r="C1170" s="78"/>
      <c r="D1170" s="78"/>
      <c r="E1170" s="78"/>
      <c r="F1170" s="78"/>
      <c r="G1170" s="78"/>
      <c r="H1170" s="78"/>
      <c r="I1170" s="78"/>
      <c r="J1170" s="78"/>
      <c r="K1170" s="88"/>
    </row>
    <row r="1171" spans="1:11" x14ac:dyDescent="0.25">
      <c r="A1171" s="79"/>
      <c r="B1171" s="94"/>
      <c r="C1171" s="80"/>
      <c r="D1171" s="80"/>
      <c r="E1171" s="80"/>
      <c r="F1171" s="80"/>
      <c r="G1171" s="80"/>
      <c r="H1171" s="80"/>
      <c r="I1171" s="80"/>
      <c r="J1171" s="80"/>
      <c r="K1171" s="88"/>
    </row>
    <row r="1172" spans="1:11" x14ac:dyDescent="0.25">
      <c r="A1172" s="81"/>
      <c r="B1172" s="94"/>
      <c r="C1172" s="82"/>
      <c r="D1172" s="82"/>
      <c r="E1172" s="82"/>
      <c r="F1172" s="82"/>
      <c r="G1172" s="82"/>
      <c r="H1172" s="82"/>
      <c r="I1172" s="82"/>
      <c r="J1172" s="82"/>
      <c r="K1172" s="88"/>
    </row>
    <row r="1173" spans="1:11" x14ac:dyDescent="0.25">
      <c r="A1173" s="83"/>
      <c r="B1173" s="84">
        <v>42185</v>
      </c>
      <c r="C1173" s="85"/>
      <c r="D1173" s="85"/>
      <c r="E1173" s="85"/>
      <c r="F1173" s="85"/>
      <c r="G1173" s="85"/>
      <c r="H1173" s="85"/>
      <c r="I1173" s="85"/>
      <c r="J1173" s="85"/>
      <c r="K1173" s="88"/>
    </row>
    <row r="1174" spans="1:11" x14ac:dyDescent="0.25">
      <c r="A1174" s="71"/>
      <c r="B1174" s="72"/>
      <c r="C1174" s="73"/>
      <c r="D1174" s="73"/>
      <c r="E1174" s="73"/>
      <c r="F1174" s="73"/>
      <c r="G1174" s="73"/>
      <c r="H1174" s="73"/>
      <c r="I1174" s="73"/>
      <c r="J1174" s="73"/>
      <c r="K1174" s="88"/>
    </row>
    <row r="1175" spans="1:11" x14ac:dyDescent="0.25">
      <c r="A1175" s="74"/>
      <c r="B1175" s="72"/>
      <c r="C1175" s="75"/>
      <c r="D1175" s="75"/>
      <c r="E1175" s="75"/>
      <c r="F1175" s="75"/>
      <c r="G1175" s="75"/>
      <c r="H1175" s="75"/>
      <c r="I1175" s="75"/>
      <c r="J1175" s="75"/>
      <c r="K1175" s="88"/>
    </row>
    <row r="1176" spans="1:11" x14ac:dyDescent="0.25">
      <c r="A1176" s="76"/>
      <c r="B1176" s="72"/>
      <c r="C1176" s="78"/>
      <c r="D1176" s="78"/>
      <c r="E1176" s="78"/>
      <c r="F1176" s="78"/>
      <c r="G1176" s="78"/>
      <c r="H1176" s="78"/>
      <c r="I1176" s="78"/>
      <c r="J1176" s="78"/>
      <c r="K1176" s="88"/>
    </row>
    <row r="1177" spans="1:11" x14ac:dyDescent="0.25">
      <c r="A1177" s="79"/>
      <c r="B1177" s="72"/>
      <c r="C1177" s="80"/>
      <c r="D1177" s="80"/>
      <c r="E1177" s="80"/>
      <c r="F1177" s="80"/>
      <c r="G1177" s="80"/>
      <c r="H1177" s="80"/>
      <c r="I1177" s="80"/>
      <c r="J1177" s="80"/>
      <c r="K1177" s="88"/>
    </row>
    <row r="1178" spans="1:11" x14ac:dyDescent="0.25">
      <c r="A1178" s="81"/>
      <c r="B1178" s="72"/>
      <c r="C1178" s="82"/>
      <c r="D1178" s="82"/>
      <c r="E1178" s="82"/>
      <c r="F1178" s="82"/>
      <c r="G1178" s="82"/>
      <c r="H1178" s="82"/>
      <c r="I1178" s="82"/>
      <c r="J1178" s="82"/>
      <c r="K1178" s="88"/>
    </row>
    <row r="1179" spans="1:11" x14ac:dyDescent="0.25">
      <c r="A1179" s="65"/>
      <c r="B1179" s="66"/>
      <c r="C1179" s="93">
        <f>SUM(C1197,C1227,C1257,C1287+C1184+C1190+C1196)</f>
        <v>0</v>
      </c>
      <c r="D1179" s="93">
        <f t="shared" ref="D1179:J1179" si="49">SUM(D1197,D1227,D1257,D1287+D1184+D1190+D1196)</f>
        <v>0</v>
      </c>
      <c r="E1179" s="93">
        <f t="shared" si="49"/>
        <v>0</v>
      </c>
      <c r="F1179" s="93">
        <f t="shared" si="49"/>
        <v>0</v>
      </c>
      <c r="G1179" s="93">
        <f t="shared" si="49"/>
        <v>0</v>
      </c>
      <c r="H1179" s="93">
        <f t="shared" si="49"/>
        <v>0</v>
      </c>
      <c r="I1179" s="93">
        <f t="shared" si="49"/>
        <v>0</v>
      </c>
      <c r="J1179" s="93">
        <f t="shared" si="49"/>
        <v>0</v>
      </c>
      <c r="K1179" s="88"/>
    </row>
    <row r="1180" spans="1:11" x14ac:dyDescent="0.25">
      <c r="A1180" s="71"/>
      <c r="B1180" s="94"/>
      <c r="C1180" s="73"/>
      <c r="D1180" s="73"/>
      <c r="E1180" s="73"/>
      <c r="F1180" s="73"/>
      <c r="G1180" s="73"/>
      <c r="H1180" s="73"/>
      <c r="I1180" s="73"/>
      <c r="J1180" s="73"/>
      <c r="K1180" s="88"/>
    </row>
    <row r="1181" spans="1:11" x14ac:dyDescent="0.25">
      <c r="A1181" s="74"/>
      <c r="B1181" s="94">
        <v>42186</v>
      </c>
      <c r="C1181" s="75"/>
      <c r="D1181" s="75"/>
      <c r="E1181" s="75"/>
      <c r="F1181" s="75"/>
      <c r="G1181" s="75"/>
      <c r="H1181" s="75"/>
      <c r="I1181" s="75"/>
      <c r="J1181" s="75"/>
      <c r="K1181" s="88"/>
    </row>
    <row r="1182" spans="1:11" x14ac:dyDescent="0.25">
      <c r="A1182" s="76"/>
      <c r="B1182" s="94"/>
      <c r="C1182" s="78"/>
      <c r="D1182" s="78"/>
      <c r="E1182" s="78"/>
      <c r="F1182" s="78"/>
      <c r="G1182" s="78"/>
      <c r="H1182" s="78"/>
      <c r="I1182" s="78"/>
      <c r="J1182" s="78"/>
      <c r="K1182" s="88"/>
    </row>
    <row r="1183" spans="1:11" x14ac:dyDescent="0.25">
      <c r="A1183" s="79"/>
      <c r="B1183" s="94"/>
      <c r="C1183" s="80"/>
      <c r="D1183" s="80"/>
      <c r="E1183" s="80"/>
      <c r="F1183" s="80"/>
      <c r="G1183" s="80"/>
      <c r="H1183" s="80"/>
      <c r="I1183" s="80"/>
      <c r="J1183" s="80"/>
      <c r="K1183" s="88"/>
    </row>
    <row r="1184" spans="1:11" x14ac:dyDescent="0.25">
      <c r="A1184" s="81"/>
      <c r="B1184" s="94"/>
      <c r="C1184" s="82"/>
      <c r="D1184" s="82"/>
      <c r="E1184" s="82"/>
      <c r="F1184" s="82"/>
      <c r="G1184" s="82"/>
      <c r="H1184" s="82"/>
      <c r="I1184" s="82"/>
      <c r="J1184" s="82"/>
      <c r="K1184" s="88"/>
    </row>
    <row r="1185" spans="1:11" x14ac:dyDescent="0.25">
      <c r="A1185" s="83"/>
      <c r="B1185" s="84">
        <v>42187</v>
      </c>
      <c r="C1185" s="85"/>
      <c r="D1185" s="85"/>
      <c r="E1185" s="85"/>
      <c r="F1185" s="85"/>
      <c r="G1185" s="85"/>
      <c r="H1185" s="85"/>
      <c r="I1185" s="85"/>
      <c r="J1185" s="85"/>
      <c r="K1185" s="88"/>
    </row>
    <row r="1186" spans="1:11" x14ac:dyDescent="0.25">
      <c r="A1186" s="71"/>
      <c r="B1186" s="72"/>
      <c r="C1186" s="73"/>
      <c r="D1186" s="73"/>
      <c r="E1186" s="73"/>
      <c r="F1186" s="73"/>
      <c r="G1186" s="73"/>
      <c r="H1186" s="73"/>
      <c r="I1186" s="73"/>
      <c r="J1186" s="73"/>
      <c r="K1186" s="88"/>
    </row>
    <row r="1187" spans="1:11" x14ac:dyDescent="0.25">
      <c r="A1187" s="74"/>
      <c r="B1187" s="72"/>
      <c r="C1187" s="75"/>
      <c r="D1187" s="75"/>
      <c r="E1187" s="75"/>
      <c r="F1187" s="75"/>
      <c r="G1187" s="75"/>
      <c r="H1187" s="75"/>
      <c r="I1187" s="75"/>
      <c r="J1187" s="75"/>
      <c r="K1187" s="88"/>
    </row>
    <row r="1188" spans="1:11" x14ac:dyDescent="0.25">
      <c r="A1188" s="76"/>
      <c r="B1188" s="72"/>
      <c r="C1188" s="78"/>
      <c r="D1188" s="78"/>
      <c r="E1188" s="78"/>
      <c r="F1188" s="78"/>
      <c r="G1188" s="78"/>
      <c r="H1188" s="78"/>
      <c r="I1188" s="78"/>
      <c r="J1188" s="78"/>
      <c r="K1188" s="88"/>
    </row>
    <row r="1189" spans="1:11" x14ac:dyDescent="0.25">
      <c r="A1189" s="79"/>
      <c r="B1189" s="72"/>
      <c r="C1189" s="80"/>
      <c r="D1189" s="80"/>
      <c r="E1189" s="80"/>
      <c r="F1189" s="80"/>
      <c r="G1189" s="80"/>
      <c r="H1189" s="80"/>
      <c r="I1189" s="80"/>
      <c r="J1189" s="80"/>
      <c r="K1189" s="88"/>
    </row>
    <row r="1190" spans="1:11" x14ac:dyDescent="0.25">
      <c r="A1190" s="81"/>
      <c r="B1190" s="72"/>
      <c r="C1190" s="82"/>
      <c r="D1190" s="82"/>
      <c r="E1190" s="82"/>
      <c r="F1190" s="82"/>
      <c r="G1190" s="82"/>
      <c r="H1190" s="82"/>
      <c r="I1190" s="82"/>
      <c r="J1190" s="82"/>
      <c r="K1190" s="88"/>
    </row>
    <row r="1191" spans="1:11" x14ac:dyDescent="0.25">
      <c r="A1191" s="83"/>
      <c r="B1191" s="84">
        <v>42188</v>
      </c>
      <c r="C1191" s="85"/>
      <c r="D1191" s="85"/>
      <c r="E1191" s="85"/>
      <c r="F1191" s="85"/>
      <c r="G1191" s="85"/>
      <c r="H1191" s="85"/>
      <c r="I1191" s="85"/>
      <c r="J1191" s="85"/>
      <c r="K1191" s="88"/>
    </row>
    <row r="1192" spans="1:11" x14ac:dyDescent="0.25">
      <c r="A1192" s="71"/>
      <c r="B1192" s="72"/>
      <c r="C1192" s="73"/>
      <c r="D1192" s="73"/>
      <c r="E1192" s="73"/>
      <c r="F1192" s="73"/>
      <c r="G1192" s="73"/>
      <c r="H1192" s="73"/>
      <c r="I1192" s="73"/>
      <c r="J1192" s="73"/>
      <c r="K1192" s="88"/>
    </row>
    <row r="1193" spans="1:11" x14ac:dyDescent="0.25">
      <c r="A1193" s="74"/>
      <c r="B1193" s="72"/>
      <c r="C1193" s="75"/>
      <c r="D1193" s="75"/>
      <c r="E1193" s="75"/>
      <c r="F1193" s="75"/>
      <c r="G1193" s="75"/>
      <c r="H1193" s="75"/>
      <c r="I1193" s="75"/>
      <c r="J1193" s="75"/>
      <c r="K1193" s="88"/>
    </row>
    <row r="1194" spans="1:11" x14ac:dyDescent="0.25">
      <c r="A1194" s="76"/>
      <c r="B1194" s="72"/>
      <c r="C1194" s="78"/>
      <c r="D1194" s="78"/>
      <c r="E1194" s="78"/>
      <c r="F1194" s="78"/>
      <c r="G1194" s="78"/>
      <c r="H1194" s="78"/>
      <c r="I1194" s="78"/>
      <c r="J1194" s="78"/>
      <c r="K1194" s="88"/>
    </row>
    <row r="1195" spans="1:11" x14ac:dyDescent="0.25">
      <c r="A1195" s="79"/>
      <c r="B1195" s="72"/>
      <c r="C1195" s="80"/>
      <c r="D1195" s="80"/>
      <c r="E1195" s="80"/>
      <c r="F1195" s="80"/>
      <c r="G1195" s="80"/>
      <c r="H1195" s="80"/>
      <c r="I1195" s="80"/>
      <c r="J1195" s="80"/>
      <c r="K1195" s="88"/>
    </row>
    <row r="1196" spans="1:11" x14ac:dyDescent="0.25">
      <c r="A1196" s="81"/>
      <c r="B1196" s="72"/>
      <c r="C1196" s="82"/>
      <c r="D1196" s="82"/>
      <c r="E1196" s="82"/>
      <c r="F1196" s="82"/>
      <c r="G1196" s="82"/>
      <c r="H1196" s="82"/>
      <c r="I1196" s="82"/>
      <c r="J1196" s="82"/>
      <c r="K1196" s="88"/>
    </row>
    <row r="1197" spans="1:11" x14ac:dyDescent="0.25">
      <c r="A1197" s="68"/>
      <c r="B1197" s="69"/>
      <c r="C1197" s="70">
        <f>SUM(C1202,C1208,C1214,C1220,C1226)</f>
        <v>0</v>
      </c>
      <c r="D1197" s="70">
        <f t="shared" ref="D1197:J1197" si="50">SUM(D1202,D1208,D1214,D1220,D1226)</f>
        <v>0</v>
      </c>
      <c r="E1197" s="70">
        <f t="shared" si="50"/>
        <v>0</v>
      </c>
      <c r="F1197" s="70">
        <f t="shared" si="50"/>
        <v>0</v>
      </c>
      <c r="G1197" s="70">
        <f t="shared" si="50"/>
        <v>0</v>
      </c>
      <c r="H1197" s="70">
        <f t="shared" si="50"/>
        <v>0</v>
      </c>
      <c r="I1197" s="70">
        <f t="shared" si="50"/>
        <v>0</v>
      </c>
      <c r="J1197" s="70">
        <f t="shared" si="50"/>
        <v>0</v>
      </c>
      <c r="K1197" s="88"/>
    </row>
    <row r="1198" spans="1:11" x14ac:dyDescent="0.25">
      <c r="A1198" s="71"/>
      <c r="B1198" s="94"/>
      <c r="C1198" s="73"/>
      <c r="D1198" s="73"/>
      <c r="E1198" s="73"/>
      <c r="F1198" s="73"/>
      <c r="G1198" s="73"/>
      <c r="H1198" s="73"/>
      <c r="I1198" s="73"/>
      <c r="J1198" s="73"/>
      <c r="K1198" s="88"/>
    </row>
    <row r="1199" spans="1:11" x14ac:dyDescent="0.25">
      <c r="A1199" s="74"/>
      <c r="B1199" s="94"/>
      <c r="C1199" s="75"/>
      <c r="D1199" s="75"/>
      <c r="E1199" s="75"/>
      <c r="F1199" s="75"/>
      <c r="G1199" s="75"/>
      <c r="H1199" s="75"/>
      <c r="I1199" s="75"/>
      <c r="J1199" s="75"/>
      <c r="K1199" s="88"/>
    </row>
    <row r="1200" spans="1:11" x14ac:dyDescent="0.25">
      <c r="A1200" s="76"/>
      <c r="B1200" s="94"/>
      <c r="C1200" s="78"/>
      <c r="D1200" s="78"/>
      <c r="E1200" s="78"/>
      <c r="F1200" s="78"/>
      <c r="G1200" s="78"/>
      <c r="H1200" s="78"/>
      <c r="I1200" s="78"/>
      <c r="J1200" s="78"/>
      <c r="K1200" s="88"/>
    </row>
    <row r="1201" spans="1:11" x14ac:dyDescent="0.25">
      <c r="A1201" s="79"/>
      <c r="B1201" s="94">
        <v>42191</v>
      </c>
      <c r="C1201" s="80"/>
      <c r="D1201" s="80"/>
      <c r="E1201" s="80"/>
      <c r="F1201" s="80"/>
      <c r="G1201" s="80"/>
      <c r="H1201" s="80"/>
      <c r="I1201" s="80"/>
      <c r="J1201" s="80"/>
      <c r="K1201" s="88"/>
    </row>
    <row r="1202" spans="1:11" x14ac:dyDescent="0.25">
      <c r="A1202" s="81"/>
      <c r="B1202" s="94"/>
      <c r="C1202" s="82"/>
      <c r="D1202" s="82"/>
      <c r="E1202" s="82"/>
      <c r="F1202" s="82"/>
      <c r="G1202" s="82"/>
      <c r="H1202" s="82"/>
      <c r="I1202" s="82"/>
      <c r="J1202" s="82"/>
      <c r="K1202" s="88"/>
    </row>
    <row r="1203" spans="1:11" x14ac:dyDescent="0.25">
      <c r="A1203" s="83"/>
      <c r="B1203" s="84">
        <v>42192</v>
      </c>
      <c r="C1203" s="85"/>
      <c r="D1203" s="85"/>
      <c r="E1203" s="85"/>
      <c r="F1203" s="85"/>
      <c r="G1203" s="85"/>
      <c r="H1203" s="85"/>
      <c r="I1203" s="85"/>
      <c r="J1203" s="85"/>
      <c r="K1203" s="88"/>
    </row>
    <row r="1204" spans="1:11" x14ac:dyDescent="0.25">
      <c r="A1204" s="71"/>
      <c r="B1204" s="72"/>
      <c r="C1204" s="73"/>
      <c r="D1204" s="73"/>
      <c r="E1204" s="73"/>
      <c r="F1204" s="73"/>
      <c r="G1204" s="73"/>
      <c r="H1204" s="73"/>
      <c r="I1204" s="73"/>
      <c r="J1204" s="73"/>
      <c r="K1204" s="88"/>
    </row>
    <row r="1205" spans="1:11" x14ac:dyDescent="0.25">
      <c r="A1205" s="74"/>
      <c r="B1205" s="72"/>
      <c r="C1205" s="75"/>
      <c r="D1205" s="75"/>
      <c r="E1205" s="75"/>
      <c r="F1205" s="75"/>
      <c r="G1205" s="75"/>
      <c r="H1205" s="75"/>
      <c r="I1205" s="75"/>
      <c r="J1205" s="75"/>
      <c r="K1205" s="88"/>
    </row>
    <row r="1206" spans="1:11" x14ac:dyDescent="0.25">
      <c r="A1206" s="76"/>
      <c r="B1206" s="72"/>
      <c r="C1206" s="78"/>
      <c r="D1206" s="78"/>
      <c r="E1206" s="78"/>
      <c r="F1206" s="78"/>
      <c r="G1206" s="78"/>
      <c r="H1206" s="78"/>
      <c r="I1206" s="78"/>
      <c r="J1206" s="78"/>
      <c r="K1206" s="88"/>
    </row>
    <row r="1207" spans="1:11" x14ac:dyDescent="0.25">
      <c r="A1207" s="79"/>
      <c r="B1207" s="72"/>
      <c r="C1207" s="80"/>
      <c r="D1207" s="80"/>
      <c r="E1207" s="80"/>
      <c r="F1207" s="80"/>
      <c r="G1207" s="80"/>
      <c r="H1207" s="80"/>
      <c r="I1207" s="80"/>
      <c r="J1207" s="80"/>
      <c r="K1207" s="88"/>
    </row>
    <row r="1208" spans="1:11" x14ac:dyDescent="0.25">
      <c r="A1208" s="81"/>
      <c r="B1208" s="72"/>
      <c r="C1208" s="82"/>
      <c r="D1208" s="82"/>
      <c r="E1208" s="82"/>
      <c r="F1208" s="82"/>
      <c r="G1208" s="82"/>
      <c r="H1208" s="82"/>
      <c r="I1208" s="82"/>
      <c r="J1208" s="82"/>
      <c r="K1208" s="88"/>
    </row>
    <row r="1209" spans="1:11" x14ac:dyDescent="0.25">
      <c r="A1209" s="83"/>
      <c r="B1209" s="84">
        <v>42193</v>
      </c>
      <c r="C1209" s="85"/>
      <c r="D1209" s="85"/>
      <c r="E1209" s="85"/>
      <c r="F1209" s="85"/>
      <c r="G1209" s="85"/>
      <c r="H1209" s="85"/>
      <c r="I1209" s="85"/>
      <c r="J1209" s="85"/>
      <c r="K1209" s="88"/>
    </row>
    <row r="1210" spans="1:11" x14ac:dyDescent="0.25">
      <c r="A1210" s="71"/>
      <c r="B1210" s="72"/>
      <c r="C1210" s="73"/>
      <c r="D1210" s="73"/>
      <c r="E1210" s="73"/>
      <c r="F1210" s="73"/>
      <c r="G1210" s="73"/>
      <c r="H1210" s="73"/>
      <c r="I1210" s="73"/>
      <c r="J1210" s="73"/>
      <c r="K1210" s="88"/>
    </row>
    <row r="1211" spans="1:11" x14ac:dyDescent="0.25">
      <c r="A1211" s="74"/>
      <c r="B1211" s="72"/>
      <c r="C1211" s="75"/>
      <c r="D1211" s="75"/>
      <c r="E1211" s="75"/>
      <c r="F1211" s="75"/>
      <c r="G1211" s="75"/>
      <c r="H1211" s="75"/>
      <c r="I1211" s="75"/>
      <c r="J1211" s="75"/>
      <c r="K1211" s="88"/>
    </row>
    <row r="1212" spans="1:11" x14ac:dyDescent="0.25">
      <c r="A1212" s="76"/>
      <c r="B1212" s="72"/>
      <c r="C1212" s="78"/>
      <c r="D1212" s="78"/>
      <c r="E1212" s="78"/>
      <c r="F1212" s="78"/>
      <c r="G1212" s="78"/>
      <c r="H1212" s="78"/>
      <c r="I1212" s="78"/>
      <c r="J1212" s="78"/>
      <c r="K1212" s="88"/>
    </row>
    <row r="1213" spans="1:11" x14ac:dyDescent="0.25">
      <c r="A1213" s="79"/>
      <c r="B1213" s="72"/>
      <c r="C1213" s="80"/>
      <c r="D1213" s="80"/>
      <c r="E1213" s="80"/>
      <c r="F1213" s="80"/>
      <c r="G1213" s="80"/>
      <c r="H1213" s="80"/>
      <c r="I1213" s="80"/>
      <c r="J1213" s="80"/>
      <c r="K1213" s="88"/>
    </row>
    <row r="1214" spans="1:11" x14ac:dyDescent="0.25">
      <c r="A1214" s="81"/>
      <c r="B1214" s="72"/>
      <c r="C1214" s="82"/>
      <c r="D1214" s="82"/>
      <c r="E1214" s="82"/>
      <c r="F1214" s="82"/>
      <c r="G1214" s="82"/>
      <c r="H1214" s="82"/>
      <c r="I1214" s="82"/>
      <c r="J1214" s="82"/>
      <c r="K1214" s="88"/>
    </row>
    <row r="1215" spans="1:11" x14ac:dyDescent="0.25">
      <c r="A1215" s="83"/>
      <c r="B1215" s="84">
        <v>42194</v>
      </c>
      <c r="C1215" s="85"/>
      <c r="D1215" s="85"/>
      <c r="E1215" s="85"/>
      <c r="F1215" s="85"/>
      <c r="G1215" s="85"/>
      <c r="H1215" s="85"/>
      <c r="I1215" s="85"/>
      <c r="J1215" s="85"/>
      <c r="K1215" s="88"/>
    </row>
    <row r="1216" spans="1:11" x14ac:dyDescent="0.25">
      <c r="A1216" s="71"/>
      <c r="B1216" s="72"/>
      <c r="C1216" s="73"/>
      <c r="D1216" s="73"/>
      <c r="E1216" s="73"/>
      <c r="F1216" s="73"/>
      <c r="G1216" s="73"/>
      <c r="H1216" s="73"/>
      <c r="I1216" s="73"/>
      <c r="J1216" s="73"/>
      <c r="K1216" s="88"/>
    </row>
    <row r="1217" spans="1:11" x14ac:dyDescent="0.25">
      <c r="A1217" s="74"/>
      <c r="B1217" s="72"/>
      <c r="C1217" s="75"/>
      <c r="D1217" s="75"/>
      <c r="E1217" s="75"/>
      <c r="F1217" s="75"/>
      <c r="G1217" s="75"/>
      <c r="H1217" s="75"/>
      <c r="I1217" s="75"/>
      <c r="J1217" s="75"/>
      <c r="K1217" s="88"/>
    </row>
    <row r="1218" spans="1:11" x14ac:dyDescent="0.25">
      <c r="A1218" s="76"/>
      <c r="B1218" s="72"/>
      <c r="C1218" s="78"/>
      <c r="D1218" s="78"/>
      <c r="E1218" s="78"/>
      <c r="F1218" s="78"/>
      <c r="G1218" s="78"/>
      <c r="H1218" s="78"/>
      <c r="I1218" s="78"/>
      <c r="J1218" s="78"/>
      <c r="K1218" s="88"/>
    </row>
    <row r="1219" spans="1:11" x14ac:dyDescent="0.25">
      <c r="A1219" s="79"/>
      <c r="B1219" s="72"/>
      <c r="C1219" s="80"/>
      <c r="D1219" s="80"/>
      <c r="E1219" s="80"/>
      <c r="F1219" s="80"/>
      <c r="G1219" s="80"/>
      <c r="H1219" s="80"/>
      <c r="I1219" s="80"/>
      <c r="J1219" s="80"/>
      <c r="K1219" s="88"/>
    </row>
    <row r="1220" spans="1:11" x14ac:dyDescent="0.25">
      <c r="A1220" s="81"/>
      <c r="B1220" s="72"/>
      <c r="C1220" s="82"/>
      <c r="D1220" s="82"/>
      <c r="E1220" s="82"/>
      <c r="F1220" s="82"/>
      <c r="G1220" s="82"/>
      <c r="H1220" s="82"/>
      <c r="I1220" s="82"/>
      <c r="J1220" s="82"/>
      <c r="K1220" s="88"/>
    </row>
    <row r="1221" spans="1:11" x14ac:dyDescent="0.25">
      <c r="A1221" s="83"/>
      <c r="B1221" s="84">
        <v>42195</v>
      </c>
      <c r="C1221" s="85"/>
      <c r="D1221" s="85"/>
      <c r="E1221" s="85"/>
      <c r="F1221" s="85"/>
      <c r="G1221" s="85"/>
      <c r="H1221" s="85"/>
      <c r="I1221" s="85"/>
      <c r="J1221" s="85"/>
      <c r="K1221" s="88"/>
    </row>
    <row r="1222" spans="1:11" x14ac:dyDescent="0.25">
      <c r="A1222" s="71"/>
      <c r="B1222" s="72"/>
      <c r="C1222" s="73"/>
      <c r="D1222" s="73"/>
      <c r="E1222" s="73"/>
      <c r="F1222" s="73"/>
      <c r="G1222" s="73"/>
      <c r="H1222" s="73"/>
      <c r="I1222" s="73"/>
      <c r="J1222" s="73"/>
      <c r="K1222" s="88"/>
    </row>
    <row r="1223" spans="1:11" x14ac:dyDescent="0.25">
      <c r="A1223" s="74"/>
      <c r="B1223" s="72"/>
      <c r="C1223" s="75"/>
      <c r="D1223" s="75"/>
      <c r="E1223" s="75"/>
      <c r="F1223" s="75"/>
      <c r="G1223" s="75"/>
      <c r="H1223" s="75"/>
      <c r="I1223" s="75"/>
      <c r="J1223" s="75"/>
      <c r="K1223" s="88"/>
    </row>
    <row r="1224" spans="1:11" x14ac:dyDescent="0.25">
      <c r="A1224" s="76"/>
      <c r="B1224" s="72"/>
      <c r="C1224" s="78"/>
      <c r="D1224" s="78"/>
      <c r="E1224" s="78"/>
      <c r="F1224" s="78"/>
      <c r="G1224" s="78"/>
      <c r="H1224" s="78"/>
      <c r="I1224" s="78"/>
      <c r="J1224" s="78"/>
      <c r="K1224" s="88"/>
    </row>
    <row r="1225" spans="1:11" x14ac:dyDescent="0.25">
      <c r="A1225" s="79"/>
      <c r="B1225" s="72"/>
      <c r="C1225" s="80"/>
      <c r="D1225" s="80"/>
      <c r="E1225" s="80"/>
      <c r="F1225" s="80"/>
      <c r="G1225" s="80"/>
      <c r="H1225" s="80"/>
      <c r="I1225" s="80"/>
      <c r="J1225" s="80"/>
      <c r="K1225" s="88"/>
    </row>
    <row r="1226" spans="1:11" x14ac:dyDescent="0.25">
      <c r="A1226" s="81"/>
      <c r="B1226" s="72"/>
      <c r="C1226" s="82"/>
      <c r="D1226" s="82"/>
      <c r="E1226" s="82"/>
      <c r="F1226" s="82"/>
      <c r="G1226" s="82"/>
      <c r="H1226" s="82"/>
      <c r="I1226" s="82"/>
      <c r="J1226" s="82"/>
      <c r="K1226" s="88"/>
    </row>
    <row r="1227" spans="1:11" x14ac:dyDescent="0.25">
      <c r="A1227" s="68"/>
      <c r="B1227" s="69"/>
      <c r="C1227" s="70">
        <f>SUM(C1232,C1238,C1244,C1250,C1256)</f>
        <v>0</v>
      </c>
      <c r="D1227" s="70">
        <f t="shared" ref="D1227:J1227" si="51">SUM(D1232,D1238,D1244,D1250,D1256)</f>
        <v>0</v>
      </c>
      <c r="E1227" s="70">
        <f t="shared" si="51"/>
        <v>0</v>
      </c>
      <c r="F1227" s="70">
        <f t="shared" si="51"/>
        <v>0</v>
      </c>
      <c r="G1227" s="70">
        <f t="shared" si="51"/>
        <v>0</v>
      </c>
      <c r="H1227" s="70">
        <f t="shared" si="51"/>
        <v>0</v>
      </c>
      <c r="I1227" s="70">
        <f t="shared" si="51"/>
        <v>0</v>
      </c>
      <c r="J1227" s="70">
        <f t="shared" si="51"/>
        <v>0</v>
      </c>
      <c r="K1227" s="88"/>
    </row>
    <row r="1228" spans="1:11" x14ac:dyDescent="0.25">
      <c r="A1228" s="71"/>
      <c r="B1228" s="94"/>
      <c r="C1228" s="73"/>
      <c r="D1228" s="73"/>
      <c r="E1228" s="73"/>
      <c r="F1228" s="73"/>
      <c r="G1228" s="73"/>
      <c r="H1228" s="73"/>
      <c r="I1228" s="73"/>
      <c r="J1228" s="73"/>
      <c r="K1228" s="88"/>
    </row>
    <row r="1229" spans="1:11" x14ac:dyDescent="0.25">
      <c r="A1229" s="74"/>
      <c r="B1229" s="94"/>
      <c r="C1229" s="75"/>
      <c r="D1229" s="75"/>
      <c r="E1229" s="75"/>
      <c r="F1229" s="75"/>
      <c r="G1229" s="75"/>
      <c r="H1229" s="75"/>
      <c r="I1229" s="75"/>
      <c r="J1229" s="75"/>
      <c r="K1229" s="88"/>
    </row>
    <row r="1230" spans="1:11" x14ac:dyDescent="0.25">
      <c r="A1230" s="76"/>
      <c r="B1230" s="94">
        <v>42198</v>
      </c>
      <c r="C1230" s="78"/>
      <c r="D1230" s="78"/>
      <c r="E1230" s="78"/>
      <c r="F1230" s="78"/>
      <c r="G1230" s="78"/>
      <c r="H1230" s="78"/>
      <c r="I1230" s="78"/>
      <c r="J1230" s="78"/>
      <c r="K1230" s="88"/>
    </row>
    <row r="1231" spans="1:11" x14ac:dyDescent="0.25">
      <c r="A1231" s="79"/>
      <c r="B1231" s="94"/>
      <c r="C1231" s="80"/>
      <c r="D1231" s="80"/>
      <c r="E1231" s="80"/>
      <c r="F1231" s="80"/>
      <c r="G1231" s="80"/>
      <c r="H1231" s="80"/>
      <c r="I1231" s="80"/>
      <c r="J1231" s="80"/>
      <c r="K1231" s="88"/>
    </row>
    <row r="1232" spans="1:11" x14ac:dyDescent="0.25">
      <c r="A1232" s="81"/>
      <c r="B1232" s="94"/>
      <c r="C1232" s="82"/>
      <c r="D1232" s="82"/>
      <c r="E1232" s="82"/>
      <c r="F1232" s="82"/>
      <c r="G1232" s="82"/>
      <c r="H1232" s="82"/>
      <c r="I1232" s="82"/>
      <c r="J1232" s="82"/>
      <c r="K1232" s="88"/>
    </row>
    <row r="1233" spans="1:11" x14ac:dyDescent="0.25">
      <c r="A1233" s="83"/>
      <c r="B1233" s="84">
        <v>42199</v>
      </c>
      <c r="C1233" s="85"/>
      <c r="D1233" s="85"/>
      <c r="E1233" s="85"/>
      <c r="F1233" s="85"/>
      <c r="G1233" s="85"/>
      <c r="H1233" s="85"/>
      <c r="I1233" s="85"/>
      <c r="J1233" s="85"/>
      <c r="K1233" s="88"/>
    </row>
    <row r="1234" spans="1:11" x14ac:dyDescent="0.25">
      <c r="A1234" s="71"/>
      <c r="B1234" s="72"/>
      <c r="C1234" s="73"/>
      <c r="D1234" s="73"/>
      <c r="E1234" s="73"/>
      <c r="F1234" s="73"/>
      <c r="G1234" s="73"/>
      <c r="H1234" s="73"/>
      <c r="I1234" s="73"/>
      <c r="J1234" s="73"/>
      <c r="K1234" s="88"/>
    </row>
    <row r="1235" spans="1:11" x14ac:dyDescent="0.25">
      <c r="A1235" s="74"/>
      <c r="B1235" s="72"/>
      <c r="C1235" s="75"/>
      <c r="D1235" s="75"/>
      <c r="E1235" s="75"/>
      <c r="F1235" s="75"/>
      <c r="G1235" s="75"/>
      <c r="H1235" s="75"/>
      <c r="I1235" s="75"/>
      <c r="J1235" s="75"/>
      <c r="K1235" s="88"/>
    </row>
    <row r="1236" spans="1:11" x14ac:dyDescent="0.25">
      <c r="A1236" s="76"/>
      <c r="B1236" s="72"/>
      <c r="C1236" s="78"/>
      <c r="D1236" s="78"/>
      <c r="E1236" s="78"/>
      <c r="F1236" s="78"/>
      <c r="G1236" s="78"/>
      <c r="H1236" s="78"/>
      <c r="I1236" s="78"/>
      <c r="J1236" s="78"/>
      <c r="K1236" s="88"/>
    </row>
    <row r="1237" spans="1:11" x14ac:dyDescent="0.25">
      <c r="A1237" s="79"/>
      <c r="B1237" s="72"/>
      <c r="C1237" s="80"/>
      <c r="D1237" s="80"/>
      <c r="E1237" s="80"/>
      <c r="F1237" s="80"/>
      <c r="G1237" s="80"/>
      <c r="H1237" s="80"/>
      <c r="I1237" s="80"/>
      <c r="J1237" s="80"/>
      <c r="K1237" s="88"/>
    </row>
    <row r="1238" spans="1:11" x14ac:dyDescent="0.25">
      <c r="A1238" s="81"/>
      <c r="B1238" s="72"/>
      <c r="C1238" s="82"/>
      <c r="D1238" s="82"/>
      <c r="E1238" s="82"/>
      <c r="F1238" s="82"/>
      <c r="G1238" s="82"/>
      <c r="H1238" s="82"/>
      <c r="I1238" s="82"/>
      <c r="J1238" s="82"/>
      <c r="K1238" s="88"/>
    </row>
    <row r="1239" spans="1:11" x14ac:dyDescent="0.25">
      <c r="A1239" s="83"/>
      <c r="B1239" s="84">
        <v>42200</v>
      </c>
      <c r="C1239" s="85"/>
      <c r="D1239" s="85"/>
      <c r="E1239" s="85"/>
      <c r="F1239" s="85"/>
      <c r="G1239" s="85"/>
      <c r="H1239" s="85"/>
      <c r="I1239" s="85"/>
      <c r="J1239" s="85"/>
      <c r="K1239" s="88"/>
    </row>
    <row r="1240" spans="1:11" x14ac:dyDescent="0.25">
      <c r="A1240" s="71"/>
      <c r="B1240" s="72"/>
      <c r="C1240" s="73"/>
      <c r="D1240" s="73"/>
      <c r="E1240" s="73"/>
      <c r="F1240" s="73"/>
      <c r="G1240" s="73"/>
      <c r="H1240" s="73"/>
      <c r="I1240" s="73"/>
      <c r="J1240" s="73"/>
      <c r="K1240" s="88"/>
    </row>
    <row r="1241" spans="1:11" x14ac:dyDescent="0.25">
      <c r="A1241" s="74"/>
      <c r="B1241" s="72"/>
      <c r="C1241" s="75"/>
      <c r="D1241" s="75"/>
      <c r="E1241" s="75"/>
      <c r="F1241" s="75"/>
      <c r="G1241" s="75"/>
      <c r="H1241" s="75"/>
      <c r="I1241" s="75"/>
      <c r="J1241" s="75"/>
      <c r="K1241" s="88"/>
    </row>
    <row r="1242" spans="1:11" x14ac:dyDescent="0.25">
      <c r="A1242" s="76"/>
      <c r="B1242" s="72"/>
      <c r="C1242" s="78"/>
      <c r="D1242" s="78"/>
      <c r="E1242" s="78"/>
      <c r="F1242" s="78"/>
      <c r="G1242" s="78"/>
      <c r="H1242" s="78"/>
      <c r="I1242" s="78"/>
      <c r="J1242" s="78"/>
      <c r="K1242" s="88"/>
    </row>
    <row r="1243" spans="1:11" x14ac:dyDescent="0.25">
      <c r="A1243" s="79"/>
      <c r="B1243" s="72"/>
      <c r="C1243" s="80"/>
      <c r="D1243" s="80"/>
      <c r="E1243" s="80"/>
      <c r="F1243" s="80"/>
      <c r="G1243" s="80"/>
      <c r="H1243" s="80"/>
      <c r="I1243" s="80"/>
      <c r="J1243" s="80"/>
      <c r="K1243" s="88"/>
    </row>
    <row r="1244" spans="1:11" x14ac:dyDescent="0.25">
      <c r="A1244" s="81"/>
      <c r="B1244" s="72"/>
      <c r="C1244" s="82"/>
      <c r="D1244" s="82"/>
      <c r="E1244" s="82"/>
      <c r="F1244" s="82"/>
      <c r="G1244" s="82"/>
      <c r="H1244" s="82"/>
      <c r="I1244" s="82"/>
      <c r="J1244" s="82"/>
      <c r="K1244" s="88"/>
    </row>
    <row r="1245" spans="1:11" x14ac:dyDescent="0.25">
      <c r="A1245" s="83"/>
      <c r="B1245" s="84">
        <v>42201</v>
      </c>
      <c r="C1245" s="85"/>
      <c r="D1245" s="85"/>
      <c r="E1245" s="85"/>
      <c r="F1245" s="85"/>
      <c r="G1245" s="85"/>
      <c r="H1245" s="85"/>
      <c r="I1245" s="85"/>
      <c r="J1245" s="85"/>
      <c r="K1245" s="88"/>
    </row>
    <row r="1246" spans="1:11" x14ac:dyDescent="0.25">
      <c r="A1246" s="71"/>
      <c r="B1246" s="72"/>
      <c r="C1246" s="73"/>
      <c r="D1246" s="73"/>
      <c r="E1246" s="73"/>
      <c r="F1246" s="73"/>
      <c r="G1246" s="73"/>
      <c r="H1246" s="73"/>
      <c r="I1246" s="73"/>
      <c r="J1246" s="73"/>
      <c r="K1246" s="88"/>
    </row>
    <row r="1247" spans="1:11" x14ac:dyDescent="0.25">
      <c r="A1247" s="74"/>
      <c r="B1247" s="72"/>
      <c r="C1247" s="75"/>
      <c r="D1247" s="75"/>
      <c r="E1247" s="75"/>
      <c r="F1247" s="75"/>
      <c r="G1247" s="75"/>
      <c r="H1247" s="75"/>
      <c r="I1247" s="75"/>
      <c r="J1247" s="75"/>
      <c r="K1247" s="88"/>
    </row>
    <row r="1248" spans="1:11" x14ac:dyDescent="0.25">
      <c r="A1248" s="76"/>
      <c r="B1248" s="72"/>
      <c r="C1248" s="78"/>
      <c r="D1248" s="78"/>
      <c r="E1248" s="78"/>
      <c r="F1248" s="78"/>
      <c r="G1248" s="78"/>
      <c r="H1248" s="78"/>
      <c r="I1248" s="78"/>
      <c r="J1248" s="78"/>
      <c r="K1248" s="88"/>
    </row>
    <row r="1249" spans="1:11" x14ac:dyDescent="0.25">
      <c r="A1249" s="79"/>
      <c r="B1249" s="72"/>
      <c r="C1249" s="80"/>
      <c r="D1249" s="80"/>
      <c r="E1249" s="80"/>
      <c r="F1249" s="80"/>
      <c r="G1249" s="80"/>
      <c r="H1249" s="80"/>
      <c r="I1249" s="80"/>
      <c r="J1249" s="80"/>
      <c r="K1249" s="88"/>
    </row>
    <row r="1250" spans="1:11" x14ac:dyDescent="0.25">
      <c r="A1250" s="81"/>
      <c r="B1250" s="72"/>
      <c r="C1250" s="82"/>
      <c r="D1250" s="82"/>
      <c r="E1250" s="82"/>
      <c r="F1250" s="82"/>
      <c r="G1250" s="82"/>
      <c r="H1250" s="82"/>
      <c r="I1250" s="82"/>
      <c r="J1250" s="82"/>
      <c r="K1250" s="88"/>
    </row>
    <row r="1251" spans="1:11" x14ac:dyDescent="0.25">
      <c r="A1251" s="83"/>
      <c r="B1251" s="84">
        <v>42202</v>
      </c>
      <c r="C1251" s="85"/>
      <c r="D1251" s="85"/>
      <c r="E1251" s="85"/>
      <c r="F1251" s="85"/>
      <c r="G1251" s="85"/>
      <c r="H1251" s="85"/>
      <c r="I1251" s="85"/>
      <c r="J1251" s="85"/>
      <c r="K1251" s="88"/>
    </row>
    <row r="1252" spans="1:11" x14ac:dyDescent="0.25">
      <c r="A1252" s="71"/>
      <c r="B1252" s="72"/>
      <c r="C1252" s="73"/>
      <c r="D1252" s="73"/>
      <c r="E1252" s="73"/>
      <c r="F1252" s="73"/>
      <c r="G1252" s="73"/>
      <c r="H1252" s="73"/>
      <c r="I1252" s="73"/>
      <c r="J1252" s="73"/>
      <c r="K1252" s="88"/>
    </row>
    <row r="1253" spans="1:11" x14ac:dyDescent="0.25">
      <c r="A1253" s="74"/>
      <c r="B1253" s="72"/>
      <c r="C1253" s="75"/>
      <c r="D1253" s="75"/>
      <c r="E1253" s="75"/>
      <c r="F1253" s="75"/>
      <c r="G1253" s="75"/>
      <c r="H1253" s="75"/>
      <c r="I1253" s="75"/>
      <c r="J1253" s="75"/>
      <c r="K1253" s="88"/>
    </row>
    <row r="1254" spans="1:11" x14ac:dyDescent="0.25">
      <c r="A1254" s="76"/>
      <c r="B1254" s="72"/>
      <c r="C1254" s="78"/>
      <c r="D1254" s="78"/>
      <c r="E1254" s="78"/>
      <c r="F1254" s="78"/>
      <c r="G1254" s="78"/>
      <c r="H1254" s="78"/>
      <c r="I1254" s="78"/>
      <c r="J1254" s="78"/>
      <c r="K1254" s="88"/>
    </row>
    <row r="1255" spans="1:11" x14ac:dyDescent="0.25">
      <c r="A1255" s="79"/>
      <c r="B1255" s="72"/>
      <c r="C1255" s="80"/>
      <c r="D1255" s="80"/>
      <c r="E1255" s="80"/>
      <c r="F1255" s="80"/>
      <c r="G1255" s="80"/>
      <c r="H1255" s="80"/>
      <c r="I1255" s="80"/>
      <c r="J1255" s="80"/>
      <c r="K1255" s="88"/>
    </row>
    <row r="1256" spans="1:11" x14ac:dyDescent="0.25">
      <c r="A1256" s="81"/>
      <c r="B1256" s="72"/>
      <c r="C1256" s="82"/>
      <c r="D1256" s="82"/>
      <c r="E1256" s="82"/>
      <c r="F1256" s="82"/>
      <c r="G1256" s="82"/>
      <c r="H1256" s="82"/>
      <c r="I1256" s="82"/>
      <c r="J1256" s="82"/>
      <c r="K1256" s="88"/>
    </row>
    <row r="1257" spans="1:11" x14ac:dyDescent="0.25">
      <c r="A1257" s="68"/>
      <c r="B1257" s="69"/>
      <c r="C1257" s="70">
        <f>SUM(C1262,C1268,C1274,C1280,C1286)</f>
        <v>0</v>
      </c>
      <c r="D1257" s="70">
        <f t="shared" ref="D1257:J1257" si="52">SUM(D1262,D1268,D1274)</f>
        <v>0</v>
      </c>
      <c r="E1257" s="70">
        <f t="shared" si="52"/>
        <v>0</v>
      </c>
      <c r="F1257" s="70">
        <f t="shared" si="52"/>
        <v>0</v>
      </c>
      <c r="G1257" s="70">
        <f t="shared" si="52"/>
        <v>0</v>
      </c>
      <c r="H1257" s="70">
        <f t="shared" si="52"/>
        <v>0</v>
      </c>
      <c r="I1257" s="70">
        <f t="shared" si="52"/>
        <v>0</v>
      </c>
      <c r="J1257" s="70">
        <f t="shared" si="52"/>
        <v>0</v>
      </c>
      <c r="K1257" s="88"/>
    </row>
    <row r="1258" spans="1:11" x14ac:dyDescent="0.25">
      <c r="A1258" s="71"/>
      <c r="B1258" s="94"/>
      <c r="C1258" s="73"/>
      <c r="D1258" s="73"/>
      <c r="E1258" s="73"/>
      <c r="F1258" s="73"/>
      <c r="G1258" s="73"/>
      <c r="H1258" s="73"/>
      <c r="I1258" s="73"/>
      <c r="J1258" s="73"/>
      <c r="K1258" s="88"/>
    </row>
    <row r="1259" spans="1:11" x14ac:dyDescent="0.25">
      <c r="A1259" s="74"/>
      <c r="B1259" s="94"/>
      <c r="C1259" s="75"/>
      <c r="D1259" s="75"/>
      <c r="E1259" s="75"/>
      <c r="F1259" s="75"/>
      <c r="G1259" s="75"/>
      <c r="H1259" s="75"/>
      <c r="I1259" s="75"/>
      <c r="J1259" s="75"/>
      <c r="K1259" s="88"/>
    </row>
    <row r="1260" spans="1:11" x14ac:dyDescent="0.25">
      <c r="A1260" s="76"/>
      <c r="B1260" s="94">
        <v>42205</v>
      </c>
      <c r="C1260" s="78"/>
      <c r="D1260" s="78"/>
      <c r="E1260" s="78"/>
      <c r="F1260" s="78"/>
      <c r="G1260" s="78"/>
      <c r="H1260" s="78"/>
      <c r="I1260" s="78"/>
      <c r="J1260" s="78"/>
      <c r="K1260" s="88"/>
    </row>
    <row r="1261" spans="1:11" x14ac:dyDescent="0.25">
      <c r="A1261" s="79"/>
      <c r="B1261" s="94"/>
      <c r="C1261" s="80"/>
      <c r="D1261" s="80"/>
      <c r="E1261" s="80"/>
      <c r="F1261" s="80"/>
      <c r="G1261" s="80"/>
      <c r="H1261" s="80"/>
      <c r="I1261" s="80"/>
      <c r="J1261" s="80"/>
      <c r="K1261" s="88"/>
    </row>
    <row r="1262" spans="1:11" x14ac:dyDescent="0.25">
      <c r="A1262" s="81"/>
      <c r="B1262" s="94"/>
      <c r="C1262" s="82"/>
      <c r="D1262" s="82"/>
      <c r="E1262" s="82"/>
      <c r="F1262" s="82"/>
      <c r="G1262" s="82"/>
      <c r="H1262" s="82"/>
      <c r="I1262" s="82"/>
      <c r="J1262" s="82"/>
      <c r="K1262" s="88"/>
    </row>
    <row r="1263" spans="1:11" x14ac:dyDescent="0.25">
      <c r="A1263" s="83"/>
      <c r="B1263" s="84">
        <v>42206</v>
      </c>
      <c r="C1263" s="85"/>
      <c r="D1263" s="85"/>
      <c r="E1263" s="85"/>
      <c r="F1263" s="85"/>
      <c r="G1263" s="85"/>
      <c r="H1263" s="85"/>
      <c r="I1263" s="85"/>
      <c r="J1263" s="85"/>
      <c r="K1263" s="88"/>
    </row>
    <row r="1264" spans="1:11" x14ac:dyDescent="0.25">
      <c r="A1264" s="71"/>
      <c r="B1264" s="72"/>
      <c r="C1264" s="73"/>
      <c r="D1264" s="73"/>
      <c r="E1264" s="73"/>
      <c r="F1264" s="73"/>
      <c r="G1264" s="73"/>
      <c r="H1264" s="73"/>
      <c r="I1264" s="73"/>
      <c r="J1264" s="73"/>
      <c r="K1264" s="88"/>
    </row>
    <row r="1265" spans="1:11" x14ac:dyDescent="0.25">
      <c r="A1265" s="74"/>
      <c r="B1265" s="72"/>
      <c r="C1265" s="75"/>
      <c r="D1265" s="75"/>
      <c r="E1265" s="75"/>
      <c r="F1265" s="75"/>
      <c r="G1265" s="75"/>
      <c r="H1265" s="75"/>
      <c r="I1265" s="75"/>
      <c r="J1265" s="75"/>
      <c r="K1265" s="88"/>
    </row>
    <row r="1266" spans="1:11" x14ac:dyDescent="0.25">
      <c r="A1266" s="76"/>
      <c r="B1266" s="72"/>
      <c r="C1266" s="78"/>
      <c r="D1266" s="78"/>
      <c r="E1266" s="78"/>
      <c r="F1266" s="78"/>
      <c r="G1266" s="78"/>
      <c r="H1266" s="78"/>
      <c r="I1266" s="78"/>
      <c r="J1266" s="78"/>
      <c r="K1266" s="88"/>
    </row>
    <row r="1267" spans="1:11" x14ac:dyDescent="0.25">
      <c r="A1267" s="79"/>
      <c r="B1267" s="72"/>
      <c r="C1267" s="80"/>
      <c r="D1267" s="80"/>
      <c r="E1267" s="80"/>
      <c r="F1267" s="80"/>
      <c r="G1267" s="80"/>
      <c r="H1267" s="80"/>
      <c r="I1267" s="80"/>
      <c r="J1267" s="80"/>
      <c r="K1267" s="88"/>
    </row>
    <row r="1268" spans="1:11" x14ac:dyDescent="0.25">
      <c r="A1268" s="81"/>
      <c r="B1268" s="72"/>
      <c r="C1268" s="82"/>
      <c r="D1268" s="82"/>
      <c r="E1268" s="82"/>
      <c r="F1268" s="82"/>
      <c r="G1268" s="82"/>
      <c r="H1268" s="82"/>
      <c r="I1268" s="82"/>
      <c r="J1268" s="82"/>
      <c r="K1268" s="88"/>
    </row>
    <row r="1269" spans="1:11" x14ac:dyDescent="0.25">
      <c r="A1269" s="83"/>
      <c r="B1269" s="84">
        <v>42207</v>
      </c>
      <c r="C1269" s="85"/>
      <c r="D1269" s="85"/>
      <c r="E1269" s="85"/>
      <c r="F1269" s="85"/>
      <c r="G1269" s="85"/>
      <c r="H1269" s="85"/>
      <c r="I1269" s="85"/>
      <c r="J1269" s="85"/>
      <c r="K1269" s="88"/>
    </row>
    <row r="1270" spans="1:11" x14ac:dyDescent="0.25">
      <c r="A1270" s="71"/>
      <c r="B1270" s="72"/>
      <c r="C1270" s="73"/>
      <c r="D1270" s="73"/>
      <c r="E1270" s="73"/>
      <c r="F1270" s="73"/>
      <c r="G1270" s="73"/>
      <c r="H1270" s="73"/>
      <c r="I1270" s="73"/>
      <c r="J1270" s="73"/>
      <c r="K1270" s="88"/>
    </row>
    <row r="1271" spans="1:11" x14ac:dyDescent="0.25">
      <c r="A1271" s="74"/>
      <c r="B1271" s="72"/>
      <c r="C1271" s="75"/>
      <c r="D1271" s="75"/>
      <c r="E1271" s="75"/>
      <c r="F1271" s="75"/>
      <c r="G1271" s="75"/>
      <c r="H1271" s="75"/>
      <c r="I1271" s="75"/>
      <c r="J1271" s="75"/>
      <c r="K1271" s="88"/>
    </row>
    <row r="1272" spans="1:11" x14ac:dyDescent="0.25">
      <c r="A1272" s="76"/>
      <c r="B1272" s="72"/>
      <c r="C1272" s="78"/>
      <c r="D1272" s="78"/>
      <c r="E1272" s="78"/>
      <c r="F1272" s="78"/>
      <c r="G1272" s="78"/>
      <c r="H1272" s="78"/>
      <c r="I1272" s="78"/>
      <c r="J1272" s="78"/>
      <c r="K1272" s="88"/>
    </row>
    <row r="1273" spans="1:11" x14ac:dyDescent="0.25">
      <c r="A1273" s="79"/>
      <c r="B1273" s="72"/>
      <c r="C1273" s="80"/>
      <c r="D1273" s="80"/>
      <c r="E1273" s="80"/>
      <c r="F1273" s="80"/>
      <c r="G1273" s="80"/>
      <c r="H1273" s="80"/>
      <c r="I1273" s="80"/>
      <c r="J1273" s="80"/>
      <c r="K1273" s="88"/>
    </row>
    <row r="1274" spans="1:11" x14ac:dyDescent="0.25">
      <c r="A1274" s="81"/>
      <c r="B1274" s="72"/>
      <c r="C1274" s="82"/>
      <c r="D1274" s="82"/>
      <c r="E1274" s="82"/>
      <c r="F1274" s="82"/>
      <c r="G1274" s="82"/>
      <c r="H1274" s="82"/>
      <c r="I1274" s="82"/>
      <c r="J1274" s="82"/>
      <c r="K1274" s="88"/>
    </row>
    <row r="1275" spans="1:11" x14ac:dyDescent="0.25">
      <c r="A1275" s="83"/>
      <c r="B1275" s="84">
        <v>42208</v>
      </c>
      <c r="C1275" s="85"/>
      <c r="D1275" s="85"/>
      <c r="E1275" s="85"/>
      <c r="F1275" s="85"/>
      <c r="G1275" s="85"/>
      <c r="H1275" s="85"/>
      <c r="I1275" s="85"/>
      <c r="J1275" s="85"/>
      <c r="K1275" s="88"/>
    </row>
    <row r="1276" spans="1:11" x14ac:dyDescent="0.25">
      <c r="A1276" s="71"/>
      <c r="B1276" s="72"/>
      <c r="C1276" s="73"/>
      <c r="D1276" s="73"/>
      <c r="E1276" s="73"/>
      <c r="F1276" s="73"/>
      <c r="G1276" s="73"/>
      <c r="H1276" s="73"/>
      <c r="I1276" s="73"/>
      <c r="J1276" s="73"/>
      <c r="K1276" s="88"/>
    </row>
    <row r="1277" spans="1:11" x14ac:dyDescent="0.25">
      <c r="A1277" s="74"/>
      <c r="B1277" s="72"/>
      <c r="C1277" s="75"/>
      <c r="D1277" s="75"/>
      <c r="E1277" s="75"/>
      <c r="F1277" s="75"/>
      <c r="G1277" s="75"/>
      <c r="H1277" s="75"/>
      <c r="I1277" s="75"/>
      <c r="J1277" s="75"/>
      <c r="K1277" s="88"/>
    </row>
    <row r="1278" spans="1:11" x14ac:dyDescent="0.25">
      <c r="A1278" s="76"/>
      <c r="B1278" s="72"/>
      <c r="C1278" s="78"/>
      <c r="D1278" s="78"/>
      <c r="E1278" s="78"/>
      <c r="F1278" s="78"/>
      <c r="G1278" s="78"/>
      <c r="H1278" s="78"/>
      <c r="I1278" s="78"/>
      <c r="J1278" s="78"/>
      <c r="K1278" s="88"/>
    </row>
    <row r="1279" spans="1:11" x14ac:dyDescent="0.25">
      <c r="A1279" s="79"/>
      <c r="B1279" s="72"/>
      <c r="C1279" s="80"/>
      <c r="D1279" s="80"/>
      <c r="E1279" s="80"/>
      <c r="F1279" s="80"/>
      <c r="G1279" s="80"/>
      <c r="H1279" s="80"/>
      <c r="I1279" s="80"/>
      <c r="J1279" s="80"/>
      <c r="K1279" s="88"/>
    </row>
    <row r="1280" spans="1:11" x14ac:dyDescent="0.25">
      <c r="A1280" s="81"/>
      <c r="B1280" s="72"/>
      <c r="C1280" s="82"/>
      <c r="D1280" s="82"/>
      <c r="E1280" s="82"/>
      <c r="F1280" s="82"/>
      <c r="G1280" s="82"/>
      <c r="H1280" s="82"/>
      <c r="I1280" s="82"/>
      <c r="J1280" s="82"/>
      <c r="K1280" s="88"/>
    </row>
    <row r="1281" spans="1:11" x14ac:dyDescent="0.25">
      <c r="A1281" s="83"/>
      <c r="B1281" s="84">
        <v>42209</v>
      </c>
      <c r="C1281" s="85"/>
      <c r="D1281" s="85"/>
      <c r="E1281" s="85"/>
      <c r="F1281" s="85"/>
      <c r="G1281" s="85"/>
      <c r="H1281" s="85"/>
      <c r="I1281" s="85"/>
      <c r="J1281" s="85"/>
      <c r="K1281" s="88"/>
    </row>
    <row r="1282" spans="1:11" x14ac:dyDescent="0.25">
      <c r="A1282" s="71"/>
      <c r="B1282" s="72"/>
      <c r="C1282" s="73"/>
      <c r="D1282" s="73"/>
      <c r="E1282" s="73"/>
      <c r="F1282" s="73"/>
      <c r="G1282" s="73"/>
      <c r="H1282" s="73"/>
      <c r="I1282" s="73"/>
      <c r="J1282" s="73"/>
      <c r="K1282" s="88"/>
    </row>
    <row r="1283" spans="1:11" x14ac:dyDescent="0.25">
      <c r="A1283" s="74"/>
      <c r="B1283" s="72"/>
      <c r="C1283" s="75"/>
      <c r="D1283" s="75"/>
      <c r="E1283" s="75"/>
      <c r="F1283" s="75"/>
      <c r="G1283" s="75"/>
      <c r="H1283" s="75"/>
      <c r="I1283" s="75"/>
      <c r="J1283" s="75"/>
      <c r="K1283" s="88"/>
    </row>
    <row r="1284" spans="1:11" x14ac:dyDescent="0.25">
      <c r="A1284" s="76"/>
      <c r="B1284" s="72"/>
      <c r="C1284" s="78"/>
      <c r="D1284" s="78"/>
      <c r="E1284" s="78"/>
      <c r="F1284" s="78"/>
      <c r="G1284" s="78"/>
      <c r="H1284" s="78"/>
      <c r="I1284" s="78"/>
      <c r="J1284" s="78"/>
      <c r="K1284" s="88"/>
    </row>
    <row r="1285" spans="1:11" x14ac:dyDescent="0.25">
      <c r="A1285" s="79"/>
      <c r="B1285" s="72"/>
      <c r="C1285" s="80"/>
      <c r="D1285" s="80"/>
      <c r="E1285" s="80"/>
      <c r="F1285" s="80"/>
      <c r="G1285" s="80"/>
      <c r="H1285" s="80"/>
      <c r="I1285" s="80"/>
      <c r="J1285" s="80"/>
      <c r="K1285" s="88"/>
    </row>
    <row r="1286" spans="1:11" x14ac:dyDescent="0.25">
      <c r="A1286" s="81"/>
      <c r="B1286" s="72"/>
      <c r="C1286" s="82"/>
      <c r="D1286" s="82"/>
      <c r="E1286" s="82"/>
      <c r="F1286" s="82"/>
      <c r="G1286" s="82"/>
      <c r="H1286" s="82"/>
      <c r="I1286" s="82"/>
      <c r="J1286" s="82"/>
      <c r="K1286" s="88"/>
    </row>
    <row r="1287" spans="1:11" x14ac:dyDescent="0.25">
      <c r="A1287" s="68"/>
      <c r="B1287" s="69"/>
      <c r="C1287" s="70">
        <f>SUM(C1292,C1298,C1304,C1310,C1316)</f>
        <v>0</v>
      </c>
      <c r="D1287" s="70">
        <f t="shared" ref="D1287:J1287" si="53">SUM(D1292,D1298,D1304,D1310,D1316)</f>
        <v>0</v>
      </c>
      <c r="E1287" s="70">
        <f t="shared" si="53"/>
        <v>0</v>
      </c>
      <c r="F1287" s="70">
        <f t="shared" si="53"/>
        <v>0</v>
      </c>
      <c r="G1287" s="70">
        <f t="shared" si="53"/>
        <v>0</v>
      </c>
      <c r="H1287" s="70">
        <f t="shared" si="53"/>
        <v>0</v>
      </c>
      <c r="I1287" s="70">
        <f t="shared" si="53"/>
        <v>0</v>
      </c>
      <c r="J1287" s="70">
        <f t="shared" si="53"/>
        <v>0</v>
      </c>
      <c r="K1287" s="88"/>
    </row>
    <row r="1288" spans="1:11" x14ac:dyDescent="0.25">
      <c r="A1288" s="71"/>
      <c r="B1288" s="94"/>
      <c r="C1288" s="73"/>
      <c r="D1288" s="73"/>
      <c r="E1288" s="73"/>
      <c r="F1288" s="73"/>
      <c r="G1288" s="73"/>
      <c r="H1288" s="73"/>
      <c r="I1288" s="73"/>
      <c r="J1288" s="73"/>
      <c r="K1288" s="88"/>
    </row>
    <row r="1289" spans="1:11" x14ac:dyDescent="0.25">
      <c r="A1289" s="74"/>
      <c r="B1289" s="94">
        <v>42212</v>
      </c>
      <c r="C1289" s="75"/>
      <c r="D1289" s="75"/>
      <c r="E1289" s="75"/>
      <c r="F1289" s="75"/>
      <c r="G1289" s="75"/>
      <c r="H1289" s="75"/>
      <c r="I1289" s="75"/>
      <c r="J1289" s="75"/>
      <c r="K1289" s="88"/>
    </row>
    <row r="1290" spans="1:11" x14ac:dyDescent="0.25">
      <c r="A1290" s="76"/>
      <c r="B1290" s="94"/>
      <c r="C1290" s="78"/>
      <c r="D1290" s="78"/>
      <c r="E1290" s="78"/>
      <c r="F1290" s="78"/>
      <c r="G1290" s="78"/>
      <c r="H1290" s="78"/>
      <c r="I1290" s="78"/>
      <c r="J1290" s="78"/>
      <c r="K1290" s="88"/>
    </row>
    <row r="1291" spans="1:11" x14ac:dyDescent="0.25">
      <c r="A1291" s="79"/>
      <c r="B1291" s="94"/>
      <c r="C1291" s="80"/>
      <c r="D1291" s="80"/>
      <c r="E1291" s="80"/>
      <c r="F1291" s="80"/>
      <c r="G1291" s="80"/>
      <c r="H1291" s="80"/>
      <c r="I1291" s="80"/>
      <c r="J1291" s="80"/>
      <c r="K1291" s="88"/>
    </row>
    <row r="1292" spans="1:11" x14ac:dyDescent="0.25">
      <c r="A1292" s="81"/>
      <c r="B1292" s="94"/>
      <c r="C1292" s="82"/>
      <c r="D1292" s="82"/>
      <c r="E1292" s="82"/>
      <c r="F1292" s="82"/>
      <c r="G1292" s="82"/>
      <c r="H1292" s="82"/>
      <c r="I1292" s="82"/>
      <c r="J1292" s="82"/>
      <c r="K1292" s="88"/>
    </row>
    <row r="1293" spans="1:11" x14ac:dyDescent="0.25">
      <c r="A1293" s="83"/>
      <c r="B1293" s="84">
        <v>42213</v>
      </c>
      <c r="C1293" s="85"/>
      <c r="D1293" s="85"/>
      <c r="E1293" s="85"/>
      <c r="F1293" s="85"/>
      <c r="G1293" s="85"/>
      <c r="H1293" s="85"/>
      <c r="I1293" s="85"/>
      <c r="J1293" s="85"/>
      <c r="K1293" s="88"/>
    </row>
    <row r="1294" spans="1:11" x14ac:dyDescent="0.25">
      <c r="A1294" s="71"/>
      <c r="B1294" s="72"/>
      <c r="C1294" s="73"/>
      <c r="D1294" s="73"/>
      <c r="E1294" s="73"/>
      <c r="F1294" s="73"/>
      <c r="G1294" s="73"/>
      <c r="H1294" s="73"/>
      <c r="I1294" s="73"/>
      <c r="J1294" s="73"/>
      <c r="K1294" s="88"/>
    </row>
    <row r="1295" spans="1:11" x14ac:dyDescent="0.25">
      <c r="A1295" s="74"/>
      <c r="B1295" s="72"/>
      <c r="C1295" s="75"/>
      <c r="D1295" s="75"/>
      <c r="E1295" s="75"/>
      <c r="F1295" s="75"/>
      <c r="G1295" s="75"/>
      <c r="H1295" s="75"/>
      <c r="I1295" s="75"/>
      <c r="J1295" s="75"/>
      <c r="K1295" s="88"/>
    </row>
    <row r="1296" spans="1:11" x14ac:dyDescent="0.25">
      <c r="A1296" s="76"/>
      <c r="B1296" s="72"/>
      <c r="C1296" s="78"/>
      <c r="D1296" s="78"/>
      <c r="E1296" s="78"/>
      <c r="F1296" s="78"/>
      <c r="G1296" s="78"/>
      <c r="H1296" s="78"/>
      <c r="I1296" s="78"/>
      <c r="J1296" s="78"/>
      <c r="K1296" s="88"/>
    </row>
    <row r="1297" spans="1:11" x14ac:dyDescent="0.25">
      <c r="A1297" s="79"/>
      <c r="B1297" s="72"/>
      <c r="C1297" s="80"/>
      <c r="D1297" s="80"/>
      <c r="E1297" s="80"/>
      <c r="F1297" s="80"/>
      <c r="G1297" s="80"/>
      <c r="H1297" s="80"/>
      <c r="I1297" s="80"/>
      <c r="J1297" s="80"/>
      <c r="K1297" s="88"/>
    </row>
    <row r="1298" spans="1:11" x14ac:dyDescent="0.25">
      <c r="A1298" s="81"/>
      <c r="B1298" s="72"/>
      <c r="C1298" s="82"/>
      <c r="D1298" s="82"/>
      <c r="E1298" s="82"/>
      <c r="F1298" s="82"/>
      <c r="G1298" s="82"/>
      <c r="H1298" s="82"/>
      <c r="I1298" s="82"/>
      <c r="J1298" s="82"/>
      <c r="K1298" s="88"/>
    </row>
    <row r="1299" spans="1:11" x14ac:dyDescent="0.25">
      <c r="A1299" s="83"/>
      <c r="B1299" s="84">
        <v>42214</v>
      </c>
      <c r="C1299" s="85"/>
      <c r="D1299" s="85"/>
      <c r="E1299" s="85"/>
      <c r="F1299" s="85"/>
      <c r="G1299" s="85"/>
      <c r="H1299" s="85"/>
      <c r="I1299" s="85"/>
      <c r="J1299" s="85"/>
      <c r="K1299" s="88"/>
    </row>
    <row r="1300" spans="1:11" x14ac:dyDescent="0.25">
      <c r="A1300" s="71"/>
      <c r="B1300" s="72"/>
      <c r="C1300" s="73"/>
      <c r="D1300" s="73"/>
      <c r="E1300" s="73"/>
      <c r="F1300" s="73"/>
      <c r="G1300" s="73"/>
      <c r="H1300" s="73"/>
      <c r="I1300" s="73"/>
      <c r="J1300" s="73"/>
      <c r="K1300" s="88"/>
    </row>
    <row r="1301" spans="1:11" x14ac:dyDescent="0.25">
      <c r="A1301" s="74"/>
      <c r="B1301" s="72"/>
      <c r="C1301" s="75"/>
      <c r="D1301" s="75"/>
      <c r="E1301" s="75"/>
      <c r="F1301" s="75"/>
      <c r="G1301" s="75"/>
      <c r="H1301" s="75"/>
      <c r="I1301" s="75"/>
      <c r="J1301" s="75"/>
      <c r="K1301" s="88"/>
    </row>
    <row r="1302" spans="1:11" x14ac:dyDescent="0.25">
      <c r="A1302" s="76"/>
      <c r="B1302" s="72"/>
      <c r="C1302" s="78"/>
      <c r="D1302" s="78"/>
      <c r="E1302" s="78"/>
      <c r="F1302" s="78"/>
      <c r="G1302" s="78"/>
      <c r="H1302" s="78"/>
      <c r="I1302" s="78"/>
      <c r="J1302" s="78"/>
      <c r="K1302" s="88"/>
    </row>
    <row r="1303" spans="1:11" x14ac:dyDescent="0.25">
      <c r="A1303" s="79"/>
      <c r="B1303" s="72"/>
      <c r="C1303" s="80"/>
      <c r="D1303" s="80"/>
      <c r="E1303" s="80"/>
      <c r="F1303" s="80"/>
      <c r="G1303" s="80"/>
      <c r="H1303" s="80"/>
      <c r="I1303" s="80"/>
      <c r="J1303" s="80"/>
      <c r="K1303" s="88"/>
    </row>
    <row r="1304" spans="1:11" x14ac:dyDescent="0.25">
      <c r="A1304" s="81"/>
      <c r="B1304" s="72"/>
      <c r="C1304" s="82"/>
      <c r="D1304" s="82"/>
      <c r="E1304" s="82"/>
      <c r="F1304" s="82"/>
      <c r="G1304" s="82"/>
      <c r="H1304" s="82"/>
      <c r="I1304" s="82"/>
      <c r="J1304" s="82"/>
      <c r="K1304" s="88"/>
    </row>
    <row r="1305" spans="1:11" x14ac:dyDescent="0.25">
      <c r="A1305" s="83"/>
      <c r="B1305" s="84">
        <v>42215</v>
      </c>
      <c r="C1305" s="85"/>
      <c r="D1305" s="85"/>
      <c r="E1305" s="85"/>
      <c r="F1305" s="85"/>
      <c r="G1305" s="85"/>
      <c r="H1305" s="85"/>
      <c r="I1305" s="85"/>
      <c r="J1305" s="85"/>
      <c r="K1305" s="88"/>
    </row>
    <row r="1306" spans="1:11" x14ac:dyDescent="0.25">
      <c r="A1306" s="71"/>
      <c r="B1306" s="72"/>
      <c r="C1306" s="73"/>
      <c r="D1306" s="73"/>
      <c r="E1306" s="73"/>
      <c r="F1306" s="73"/>
      <c r="G1306" s="73"/>
      <c r="H1306" s="73"/>
      <c r="I1306" s="73"/>
      <c r="J1306" s="73"/>
      <c r="K1306" s="88"/>
    </row>
    <row r="1307" spans="1:11" x14ac:dyDescent="0.25">
      <c r="A1307" s="74"/>
      <c r="B1307" s="72"/>
      <c r="C1307" s="75"/>
      <c r="D1307" s="75"/>
      <c r="E1307" s="75"/>
      <c r="F1307" s="75"/>
      <c r="G1307" s="75"/>
      <c r="H1307" s="75"/>
      <c r="I1307" s="75"/>
      <c r="J1307" s="75"/>
      <c r="K1307" s="88"/>
    </row>
    <row r="1308" spans="1:11" x14ac:dyDescent="0.25">
      <c r="A1308" s="76"/>
      <c r="B1308" s="72"/>
      <c r="C1308" s="78"/>
      <c r="D1308" s="78"/>
      <c r="E1308" s="78"/>
      <c r="F1308" s="78"/>
      <c r="G1308" s="78"/>
      <c r="H1308" s="78"/>
      <c r="I1308" s="78"/>
      <c r="J1308" s="78"/>
      <c r="K1308" s="88"/>
    </row>
    <row r="1309" spans="1:11" x14ac:dyDescent="0.25">
      <c r="A1309" s="79"/>
      <c r="B1309" s="72"/>
      <c r="C1309" s="80"/>
      <c r="D1309" s="80"/>
      <c r="E1309" s="80"/>
      <c r="F1309" s="80"/>
      <c r="G1309" s="80"/>
      <c r="H1309" s="80"/>
      <c r="I1309" s="80"/>
      <c r="J1309" s="80"/>
      <c r="K1309" s="88"/>
    </row>
    <row r="1310" spans="1:11" x14ac:dyDescent="0.25">
      <c r="A1310" s="81"/>
      <c r="B1310" s="72"/>
      <c r="C1310" s="82"/>
      <c r="D1310" s="82"/>
      <c r="E1310" s="82"/>
      <c r="F1310" s="82"/>
      <c r="G1310" s="82"/>
      <c r="H1310" s="82"/>
      <c r="I1310" s="82"/>
      <c r="J1310" s="82"/>
      <c r="K1310" s="88"/>
    </row>
    <row r="1311" spans="1:11" x14ac:dyDescent="0.25">
      <c r="A1311" s="83"/>
      <c r="B1311" s="84">
        <v>42216</v>
      </c>
      <c r="C1311" s="85"/>
      <c r="D1311" s="85"/>
      <c r="E1311" s="85"/>
      <c r="F1311" s="85"/>
      <c r="G1311" s="85"/>
      <c r="H1311" s="85"/>
      <c r="I1311" s="85"/>
      <c r="J1311" s="85"/>
      <c r="K1311" s="88"/>
    </row>
    <row r="1312" spans="1:11" x14ac:dyDescent="0.25">
      <c r="A1312" s="71"/>
      <c r="B1312" s="72"/>
      <c r="C1312" s="73"/>
      <c r="D1312" s="73"/>
      <c r="E1312" s="73"/>
      <c r="F1312" s="73"/>
      <c r="G1312" s="73"/>
      <c r="H1312" s="73"/>
      <c r="I1312" s="73"/>
      <c r="J1312" s="73"/>
      <c r="K1312" s="88"/>
    </row>
    <row r="1313" spans="1:11" x14ac:dyDescent="0.25">
      <c r="A1313" s="74"/>
      <c r="B1313" s="72"/>
      <c r="C1313" s="75"/>
      <c r="D1313" s="75"/>
      <c r="E1313" s="75"/>
      <c r="F1313" s="75"/>
      <c r="G1313" s="75"/>
      <c r="H1313" s="75"/>
      <c r="I1313" s="75"/>
      <c r="J1313" s="75"/>
      <c r="K1313" s="88"/>
    </row>
    <row r="1314" spans="1:11" x14ac:dyDescent="0.25">
      <c r="A1314" s="76"/>
      <c r="B1314" s="72"/>
      <c r="C1314" s="78"/>
      <c r="D1314" s="78"/>
      <c r="E1314" s="78"/>
      <c r="F1314" s="78"/>
      <c r="G1314" s="78"/>
      <c r="H1314" s="78"/>
      <c r="I1314" s="78"/>
      <c r="J1314" s="78"/>
      <c r="K1314" s="88"/>
    </row>
    <row r="1315" spans="1:11" x14ac:dyDescent="0.25">
      <c r="A1315" s="79"/>
      <c r="B1315" s="72"/>
      <c r="C1315" s="80"/>
      <c r="D1315" s="80"/>
      <c r="E1315" s="80"/>
      <c r="F1315" s="80"/>
      <c r="G1315" s="80"/>
      <c r="H1315" s="80"/>
      <c r="I1315" s="80"/>
      <c r="J1315" s="80"/>
      <c r="K1315" s="88"/>
    </row>
    <row r="1316" spans="1:11" x14ac:dyDescent="0.25">
      <c r="A1316" s="81"/>
      <c r="B1316" s="72"/>
      <c r="C1316" s="82"/>
      <c r="D1316" s="82"/>
      <c r="E1316" s="82"/>
      <c r="F1316" s="82"/>
      <c r="G1316" s="82"/>
      <c r="H1316" s="82"/>
      <c r="I1316" s="82"/>
      <c r="J1316" s="82"/>
      <c r="K1316" s="88"/>
    </row>
    <row r="1317" spans="1:11" x14ac:dyDescent="0.25">
      <c r="A1317" s="65"/>
      <c r="B1317" s="66"/>
      <c r="C1317" s="67">
        <f>SUM(C1318,C1348,C1378,C1408,C1443)</f>
        <v>0</v>
      </c>
      <c r="D1317" s="67">
        <f t="shared" ref="D1317:J1317" si="54">SUM(D1318,D1348,D1378,D1408,D1443)</f>
        <v>0</v>
      </c>
      <c r="E1317" s="67">
        <f t="shared" si="54"/>
        <v>0</v>
      </c>
      <c r="F1317" s="67">
        <f t="shared" si="54"/>
        <v>0</v>
      </c>
      <c r="G1317" s="67">
        <f t="shared" si="54"/>
        <v>0</v>
      </c>
      <c r="H1317" s="67">
        <f t="shared" si="54"/>
        <v>0</v>
      </c>
      <c r="I1317" s="67">
        <f t="shared" si="54"/>
        <v>0</v>
      </c>
      <c r="J1317" s="67">
        <f t="shared" si="54"/>
        <v>0</v>
      </c>
      <c r="K1317" s="88"/>
    </row>
    <row r="1318" spans="1:11" x14ac:dyDescent="0.25">
      <c r="A1318" s="68"/>
      <c r="B1318" s="69"/>
      <c r="C1318" s="70">
        <f>SUM(C1323,C1329,C1335,C1341,C1347)</f>
        <v>0</v>
      </c>
      <c r="D1318" s="70">
        <f t="shared" ref="D1318:J1318" si="55">SUM(D1323,D1329,D1335,D1341,D1347)</f>
        <v>0</v>
      </c>
      <c r="E1318" s="70">
        <f t="shared" si="55"/>
        <v>0</v>
      </c>
      <c r="F1318" s="70">
        <f t="shared" si="55"/>
        <v>0</v>
      </c>
      <c r="G1318" s="70">
        <f t="shared" si="55"/>
        <v>0</v>
      </c>
      <c r="H1318" s="70">
        <f t="shared" si="55"/>
        <v>0</v>
      </c>
      <c r="I1318" s="70">
        <f t="shared" si="55"/>
        <v>0</v>
      </c>
      <c r="J1318" s="70">
        <f t="shared" si="55"/>
        <v>0</v>
      </c>
      <c r="K1318" s="88"/>
    </row>
    <row r="1319" spans="1:11" x14ac:dyDescent="0.25">
      <c r="A1319" s="71"/>
      <c r="B1319" s="94"/>
      <c r="C1319" s="73"/>
      <c r="D1319" s="73"/>
      <c r="E1319" s="73"/>
      <c r="F1319" s="73"/>
      <c r="G1319" s="73"/>
      <c r="H1319" s="73"/>
      <c r="I1319" s="73"/>
      <c r="J1319" s="73"/>
      <c r="K1319" s="88"/>
    </row>
    <row r="1320" spans="1:11" x14ac:dyDescent="0.25">
      <c r="A1320" s="74"/>
      <c r="B1320" s="94">
        <v>42219</v>
      </c>
      <c r="C1320" s="75"/>
      <c r="D1320" s="75"/>
      <c r="E1320" s="75"/>
      <c r="F1320" s="75"/>
      <c r="G1320" s="75"/>
      <c r="H1320" s="75"/>
      <c r="I1320" s="75"/>
      <c r="J1320" s="75"/>
      <c r="K1320" s="88"/>
    </row>
    <row r="1321" spans="1:11" x14ac:dyDescent="0.25">
      <c r="A1321" s="76"/>
      <c r="B1321" s="94"/>
      <c r="C1321" s="78"/>
      <c r="D1321" s="78"/>
      <c r="E1321" s="78"/>
      <c r="F1321" s="78"/>
      <c r="G1321" s="78"/>
      <c r="H1321" s="78"/>
      <c r="I1321" s="78"/>
      <c r="J1321" s="78"/>
      <c r="K1321" s="88"/>
    </row>
    <row r="1322" spans="1:11" x14ac:dyDescent="0.25">
      <c r="A1322" s="79"/>
      <c r="B1322" s="94"/>
      <c r="C1322" s="80"/>
      <c r="D1322" s="80"/>
      <c r="E1322" s="80"/>
      <c r="F1322" s="80"/>
      <c r="G1322" s="80"/>
      <c r="H1322" s="80"/>
      <c r="I1322" s="80"/>
      <c r="J1322" s="80"/>
      <c r="K1322" s="88"/>
    </row>
    <row r="1323" spans="1:11" x14ac:dyDescent="0.25">
      <c r="A1323" s="81"/>
      <c r="B1323" s="94"/>
      <c r="C1323" s="82"/>
      <c r="D1323" s="82"/>
      <c r="E1323" s="82"/>
      <c r="F1323" s="82"/>
      <c r="G1323" s="82"/>
      <c r="H1323" s="82"/>
      <c r="I1323" s="82"/>
      <c r="J1323" s="82"/>
      <c r="K1323" s="88"/>
    </row>
    <row r="1324" spans="1:11" x14ac:dyDescent="0.25">
      <c r="A1324" s="83"/>
      <c r="B1324" s="84">
        <v>42220</v>
      </c>
      <c r="C1324" s="85"/>
      <c r="D1324" s="85"/>
      <c r="E1324" s="85"/>
      <c r="F1324" s="85"/>
      <c r="G1324" s="85"/>
      <c r="H1324" s="85"/>
      <c r="I1324" s="85"/>
      <c r="J1324" s="85"/>
      <c r="K1324" s="88"/>
    </row>
    <row r="1325" spans="1:11" x14ac:dyDescent="0.25">
      <c r="A1325" s="71"/>
      <c r="B1325" s="72"/>
      <c r="C1325" s="73"/>
      <c r="D1325" s="73"/>
      <c r="E1325" s="73"/>
      <c r="F1325" s="73"/>
      <c r="G1325" s="73"/>
      <c r="H1325" s="73"/>
      <c r="I1325" s="73"/>
      <c r="J1325" s="73"/>
      <c r="K1325" s="88"/>
    </row>
    <row r="1326" spans="1:11" x14ac:dyDescent="0.25">
      <c r="A1326" s="74"/>
      <c r="B1326" s="72"/>
      <c r="C1326" s="75"/>
      <c r="D1326" s="75"/>
      <c r="E1326" s="75"/>
      <c r="F1326" s="75"/>
      <c r="G1326" s="75"/>
      <c r="H1326" s="75"/>
      <c r="I1326" s="75"/>
      <c r="J1326" s="75"/>
      <c r="K1326" s="88"/>
    </row>
    <row r="1327" spans="1:11" x14ac:dyDescent="0.25">
      <c r="A1327" s="76"/>
      <c r="B1327" s="72"/>
      <c r="C1327" s="78"/>
      <c r="D1327" s="78"/>
      <c r="E1327" s="78"/>
      <c r="F1327" s="78"/>
      <c r="G1327" s="78"/>
      <c r="H1327" s="78"/>
      <c r="I1327" s="78"/>
      <c r="J1327" s="78"/>
      <c r="K1327" s="88"/>
    </row>
    <row r="1328" spans="1:11" x14ac:dyDescent="0.25">
      <c r="A1328" s="79"/>
      <c r="B1328" s="72"/>
      <c r="C1328" s="80"/>
      <c r="D1328" s="80"/>
      <c r="E1328" s="80"/>
      <c r="F1328" s="80"/>
      <c r="G1328" s="80"/>
      <c r="H1328" s="80"/>
      <c r="I1328" s="80"/>
      <c r="J1328" s="80"/>
      <c r="K1328" s="88"/>
    </row>
    <row r="1329" spans="1:11" x14ac:dyDescent="0.25">
      <c r="A1329" s="81"/>
      <c r="B1329" s="72"/>
      <c r="C1329" s="82"/>
      <c r="D1329" s="82"/>
      <c r="E1329" s="82"/>
      <c r="F1329" s="82"/>
      <c r="G1329" s="82"/>
      <c r="H1329" s="82"/>
      <c r="I1329" s="82"/>
      <c r="J1329" s="82"/>
      <c r="K1329" s="88"/>
    </row>
    <row r="1330" spans="1:11" x14ac:dyDescent="0.25">
      <c r="A1330" s="83"/>
      <c r="B1330" s="84">
        <v>42221</v>
      </c>
      <c r="C1330" s="85"/>
      <c r="D1330" s="85"/>
      <c r="E1330" s="85"/>
      <c r="F1330" s="85"/>
      <c r="G1330" s="85"/>
      <c r="H1330" s="85"/>
      <c r="I1330" s="85"/>
      <c r="J1330" s="85"/>
      <c r="K1330" s="88"/>
    </row>
    <row r="1331" spans="1:11" x14ac:dyDescent="0.25">
      <c r="A1331" s="71"/>
      <c r="B1331" s="72"/>
      <c r="C1331" s="73"/>
      <c r="D1331" s="73"/>
      <c r="E1331" s="73"/>
      <c r="F1331" s="73"/>
      <c r="G1331" s="73"/>
      <c r="H1331" s="73"/>
      <c r="I1331" s="73"/>
      <c r="J1331" s="73"/>
      <c r="K1331" s="88"/>
    </row>
    <row r="1332" spans="1:11" x14ac:dyDescent="0.25">
      <c r="A1332" s="74"/>
      <c r="B1332" s="72"/>
      <c r="C1332" s="75"/>
      <c r="D1332" s="75"/>
      <c r="E1332" s="75"/>
      <c r="F1332" s="75"/>
      <c r="G1332" s="75"/>
      <c r="H1332" s="75"/>
      <c r="I1332" s="75"/>
      <c r="J1332" s="75"/>
      <c r="K1332" s="88"/>
    </row>
    <row r="1333" spans="1:11" x14ac:dyDescent="0.25">
      <c r="A1333" s="76"/>
      <c r="B1333" s="72"/>
      <c r="C1333" s="78"/>
      <c r="D1333" s="78"/>
      <c r="E1333" s="78"/>
      <c r="F1333" s="78"/>
      <c r="G1333" s="78"/>
      <c r="H1333" s="78"/>
      <c r="I1333" s="78"/>
      <c r="J1333" s="78"/>
      <c r="K1333" s="88"/>
    </row>
    <row r="1334" spans="1:11" x14ac:dyDescent="0.25">
      <c r="A1334" s="79"/>
      <c r="B1334" s="72"/>
      <c r="C1334" s="80"/>
      <c r="D1334" s="80"/>
      <c r="E1334" s="80"/>
      <c r="F1334" s="80"/>
      <c r="G1334" s="80"/>
      <c r="H1334" s="80"/>
      <c r="I1334" s="80"/>
      <c r="J1334" s="80"/>
      <c r="K1334" s="88"/>
    </row>
    <row r="1335" spans="1:11" x14ac:dyDescent="0.25">
      <c r="A1335" s="81"/>
      <c r="B1335" s="72"/>
      <c r="C1335" s="82"/>
      <c r="D1335" s="82"/>
      <c r="E1335" s="82"/>
      <c r="F1335" s="82"/>
      <c r="G1335" s="82"/>
      <c r="H1335" s="82"/>
      <c r="I1335" s="82"/>
      <c r="J1335" s="82"/>
      <c r="K1335" s="88"/>
    </row>
    <row r="1336" spans="1:11" x14ac:dyDescent="0.25">
      <c r="A1336" s="83"/>
      <c r="B1336" s="84">
        <v>42222</v>
      </c>
      <c r="C1336" s="85"/>
      <c r="D1336" s="85"/>
      <c r="E1336" s="85"/>
      <c r="F1336" s="85"/>
      <c r="G1336" s="85"/>
      <c r="H1336" s="85"/>
      <c r="I1336" s="85"/>
      <c r="J1336" s="85"/>
      <c r="K1336" s="88"/>
    </row>
    <row r="1337" spans="1:11" x14ac:dyDescent="0.25">
      <c r="A1337" s="71"/>
      <c r="B1337" s="72"/>
      <c r="C1337" s="73"/>
      <c r="D1337" s="73"/>
      <c r="E1337" s="73"/>
      <c r="F1337" s="73"/>
      <c r="G1337" s="73"/>
      <c r="H1337" s="73"/>
      <c r="I1337" s="73"/>
      <c r="J1337" s="73"/>
      <c r="K1337" s="88"/>
    </row>
    <row r="1338" spans="1:11" x14ac:dyDescent="0.25">
      <c r="A1338" s="74"/>
      <c r="B1338" s="72"/>
      <c r="C1338" s="75"/>
      <c r="D1338" s="75"/>
      <c r="E1338" s="75"/>
      <c r="F1338" s="75"/>
      <c r="G1338" s="75"/>
      <c r="H1338" s="75"/>
      <c r="I1338" s="75"/>
      <c r="J1338" s="75"/>
      <c r="K1338" s="88"/>
    </row>
    <row r="1339" spans="1:11" x14ac:dyDescent="0.25">
      <c r="A1339" s="76"/>
      <c r="B1339" s="72"/>
      <c r="C1339" s="78"/>
      <c r="D1339" s="78"/>
      <c r="E1339" s="78"/>
      <c r="F1339" s="78"/>
      <c r="G1339" s="78"/>
      <c r="H1339" s="78"/>
      <c r="I1339" s="78"/>
      <c r="J1339" s="78"/>
      <c r="K1339" s="88"/>
    </row>
    <row r="1340" spans="1:11" x14ac:dyDescent="0.25">
      <c r="A1340" s="79"/>
      <c r="B1340" s="72"/>
      <c r="C1340" s="80"/>
      <c r="D1340" s="80"/>
      <c r="E1340" s="80"/>
      <c r="F1340" s="80"/>
      <c r="G1340" s="80"/>
      <c r="H1340" s="80"/>
      <c r="I1340" s="80"/>
      <c r="J1340" s="80"/>
      <c r="K1340" s="88"/>
    </row>
    <row r="1341" spans="1:11" x14ac:dyDescent="0.25">
      <c r="A1341" s="81"/>
      <c r="B1341" s="72"/>
      <c r="C1341" s="82"/>
      <c r="D1341" s="82"/>
      <c r="E1341" s="82"/>
      <c r="F1341" s="82"/>
      <c r="G1341" s="82"/>
      <c r="H1341" s="82"/>
      <c r="I1341" s="82"/>
      <c r="J1341" s="82"/>
      <c r="K1341" s="88"/>
    </row>
    <row r="1342" spans="1:11" x14ac:dyDescent="0.25">
      <c r="A1342" s="83"/>
      <c r="B1342" s="84">
        <v>42223</v>
      </c>
      <c r="C1342" s="85"/>
      <c r="D1342" s="85"/>
      <c r="E1342" s="85"/>
      <c r="F1342" s="85"/>
      <c r="G1342" s="85"/>
      <c r="H1342" s="85"/>
      <c r="I1342" s="85"/>
      <c r="J1342" s="85"/>
      <c r="K1342" s="88"/>
    </row>
    <row r="1343" spans="1:11" x14ac:dyDescent="0.25">
      <c r="A1343" s="71"/>
      <c r="B1343" s="72"/>
      <c r="C1343" s="73"/>
      <c r="D1343" s="73"/>
      <c r="E1343" s="73"/>
      <c r="F1343" s="73"/>
      <c r="G1343" s="73"/>
      <c r="H1343" s="73"/>
      <c r="I1343" s="73"/>
      <c r="J1343" s="73"/>
      <c r="K1343" s="88"/>
    </row>
    <row r="1344" spans="1:11" x14ac:dyDescent="0.25">
      <c r="A1344" s="74"/>
      <c r="B1344" s="72"/>
      <c r="C1344" s="75"/>
      <c r="D1344" s="75"/>
      <c r="E1344" s="75"/>
      <c r="F1344" s="75"/>
      <c r="G1344" s="75"/>
      <c r="H1344" s="75"/>
      <c r="I1344" s="75"/>
      <c r="J1344" s="75"/>
      <c r="K1344" s="88"/>
    </row>
    <row r="1345" spans="1:11" x14ac:dyDescent="0.25">
      <c r="A1345" s="76"/>
      <c r="B1345" s="72"/>
      <c r="C1345" s="78"/>
      <c r="D1345" s="78"/>
      <c r="E1345" s="78"/>
      <c r="F1345" s="78"/>
      <c r="G1345" s="78"/>
      <c r="H1345" s="78"/>
      <c r="I1345" s="78"/>
      <c r="J1345" s="78"/>
      <c r="K1345" s="88"/>
    </row>
    <row r="1346" spans="1:11" x14ac:dyDescent="0.25">
      <c r="A1346" s="79"/>
      <c r="B1346" s="72"/>
      <c r="C1346" s="80"/>
      <c r="D1346" s="80"/>
      <c r="E1346" s="80"/>
      <c r="F1346" s="80"/>
      <c r="G1346" s="80"/>
      <c r="H1346" s="80"/>
      <c r="I1346" s="80"/>
      <c r="J1346" s="80"/>
      <c r="K1346" s="88"/>
    </row>
    <row r="1347" spans="1:11" x14ac:dyDescent="0.25">
      <c r="A1347" s="81"/>
      <c r="B1347" s="72"/>
      <c r="C1347" s="82"/>
      <c r="D1347" s="82"/>
      <c r="E1347" s="82"/>
      <c r="F1347" s="82"/>
      <c r="G1347" s="82"/>
      <c r="H1347" s="82"/>
      <c r="I1347" s="82"/>
      <c r="J1347" s="82"/>
      <c r="K1347" s="88"/>
    </row>
    <row r="1348" spans="1:11" x14ac:dyDescent="0.25">
      <c r="A1348" s="68"/>
      <c r="B1348" s="69"/>
      <c r="C1348" s="70">
        <f>SUM(C1353,C1359,C1365,C1371,C1377)</f>
        <v>0</v>
      </c>
      <c r="D1348" s="70">
        <f t="shared" ref="D1348:J1348" si="56">SUM(D1353,D1359,D1365,D1371,D1377)</f>
        <v>0</v>
      </c>
      <c r="E1348" s="70">
        <f t="shared" si="56"/>
        <v>0</v>
      </c>
      <c r="F1348" s="70">
        <f t="shared" si="56"/>
        <v>0</v>
      </c>
      <c r="G1348" s="70">
        <f t="shared" si="56"/>
        <v>0</v>
      </c>
      <c r="H1348" s="70">
        <f t="shared" si="56"/>
        <v>0</v>
      </c>
      <c r="I1348" s="70">
        <f t="shared" si="56"/>
        <v>0</v>
      </c>
      <c r="J1348" s="70">
        <f t="shared" si="56"/>
        <v>0</v>
      </c>
      <c r="K1348" s="88"/>
    </row>
    <row r="1349" spans="1:11" x14ac:dyDescent="0.25">
      <c r="A1349" s="71"/>
      <c r="B1349" s="94"/>
      <c r="C1349" s="73"/>
      <c r="D1349" s="73"/>
      <c r="E1349" s="73"/>
      <c r="F1349" s="73"/>
      <c r="G1349" s="73"/>
      <c r="H1349" s="73"/>
      <c r="I1349" s="73"/>
      <c r="J1349" s="73"/>
      <c r="K1349" s="88"/>
    </row>
    <row r="1350" spans="1:11" x14ac:dyDescent="0.25">
      <c r="A1350" s="74"/>
      <c r="B1350" s="94">
        <v>42226</v>
      </c>
      <c r="C1350" s="75"/>
      <c r="D1350" s="75"/>
      <c r="E1350" s="75"/>
      <c r="F1350" s="75"/>
      <c r="G1350" s="75"/>
      <c r="H1350" s="75"/>
      <c r="I1350" s="75"/>
      <c r="J1350" s="75"/>
      <c r="K1350" s="88"/>
    </row>
    <row r="1351" spans="1:11" x14ac:dyDescent="0.25">
      <c r="A1351" s="76"/>
      <c r="B1351" s="94"/>
      <c r="C1351" s="78"/>
      <c r="D1351" s="78"/>
      <c r="E1351" s="78"/>
      <c r="F1351" s="78"/>
      <c r="G1351" s="78"/>
      <c r="H1351" s="78"/>
      <c r="I1351" s="78"/>
      <c r="J1351" s="78"/>
      <c r="K1351" s="88"/>
    </row>
    <row r="1352" spans="1:11" x14ac:dyDescent="0.25">
      <c r="A1352" s="79"/>
      <c r="B1352" s="94"/>
      <c r="C1352" s="80"/>
      <c r="D1352" s="80"/>
      <c r="E1352" s="80"/>
      <c r="F1352" s="80"/>
      <c r="G1352" s="80"/>
      <c r="H1352" s="80"/>
      <c r="I1352" s="80"/>
      <c r="J1352" s="80"/>
      <c r="K1352" s="88"/>
    </row>
    <row r="1353" spans="1:11" x14ac:dyDescent="0.25">
      <c r="A1353" s="81"/>
      <c r="B1353" s="94"/>
      <c r="C1353" s="82"/>
      <c r="D1353" s="82"/>
      <c r="E1353" s="82"/>
      <c r="F1353" s="82"/>
      <c r="G1353" s="82"/>
      <c r="H1353" s="82"/>
      <c r="I1353" s="82"/>
      <c r="J1353" s="82"/>
      <c r="K1353" s="88"/>
    </row>
    <row r="1354" spans="1:11" x14ac:dyDescent="0.25">
      <c r="A1354" s="83"/>
      <c r="B1354" s="84">
        <v>42227</v>
      </c>
      <c r="C1354" s="85"/>
      <c r="D1354" s="85"/>
      <c r="E1354" s="85"/>
      <c r="F1354" s="85"/>
      <c r="G1354" s="85"/>
      <c r="H1354" s="85"/>
      <c r="I1354" s="85"/>
      <c r="J1354" s="85"/>
      <c r="K1354" s="88"/>
    </row>
    <row r="1355" spans="1:11" x14ac:dyDescent="0.25">
      <c r="A1355" s="71"/>
      <c r="B1355" s="72"/>
      <c r="C1355" s="73"/>
      <c r="D1355" s="73"/>
      <c r="E1355" s="73"/>
      <c r="F1355" s="73"/>
      <c r="G1355" s="73"/>
      <c r="H1355" s="73"/>
      <c r="I1355" s="73"/>
      <c r="J1355" s="73"/>
      <c r="K1355" s="88"/>
    </row>
    <row r="1356" spans="1:11" x14ac:dyDescent="0.25">
      <c r="A1356" s="74"/>
      <c r="B1356" s="72"/>
      <c r="C1356" s="75"/>
      <c r="D1356" s="75"/>
      <c r="E1356" s="75"/>
      <c r="F1356" s="75"/>
      <c r="G1356" s="75"/>
      <c r="H1356" s="75"/>
      <c r="I1356" s="75"/>
      <c r="J1356" s="75"/>
      <c r="K1356" s="88"/>
    </row>
    <row r="1357" spans="1:11" x14ac:dyDescent="0.25">
      <c r="A1357" s="76"/>
      <c r="B1357" s="72"/>
      <c r="C1357" s="78"/>
      <c r="D1357" s="78"/>
      <c r="E1357" s="78"/>
      <c r="F1357" s="78"/>
      <c r="G1357" s="78"/>
      <c r="H1357" s="78"/>
      <c r="I1357" s="78"/>
      <c r="J1357" s="78"/>
      <c r="K1357" s="88"/>
    </row>
    <row r="1358" spans="1:11" x14ac:dyDescent="0.25">
      <c r="A1358" s="79"/>
      <c r="B1358" s="72"/>
      <c r="C1358" s="80"/>
      <c r="D1358" s="80"/>
      <c r="E1358" s="80"/>
      <c r="F1358" s="80"/>
      <c r="G1358" s="80"/>
      <c r="H1358" s="80"/>
      <c r="I1358" s="80"/>
      <c r="J1358" s="80"/>
      <c r="K1358" s="88"/>
    </row>
    <row r="1359" spans="1:11" x14ac:dyDescent="0.25">
      <c r="A1359" s="81"/>
      <c r="B1359" s="72"/>
      <c r="C1359" s="82"/>
      <c r="D1359" s="82"/>
      <c r="E1359" s="82"/>
      <c r="F1359" s="82"/>
      <c r="G1359" s="82"/>
      <c r="H1359" s="82"/>
      <c r="I1359" s="82"/>
      <c r="J1359" s="82"/>
      <c r="K1359" s="88"/>
    </row>
    <row r="1360" spans="1:11" x14ac:dyDescent="0.25">
      <c r="A1360" s="83"/>
      <c r="B1360" s="84">
        <v>42228</v>
      </c>
      <c r="C1360" s="85"/>
      <c r="D1360" s="85"/>
      <c r="E1360" s="85"/>
      <c r="F1360" s="85"/>
      <c r="G1360" s="85"/>
      <c r="H1360" s="85"/>
      <c r="I1360" s="85"/>
      <c r="J1360" s="85"/>
      <c r="K1360" s="88"/>
    </row>
    <row r="1361" spans="1:11" x14ac:dyDescent="0.25">
      <c r="A1361" s="71"/>
      <c r="B1361" s="72"/>
      <c r="C1361" s="73"/>
      <c r="D1361" s="73"/>
      <c r="E1361" s="73"/>
      <c r="F1361" s="73"/>
      <c r="G1361" s="73"/>
      <c r="H1361" s="73"/>
      <c r="I1361" s="73"/>
      <c r="J1361" s="73"/>
      <c r="K1361" s="88"/>
    </row>
    <row r="1362" spans="1:11" x14ac:dyDescent="0.25">
      <c r="A1362" s="74"/>
      <c r="B1362" s="72"/>
      <c r="C1362" s="75"/>
      <c r="D1362" s="75"/>
      <c r="E1362" s="75"/>
      <c r="F1362" s="75"/>
      <c r="G1362" s="75"/>
      <c r="H1362" s="75"/>
      <c r="I1362" s="75"/>
      <c r="J1362" s="75"/>
      <c r="K1362" s="88"/>
    </row>
    <row r="1363" spans="1:11" x14ac:dyDescent="0.25">
      <c r="A1363" s="76"/>
      <c r="B1363" s="72"/>
      <c r="C1363" s="78"/>
      <c r="D1363" s="78"/>
      <c r="E1363" s="78"/>
      <c r="F1363" s="78"/>
      <c r="G1363" s="78"/>
      <c r="H1363" s="78"/>
      <c r="I1363" s="78"/>
      <c r="J1363" s="78"/>
      <c r="K1363" s="88"/>
    </row>
    <row r="1364" spans="1:11" x14ac:dyDescent="0.25">
      <c r="A1364" s="79"/>
      <c r="B1364" s="72"/>
      <c r="C1364" s="80"/>
      <c r="D1364" s="80"/>
      <c r="E1364" s="80"/>
      <c r="F1364" s="80"/>
      <c r="G1364" s="80"/>
      <c r="H1364" s="80"/>
      <c r="I1364" s="80"/>
      <c r="J1364" s="80"/>
      <c r="K1364" s="88"/>
    </row>
    <row r="1365" spans="1:11" x14ac:dyDescent="0.25">
      <c r="A1365" s="81"/>
      <c r="B1365" s="72"/>
      <c r="C1365" s="82"/>
      <c r="D1365" s="82"/>
      <c r="E1365" s="82"/>
      <c r="F1365" s="82"/>
      <c r="G1365" s="82"/>
      <c r="H1365" s="82"/>
      <c r="I1365" s="82"/>
      <c r="J1365" s="82"/>
      <c r="K1365" s="88"/>
    </row>
    <row r="1366" spans="1:11" x14ac:dyDescent="0.25">
      <c r="A1366" s="83"/>
      <c r="B1366" s="84">
        <v>42229</v>
      </c>
      <c r="C1366" s="85"/>
      <c r="D1366" s="85"/>
      <c r="E1366" s="85"/>
      <c r="F1366" s="85"/>
      <c r="G1366" s="85"/>
      <c r="H1366" s="85"/>
      <c r="I1366" s="85"/>
      <c r="J1366" s="85"/>
      <c r="K1366" s="88"/>
    </row>
    <row r="1367" spans="1:11" x14ac:dyDescent="0.25">
      <c r="A1367" s="71"/>
      <c r="B1367" s="72"/>
      <c r="C1367" s="73"/>
      <c r="D1367" s="73"/>
      <c r="E1367" s="73"/>
      <c r="F1367" s="73"/>
      <c r="G1367" s="73"/>
      <c r="H1367" s="73"/>
      <c r="I1367" s="73"/>
      <c r="J1367" s="73"/>
      <c r="K1367" s="88"/>
    </row>
    <row r="1368" spans="1:11" x14ac:dyDescent="0.25">
      <c r="A1368" s="74"/>
      <c r="B1368" s="72"/>
      <c r="C1368" s="75"/>
      <c r="D1368" s="75"/>
      <c r="E1368" s="75"/>
      <c r="F1368" s="75"/>
      <c r="G1368" s="75"/>
      <c r="H1368" s="75"/>
      <c r="I1368" s="75"/>
      <c r="J1368" s="75"/>
      <c r="K1368" s="88"/>
    </row>
    <row r="1369" spans="1:11" x14ac:dyDescent="0.25">
      <c r="A1369" s="76"/>
      <c r="B1369" s="72"/>
      <c r="C1369" s="78"/>
      <c r="D1369" s="78"/>
      <c r="E1369" s="78"/>
      <c r="F1369" s="78"/>
      <c r="G1369" s="78"/>
      <c r="H1369" s="78"/>
      <c r="I1369" s="78"/>
      <c r="J1369" s="78"/>
      <c r="K1369" s="88"/>
    </row>
    <row r="1370" spans="1:11" x14ac:dyDescent="0.25">
      <c r="A1370" s="79"/>
      <c r="B1370" s="72"/>
      <c r="C1370" s="80"/>
      <c r="D1370" s="80"/>
      <c r="E1370" s="80"/>
      <c r="F1370" s="80"/>
      <c r="G1370" s="80"/>
      <c r="H1370" s="80"/>
      <c r="I1370" s="80"/>
      <c r="J1370" s="80"/>
      <c r="K1370" s="88"/>
    </row>
    <row r="1371" spans="1:11" x14ac:dyDescent="0.25">
      <c r="A1371" s="81"/>
      <c r="B1371" s="72"/>
      <c r="C1371" s="82"/>
      <c r="D1371" s="82"/>
      <c r="E1371" s="82"/>
      <c r="F1371" s="82"/>
      <c r="G1371" s="82"/>
      <c r="H1371" s="82"/>
      <c r="I1371" s="82"/>
      <c r="J1371" s="82"/>
      <c r="K1371" s="88"/>
    </row>
    <row r="1372" spans="1:11" x14ac:dyDescent="0.25">
      <c r="A1372" s="83"/>
      <c r="B1372" s="84">
        <v>42230</v>
      </c>
      <c r="C1372" s="85"/>
      <c r="D1372" s="85"/>
      <c r="E1372" s="85"/>
      <c r="F1372" s="85"/>
      <c r="G1372" s="85"/>
      <c r="H1372" s="85"/>
      <c r="I1372" s="85"/>
      <c r="J1372" s="85"/>
      <c r="K1372" s="88"/>
    </row>
    <row r="1373" spans="1:11" x14ac:dyDescent="0.25">
      <c r="A1373" s="71"/>
      <c r="B1373" s="72"/>
      <c r="C1373" s="73"/>
      <c r="D1373" s="73"/>
      <c r="E1373" s="73"/>
      <c r="F1373" s="73"/>
      <c r="G1373" s="73"/>
      <c r="H1373" s="73"/>
      <c r="I1373" s="73"/>
      <c r="J1373" s="73"/>
      <c r="K1373" s="88"/>
    </row>
    <row r="1374" spans="1:11" x14ac:dyDescent="0.25">
      <c r="A1374" s="74"/>
      <c r="B1374" s="72"/>
      <c r="C1374" s="75"/>
      <c r="D1374" s="75"/>
      <c r="E1374" s="75"/>
      <c r="F1374" s="75"/>
      <c r="G1374" s="75"/>
      <c r="H1374" s="75"/>
      <c r="I1374" s="75"/>
      <c r="J1374" s="75"/>
      <c r="K1374" s="88"/>
    </row>
    <row r="1375" spans="1:11" x14ac:dyDescent="0.25">
      <c r="A1375" s="76"/>
      <c r="B1375" s="72"/>
      <c r="C1375" s="78"/>
      <c r="D1375" s="78"/>
      <c r="E1375" s="78"/>
      <c r="F1375" s="78"/>
      <c r="G1375" s="78"/>
      <c r="H1375" s="78"/>
      <c r="I1375" s="78"/>
      <c r="J1375" s="78"/>
      <c r="K1375" s="88"/>
    </row>
    <row r="1376" spans="1:11" x14ac:dyDescent="0.25">
      <c r="A1376" s="79"/>
      <c r="B1376" s="72"/>
      <c r="C1376" s="80"/>
      <c r="D1376" s="80"/>
      <c r="E1376" s="80"/>
      <c r="F1376" s="80"/>
      <c r="G1376" s="80"/>
      <c r="H1376" s="80"/>
      <c r="I1376" s="80"/>
      <c r="J1376" s="80"/>
      <c r="K1376" s="88"/>
    </row>
    <row r="1377" spans="1:11" x14ac:dyDescent="0.25">
      <c r="A1377" s="81"/>
      <c r="B1377" s="72"/>
      <c r="C1377" s="82"/>
      <c r="D1377" s="82"/>
      <c r="E1377" s="82"/>
      <c r="F1377" s="82"/>
      <c r="G1377" s="82"/>
      <c r="H1377" s="82"/>
      <c r="I1377" s="82"/>
      <c r="J1377" s="82"/>
      <c r="K1377" s="88"/>
    </row>
    <row r="1378" spans="1:11" x14ac:dyDescent="0.25">
      <c r="A1378" s="68"/>
      <c r="B1378" s="69"/>
      <c r="C1378" s="70">
        <f>SUM(C1383,C1389,C1395,C1401,C1407)</f>
        <v>0</v>
      </c>
      <c r="D1378" s="70">
        <f t="shared" ref="D1378:J1378" si="57">SUM(D1383,D1389,D1395,D1401,D1407)</f>
        <v>0</v>
      </c>
      <c r="E1378" s="70">
        <f t="shared" si="57"/>
        <v>0</v>
      </c>
      <c r="F1378" s="70">
        <f t="shared" si="57"/>
        <v>0</v>
      </c>
      <c r="G1378" s="70">
        <f t="shared" si="57"/>
        <v>0</v>
      </c>
      <c r="H1378" s="70">
        <f t="shared" si="57"/>
        <v>0</v>
      </c>
      <c r="I1378" s="70">
        <f t="shared" si="57"/>
        <v>0</v>
      </c>
      <c r="J1378" s="70">
        <f t="shared" si="57"/>
        <v>0</v>
      </c>
      <c r="K1378" s="88"/>
    </row>
    <row r="1379" spans="1:11" x14ac:dyDescent="0.25">
      <c r="A1379" s="71"/>
      <c r="B1379" s="94"/>
      <c r="C1379" s="73"/>
      <c r="D1379" s="73"/>
      <c r="E1379" s="73"/>
      <c r="F1379" s="73"/>
      <c r="G1379" s="73"/>
      <c r="H1379" s="73"/>
      <c r="I1379" s="73"/>
      <c r="J1379" s="73"/>
      <c r="K1379" s="88"/>
    </row>
    <row r="1380" spans="1:11" x14ac:dyDescent="0.25">
      <c r="A1380" s="74"/>
      <c r="B1380" s="94"/>
      <c r="C1380" s="75"/>
      <c r="D1380" s="75"/>
      <c r="E1380" s="75"/>
      <c r="F1380" s="75"/>
      <c r="G1380" s="75"/>
      <c r="H1380" s="75"/>
      <c r="I1380" s="75"/>
      <c r="J1380" s="75"/>
      <c r="K1380" s="88"/>
    </row>
    <row r="1381" spans="1:11" x14ac:dyDescent="0.25">
      <c r="A1381" s="76"/>
      <c r="B1381" s="94">
        <v>42233</v>
      </c>
      <c r="C1381" s="78"/>
      <c r="D1381" s="78"/>
      <c r="E1381" s="78"/>
      <c r="F1381" s="78"/>
      <c r="G1381" s="78"/>
      <c r="H1381" s="78"/>
      <c r="I1381" s="78"/>
      <c r="J1381" s="78"/>
      <c r="K1381" s="88"/>
    </row>
    <row r="1382" spans="1:11" x14ac:dyDescent="0.25">
      <c r="A1382" s="79"/>
      <c r="B1382" s="94"/>
      <c r="C1382" s="80"/>
      <c r="D1382" s="80"/>
      <c r="E1382" s="80"/>
      <c r="F1382" s="80"/>
      <c r="G1382" s="80"/>
      <c r="H1382" s="80"/>
      <c r="I1382" s="80"/>
      <c r="J1382" s="80"/>
      <c r="K1382" s="88"/>
    </row>
    <row r="1383" spans="1:11" x14ac:dyDescent="0.25">
      <c r="A1383" s="81"/>
      <c r="B1383" s="94"/>
      <c r="C1383" s="82"/>
      <c r="D1383" s="82"/>
      <c r="E1383" s="82"/>
      <c r="F1383" s="82"/>
      <c r="G1383" s="82"/>
      <c r="H1383" s="82"/>
      <c r="I1383" s="82"/>
      <c r="J1383" s="82"/>
      <c r="K1383" s="88"/>
    </row>
    <row r="1384" spans="1:11" x14ac:dyDescent="0.25">
      <c r="A1384" s="83"/>
      <c r="B1384" s="84">
        <v>42234</v>
      </c>
      <c r="C1384" s="85"/>
      <c r="D1384" s="85"/>
      <c r="E1384" s="85"/>
      <c r="F1384" s="85"/>
      <c r="G1384" s="85"/>
      <c r="H1384" s="85"/>
      <c r="I1384" s="85"/>
      <c r="J1384" s="85"/>
      <c r="K1384" s="88"/>
    </row>
    <row r="1385" spans="1:11" x14ac:dyDescent="0.25">
      <c r="A1385" s="71"/>
      <c r="B1385" s="72"/>
      <c r="C1385" s="73"/>
      <c r="D1385" s="73"/>
      <c r="E1385" s="73"/>
      <c r="F1385" s="73"/>
      <c r="G1385" s="73"/>
      <c r="H1385" s="73"/>
      <c r="I1385" s="73"/>
      <c r="J1385" s="73"/>
      <c r="K1385" s="88"/>
    </row>
    <row r="1386" spans="1:11" x14ac:dyDescent="0.25">
      <c r="A1386" s="74"/>
      <c r="B1386" s="72"/>
      <c r="C1386" s="75"/>
      <c r="D1386" s="75"/>
      <c r="E1386" s="75"/>
      <c r="F1386" s="75"/>
      <c r="G1386" s="75"/>
      <c r="H1386" s="75"/>
      <c r="I1386" s="75"/>
      <c r="J1386" s="75"/>
      <c r="K1386" s="88"/>
    </row>
    <row r="1387" spans="1:11" x14ac:dyDescent="0.25">
      <c r="A1387" s="76"/>
      <c r="B1387" s="72"/>
      <c r="C1387" s="78"/>
      <c r="D1387" s="78"/>
      <c r="E1387" s="78"/>
      <c r="F1387" s="78"/>
      <c r="G1387" s="78"/>
      <c r="H1387" s="78"/>
      <c r="I1387" s="78"/>
      <c r="J1387" s="78"/>
      <c r="K1387" s="88"/>
    </row>
    <row r="1388" spans="1:11" x14ac:dyDescent="0.25">
      <c r="A1388" s="79"/>
      <c r="B1388" s="72"/>
      <c r="C1388" s="80"/>
      <c r="D1388" s="80"/>
      <c r="E1388" s="80"/>
      <c r="F1388" s="80"/>
      <c r="G1388" s="80"/>
      <c r="H1388" s="80"/>
      <c r="I1388" s="80"/>
      <c r="J1388" s="80"/>
      <c r="K1388" s="88"/>
    </row>
    <row r="1389" spans="1:11" x14ac:dyDescent="0.25">
      <c r="A1389" s="81"/>
      <c r="B1389" s="72"/>
      <c r="C1389" s="82"/>
      <c r="D1389" s="82"/>
      <c r="E1389" s="82"/>
      <c r="F1389" s="82"/>
      <c r="G1389" s="82"/>
      <c r="H1389" s="82"/>
      <c r="I1389" s="82"/>
      <c r="J1389" s="82"/>
      <c r="K1389" s="88"/>
    </row>
    <row r="1390" spans="1:11" x14ac:dyDescent="0.25">
      <c r="A1390" s="83"/>
      <c r="B1390" s="84">
        <v>42235</v>
      </c>
      <c r="C1390" s="85"/>
      <c r="D1390" s="85"/>
      <c r="E1390" s="85"/>
      <c r="F1390" s="85"/>
      <c r="G1390" s="85"/>
      <c r="H1390" s="85"/>
      <c r="I1390" s="85"/>
      <c r="J1390" s="85"/>
      <c r="K1390" s="88"/>
    </row>
    <row r="1391" spans="1:11" x14ac:dyDescent="0.25">
      <c r="A1391" s="71"/>
      <c r="B1391" s="72"/>
      <c r="C1391" s="73"/>
      <c r="D1391" s="73"/>
      <c r="E1391" s="73"/>
      <c r="F1391" s="73"/>
      <c r="G1391" s="73"/>
      <c r="H1391" s="73"/>
      <c r="I1391" s="73"/>
      <c r="J1391" s="73"/>
      <c r="K1391" s="88"/>
    </row>
    <row r="1392" spans="1:11" x14ac:dyDescent="0.25">
      <c r="A1392" s="74"/>
      <c r="B1392" s="72"/>
      <c r="C1392" s="75"/>
      <c r="D1392" s="75"/>
      <c r="E1392" s="75"/>
      <c r="F1392" s="75"/>
      <c r="G1392" s="75"/>
      <c r="H1392" s="75"/>
      <c r="I1392" s="75"/>
      <c r="J1392" s="75"/>
      <c r="K1392" s="88"/>
    </row>
    <row r="1393" spans="1:11" x14ac:dyDescent="0.25">
      <c r="A1393" s="76"/>
      <c r="B1393" s="72"/>
      <c r="C1393" s="78"/>
      <c r="D1393" s="78"/>
      <c r="E1393" s="78"/>
      <c r="F1393" s="78"/>
      <c r="G1393" s="78"/>
      <c r="H1393" s="78"/>
      <c r="I1393" s="78"/>
      <c r="J1393" s="78"/>
      <c r="K1393" s="88"/>
    </row>
    <row r="1394" spans="1:11" x14ac:dyDescent="0.25">
      <c r="A1394" s="79"/>
      <c r="B1394" s="72"/>
      <c r="C1394" s="80"/>
      <c r="D1394" s="80"/>
      <c r="E1394" s="80"/>
      <c r="F1394" s="80"/>
      <c r="G1394" s="80"/>
      <c r="H1394" s="80"/>
      <c r="I1394" s="80"/>
      <c r="J1394" s="80"/>
      <c r="K1394" s="88"/>
    </row>
    <row r="1395" spans="1:11" x14ac:dyDescent="0.25">
      <c r="A1395" s="81"/>
      <c r="B1395" s="72"/>
      <c r="C1395" s="82"/>
      <c r="D1395" s="82"/>
      <c r="E1395" s="82"/>
      <c r="F1395" s="82"/>
      <c r="G1395" s="82"/>
      <c r="H1395" s="82"/>
      <c r="I1395" s="82"/>
      <c r="J1395" s="82"/>
      <c r="K1395" s="88"/>
    </row>
    <row r="1396" spans="1:11" x14ac:dyDescent="0.25">
      <c r="A1396" s="83"/>
      <c r="B1396" s="84">
        <v>42236</v>
      </c>
      <c r="C1396" s="85"/>
      <c r="D1396" s="85"/>
      <c r="E1396" s="85"/>
      <c r="F1396" s="85"/>
      <c r="G1396" s="85"/>
      <c r="H1396" s="85"/>
      <c r="I1396" s="85"/>
      <c r="J1396" s="85"/>
      <c r="K1396" s="88"/>
    </row>
    <row r="1397" spans="1:11" x14ac:dyDescent="0.25">
      <c r="A1397" s="71"/>
      <c r="B1397" s="72"/>
      <c r="C1397" s="73"/>
      <c r="D1397" s="73"/>
      <c r="E1397" s="73"/>
      <c r="F1397" s="73"/>
      <c r="G1397" s="73"/>
      <c r="H1397" s="73"/>
      <c r="I1397" s="73"/>
      <c r="J1397" s="73"/>
      <c r="K1397" s="88"/>
    </row>
    <row r="1398" spans="1:11" x14ac:dyDescent="0.25">
      <c r="A1398" s="74"/>
      <c r="B1398" s="72"/>
      <c r="C1398" s="75"/>
      <c r="D1398" s="75"/>
      <c r="E1398" s="75"/>
      <c r="F1398" s="75"/>
      <c r="G1398" s="75"/>
      <c r="H1398" s="75"/>
      <c r="I1398" s="75"/>
      <c r="J1398" s="75"/>
      <c r="K1398" s="88"/>
    </row>
    <row r="1399" spans="1:11" x14ac:dyDescent="0.25">
      <c r="A1399" s="76"/>
      <c r="B1399" s="72"/>
      <c r="C1399" s="78"/>
      <c r="D1399" s="78"/>
      <c r="E1399" s="78"/>
      <c r="F1399" s="78"/>
      <c r="G1399" s="78"/>
      <c r="H1399" s="78"/>
      <c r="I1399" s="78"/>
      <c r="J1399" s="78"/>
      <c r="K1399" s="88"/>
    </row>
    <row r="1400" spans="1:11" x14ac:dyDescent="0.25">
      <c r="A1400" s="79"/>
      <c r="B1400" s="72"/>
      <c r="C1400" s="80"/>
      <c r="D1400" s="80"/>
      <c r="E1400" s="80"/>
      <c r="F1400" s="80"/>
      <c r="G1400" s="80"/>
      <c r="H1400" s="80"/>
      <c r="I1400" s="80"/>
      <c r="J1400" s="80"/>
      <c r="K1400" s="88"/>
    </row>
    <row r="1401" spans="1:11" x14ac:dyDescent="0.25">
      <c r="A1401" s="81"/>
      <c r="B1401" s="72"/>
      <c r="C1401" s="82"/>
      <c r="D1401" s="82"/>
      <c r="E1401" s="82"/>
      <c r="F1401" s="82"/>
      <c r="G1401" s="82"/>
      <c r="H1401" s="82"/>
      <c r="I1401" s="82"/>
      <c r="J1401" s="82"/>
      <c r="K1401" s="88"/>
    </row>
    <row r="1402" spans="1:11" x14ac:dyDescent="0.25">
      <c r="A1402" s="83"/>
      <c r="B1402" s="84">
        <v>42237</v>
      </c>
      <c r="C1402" s="85"/>
      <c r="D1402" s="85"/>
      <c r="E1402" s="85"/>
      <c r="F1402" s="85"/>
      <c r="G1402" s="85"/>
      <c r="H1402" s="85"/>
      <c r="I1402" s="85"/>
      <c r="J1402" s="85"/>
      <c r="K1402" s="88"/>
    </row>
    <row r="1403" spans="1:11" x14ac:dyDescent="0.25">
      <c r="A1403" s="71"/>
      <c r="B1403" s="72"/>
      <c r="C1403" s="73"/>
      <c r="D1403" s="73"/>
      <c r="E1403" s="73"/>
      <c r="F1403" s="73"/>
      <c r="G1403" s="73"/>
      <c r="H1403" s="73"/>
      <c r="I1403" s="73"/>
      <c r="J1403" s="73"/>
      <c r="K1403" s="88"/>
    </row>
    <row r="1404" spans="1:11" x14ac:dyDescent="0.25">
      <c r="A1404" s="74"/>
      <c r="B1404" s="72"/>
      <c r="C1404" s="75"/>
      <c r="D1404" s="75"/>
      <c r="E1404" s="75"/>
      <c r="F1404" s="75"/>
      <c r="G1404" s="75"/>
      <c r="H1404" s="75"/>
      <c r="I1404" s="75"/>
      <c r="J1404" s="75"/>
      <c r="K1404" s="88"/>
    </row>
    <row r="1405" spans="1:11" x14ac:dyDescent="0.25">
      <c r="A1405" s="76"/>
      <c r="B1405" s="72"/>
      <c r="C1405" s="78"/>
      <c r="D1405" s="78"/>
      <c r="E1405" s="78"/>
      <c r="F1405" s="78"/>
      <c r="G1405" s="78"/>
      <c r="H1405" s="78"/>
      <c r="I1405" s="78"/>
      <c r="J1405" s="78"/>
      <c r="K1405" s="88"/>
    </row>
    <row r="1406" spans="1:11" x14ac:dyDescent="0.25">
      <c r="A1406" s="79"/>
      <c r="B1406" s="72"/>
      <c r="C1406" s="80"/>
      <c r="D1406" s="80"/>
      <c r="E1406" s="80"/>
      <c r="F1406" s="80"/>
      <c r="G1406" s="80"/>
      <c r="H1406" s="80"/>
      <c r="I1406" s="80"/>
      <c r="J1406" s="80"/>
      <c r="K1406" s="88"/>
    </row>
    <row r="1407" spans="1:11" x14ac:dyDescent="0.25">
      <c r="A1407" s="81"/>
      <c r="B1407" s="72"/>
      <c r="C1407" s="82"/>
      <c r="D1407" s="82"/>
      <c r="E1407" s="82"/>
      <c r="F1407" s="82"/>
      <c r="G1407" s="82"/>
      <c r="H1407" s="82"/>
      <c r="I1407" s="82"/>
      <c r="J1407" s="82"/>
      <c r="K1407" s="88"/>
    </row>
    <row r="1408" spans="1:11" x14ac:dyDescent="0.25">
      <c r="A1408" s="68"/>
      <c r="B1408" s="69"/>
      <c r="C1408" s="70">
        <f>SUM(C1413,C1419,C1425,C1431,C1437)</f>
        <v>0</v>
      </c>
      <c r="D1408" s="70">
        <f t="shared" ref="D1408:J1408" si="58">SUM(D1413,D1419,D1425,D1431,D1437)</f>
        <v>0</v>
      </c>
      <c r="E1408" s="70">
        <f t="shared" si="58"/>
        <v>0</v>
      </c>
      <c r="F1408" s="70">
        <f t="shared" si="58"/>
        <v>0</v>
      </c>
      <c r="G1408" s="70">
        <f t="shared" si="58"/>
        <v>0</v>
      </c>
      <c r="H1408" s="70">
        <f t="shared" si="58"/>
        <v>0</v>
      </c>
      <c r="I1408" s="70">
        <f t="shared" si="58"/>
        <v>0</v>
      </c>
      <c r="J1408" s="70">
        <f t="shared" si="58"/>
        <v>0</v>
      </c>
      <c r="K1408" s="88"/>
    </row>
    <row r="1409" spans="1:11" x14ac:dyDescent="0.25">
      <c r="A1409" s="71"/>
      <c r="B1409" s="94"/>
      <c r="C1409" s="73"/>
      <c r="D1409" s="73"/>
      <c r="E1409" s="73"/>
      <c r="F1409" s="73"/>
      <c r="G1409" s="73"/>
      <c r="H1409" s="73"/>
      <c r="I1409" s="73"/>
      <c r="J1409" s="73"/>
      <c r="K1409" s="88"/>
    </row>
    <row r="1410" spans="1:11" x14ac:dyDescent="0.25">
      <c r="A1410" s="74"/>
      <c r="B1410" s="94"/>
      <c r="C1410" s="75"/>
      <c r="D1410" s="75"/>
      <c r="E1410" s="75"/>
      <c r="F1410" s="75"/>
      <c r="G1410" s="75"/>
      <c r="H1410" s="75"/>
      <c r="I1410" s="75"/>
      <c r="J1410" s="75"/>
      <c r="K1410" s="88"/>
    </row>
    <row r="1411" spans="1:11" x14ac:dyDescent="0.25">
      <c r="A1411" s="76"/>
      <c r="B1411" s="94">
        <v>42240</v>
      </c>
      <c r="C1411" s="78"/>
      <c r="D1411" s="78"/>
      <c r="E1411" s="78"/>
      <c r="F1411" s="78"/>
      <c r="G1411" s="78"/>
      <c r="H1411" s="78"/>
      <c r="I1411" s="78"/>
      <c r="J1411" s="78"/>
      <c r="K1411" s="88"/>
    </row>
    <row r="1412" spans="1:11" x14ac:dyDescent="0.25">
      <c r="A1412" s="79"/>
      <c r="B1412" s="94"/>
      <c r="C1412" s="80"/>
      <c r="D1412" s="80"/>
      <c r="E1412" s="80"/>
      <c r="F1412" s="80"/>
      <c r="G1412" s="80"/>
      <c r="H1412" s="80"/>
      <c r="I1412" s="80"/>
      <c r="J1412" s="80"/>
      <c r="K1412" s="88"/>
    </row>
    <row r="1413" spans="1:11" x14ac:dyDescent="0.25">
      <c r="A1413" s="81"/>
      <c r="B1413" s="94"/>
      <c r="C1413" s="82"/>
      <c r="D1413" s="82"/>
      <c r="E1413" s="82"/>
      <c r="F1413" s="82"/>
      <c r="G1413" s="82"/>
      <c r="H1413" s="82"/>
      <c r="I1413" s="82"/>
      <c r="J1413" s="82"/>
      <c r="K1413" s="88"/>
    </row>
    <row r="1414" spans="1:11" x14ac:dyDescent="0.25">
      <c r="A1414" s="83"/>
      <c r="B1414" s="84">
        <v>42241</v>
      </c>
      <c r="C1414" s="85"/>
      <c r="D1414" s="85"/>
      <c r="E1414" s="85"/>
      <c r="F1414" s="85"/>
      <c r="G1414" s="85"/>
      <c r="H1414" s="85"/>
      <c r="I1414" s="85"/>
      <c r="J1414" s="85"/>
      <c r="K1414" s="88"/>
    </row>
    <row r="1415" spans="1:11" x14ac:dyDescent="0.25">
      <c r="A1415" s="71"/>
      <c r="B1415" s="72"/>
      <c r="C1415" s="73"/>
      <c r="D1415" s="73"/>
      <c r="E1415" s="73"/>
      <c r="F1415" s="73"/>
      <c r="G1415" s="73"/>
      <c r="H1415" s="73"/>
      <c r="I1415" s="73"/>
      <c r="J1415" s="73"/>
      <c r="K1415" s="88"/>
    </row>
    <row r="1416" spans="1:11" x14ac:dyDescent="0.25">
      <c r="A1416" s="74"/>
      <c r="B1416" s="72"/>
      <c r="C1416" s="75"/>
      <c r="D1416" s="75"/>
      <c r="E1416" s="75"/>
      <c r="F1416" s="75"/>
      <c r="G1416" s="75"/>
      <c r="H1416" s="75"/>
      <c r="I1416" s="75"/>
      <c r="J1416" s="75"/>
      <c r="K1416" s="88"/>
    </row>
    <row r="1417" spans="1:11" x14ac:dyDescent="0.25">
      <c r="A1417" s="76"/>
      <c r="B1417" s="72"/>
      <c r="C1417" s="78"/>
      <c r="D1417" s="78"/>
      <c r="E1417" s="78"/>
      <c r="F1417" s="78"/>
      <c r="G1417" s="78"/>
      <c r="H1417" s="78"/>
      <c r="I1417" s="78"/>
      <c r="J1417" s="78"/>
      <c r="K1417" s="88"/>
    </row>
    <row r="1418" spans="1:11" x14ac:dyDescent="0.25">
      <c r="A1418" s="79"/>
      <c r="B1418" s="72"/>
      <c r="C1418" s="80"/>
      <c r="D1418" s="80"/>
      <c r="E1418" s="80"/>
      <c r="F1418" s="80"/>
      <c r="G1418" s="80"/>
      <c r="H1418" s="80"/>
      <c r="I1418" s="80"/>
      <c r="J1418" s="80"/>
      <c r="K1418" s="88"/>
    </row>
    <row r="1419" spans="1:11" x14ac:dyDescent="0.25">
      <c r="A1419" s="81"/>
      <c r="B1419" s="72"/>
      <c r="C1419" s="82"/>
      <c r="D1419" s="82"/>
      <c r="E1419" s="82"/>
      <c r="F1419" s="82"/>
      <c r="G1419" s="82"/>
      <c r="H1419" s="82"/>
      <c r="I1419" s="82"/>
      <c r="J1419" s="82"/>
      <c r="K1419" s="88"/>
    </row>
    <row r="1420" spans="1:11" x14ac:dyDescent="0.25">
      <c r="A1420" s="83"/>
      <c r="B1420" s="84">
        <v>42242</v>
      </c>
      <c r="C1420" s="85"/>
      <c r="D1420" s="85"/>
      <c r="E1420" s="85"/>
      <c r="F1420" s="85"/>
      <c r="G1420" s="85"/>
      <c r="H1420" s="85"/>
      <c r="I1420" s="85"/>
      <c r="J1420" s="85"/>
      <c r="K1420" s="88"/>
    </row>
    <row r="1421" spans="1:11" x14ac:dyDescent="0.25">
      <c r="A1421" s="71"/>
      <c r="B1421" s="72"/>
      <c r="C1421" s="73"/>
      <c r="D1421" s="73"/>
      <c r="E1421" s="73"/>
      <c r="F1421" s="73"/>
      <c r="G1421" s="73"/>
      <c r="H1421" s="73"/>
      <c r="I1421" s="73"/>
      <c r="J1421" s="73"/>
      <c r="K1421" s="88"/>
    </row>
    <row r="1422" spans="1:11" x14ac:dyDescent="0.25">
      <c r="A1422" s="74"/>
      <c r="B1422" s="72"/>
      <c r="C1422" s="75"/>
      <c r="D1422" s="75"/>
      <c r="E1422" s="75"/>
      <c r="F1422" s="75"/>
      <c r="G1422" s="75"/>
      <c r="H1422" s="75"/>
      <c r="I1422" s="75"/>
      <c r="J1422" s="75"/>
      <c r="K1422" s="88"/>
    </row>
    <row r="1423" spans="1:11" x14ac:dyDescent="0.25">
      <c r="A1423" s="76"/>
      <c r="B1423" s="72"/>
      <c r="C1423" s="78"/>
      <c r="D1423" s="78"/>
      <c r="E1423" s="78"/>
      <c r="F1423" s="78"/>
      <c r="G1423" s="78"/>
      <c r="H1423" s="78"/>
      <c r="I1423" s="78"/>
      <c r="J1423" s="78"/>
      <c r="K1423" s="88"/>
    </row>
    <row r="1424" spans="1:11" x14ac:dyDescent="0.25">
      <c r="A1424" s="79"/>
      <c r="B1424" s="72"/>
      <c r="C1424" s="80"/>
      <c r="D1424" s="80"/>
      <c r="E1424" s="80"/>
      <c r="F1424" s="80"/>
      <c r="G1424" s="80"/>
      <c r="H1424" s="80"/>
      <c r="I1424" s="80"/>
      <c r="J1424" s="80"/>
      <c r="K1424" s="88"/>
    </row>
    <row r="1425" spans="1:11" x14ac:dyDescent="0.25">
      <c r="A1425" s="81"/>
      <c r="B1425" s="72"/>
      <c r="C1425" s="82"/>
      <c r="D1425" s="82"/>
      <c r="E1425" s="82"/>
      <c r="F1425" s="82"/>
      <c r="G1425" s="82"/>
      <c r="H1425" s="82"/>
      <c r="I1425" s="82"/>
      <c r="J1425" s="82"/>
      <c r="K1425" s="88"/>
    </row>
    <row r="1426" spans="1:11" x14ac:dyDescent="0.25">
      <c r="A1426" s="83"/>
      <c r="B1426" s="84">
        <v>42243</v>
      </c>
      <c r="C1426" s="85"/>
      <c r="D1426" s="85"/>
      <c r="E1426" s="85"/>
      <c r="F1426" s="85"/>
      <c r="G1426" s="85"/>
      <c r="H1426" s="85"/>
      <c r="I1426" s="85"/>
      <c r="J1426" s="85"/>
      <c r="K1426" s="88"/>
    </row>
    <row r="1427" spans="1:11" x14ac:dyDescent="0.25">
      <c r="A1427" s="71"/>
      <c r="B1427" s="72"/>
      <c r="C1427" s="73"/>
      <c r="D1427" s="73"/>
      <c r="E1427" s="73"/>
      <c r="F1427" s="73"/>
      <c r="G1427" s="73"/>
      <c r="H1427" s="73"/>
      <c r="I1427" s="73"/>
      <c r="J1427" s="73"/>
      <c r="K1427" s="88"/>
    </row>
    <row r="1428" spans="1:11" x14ac:dyDescent="0.25">
      <c r="A1428" s="74"/>
      <c r="B1428" s="72"/>
      <c r="C1428" s="75"/>
      <c r="D1428" s="75"/>
      <c r="E1428" s="75"/>
      <c r="F1428" s="75"/>
      <c r="G1428" s="75"/>
      <c r="H1428" s="75"/>
      <c r="I1428" s="75"/>
      <c r="J1428" s="75"/>
      <c r="K1428" s="88"/>
    </row>
    <row r="1429" spans="1:11" x14ac:dyDescent="0.25">
      <c r="A1429" s="76"/>
      <c r="B1429" s="72"/>
      <c r="C1429" s="78"/>
      <c r="D1429" s="78"/>
      <c r="E1429" s="78"/>
      <c r="F1429" s="78"/>
      <c r="G1429" s="78"/>
      <c r="H1429" s="78"/>
      <c r="I1429" s="78"/>
      <c r="J1429" s="78"/>
      <c r="K1429" s="88"/>
    </row>
    <row r="1430" spans="1:11" x14ac:dyDescent="0.25">
      <c r="A1430" s="79"/>
      <c r="B1430" s="72"/>
      <c r="C1430" s="80"/>
      <c r="D1430" s="80"/>
      <c r="E1430" s="80"/>
      <c r="F1430" s="80"/>
      <c r="G1430" s="80"/>
      <c r="H1430" s="80"/>
      <c r="I1430" s="80"/>
      <c r="J1430" s="80"/>
      <c r="K1430" s="88"/>
    </row>
    <row r="1431" spans="1:11" x14ac:dyDescent="0.25">
      <c r="A1431" s="81"/>
      <c r="B1431" s="72"/>
      <c r="C1431" s="82"/>
      <c r="D1431" s="82"/>
      <c r="E1431" s="82"/>
      <c r="F1431" s="82"/>
      <c r="G1431" s="82"/>
      <c r="H1431" s="82"/>
      <c r="I1431" s="82"/>
      <c r="J1431" s="82"/>
      <c r="K1431" s="88"/>
    </row>
    <row r="1432" spans="1:11" x14ac:dyDescent="0.25">
      <c r="A1432" s="83"/>
      <c r="B1432" s="84">
        <v>42244</v>
      </c>
      <c r="C1432" s="85"/>
      <c r="D1432" s="85"/>
      <c r="E1432" s="85"/>
      <c r="F1432" s="85"/>
      <c r="G1432" s="85"/>
      <c r="H1432" s="85"/>
      <c r="I1432" s="85"/>
      <c r="J1432" s="85"/>
      <c r="K1432" s="88"/>
    </row>
    <row r="1433" spans="1:11" x14ac:dyDescent="0.25">
      <c r="A1433" s="71"/>
      <c r="B1433" s="72"/>
      <c r="C1433" s="73"/>
      <c r="D1433" s="73"/>
      <c r="E1433" s="73"/>
      <c r="F1433" s="73"/>
      <c r="G1433" s="73"/>
      <c r="H1433" s="73"/>
      <c r="I1433" s="73"/>
      <c r="J1433" s="73"/>
      <c r="K1433" s="88"/>
    </row>
    <row r="1434" spans="1:11" x14ac:dyDescent="0.25">
      <c r="A1434" s="74"/>
      <c r="B1434" s="72"/>
      <c r="C1434" s="75"/>
      <c r="D1434" s="75"/>
      <c r="E1434" s="75"/>
      <c r="F1434" s="75"/>
      <c r="G1434" s="75"/>
      <c r="H1434" s="75"/>
      <c r="I1434" s="75"/>
      <c r="J1434" s="75"/>
      <c r="K1434" s="88"/>
    </row>
    <row r="1435" spans="1:11" x14ac:dyDescent="0.25">
      <c r="A1435" s="76"/>
      <c r="B1435" s="72"/>
      <c r="C1435" s="78"/>
      <c r="D1435" s="78"/>
      <c r="E1435" s="78"/>
      <c r="F1435" s="78"/>
      <c r="G1435" s="78"/>
      <c r="H1435" s="78"/>
      <c r="I1435" s="78"/>
      <c r="J1435" s="78"/>
      <c r="K1435" s="88"/>
    </row>
    <row r="1436" spans="1:11" x14ac:dyDescent="0.25">
      <c r="A1436" s="79"/>
      <c r="B1436" s="72"/>
      <c r="C1436" s="80"/>
      <c r="D1436" s="80"/>
      <c r="E1436" s="80"/>
      <c r="F1436" s="80"/>
      <c r="G1436" s="80"/>
      <c r="H1436" s="80"/>
      <c r="I1436" s="80"/>
      <c r="J1436" s="80"/>
      <c r="K1436" s="88"/>
    </row>
    <row r="1437" spans="1:11" x14ac:dyDescent="0.25">
      <c r="A1437" s="81"/>
      <c r="B1437" s="72"/>
      <c r="C1437" s="82"/>
      <c r="D1437" s="82"/>
      <c r="E1437" s="82"/>
      <c r="F1437" s="82"/>
      <c r="G1437" s="82"/>
      <c r="H1437" s="82"/>
      <c r="I1437" s="82"/>
      <c r="J1437" s="82"/>
      <c r="K1437" s="88"/>
    </row>
    <row r="1438" spans="1:11" x14ac:dyDescent="0.25">
      <c r="A1438" s="68"/>
      <c r="B1438" s="69"/>
      <c r="C1438" s="70">
        <f>SUM(C1443,C1449,C1455,C1461,C1467)</f>
        <v>0</v>
      </c>
      <c r="D1438" s="70">
        <f t="shared" ref="D1438:J1438" si="59">SUM(D1443,D1449,D1455,D1461,D1467)</f>
        <v>0</v>
      </c>
      <c r="E1438" s="70">
        <f t="shared" si="59"/>
        <v>0</v>
      </c>
      <c r="F1438" s="70">
        <f t="shared" si="59"/>
        <v>0</v>
      </c>
      <c r="G1438" s="70">
        <f t="shared" si="59"/>
        <v>0</v>
      </c>
      <c r="H1438" s="70">
        <f t="shared" si="59"/>
        <v>0</v>
      </c>
      <c r="I1438" s="70">
        <f t="shared" si="59"/>
        <v>0</v>
      </c>
      <c r="J1438" s="70">
        <f t="shared" si="59"/>
        <v>0</v>
      </c>
      <c r="K1438" s="88"/>
    </row>
    <row r="1439" spans="1:11" x14ac:dyDescent="0.25">
      <c r="A1439" s="71"/>
      <c r="B1439" s="94"/>
      <c r="C1439" s="73"/>
      <c r="D1439" s="73"/>
      <c r="E1439" s="73"/>
      <c r="F1439" s="73"/>
      <c r="G1439" s="73"/>
      <c r="H1439" s="73"/>
      <c r="I1439" s="73"/>
      <c r="J1439" s="73"/>
      <c r="K1439" s="88"/>
    </row>
    <row r="1440" spans="1:11" x14ac:dyDescent="0.25">
      <c r="A1440" s="74"/>
      <c r="B1440" s="94">
        <v>42247</v>
      </c>
      <c r="C1440" s="75"/>
      <c r="D1440" s="75"/>
      <c r="E1440" s="75"/>
      <c r="F1440" s="75"/>
      <c r="G1440" s="75"/>
      <c r="H1440" s="75"/>
      <c r="I1440" s="75"/>
      <c r="J1440" s="75"/>
      <c r="K1440" s="88"/>
    </row>
    <row r="1441" spans="1:11" x14ac:dyDescent="0.25">
      <c r="A1441" s="76"/>
      <c r="B1441" s="94"/>
      <c r="C1441" s="78"/>
      <c r="D1441" s="78"/>
      <c r="E1441" s="78"/>
      <c r="F1441" s="78"/>
      <c r="G1441" s="78"/>
      <c r="H1441" s="78"/>
      <c r="I1441" s="78"/>
      <c r="J1441" s="78"/>
      <c r="K1441" s="88"/>
    </row>
    <row r="1442" spans="1:11" x14ac:dyDescent="0.25">
      <c r="A1442" s="79"/>
      <c r="B1442" s="94"/>
      <c r="C1442" s="80"/>
      <c r="D1442" s="80"/>
      <c r="E1442" s="80"/>
      <c r="F1442" s="80"/>
      <c r="G1442" s="80"/>
      <c r="H1442" s="80"/>
      <c r="I1442" s="80"/>
      <c r="J1442" s="80"/>
      <c r="K1442" s="88"/>
    </row>
    <row r="1443" spans="1:11" x14ac:dyDescent="0.25">
      <c r="A1443" s="81"/>
      <c r="B1443" s="94"/>
      <c r="C1443" s="82"/>
      <c r="D1443" s="82"/>
      <c r="E1443" s="82"/>
      <c r="F1443" s="82"/>
      <c r="G1443" s="82"/>
      <c r="H1443" s="82"/>
      <c r="I1443" s="82"/>
      <c r="J1443" s="82"/>
      <c r="K1443" s="88"/>
    </row>
    <row r="1444" spans="1:11" x14ac:dyDescent="0.25">
      <c r="A1444" s="65"/>
      <c r="B1444" s="66"/>
      <c r="C1444" s="93">
        <f>SUM(C1468,C1498,C1528,C1563,C1569,C1575,C1449,C1455,C1461,C1467)</f>
        <v>0</v>
      </c>
      <c r="D1444" s="93">
        <f t="shared" ref="D1444:J1444" si="60">SUM(D1468,D1498,D1528,D1563,D1569,D1575,D1449,D1455,D1461,D1467)</f>
        <v>0</v>
      </c>
      <c r="E1444" s="93">
        <f t="shared" si="60"/>
        <v>0</v>
      </c>
      <c r="F1444" s="93">
        <f t="shared" si="60"/>
        <v>0</v>
      </c>
      <c r="G1444" s="93">
        <f t="shared" si="60"/>
        <v>0</v>
      </c>
      <c r="H1444" s="93">
        <f t="shared" si="60"/>
        <v>0</v>
      </c>
      <c r="I1444" s="93">
        <f t="shared" si="60"/>
        <v>0</v>
      </c>
      <c r="J1444" s="93">
        <f t="shared" si="60"/>
        <v>0</v>
      </c>
      <c r="K1444" s="88"/>
    </row>
    <row r="1445" spans="1:11" x14ac:dyDescent="0.25">
      <c r="A1445" s="71"/>
      <c r="B1445" s="94"/>
      <c r="C1445" s="73"/>
      <c r="D1445" s="73"/>
      <c r="E1445" s="73"/>
      <c r="F1445" s="73"/>
      <c r="G1445" s="73"/>
      <c r="H1445" s="73"/>
      <c r="I1445" s="73"/>
      <c r="J1445" s="73"/>
      <c r="K1445" s="88"/>
    </row>
    <row r="1446" spans="1:11" x14ac:dyDescent="0.25">
      <c r="A1446" s="74"/>
      <c r="B1446" s="94"/>
      <c r="C1446" s="75"/>
      <c r="D1446" s="75"/>
      <c r="E1446" s="75"/>
      <c r="F1446" s="75"/>
      <c r="G1446" s="75"/>
      <c r="H1446" s="75"/>
      <c r="I1446" s="75"/>
      <c r="J1446" s="75"/>
      <c r="K1446" s="88"/>
    </row>
    <row r="1447" spans="1:11" x14ac:dyDescent="0.25">
      <c r="A1447" s="76"/>
      <c r="B1447" s="94">
        <v>42248</v>
      </c>
      <c r="C1447" s="78"/>
      <c r="D1447" s="78"/>
      <c r="E1447" s="78"/>
      <c r="F1447" s="78"/>
      <c r="G1447" s="78"/>
      <c r="H1447" s="78"/>
      <c r="I1447" s="78"/>
      <c r="J1447" s="78"/>
      <c r="K1447" s="88"/>
    </row>
    <row r="1448" spans="1:11" x14ac:dyDescent="0.25">
      <c r="A1448" s="79"/>
      <c r="B1448" s="94"/>
      <c r="C1448" s="80"/>
      <c r="D1448" s="80"/>
      <c r="E1448" s="80"/>
      <c r="F1448" s="80"/>
      <c r="G1448" s="80"/>
      <c r="H1448" s="80"/>
      <c r="I1448" s="80"/>
      <c r="J1448" s="80"/>
      <c r="K1448" s="88"/>
    </row>
    <row r="1449" spans="1:11" x14ac:dyDescent="0.25">
      <c r="A1449" s="81"/>
      <c r="B1449" s="94"/>
      <c r="C1449" s="82"/>
      <c r="D1449" s="82"/>
      <c r="E1449" s="82"/>
      <c r="F1449" s="82"/>
      <c r="G1449" s="82"/>
      <c r="H1449" s="82"/>
      <c r="I1449" s="82"/>
      <c r="J1449" s="82"/>
      <c r="K1449" s="88"/>
    </row>
    <row r="1450" spans="1:11" x14ac:dyDescent="0.25">
      <c r="A1450" s="83"/>
      <c r="B1450" s="84">
        <v>42249</v>
      </c>
      <c r="C1450" s="85"/>
      <c r="D1450" s="85"/>
      <c r="E1450" s="85"/>
      <c r="F1450" s="85"/>
      <c r="G1450" s="85"/>
      <c r="H1450" s="85"/>
      <c r="I1450" s="85"/>
      <c r="J1450" s="85"/>
      <c r="K1450" s="88"/>
    </row>
    <row r="1451" spans="1:11" x14ac:dyDescent="0.25">
      <c r="A1451" s="71"/>
      <c r="B1451" s="72"/>
      <c r="C1451" s="73"/>
      <c r="D1451" s="73"/>
      <c r="E1451" s="73"/>
      <c r="F1451" s="73"/>
      <c r="G1451" s="73"/>
      <c r="H1451" s="73"/>
      <c r="I1451" s="73"/>
      <c r="J1451" s="73"/>
      <c r="K1451" s="88"/>
    </row>
    <row r="1452" spans="1:11" x14ac:dyDescent="0.25">
      <c r="A1452" s="74"/>
      <c r="B1452" s="72"/>
      <c r="C1452" s="75"/>
      <c r="D1452" s="75"/>
      <c r="E1452" s="75"/>
      <c r="F1452" s="75"/>
      <c r="G1452" s="75"/>
      <c r="H1452" s="75"/>
      <c r="I1452" s="75"/>
      <c r="J1452" s="75"/>
      <c r="K1452" s="88"/>
    </row>
    <row r="1453" spans="1:11" x14ac:dyDescent="0.25">
      <c r="A1453" s="76"/>
      <c r="B1453" s="72"/>
      <c r="C1453" s="78"/>
      <c r="D1453" s="78"/>
      <c r="E1453" s="78"/>
      <c r="F1453" s="78"/>
      <c r="G1453" s="78"/>
      <c r="H1453" s="78"/>
      <c r="I1453" s="78"/>
      <c r="J1453" s="78"/>
      <c r="K1453" s="88"/>
    </row>
    <row r="1454" spans="1:11" x14ac:dyDescent="0.25">
      <c r="A1454" s="79"/>
      <c r="B1454" s="72"/>
      <c r="C1454" s="80"/>
      <c r="D1454" s="80"/>
      <c r="E1454" s="80"/>
      <c r="F1454" s="80"/>
      <c r="G1454" s="80"/>
      <c r="H1454" s="80"/>
      <c r="I1454" s="80"/>
      <c r="J1454" s="80"/>
      <c r="K1454" s="88"/>
    </row>
    <row r="1455" spans="1:11" x14ac:dyDescent="0.25">
      <c r="A1455" s="81"/>
      <c r="B1455" s="72"/>
      <c r="C1455" s="82"/>
      <c r="D1455" s="82"/>
      <c r="E1455" s="82"/>
      <c r="F1455" s="82"/>
      <c r="G1455" s="82"/>
      <c r="H1455" s="82"/>
      <c r="I1455" s="82"/>
      <c r="J1455" s="82"/>
      <c r="K1455" s="88"/>
    </row>
    <row r="1456" spans="1:11" x14ac:dyDescent="0.25">
      <c r="A1456" s="83"/>
      <c r="B1456" s="84">
        <v>42250</v>
      </c>
      <c r="C1456" s="85"/>
      <c r="D1456" s="85"/>
      <c r="E1456" s="85"/>
      <c r="F1456" s="85"/>
      <c r="G1456" s="85"/>
      <c r="H1456" s="85"/>
      <c r="I1456" s="85"/>
      <c r="J1456" s="85"/>
      <c r="K1456" s="88"/>
    </row>
    <row r="1457" spans="1:11" x14ac:dyDescent="0.25">
      <c r="A1457" s="71"/>
      <c r="B1457" s="72"/>
      <c r="C1457" s="73"/>
      <c r="D1457" s="73"/>
      <c r="E1457" s="73"/>
      <c r="F1457" s="73"/>
      <c r="G1457" s="73"/>
      <c r="H1457" s="73"/>
      <c r="I1457" s="73"/>
      <c r="J1457" s="73"/>
      <c r="K1457" s="88"/>
    </row>
    <row r="1458" spans="1:11" x14ac:dyDescent="0.25">
      <c r="A1458" s="74"/>
      <c r="B1458" s="72"/>
      <c r="C1458" s="75"/>
      <c r="D1458" s="75"/>
      <c r="E1458" s="75"/>
      <c r="F1458" s="75"/>
      <c r="G1458" s="75"/>
      <c r="H1458" s="75"/>
      <c r="I1458" s="75"/>
      <c r="J1458" s="75"/>
      <c r="K1458" s="88"/>
    </row>
    <row r="1459" spans="1:11" x14ac:dyDescent="0.25">
      <c r="A1459" s="76"/>
      <c r="B1459" s="72"/>
      <c r="C1459" s="78"/>
      <c r="D1459" s="78"/>
      <c r="E1459" s="78"/>
      <c r="F1459" s="78"/>
      <c r="G1459" s="78"/>
      <c r="H1459" s="78"/>
      <c r="I1459" s="78"/>
      <c r="J1459" s="78"/>
      <c r="K1459" s="88"/>
    </row>
    <row r="1460" spans="1:11" x14ac:dyDescent="0.25">
      <c r="A1460" s="79"/>
      <c r="B1460" s="72"/>
      <c r="C1460" s="80"/>
      <c r="D1460" s="80"/>
      <c r="E1460" s="80"/>
      <c r="F1460" s="80"/>
      <c r="G1460" s="80"/>
      <c r="H1460" s="80"/>
      <c r="I1460" s="80"/>
      <c r="J1460" s="80"/>
      <c r="K1460" s="88"/>
    </row>
    <row r="1461" spans="1:11" x14ac:dyDescent="0.25">
      <c r="A1461" s="81"/>
      <c r="B1461" s="72"/>
      <c r="C1461" s="82"/>
      <c r="D1461" s="82"/>
      <c r="E1461" s="82"/>
      <c r="F1461" s="82"/>
      <c r="G1461" s="82"/>
      <c r="H1461" s="82"/>
      <c r="I1461" s="82"/>
      <c r="J1461" s="82"/>
      <c r="K1461" s="88"/>
    </row>
    <row r="1462" spans="1:11" x14ac:dyDescent="0.25">
      <c r="A1462" s="83"/>
      <c r="B1462" s="84">
        <v>42251</v>
      </c>
      <c r="C1462" s="85"/>
      <c r="D1462" s="85"/>
      <c r="E1462" s="85"/>
      <c r="F1462" s="85"/>
      <c r="G1462" s="85"/>
      <c r="H1462" s="85"/>
      <c r="I1462" s="85"/>
      <c r="J1462" s="85"/>
      <c r="K1462" s="88"/>
    </row>
    <row r="1463" spans="1:11" x14ac:dyDescent="0.25">
      <c r="A1463" s="71"/>
      <c r="B1463" s="72"/>
      <c r="C1463" s="73"/>
      <c r="D1463" s="73"/>
      <c r="E1463" s="73"/>
      <c r="F1463" s="73"/>
      <c r="G1463" s="73"/>
      <c r="H1463" s="73"/>
      <c r="I1463" s="73"/>
      <c r="J1463" s="73"/>
      <c r="K1463" s="88"/>
    </row>
    <row r="1464" spans="1:11" x14ac:dyDescent="0.25">
      <c r="A1464" s="74"/>
      <c r="B1464" s="72"/>
      <c r="C1464" s="75"/>
      <c r="D1464" s="75"/>
      <c r="E1464" s="75"/>
      <c r="F1464" s="75"/>
      <c r="G1464" s="75"/>
      <c r="H1464" s="75"/>
      <c r="I1464" s="75"/>
      <c r="J1464" s="75"/>
      <c r="K1464" s="88"/>
    </row>
    <row r="1465" spans="1:11" x14ac:dyDescent="0.25">
      <c r="A1465" s="76"/>
      <c r="B1465" s="72"/>
      <c r="C1465" s="78"/>
      <c r="D1465" s="78"/>
      <c r="E1465" s="78"/>
      <c r="F1465" s="78"/>
      <c r="G1465" s="78"/>
      <c r="H1465" s="78"/>
      <c r="I1465" s="78"/>
      <c r="J1465" s="78"/>
      <c r="K1465" s="88"/>
    </row>
    <row r="1466" spans="1:11" x14ac:dyDescent="0.25">
      <c r="A1466" s="79"/>
      <c r="B1466" s="72"/>
      <c r="C1466" s="80"/>
      <c r="D1466" s="80"/>
      <c r="E1466" s="80"/>
      <c r="F1466" s="80"/>
      <c r="G1466" s="80"/>
      <c r="H1466" s="80"/>
      <c r="I1466" s="80"/>
      <c r="J1466" s="80"/>
      <c r="K1466" s="88"/>
    </row>
    <row r="1467" spans="1:11" x14ac:dyDescent="0.25">
      <c r="A1467" s="81"/>
      <c r="B1467" s="72"/>
      <c r="C1467" s="82"/>
      <c r="D1467" s="82"/>
      <c r="E1467" s="82"/>
      <c r="F1467" s="82"/>
      <c r="G1467" s="82"/>
      <c r="H1467" s="82"/>
      <c r="I1467" s="82"/>
      <c r="J1467" s="82"/>
      <c r="K1467" s="88"/>
    </row>
    <row r="1468" spans="1:11" x14ac:dyDescent="0.25">
      <c r="A1468" s="68"/>
      <c r="B1468" s="69"/>
      <c r="C1468" s="70">
        <f>SUM(C1473,C1479,C1485,C1491,C1497)</f>
        <v>0</v>
      </c>
      <c r="D1468" s="70">
        <f t="shared" ref="D1468:I1468" si="61">SUM(D1473,D1479,D1485,D1491,D1497)</f>
        <v>0</v>
      </c>
      <c r="E1468" s="70">
        <f t="shared" si="61"/>
        <v>0</v>
      </c>
      <c r="F1468" s="70">
        <f t="shared" si="61"/>
        <v>0</v>
      </c>
      <c r="G1468" s="70">
        <f t="shared" si="61"/>
        <v>0</v>
      </c>
      <c r="H1468" s="70">
        <f t="shared" si="61"/>
        <v>0</v>
      </c>
      <c r="I1468" s="70">
        <f t="shared" si="61"/>
        <v>0</v>
      </c>
      <c r="J1468" s="70">
        <f>SUM(J1473,J1479,J1485,J1491,J1497)</f>
        <v>0</v>
      </c>
      <c r="K1468" s="88"/>
    </row>
    <row r="1469" spans="1:11" x14ac:dyDescent="0.25">
      <c r="A1469" s="71"/>
      <c r="B1469" s="94"/>
      <c r="C1469" s="73"/>
      <c r="D1469" s="73"/>
      <c r="E1469" s="73"/>
      <c r="F1469" s="73"/>
      <c r="G1469" s="73"/>
      <c r="H1469" s="73"/>
      <c r="I1469" s="73"/>
      <c r="J1469" s="73"/>
      <c r="K1469" s="88"/>
    </row>
    <row r="1470" spans="1:11" x14ac:dyDescent="0.25">
      <c r="A1470" s="74"/>
      <c r="B1470" s="94"/>
      <c r="C1470" s="75"/>
      <c r="D1470" s="75"/>
      <c r="E1470" s="75"/>
      <c r="F1470" s="75"/>
      <c r="G1470" s="75"/>
      <c r="H1470" s="75"/>
      <c r="I1470" s="75"/>
      <c r="J1470" s="75"/>
      <c r="K1470" s="88"/>
    </row>
    <row r="1471" spans="1:11" x14ac:dyDescent="0.25">
      <c r="A1471" s="76"/>
      <c r="B1471" s="94">
        <v>42254</v>
      </c>
      <c r="C1471" s="78"/>
      <c r="D1471" s="78"/>
      <c r="E1471" s="78"/>
      <c r="F1471" s="78"/>
      <c r="G1471" s="78"/>
      <c r="H1471" s="78"/>
      <c r="I1471" s="78"/>
      <c r="J1471" s="78"/>
      <c r="K1471" s="88"/>
    </row>
    <row r="1472" spans="1:11" x14ac:dyDescent="0.25">
      <c r="A1472" s="79"/>
      <c r="B1472" s="94"/>
      <c r="C1472" s="80"/>
      <c r="D1472" s="80"/>
      <c r="E1472" s="80"/>
      <c r="F1472" s="80"/>
      <c r="G1472" s="80"/>
      <c r="H1472" s="80"/>
      <c r="I1472" s="80"/>
      <c r="J1472" s="80"/>
      <c r="K1472" s="88"/>
    </row>
    <row r="1473" spans="1:11" x14ac:dyDescent="0.25">
      <c r="A1473" s="81"/>
      <c r="B1473" s="94"/>
      <c r="C1473" s="82"/>
      <c r="D1473" s="82"/>
      <c r="E1473" s="82"/>
      <c r="F1473" s="82"/>
      <c r="G1473" s="82"/>
      <c r="H1473" s="82"/>
      <c r="I1473" s="82"/>
      <c r="J1473" s="82"/>
      <c r="K1473" s="88"/>
    </row>
    <row r="1474" spans="1:11" x14ac:dyDescent="0.25">
      <c r="A1474" s="83"/>
      <c r="B1474" s="84">
        <v>42255</v>
      </c>
      <c r="C1474" s="85"/>
      <c r="D1474" s="85"/>
      <c r="E1474" s="85"/>
      <c r="F1474" s="85"/>
      <c r="G1474" s="85"/>
      <c r="H1474" s="85"/>
      <c r="I1474" s="85"/>
      <c r="J1474" s="85"/>
      <c r="K1474" s="88"/>
    </row>
    <row r="1475" spans="1:11" x14ac:dyDescent="0.25">
      <c r="A1475" s="71"/>
      <c r="B1475" s="72"/>
      <c r="C1475" s="73"/>
      <c r="D1475" s="73"/>
      <c r="E1475" s="73"/>
      <c r="F1475" s="73"/>
      <c r="G1475" s="73"/>
      <c r="H1475" s="73"/>
      <c r="I1475" s="73"/>
      <c r="J1475" s="73"/>
      <c r="K1475" s="88"/>
    </row>
    <row r="1476" spans="1:11" x14ac:dyDescent="0.25">
      <c r="A1476" s="74"/>
      <c r="B1476" s="72"/>
      <c r="C1476" s="75"/>
      <c r="D1476" s="75"/>
      <c r="E1476" s="75"/>
      <c r="F1476" s="75"/>
      <c r="G1476" s="75"/>
      <c r="H1476" s="75"/>
      <c r="I1476" s="75"/>
      <c r="J1476" s="75"/>
      <c r="K1476" s="88"/>
    </row>
    <row r="1477" spans="1:11" x14ac:dyDescent="0.25">
      <c r="A1477" s="76"/>
      <c r="B1477" s="72"/>
      <c r="C1477" s="78"/>
      <c r="D1477" s="78"/>
      <c r="E1477" s="78"/>
      <c r="F1477" s="78"/>
      <c r="G1477" s="78"/>
      <c r="H1477" s="78"/>
      <c r="I1477" s="78"/>
      <c r="J1477" s="78"/>
      <c r="K1477" s="88"/>
    </row>
    <row r="1478" spans="1:11" x14ac:dyDescent="0.25">
      <c r="A1478" s="79"/>
      <c r="B1478" s="72"/>
      <c r="C1478" s="80"/>
      <c r="D1478" s="80"/>
      <c r="E1478" s="80"/>
      <c r="F1478" s="80"/>
      <c r="G1478" s="80"/>
      <c r="H1478" s="80"/>
      <c r="I1478" s="80"/>
      <c r="J1478" s="80"/>
      <c r="K1478" s="88"/>
    </row>
    <row r="1479" spans="1:11" x14ac:dyDescent="0.25">
      <c r="A1479" s="81"/>
      <c r="B1479" s="72"/>
      <c r="C1479" s="82"/>
      <c r="D1479" s="82"/>
      <c r="E1479" s="82"/>
      <c r="F1479" s="82"/>
      <c r="G1479" s="82"/>
      <c r="H1479" s="82"/>
      <c r="I1479" s="82"/>
      <c r="J1479" s="82"/>
      <c r="K1479" s="88"/>
    </row>
    <row r="1480" spans="1:11" x14ac:dyDescent="0.25">
      <c r="A1480" s="83"/>
      <c r="B1480" s="84">
        <v>42256</v>
      </c>
      <c r="C1480" s="85"/>
      <c r="D1480" s="85"/>
      <c r="E1480" s="85"/>
      <c r="F1480" s="85"/>
      <c r="G1480" s="85"/>
      <c r="H1480" s="85"/>
      <c r="I1480" s="85"/>
      <c r="J1480" s="85"/>
      <c r="K1480" s="88"/>
    </row>
    <row r="1481" spans="1:11" x14ac:dyDescent="0.25">
      <c r="A1481" s="71"/>
      <c r="B1481" s="72"/>
      <c r="C1481" s="73"/>
      <c r="D1481" s="73"/>
      <c r="E1481" s="73"/>
      <c r="F1481" s="73"/>
      <c r="G1481" s="73"/>
      <c r="H1481" s="73"/>
      <c r="I1481" s="73"/>
      <c r="J1481" s="73"/>
      <c r="K1481" s="88"/>
    </row>
    <row r="1482" spans="1:11" x14ac:dyDescent="0.25">
      <c r="A1482" s="74"/>
      <c r="B1482" s="72"/>
      <c r="C1482" s="75"/>
      <c r="D1482" s="75"/>
      <c r="E1482" s="75"/>
      <c r="F1482" s="75"/>
      <c r="G1482" s="75"/>
      <c r="H1482" s="75"/>
      <c r="I1482" s="75"/>
      <c r="J1482" s="75"/>
      <c r="K1482" s="88"/>
    </row>
    <row r="1483" spans="1:11" x14ac:dyDescent="0.25">
      <c r="A1483" s="76"/>
      <c r="B1483" s="72"/>
      <c r="C1483" s="78"/>
      <c r="D1483" s="78"/>
      <c r="E1483" s="78"/>
      <c r="F1483" s="78"/>
      <c r="G1483" s="78"/>
      <c r="H1483" s="78"/>
      <c r="I1483" s="78"/>
      <c r="J1483" s="78"/>
      <c r="K1483" s="88"/>
    </row>
    <row r="1484" spans="1:11" x14ac:dyDescent="0.25">
      <c r="A1484" s="79"/>
      <c r="B1484" s="72"/>
      <c r="C1484" s="80"/>
      <c r="D1484" s="80"/>
      <c r="E1484" s="80"/>
      <c r="F1484" s="80"/>
      <c r="G1484" s="80"/>
      <c r="H1484" s="80"/>
      <c r="I1484" s="80"/>
      <c r="J1484" s="80"/>
      <c r="K1484" s="88"/>
    </row>
    <row r="1485" spans="1:11" x14ac:dyDescent="0.25">
      <c r="A1485" s="81"/>
      <c r="B1485" s="72"/>
      <c r="C1485" s="82"/>
      <c r="D1485" s="82"/>
      <c r="E1485" s="82"/>
      <c r="F1485" s="82"/>
      <c r="G1485" s="82"/>
      <c r="H1485" s="82"/>
      <c r="I1485" s="82"/>
      <c r="J1485" s="82"/>
      <c r="K1485" s="88"/>
    </row>
    <row r="1486" spans="1:11" x14ac:dyDescent="0.25">
      <c r="A1486" s="83"/>
      <c r="B1486" s="84">
        <v>42257</v>
      </c>
      <c r="C1486" s="85"/>
      <c r="D1486" s="85"/>
      <c r="E1486" s="85"/>
      <c r="F1486" s="85"/>
      <c r="G1486" s="85"/>
      <c r="H1486" s="85"/>
      <c r="I1486" s="85"/>
      <c r="J1486" s="85"/>
      <c r="K1486" s="88"/>
    </row>
    <row r="1487" spans="1:11" x14ac:dyDescent="0.25">
      <c r="A1487" s="71"/>
      <c r="B1487" s="72"/>
      <c r="C1487" s="73"/>
      <c r="D1487" s="73"/>
      <c r="E1487" s="73"/>
      <c r="F1487" s="73"/>
      <c r="G1487" s="73"/>
      <c r="H1487" s="73"/>
      <c r="I1487" s="73"/>
      <c r="J1487" s="73"/>
      <c r="K1487" s="88"/>
    </row>
    <row r="1488" spans="1:11" x14ac:dyDescent="0.25">
      <c r="A1488" s="74"/>
      <c r="B1488" s="72"/>
      <c r="C1488" s="75"/>
      <c r="D1488" s="75"/>
      <c r="E1488" s="75"/>
      <c r="F1488" s="75"/>
      <c r="G1488" s="75"/>
      <c r="H1488" s="75"/>
      <c r="I1488" s="75"/>
      <c r="J1488" s="75"/>
      <c r="K1488" s="88"/>
    </row>
    <row r="1489" spans="1:11" x14ac:dyDescent="0.25">
      <c r="A1489" s="76"/>
      <c r="B1489" s="72"/>
      <c r="C1489" s="78"/>
      <c r="D1489" s="78"/>
      <c r="E1489" s="78"/>
      <c r="F1489" s="78"/>
      <c r="G1489" s="78"/>
      <c r="H1489" s="78"/>
      <c r="I1489" s="78"/>
      <c r="J1489" s="78"/>
      <c r="K1489" s="88"/>
    </row>
    <row r="1490" spans="1:11" x14ac:dyDescent="0.25">
      <c r="A1490" s="79"/>
      <c r="B1490" s="72"/>
      <c r="C1490" s="80"/>
      <c r="D1490" s="80"/>
      <c r="E1490" s="80"/>
      <c r="F1490" s="80"/>
      <c r="G1490" s="80"/>
      <c r="H1490" s="80"/>
      <c r="I1490" s="80"/>
      <c r="J1490" s="80"/>
      <c r="K1490" s="88"/>
    </row>
    <row r="1491" spans="1:11" x14ac:dyDescent="0.25">
      <c r="A1491" s="81"/>
      <c r="B1491" s="72"/>
      <c r="C1491" s="82"/>
      <c r="D1491" s="82"/>
      <c r="E1491" s="82"/>
      <c r="F1491" s="82"/>
      <c r="G1491" s="82"/>
      <c r="H1491" s="82"/>
      <c r="I1491" s="82"/>
      <c r="J1491" s="82"/>
      <c r="K1491" s="88"/>
    </row>
    <row r="1492" spans="1:11" x14ac:dyDescent="0.25">
      <c r="A1492" s="83"/>
      <c r="B1492" s="84">
        <v>42258</v>
      </c>
      <c r="C1492" s="85"/>
      <c r="D1492" s="85"/>
      <c r="E1492" s="85"/>
      <c r="F1492" s="85"/>
      <c r="G1492" s="85"/>
      <c r="H1492" s="85"/>
      <c r="I1492" s="85"/>
      <c r="J1492" s="85"/>
      <c r="K1492" s="88"/>
    </row>
    <row r="1493" spans="1:11" x14ac:dyDescent="0.25">
      <c r="A1493" s="71"/>
      <c r="B1493" s="72"/>
      <c r="C1493" s="73"/>
      <c r="D1493" s="73"/>
      <c r="E1493" s="73"/>
      <c r="F1493" s="73"/>
      <c r="G1493" s="73"/>
      <c r="H1493" s="73"/>
      <c r="I1493" s="73"/>
      <c r="J1493" s="73"/>
      <c r="K1493" s="88"/>
    </row>
    <row r="1494" spans="1:11" x14ac:dyDescent="0.25">
      <c r="A1494" s="74"/>
      <c r="B1494" s="72"/>
      <c r="C1494" s="75"/>
      <c r="D1494" s="75"/>
      <c r="E1494" s="75"/>
      <c r="F1494" s="75"/>
      <c r="G1494" s="75"/>
      <c r="H1494" s="75"/>
      <c r="I1494" s="75"/>
      <c r="J1494" s="75"/>
      <c r="K1494" s="88"/>
    </row>
    <row r="1495" spans="1:11" x14ac:dyDescent="0.25">
      <c r="A1495" s="76"/>
      <c r="B1495" s="72"/>
      <c r="C1495" s="78"/>
      <c r="D1495" s="78"/>
      <c r="E1495" s="78"/>
      <c r="F1495" s="78"/>
      <c r="G1495" s="78"/>
      <c r="H1495" s="78"/>
      <c r="I1495" s="78"/>
      <c r="J1495" s="78"/>
      <c r="K1495" s="88"/>
    </row>
    <row r="1496" spans="1:11" x14ac:dyDescent="0.25">
      <c r="A1496" s="79"/>
      <c r="B1496" s="72"/>
      <c r="C1496" s="80"/>
      <c r="D1496" s="80"/>
      <c r="E1496" s="80"/>
      <c r="F1496" s="80"/>
      <c r="G1496" s="80"/>
      <c r="H1496" s="80"/>
      <c r="I1496" s="80"/>
      <c r="J1496" s="80"/>
      <c r="K1496" s="88"/>
    </row>
    <row r="1497" spans="1:11" x14ac:dyDescent="0.25">
      <c r="A1497" s="81"/>
      <c r="B1497" s="72"/>
      <c r="C1497" s="82"/>
      <c r="D1497" s="82"/>
      <c r="E1497" s="82"/>
      <c r="F1497" s="82"/>
      <c r="G1497" s="82"/>
      <c r="H1497" s="82"/>
      <c r="I1497" s="82"/>
      <c r="J1497" s="82"/>
      <c r="K1497" s="88"/>
    </row>
    <row r="1498" spans="1:11" x14ac:dyDescent="0.25">
      <c r="A1498" s="68"/>
      <c r="B1498" s="69"/>
      <c r="C1498" s="70">
        <f>SUM(C1503,C1509,C1515,C1521,C1527)</f>
        <v>0</v>
      </c>
      <c r="D1498" s="70">
        <f t="shared" ref="D1498:J1498" si="62">SUM(D1503,D1509,D1515,D1521,D1527)</f>
        <v>0</v>
      </c>
      <c r="E1498" s="70">
        <f t="shared" si="62"/>
        <v>0</v>
      </c>
      <c r="F1498" s="70">
        <f t="shared" si="62"/>
        <v>0</v>
      </c>
      <c r="G1498" s="70">
        <f t="shared" si="62"/>
        <v>0</v>
      </c>
      <c r="H1498" s="70">
        <f t="shared" si="62"/>
        <v>0</v>
      </c>
      <c r="I1498" s="70">
        <f t="shared" si="62"/>
        <v>0</v>
      </c>
      <c r="J1498" s="70">
        <f t="shared" si="62"/>
        <v>0</v>
      </c>
      <c r="K1498" s="88"/>
    </row>
    <row r="1499" spans="1:11" x14ac:dyDescent="0.25">
      <c r="A1499" s="71"/>
      <c r="B1499" s="94"/>
      <c r="C1499" s="73"/>
      <c r="D1499" s="73"/>
      <c r="E1499" s="73"/>
      <c r="F1499" s="73"/>
      <c r="G1499" s="73"/>
      <c r="H1499" s="73"/>
      <c r="I1499" s="73"/>
      <c r="J1499" s="73"/>
      <c r="K1499" s="88"/>
    </row>
    <row r="1500" spans="1:11" x14ac:dyDescent="0.25">
      <c r="A1500" s="74"/>
      <c r="B1500" s="94">
        <v>42261</v>
      </c>
      <c r="C1500" s="75"/>
      <c r="D1500" s="75"/>
      <c r="E1500" s="75"/>
      <c r="F1500" s="75"/>
      <c r="G1500" s="75"/>
      <c r="H1500" s="75"/>
      <c r="I1500" s="75"/>
      <c r="J1500" s="75"/>
      <c r="K1500" s="88"/>
    </row>
    <row r="1501" spans="1:11" x14ac:dyDescent="0.25">
      <c r="A1501" s="76"/>
      <c r="B1501" s="94"/>
      <c r="C1501" s="78"/>
      <c r="D1501" s="78"/>
      <c r="E1501" s="78"/>
      <c r="F1501" s="78"/>
      <c r="G1501" s="78"/>
      <c r="H1501" s="78"/>
      <c r="I1501" s="78"/>
      <c r="J1501" s="78"/>
      <c r="K1501" s="88"/>
    </row>
    <row r="1502" spans="1:11" x14ac:dyDescent="0.25">
      <c r="A1502" s="79"/>
      <c r="B1502" s="94"/>
      <c r="C1502" s="80"/>
      <c r="D1502" s="80"/>
      <c r="E1502" s="80"/>
      <c r="F1502" s="80"/>
      <c r="G1502" s="80"/>
      <c r="H1502" s="80"/>
      <c r="I1502" s="80"/>
      <c r="J1502" s="80"/>
      <c r="K1502" s="88"/>
    </row>
    <row r="1503" spans="1:11" x14ac:dyDescent="0.25">
      <c r="A1503" s="81"/>
      <c r="B1503" s="94"/>
      <c r="C1503" s="82"/>
      <c r="D1503" s="82"/>
      <c r="E1503" s="82"/>
      <c r="F1503" s="82"/>
      <c r="G1503" s="82"/>
      <c r="H1503" s="82"/>
      <c r="I1503" s="82"/>
      <c r="J1503" s="82"/>
      <c r="K1503" s="88"/>
    </row>
    <row r="1504" spans="1:11" x14ac:dyDescent="0.25">
      <c r="A1504" s="83"/>
      <c r="B1504" s="84">
        <v>42262</v>
      </c>
      <c r="C1504" s="85"/>
      <c r="D1504" s="85"/>
      <c r="E1504" s="85"/>
      <c r="F1504" s="85"/>
      <c r="G1504" s="85"/>
      <c r="H1504" s="85"/>
      <c r="I1504" s="85"/>
      <c r="J1504" s="85"/>
      <c r="K1504" s="88"/>
    </row>
    <row r="1505" spans="1:11" x14ac:dyDescent="0.25">
      <c r="A1505" s="71"/>
      <c r="B1505" s="72"/>
      <c r="C1505" s="73"/>
      <c r="D1505" s="73"/>
      <c r="E1505" s="73"/>
      <c r="F1505" s="73"/>
      <c r="G1505" s="73"/>
      <c r="H1505" s="73"/>
      <c r="I1505" s="73"/>
      <c r="J1505" s="73"/>
      <c r="K1505" s="88"/>
    </row>
    <row r="1506" spans="1:11" x14ac:dyDescent="0.25">
      <c r="A1506" s="74"/>
      <c r="B1506" s="72"/>
      <c r="C1506" s="75"/>
      <c r="D1506" s="75"/>
      <c r="E1506" s="75"/>
      <c r="F1506" s="75"/>
      <c r="G1506" s="75"/>
      <c r="H1506" s="75"/>
      <c r="I1506" s="75"/>
      <c r="J1506" s="75"/>
      <c r="K1506" s="88"/>
    </row>
    <row r="1507" spans="1:11" x14ac:dyDescent="0.25">
      <c r="A1507" s="76"/>
      <c r="B1507" s="72"/>
      <c r="C1507" s="78"/>
      <c r="D1507" s="78"/>
      <c r="E1507" s="78"/>
      <c r="F1507" s="78"/>
      <c r="G1507" s="78"/>
      <c r="H1507" s="78"/>
      <c r="I1507" s="78"/>
      <c r="J1507" s="78"/>
      <c r="K1507" s="88"/>
    </row>
    <row r="1508" spans="1:11" x14ac:dyDescent="0.25">
      <c r="A1508" s="79"/>
      <c r="B1508" s="72"/>
      <c r="C1508" s="80"/>
      <c r="D1508" s="80"/>
      <c r="E1508" s="80"/>
      <c r="F1508" s="80"/>
      <c r="G1508" s="80"/>
      <c r="H1508" s="80"/>
      <c r="I1508" s="80"/>
      <c r="J1508" s="80"/>
      <c r="K1508" s="88"/>
    </row>
    <row r="1509" spans="1:11" x14ac:dyDescent="0.25">
      <c r="A1509" s="81"/>
      <c r="B1509" s="72"/>
      <c r="C1509" s="82"/>
      <c r="D1509" s="82"/>
      <c r="E1509" s="82"/>
      <c r="F1509" s="82"/>
      <c r="G1509" s="82"/>
      <c r="H1509" s="82"/>
      <c r="I1509" s="82"/>
      <c r="J1509" s="82"/>
      <c r="K1509" s="88"/>
    </row>
    <row r="1510" spans="1:11" x14ac:dyDescent="0.25">
      <c r="A1510" s="83"/>
      <c r="B1510" s="84">
        <v>42263</v>
      </c>
      <c r="C1510" s="85"/>
      <c r="D1510" s="85"/>
      <c r="E1510" s="85"/>
      <c r="F1510" s="85"/>
      <c r="G1510" s="85"/>
      <c r="H1510" s="85"/>
      <c r="I1510" s="85"/>
      <c r="J1510" s="85"/>
      <c r="K1510" s="88"/>
    </row>
    <row r="1511" spans="1:11" x14ac:dyDescent="0.25">
      <c r="A1511" s="71"/>
      <c r="B1511" s="72"/>
      <c r="C1511" s="73"/>
      <c r="D1511" s="73"/>
      <c r="E1511" s="73"/>
      <c r="F1511" s="73"/>
      <c r="G1511" s="73"/>
      <c r="H1511" s="73"/>
      <c r="I1511" s="73"/>
      <c r="J1511" s="73"/>
      <c r="K1511" s="88"/>
    </row>
    <row r="1512" spans="1:11" x14ac:dyDescent="0.25">
      <c r="A1512" s="74"/>
      <c r="B1512" s="72"/>
      <c r="C1512" s="75"/>
      <c r="D1512" s="75"/>
      <c r="E1512" s="75"/>
      <c r="F1512" s="75"/>
      <c r="G1512" s="75"/>
      <c r="H1512" s="75"/>
      <c r="I1512" s="75"/>
      <c r="J1512" s="75"/>
      <c r="K1512" s="88"/>
    </row>
    <row r="1513" spans="1:11" x14ac:dyDescent="0.25">
      <c r="A1513" s="76"/>
      <c r="B1513" s="72"/>
      <c r="C1513" s="78"/>
      <c r="D1513" s="78"/>
      <c r="E1513" s="78"/>
      <c r="F1513" s="78"/>
      <c r="G1513" s="78"/>
      <c r="H1513" s="78"/>
      <c r="I1513" s="78"/>
      <c r="J1513" s="78"/>
      <c r="K1513" s="88"/>
    </row>
    <row r="1514" spans="1:11" x14ac:dyDescent="0.25">
      <c r="A1514" s="79"/>
      <c r="B1514" s="72"/>
      <c r="C1514" s="80"/>
      <c r="D1514" s="80"/>
      <c r="E1514" s="80"/>
      <c r="F1514" s="80"/>
      <c r="G1514" s="80"/>
      <c r="H1514" s="80"/>
      <c r="I1514" s="80"/>
      <c r="J1514" s="80"/>
      <c r="K1514" s="88"/>
    </row>
    <row r="1515" spans="1:11" x14ac:dyDescent="0.25">
      <c r="A1515" s="81"/>
      <c r="B1515" s="72"/>
      <c r="C1515" s="82"/>
      <c r="D1515" s="82"/>
      <c r="E1515" s="82"/>
      <c r="F1515" s="82"/>
      <c r="G1515" s="82"/>
      <c r="H1515" s="82"/>
      <c r="I1515" s="82"/>
      <c r="J1515" s="82"/>
      <c r="K1515" s="88"/>
    </row>
    <row r="1516" spans="1:11" x14ac:dyDescent="0.25">
      <c r="A1516" s="83"/>
      <c r="B1516" s="84">
        <v>42264</v>
      </c>
      <c r="C1516" s="85"/>
      <c r="D1516" s="85"/>
      <c r="E1516" s="85"/>
      <c r="F1516" s="85"/>
      <c r="G1516" s="85"/>
      <c r="H1516" s="85"/>
      <c r="I1516" s="85"/>
      <c r="J1516" s="85"/>
      <c r="K1516" s="88"/>
    </row>
    <row r="1517" spans="1:11" x14ac:dyDescent="0.25">
      <c r="A1517" s="71"/>
      <c r="B1517" s="72"/>
      <c r="C1517" s="73"/>
      <c r="D1517" s="73"/>
      <c r="E1517" s="73"/>
      <c r="F1517" s="73"/>
      <c r="G1517" s="73"/>
      <c r="H1517" s="73"/>
      <c r="I1517" s="73"/>
      <c r="J1517" s="73"/>
      <c r="K1517" s="88"/>
    </row>
    <row r="1518" spans="1:11" x14ac:dyDescent="0.25">
      <c r="A1518" s="74"/>
      <c r="B1518" s="72"/>
      <c r="C1518" s="75"/>
      <c r="D1518" s="75"/>
      <c r="E1518" s="75"/>
      <c r="F1518" s="75"/>
      <c r="G1518" s="75"/>
      <c r="H1518" s="75"/>
      <c r="I1518" s="75"/>
      <c r="J1518" s="75"/>
      <c r="K1518" s="88"/>
    </row>
    <row r="1519" spans="1:11" x14ac:dyDescent="0.25">
      <c r="A1519" s="76"/>
      <c r="B1519" s="72"/>
      <c r="C1519" s="78"/>
      <c r="D1519" s="78"/>
      <c r="E1519" s="78"/>
      <c r="F1519" s="78"/>
      <c r="G1519" s="78"/>
      <c r="H1519" s="78"/>
      <c r="I1519" s="78"/>
      <c r="J1519" s="78"/>
      <c r="K1519" s="88"/>
    </row>
    <row r="1520" spans="1:11" x14ac:dyDescent="0.25">
      <c r="A1520" s="79"/>
      <c r="B1520" s="72"/>
      <c r="C1520" s="80"/>
      <c r="D1520" s="80"/>
      <c r="E1520" s="80"/>
      <c r="F1520" s="80"/>
      <c r="G1520" s="80"/>
      <c r="H1520" s="80"/>
      <c r="I1520" s="80"/>
      <c r="J1520" s="80"/>
      <c r="K1520" s="88"/>
    </row>
    <row r="1521" spans="1:11" x14ac:dyDescent="0.25">
      <c r="A1521" s="81"/>
      <c r="B1521" s="72"/>
      <c r="C1521" s="82"/>
      <c r="D1521" s="82"/>
      <c r="E1521" s="82"/>
      <c r="F1521" s="82"/>
      <c r="G1521" s="82"/>
      <c r="H1521" s="82"/>
      <c r="I1521" s="82"/>
      <c r="J1521" s="82"/>
      <c r="K1521" s="88"/>
    </row>
    <row r="1522" spans="1:11" x14ac:dyDescent="0.25">
      <c r="A1522" s="83"/>
      <c r="B1522" s="84">
        <v>42265</v>
      </c>
      <c r="C1522" s="85"/>
      <c r="D1522" s="85"/>
      <c r="E1522" s="85"/>
      <c r="F1522" s="85"/>
      <c r="G1522" s="85"/>
      <c r="H1522" s="85"/>
      <c r="I1522" s="85"/>
      <c r="J1522" s="85"/>
      <c r="K1522" s="88"/>
    </row>
    <row r="1523" spans="1:11" x14ac:dyDescent="0.25">
      <c r="A1523" s="71"/>
      <c r="B1523" s="72"/>
      <c r="C1523" s="73"/>
      <c r="D1523" s="73"/>
      <c r="E1523" s="73"/>
      <c r="F1523" s="73"/>
      <c r="G1523" s="73"/>
      <c r="H1523" s="73"/>
      <c r="I1523" s="73"/>
      <c r="J1523" s="73"/>
      <c r="K1523" s="88"/>
    </row>
    <row r="1524" spans="1:11" x14ac:dyDescent="0.25">
      <c r="A1524" s="74"/>
      <c r="B1524" s="72"/>
      <c r="C1524" s="75"/>
      <c r="D1524" s="75"/>
      <c r="E1524" s="75"/>
      <c r="F1524" s="75"/>
      <c r="G1524" s="75"/>
      <c r="H1524" s="75"/>
      <c r="I1524" s="75"/>
      <c r="J1524" s="75"/>
      <c r="K1524" s="88"/>
    </row>
    <row r="1525" spans="1:11" x14ac:dyDescent="0.25">
      <c r="A1525" s="76"/>
      <c r="B1525" s="72"/>
      <c r="C1525" s="78"/>
      <c r="D1525" s="78"/>
      <c r="E1525" s="78"/>
      <c r="F1525" s="78"/>
      <c r="G1525" s="78"/>
      <c r="H1525" s="78"/>
      <c r="I1525" s="78"/>
      <c r="J1525" s="78"/>
      <c r="K1525" s="88"/>
    </row>
    <row r="1526" spans="1:11" x14ac:dyDescent="0.25">
      <c r="A1526" s="79"/>
      <c r="B1526" s="72"/>
      <c r="C1526" s="80"/>
      <c r="D1526" s="80"/>
      <c r="E1526" s="80"/>
      <c r="F1526" s="80"/>
      <c r="G1526" s="80"/>
      <c r="H1526" s="80"/>
      <c r="I1526" s="80"/>
      <c r="J1526" s="80"/>
      <c r="K1526" s="88"/>
    </row>
    <row r="1527" spans="1:11" x14ac:dyDescent="0.25">
      <c r="A1527" s="81"/>
      <c r="B1527" s="72"/>
      <c r="C1527" s="82"/>
      <c r="D1527" s="82"/>
      <c r="E1527" s="82"/>
      <c r="F1527" s="82"/>
      <c r="G1527" s="82"/>
      <c r="H1527" s="82"/>
      <c r="I1527" s="82"/>
      <c r="J1527" s="82"/>
      <c r="K1527" s="88"/>
    </row>
    <row r="1528" spans="1:11" x14ac:dyDescent="0.25">
      <c r="A1528" s="68"/>
      <c r="B1528" s="69"/>
      <c r="C1528" s="70">
        <f>SUM(C1533,C1539,C1545,C1551,C1557)</f>
        <v>0</v>
      </c>
      <c r="D1528" s="70">
        <f t="shared" ref="D1528:J1528" si="63">SUM(D1533,D1539,D1545,D1551,D1557)</f>
        <v>0</v>
      </c>
      <c r="E1528" s="70">
        <f t="shared" si="63"/>
        <v>0</v>
      </c>
      <c r="F1528" s="70">
        <f t="shared" si="63"/>
        <v>0</v>
      </c>
      <c r="G1528" s="70">
        <f t="shared" si="63"/>
        <v>0</v>
      </c>
      <c r="H1528" s="70">
        <f t="shared" si="63"/>
        <v>0</v>
      </c>
      <c r="I1528" s="70">
        <f t="shared" si="63"/>
        <v>0</v>
      </c>
      <c r="J1528" s="70">
        <f t="shared" si="63"/>
        <v>0</v>
      </c>
      <c r="K1528" s="88"/>
    </row>
    <row r="1529" spans="1:11" x14ac:dyDescent="0.25">
      <c r="A1529" s="71"/>
      <c r="B1529" s="94"/>
      <c r="C1529" s="73"/>
      <c r="D1529" s="73"/>
      <c r="E1529" s="73"/>
      <c r="F1529" s="73"/>
      <c r="G1529" s="73"/>
      <c r="H1529" s="73"/>
      <c r="I1529" s="73"/>
      <c r="J1529" s="73"/>
      <c r="K1529" s="88"/>
    </row>
    <row r="1530" spans="1:11" x14ac:dyDescent="0.25">
      <c r="A1530" s="74"/>
      <c r="B1530" s="94"/>
      <c r="C1530" s="75"/>
      <c r="D1530" s="75"/>
      <c r="E1530" s="75"/>
      <c r="F1530" s="75"/>
      <c r="G1530" s="75"/>
      <c r="H1530" s="75"/>
      <c r="I1530" s="75"/>
      <c r="J1530" s="75"/>
      <c r="K1530" s="88"/>
    </row>
    <row r="1531" spans="1:11" x14ac:dyDescent="0.25">
      <c r="A1531" s="76"/>
      <c r="B1531" s="94">
        <v>42268</v>
      </c>
      <c r="C1531" s="78"/>
      <c r="D1531" s="78"/>
      <c r="E1531" s="78"/>
      <c r="F1531" s="78"/>
      <c r="G1531" s="78"/>
      <c r="H1531" s="78"/>
      <c r="I1531" s="78"/>
      <c r="J1531" s="78"/>
      <c r="K1531" s="88"/>
    </row>
    <row r="1532" spans="1:11" x14ac:dyDescent="0.25">
      <c r="A1532" s="79"/>
      <c r="B1532" s="94"/>
      <c r="C1532" s="80"/>
      <c r="D1532" s="80"/>
      <c r="E1532" s="80"/>
      <c r="F1532" s="80"/>
      <c r="G1532" s="80"/>
      <c r="H1532" s="80"/>
      <c r="I1532" s="80"/>
      <c r="J1532" s="80"/>
      <c r="K1532" s="88"/>
    </row>
    <row r="1533" spans="1:11" x14ac:dyDescent="0.25">
      <c r="A1533" s="81"/>
      <c r="B1533" s="94"/>
      <c r="C1533" s="82"/>
      <c r="D1533" s="82"/>
      <c r="E1533" s="82"/>
      <c r="F1533" s="82"/>
      <c r="G1533" s="82"/>
      <c r="H1533" s="82"/>
      <c r="I1533" s="82"/>
      <c r="J1533" s="82"/>
      <c r="K1533" s="88"/>
    </row>
    <row r="1534" spans="1:11" x14ac:dyDescent="0.25">
      <c r="A1534" s="83"/>
      <c r="B1534" s="84">
        <v>42269</v>
      </c>
      <c r="C1534" s="85"/>
      <c r="D1534" s="85"/>
      <c r="E1534" s="85"/>
      <c r="F1534" s="85"/>
      <c r="G1534" s="85"/>
      <c r="H1534" s="85"/>
      <c r="I1534" s="85"/>
      <c r="J1534" s="85"/>
      <c r="K1534" s="88"/>
    </row>
    <row r="1535" spans="1:11" x14ac:dyDescent="0.25">
      <c r="A1535" s="71"/>
      <c r="B1535" s="72"/>
      <c r="C1535" s="73"/>
      <c r="D1535" s="73"/>
      <c r="E1535" s="73"/>
      <c r="F1535" s="73"/>
      <c r="G1535" s="73"/>
      <c r="H1535" s="73"/>
      <c r="I1535" s="73"/>
      <c r="J1535" s="73"/>
      <c r="K1535" s="88"/>
    </row>
    <row r="1536" spans="1:11" x14ac:dyDescent="0.25">
      <c r="A1536" s="74"/>
      <c r="B1536" s="72"/>
      <c r="C1536" s="75"/>
      <c r="D1536" s="75"/>
      <c r="E1536" s="75"/>
      <c r="F1536" s="75"/>
      <c r="G1536" s="75"/>
      <c r="H1536" s="75"/>
      <c r="I1536" s="75"/>
      <c r="J1536" s="75"/>
      <c r="K1536" s="88"/>
    </row>
    <row r="1537" spans="1:11" x14ac:dyDescent="0.25">
      <c r="A1537" s="76"/>
      <c r="B1537" s="72"/>
      <c r="C1537" s="78"/>
      <c r="D1537" s="78"/>
      <c r="E1537" s="78"/>
      <c r="F1537" s="78"/>
      <c r="G1537" s="78"/>
      <c r="H1537" s="78"/>
      <c r="I1537" s="78"/>
      <c r="J1537" s="78"/>
      <c r="K1537" s="88"/>
    </row>
    <row r="1538" spans="1:11" x14ac:dyDescent="0.25">
      <c r="A1538" s="79"/>
      <c r="B1538" s="72"/>
      <c r="C1538" s="80"/>
      <c r="D1538" s="80"/>
      <c r="E1538" s="80"/>
      <c r="F1538" s="80"/>
      <c r="G1538" s="80"/>
      <c r="H1538" s="80"/>
      <c r="I1538" s="80"/>
      <c r="J1538" s="80"/>
      <c r="K1538" s="88"/>
    </row>
    <row r="1539" spans="1:11" x14ac:dyDescent="0.25">
      <c r="A1539" s="81"/>
      <c r="B1539" s="72"/>
      <c r="C1539" s="82"/>
      <c r="D1539" s="82"/>
      <c r="E1539" s="82"/>
      <c r="F1539" s="82"/>
      <c r="G1539" s="82"/>
      <c r="H1539" s="82"/>
      <c r="I1539" s="82"/>
      <c r="J1539" s="82"/>
      <c r="K1539" s="88"/>
    </row>
    <row r="1540" spans="1:11" x14ac:dyDescent="0.25">
      <c r="A1540" s="83"/>
      <c r="B1540" s="84">
        <v>42270</v>
      </c>
      <c r="C1540" s="85"/>
      <c r="D1540" s="85"/>
      <c r="E1540" s="85"/>
      <c r="F1540" s="85"/>
      <c r="G1540" s="85"/>
      <c r="H1540" s="85"/>
      <c r="I1540" s="85"/>
      <c r="J1540" s="85"/>
      <c r="K1540" s="88"/>
    </row>
    <row r="1541" spans="1:11" x14ac:dyDescent="0.25">
      <c r="A1541" s="71"/>
      <c r="B1541" s="72"/>
      <c r="C1541" s="73"/>
      <c r="D1541" s="73"/>
      <c r="E1541" s="73"/>
      <c r="F1541" s="73"/>
      <c r="G1541" s="73"/>
      <c r="H1541" s="73"/>
      <c r="I1541" s="73"/>
      <c r="J1541" s="73"/>
      <c r="K1541" s="88"/>
    </row>
    <row r="1542" spans="1:11" x14ac:dyDescent="0.25">
      <c r="A1542" s="74"/>
      <c r="B1542" s="72"/>
      <c r="C1542" s="75"/>
      <c r="D1542" s="75"/>
      <c r="E1542" s="75"/>
      <c r="F1542" s="75"/>
      <c r="G1542" s="75"/>
      <c r="H1542" s="75"/>
      <c r="I1542" s="75"/>
      <c r="J1542" s="75"/>
      <c r="K1542" s="88"/>
    </row>
    <row r="1543" spans="1:11" x14ac:dyDescent="0.25">
      <c r="A1543" s="76"/>
      <c r="B1543" s="72"/>
      <c r="C1543" s="78"/>
      <c r="D1543" s="78"/>
      <c r="E1543" s="78"/>
      <c r="F1543" s="78"/>
      <c r="G1543" s="78"/>
      <c r="H1543" s="78"/>
      <c r="I1543" s="78"/>
      <c r="J1543" s="78"/>
      <c r="K1543" s="88"/>
    </row>
    <row r="1544" spans="1:11" x14ac:dyDescent="0.25">
      <c r="A1544" s="79"/>
      <c r="B1544" s="72"/>
      <c r="C1544" s="80"/>
      <c r="D1544" s="80"/>
      <c r="E1544" s="80"/>
      <c r="F1544" s="80"/>
      <c r="G1544" s="80"/>
      <c r="H1544" s="80"/>
      <c r="I1544" s="80"/>
      <c r="J1544" s="80"/>
      <c r="K1544" s="88"/>
    </row>
    <row r="1545" spans="1:11" x14ac:dyDescent="0.25">
      <c r="A1545" s="81"/>
      <c r="B1545" s="72"/>
      <c r="C1545" s="82"/>
      <c r="D1545" s="82"/>
      <c r="E1545" s="82"/>
      <c r="F1545" s="82"/>
      <c r="G1545" s="82"/>
      <c r="H1545" s="82"/>
      <c r="I1545" s="82"/>
      <c r="J1545" s="82"/>
      <c r="K1545" s="88"/>
    </row>
    <row r="1546" spans="1:11" x14ac:dyDescent="0.25">
      <c r="A1546" s="83"/>
      <c r="B1546" s="84">
        <v>42271</v>
      </c>
      <c r="C1546" s="85"/>
      <c r="D1546" s="85"/>
      <c r="E1546" s="85"/>
      <c r="F1546" s="85"/>
      <c r="G1546" s="85"/>
      <c r="H1546" s="85"/>
      <c r="I1546" s="85"/>
      <c r="J1546" s="85"/>
      <c r="K1546" s="88"/>
    </row>
    <row r="1547" spans="1:11" x14ac:dyDescent="0.25">
      <c r="A1547" s="71"/>
      <c r="B1547" s="72"/>
      <c r="C1547" s="73"/>
      <c r="D1547" s="73"/>
      <c r="E1547" s="73"/>
      <c r="F1547" s="73"/>
      <c r="G1547" s="73"/>
      <c r="H1547" s="73"/>
      <c r="I1547" s="73"/>
      <c r="J1547" s="73"/>
      <c r="K1547" s="88"/>
    </row>
    <row r="1548" spans="1:11" x14ac:dyDescent="0.25">
      <c r="A1548" s="74"/>
      <c r="B1548" s="72"/>
      <c r="C1548" s="75"/>
      <c r="D1548" s="75"/>
      <c r="E1548" s="75"/>
      <c r="F1548" s="75"/>
      <c r="G1548" s="75"/>
      <c r="H1548" s="75"/>
      <c r="I1548" s="75"/>
      <c r="J1548" s="75"/>
      <c r="K1548" s="88"/>
    </row>
    <row r="1549" spans="1:11" x14ac:dyDescent="0.25">
      <c r="A1549" s="76"/>
      <c r="B1549" s="72"/>
      <c r="C1549" s="78"/>
      <c r="D1549" s="78"/>
      <c r="E1549" s="78"/>
      <c r="F1549" s="78"/>
      <c r="G1549" s="78"/>
      <c r="H1549" s="78"/>
      <c r="I1549" s="78"/>
      <c r="J1549" s="78"/>
      <c r="K1549" s="88"/>
    </row>
    <row r="1550" spans="1:11" x14ac:dyDescent="0.25">
      <c r="A1550" s="79"/>
      <c r="B1550" s="72"/>
      <c r="C1550" s="80"/>
      <c r="D1550" s="80"/>
      <c r="E1550" s="80"/>
      <c r="F1550" s="80"/>
      <c r="G1550" s="80"/>
      <c r="H1550" s="80"/>
      <c r="I1550" s="80"/>
      <c r="J1550" s="80"/>
      <c r="K1550" s="88"/>
    </row>
    <row r="1551" spans="1:11" x14ac:dyDescent="0.25">
      <c r="A1551" s="81"/>
      <c r="B1551" s="72"/>
      <c r="C1551" s="82"/>
      <c r="D1551" s="82"/>
      <c r="E1551" s="82"/>
      <c r="F1551" s="82"/>
      <c r="G1551" s="82"/>
      <c r="H1551" s="82"/>
      <c r="I1551" s="82"/>
      <c r="J1551" s="82"/>
      <c r="K1551" s="88"/>
    </row>
    <row r="1552" spans="1:11" x14ac:dyDescent="0.25">
      <c r="A1552" s="83"/>
      <c r="B1552" s="84">
        <v>42272</v>
      </c>
      <c r="C1552" s="85"/>
      <c r="D1552" s="85"/>
      <c r="E1552" s="85"/>
      <c r="F1552" s="85"/>
      <c r="G1552" s="85"/>
      <c r="H1552" s="85"/>
      <c r="I1552" s="85"/>
      <c r="J1552" s="85"/>
      <c r="K1552" s="88"/>
    </row>
    <row r="1553" spans="1:11" x14ac:dyDescent="0.25">
      <c r="A1553" s="71"/>
      <c r="B1553" s="72"/>
      <c r="C1553" s="73"/>
      <c r="D1553" s="73"/>
      <c r="E1553" s="73"/>
      <c r="F1553" s="73"/>
      <c r="G1553" s="73"/>
      <c r="H1553" s="73"/>
      <c r="I1553" s="73"/>
      <c r="J1553" s="73"/>
      <c r="K1553" s="88"/>
    </row>
    <row r="1554" spans="1:11" x14ac:dyDescent="0.25">
      <c r="A1554" s="74"/>
      <c r="B1554" s="72"/>
      <c r="C1554" s="75"/>
      <c r="D1554" s="75"/>
      <c r="E1554" s="75"/>
      <c r="F1554" s="75"/>
      <c r="G1554" s="75"/>
      <c r="H1554" s="75"/>
      <c r="I1554" s="75"/>
      <c r="J1554" s="75"/>
      <c r="K1554" s="88"/>
    </row>
    <row r="1555" spans="1:11" x14ac:dyDescent="0.25">
      <c r="A1555" s="76"/>
      <c r="B1555" s="72"/>
      <c r="C1555" s="78"/>
      <c r="D1555" s="78"/>
      <c r="E1555" s="78"/>
      <c r="F1555" s="78"/>
      <c r="G1555" s="78"/>
      <c r="H1555" s="78"/>
      <c r="I1555" s="78"/>
      <c r="J1555" s="78"/>
      <c r="K1555" s="88"/>
    </row>
    <row r="1556" spans="1:11" x14ac:dyDescent="0.25">
      <c r="A1556" s="79"/>
      <c r="B1556" s="72"/>
      <c r="C1556" s="80"/>
      <c r="D1556" s="80"/>
      <c r="E1556" s="80"/>
      <c r="F1556" s="80"/>
      <c r="G1556" s="80"/>
      <c r="H1556" s="80"/>
      <c r="I1556" s="80"/>
      <c r="J1556" s="80"/>
      <c r="K1556" s="88"/>
    </row>
    <row r="1557" spans="1:11" x14ac:dyDescent="0.25">
      <c r="A1557" s="81"/>
      <c r="B1557" s="72"/>
      <c r="C1557" s="82"/>
      <c r="D1557" s="82"/>
      <c r="E1557" s="82"/>
      <c r="F1557" s="82"/>
      <c r="G1557" s="82"/>
      <c r="H1557" s="82"/>
      <c r="I1557" s="82"/>
      <c r="J1557" s="82"/>
      <c r="K1557" s="88"/>
    </row>
    <row r="1558" spans="1:11" x14ac:dyDescent="0.25">
      <c r="A1558" s="68"/>
      <c r="B1558" s="69"/>
      <c r="C1558" s="70">
        <f>SUM(C1563,C1569,C1575,C1581,C1587)</f>
        <v>0</v>
      </c>
      <c r="D1558" s="70">
        <f t="shared" ref="D1558:J1558" si="64">SUM(D1563,D1569,D1575,D1581,D1587)</f>
        <v>0</v>
      </c>
      <c r="E1558" s="70">
        <f t="shared" si="64"/>
        <v>0</v>
      </c>
      <c r="F1558" s="70">
        <f t="shared" si="64"/>
        <v>0</v>
      </c>
      <c r="G1558" s="70">
        <f t="shared" si="64"/>
        <v>0</v>
      </c>
      <c r="H1558" s="70">
        <f t="shared" si="64"/>
        <v>0</v>
      </c>
      <c r="I1558" s="70">
        <f t="shared" si="64"/>
        <v>0</v>
      </c>
      <c r="J1558" s="70">
        <f t="shared" si="64"/>
        <v>0</v>
      </c>
      <c r="K1558" s="88"/>
    </row>
    <row r="1559" spans="1:11" x14ac:dyDescent="0.25">
      <c r="A1559" s="71"/>
      <c r="B1559" s="94"/>
      <c r="C1559" s="73"/>
      <c r="D1559" s="73"/>
      <c r="E1559" s="73"/>
      <c r="F1559" s="73"/>
      <c r="G1559" s="73"/>
      <c r="H1559" s="73"/>
      <c r="I1559" s="73"/>
      <c r="J1559" s="73"/>
      <c r="K1559" s="88"/>
    </row>
    <row r="1560" spans="1:11" x14ac:dyDescent="0.25">
      <c r="A1560" s="74"/>
      <c r="B1560" s="94"/>
      <c r="C1560" s="75"/>
      <c r="D1560" s="75"/>
      <c r="E1560" s="75"/>
      <c r="F1560" s="75"/>
      <c r="G1560" s="75"/>
      <c r="H1560" s="75"/>
      <c r="I1560" s="75"/>
      <c r="J1560" s="75"/>
      <c r="K1560" s="88"/>
    </row>
    <row r="1561" spans="1:11" x14ac:dyDescent="0.25">
      <c r="A1561" s="76"/>
      <c r="B1561" s="94">
        <v>42275</v>
      </c>
      <c r="C1561" s="78"/>
      <c r="D1561" s="78"/>
      <c r="E1561" s="78"/>
      <c r="F1561" s="78"/>
      <c r="G1561" s="78"/>
      <c r="H1561" s="78"/>
      <c r="I1561" s="78"/>
      <c r="J1561" s="78"/>
      <c r="K1561" s="88"/>
    </row>
    <row r="1562" spans="1:11" x14ac:dyDescent="0.25">
      <c r="A1562" s="79"/>
      <c r="B1562" s="94"/>
      <c r="C1562" s="80"/>
      <c r="D1562" s="80"/>
      <c r="E1562" s="80"/>
      <c r="F1562" s="80"/>
      <c r="G1562" s="80"/>
      <c r="H1562" s="80"/>
      <c r="I1562" s="80"/>
      <c r="J1562" s="80"/>
      <c r="K1562" s="88"/>
    </row>
    <row r="1563" spans="1:11" x14ac:dyDescent="0.25">
      <c r="A1563" s="81"/>
      <c r="B1563" s="94"/>
      <c r="C1563" s="82"/>
      <c r="D1563" s="82"/>
      <c r="E1563" s="82"/>
      <c r="F1563" s="82"/>
      <c r="G1563" s="82"/>
      <c r="H1563" s="82"/>
      <c r="I1563" s="82"/>
      <c r="J1563" s="82"/>
      <c r="K1563" s="88"/>
    </row>
    <row r="1564" spans="1:11" x14ac:dyDescent="0.25">
      <c r="A1564" s="83"/>
      <c r="B1564" s="84">
        <v>42276</v>
      </c>
      <c r="C1564" s="85"/>
      <c r="D1564" s="85"/>
      <c r="E1564" s="85"/>
      <c r="F1564" s="85"/>
      <c r="G1564" s="85"/>
      <c r="H1564" s="85"/>
      <c r="I1564" s="85"/>
      <c r="J1564" s="85"/>
      <c r="K1564" s="88"/>
    </row>
    <row r="1565" spans="1:11" x14ac:dyDescent="0.25">
      <c r="A1565" s="71"/>
      <c r="B1565" s="72"/>
      <c r="C1565" s="73"/>
      <c r="D1565" s="73"/>
      <c r="E1565" s="73"/>
      <c r="F1565" s="73"/>
      <c r="G1565" s="73"/>
      <c r="H1565" s="73"/>
      <c r="I1565" s="73"/>
      <c r="J1565" s="73"/>
      <c r="K1565" s="88"/>
    </row>
    <row r="1566" spans="1:11" x14ac:dyDescent="0.25">
      <c r="A1566" s="74"/>
      <c r="B1566" s="72"/>
      <c r="C1566" s="75"/>
      <c r="D1566" s="75"/>
      <c r="E1566" s="75"/>
      <c r="F1566" s="75"/>
      <c r="G1566" s="75"/>
      <c r="H1566" s="75"/>
      <c r="I1566" s="75"/>
      <c r="J1566" s="75"/>
      <c r="K1566" s="88"/>
    </row>
    <row r="1567" spans="1:11" x14ac:dyDescent="0.25">
      <c r="A1567" s="76"/>
      <c r="B1567" s="72"/>
      <c r="C1567" s="78"/>
      <c r="D1567" s="78"/>
      <c r="E1567" s="78"/>
      <c r="F1567" s="78"/>
      <c r="G1567" s="78"/>
      <c r="H1567" s="78"/>
      <c r="I1567" s="78"/>
      <c r="J1567" s="78"/>
      <c r="K1567" s="88"/>
    </row>
    <row r="1568" spans="1:11" x14ac:dyDescent="0.25">
      <c r="A1568" s="79"/>
      <c r="B1568" s="72"/>
      <c r="C1568" s="80"/>
      <c r="D1568" s="80"/>
      <c r="E1568" s="80"/>
      <c r="F1568" s="80"/>
      <c r="G1568" s="80"/>
      <c r="H1568" s="80"/>
      <c r="I1568" s="80"/>
      <c r="J1568" s="80"/>
      <c r="K1568" s="88"/>
    </row>
    <row r="1569" spans="1:11" x14ac:dyDescent="0.25">
      <c r="A1569" s="81"/>
      <c r="B1569" s="72"/>
      <c r="C1569" s="82"/>
      <c r="D1569" s="82"/>
      <c r="E1569" s="82"/>
      <c r="F1569" s="82"/>
      <c r="G1569" s="82"/>
      <c r="H1569" s="82"/>
      <c r="I1569" s="82"/>
      <c r="J1569" s="82"/>
      <c r="K1569" s="88"/>
    </row>
    <row r="1570" spans="1:11" x14ac:dyDescent="0.25">
      <c r="A1570" s="83"/>
      <c r="B1570" s="84">
        <v>42277</v>
      </c>
      <c r="C1570" s="85"/>
      <c r="D1570" s="85"/>
      <c r="E1570" s="85"/>
      <c r="F1570" s="85"/>
      <c r="G1570" s="85"/>
      <c r="H1570" s="85"/>
      <c r="I1570" s="85"/>
      <c r="J1570" s="85"/>
      <c r="K1570" s="88"/>
    </row>
    <row r="1571" spans="1:11" x14ac:dyDescent="0.25">
      <c r="A1571" s="71"/>
      <c r="B1571" s="72"/>
      <c r="C1571" s="73"/>
      <c r="D1571" s="73"/>
      <c r="E1571" s="73"/>
      <c r="F1571" s="73"/>
      <c r="G1571" s="73"/>
      <c r="H1571" s="73"/>
      <c r="I1571" s="73"/>
      <c r="J1571" s="73"/>
      <c r="K1571" s="88"/>
    </row>
    <row r="1572" spans="1:11" x14ac:dyDescent="0.25">
      <c r="A1572" s="74"/>
      <c r="B1572" s="72"/>
      <c r="C1572" s="75"/>
      <c r="D1572" s="75"/>
      <c r="E1572" s="75"/>
      <c r="F1572" s="75"/>
      <c r="G1572" s="75"/>
      <c r="H1572" s="75"/>
      <c r="I1572" s="75"/>
      <c r="J1572" s="75"/>
      <c r="K1572" s="88"/>
    </row>
    <row r="1573" spans="1:11" x14ac:dyDescent="0.25">
      <c r="A1573" s="76"/>
      <c r="B1573" s="72"/>
      <c r="C1573" s="78"/>
      <c r="D1573" s="78"/>
      <c r="E1573" s="78"/>
      <c r="F1573" s="78"/>
      <c r="G1573" s="78"/>
      <c r="H1573" s="78"/>
      <c r="I1573" s="78"/>
      <c r="J1573" s="78"/>
      <c r="K1573" s="88"/>
    </row>
    <row r="1574" spans="1:11" x14ac:dyDescent="0.25">
      <c r="A1574" s="79"/>
      <c r="B1574" s="72"/>
      <c r="C1574" s="80"/>
      <c r="D1574" s="80"/>
      <c r="E1574" s="80"/>
      <c r="F1574" s="80"/>
      <c r="G1574" s="80"/>
      <c r="H1574" s="80"/>
      <c r="I1574" s="80"/>
      <c r="J1574" s="80"/>
      <c r="K1574" s="88"/>
    </row>
    <row r="1575" spans="1:11" x14ac:dyDescent="0.25">
      <c r="A1575" s="81"/>
      <c r="B1575" s="72"/>
      <c r="C1575" s="82"/>
      <c r="D1575" s="82"/>
      <c r="E1575" s="82"/>
      <c r="F1575" s="82"/>
      <c r="G1575" s="82"/>
      <c r="H1575" s="82"/>
      <c r="I1575" s="82"/>
      <c r="J1575" s="82"/>
      <c r="K1575" s="88"/>
    </row>
    <row r="1576" spans="1:11" x14ac:dyDescent="0.25">
      <c r="A1576" s="65"/>
      <c r="B1576" s="66"/>
      <c r="C1576" s="93">
        <f>SUM(C1588,C1618,C1648,C1678,C1581,C1587)</f>
        <v>0</v>
      </c>
      <c r="D1576" s="93">
        <f t="shared" ref="D1576:J1576" si="65">SUM(D1588,D1618,D1648,D1678,D1581,D1587)</f>
        <v>0</v>
      </c>
      <c r="E1576" s="93">
        <f t="shared" si="65"/>
        <v>0</v>
      </c>
      <c r="F1576" s="93">
        <f t="shared" si="65"/>
        <v>0</v>
      </c>
      <c r="G1576" s="93">
        <f t="shared" si="65"/>
        <v>0</v>
      </c>
      <c r="H1576" s="93">
        <f t="shared" si="65"/>
        <v>0</v>
      </c>
      <c r="I1576" s="93">
        <f t="shared" si="65"/>
        <v>0</v>
      </c>
      <c r="J1576" s="93">
        <f t="shared" si="65"/>
        <v>0</v>
      </c>
      <c r="K1576" s="88"/>
    </row>
    <row r="1577" spans="1:11" x14ac:dyDescent="0.25">
      <c r="A1577" s="71"/>
      <c r="B1577" s="94"/>
      <c r="C1577" s="73"/>
      <c r="D1577" s="73"/>
      <c r="E1577" s="73"/>
      <c r="F1577" s="73"/>
      <c r="G1577" s="73"/>
      <c r="H1577" s="73"/>
      <c r="I1577" s="73"/>
      <c r="J1577" s="73"/>
      <c r="K1577" s="88"/>
    </row>
    <row r="1578" spans="1:11" x14ac:dyDescent="0.25">
      <c r="A1578" s="74"/>
      <c r="B1578" s="94"/>
      <c r="C1578" s="75"/>
      <c r="D1578" s="75"/>
      <c r="E1578" s="75"/>
      <c r="F1578" s="75"/>
      <c r="G1578" s="75"/>
      <c r="H1578" s="75"/>
      <c r="I1578" s="75"/>
      <c r="J1578" s="75"/>
      <c r="K1578" s="88"/>
    </row>
    <row r="1579" spans="1:11" x14ac:dyDescent="0.25">
      <c r="A1579" s="76"/>
      <c r="B1579" s="94">
        <v>42278</v>
      </c>
      <c r="C1579" s="78"/>
      <c r="D1579" s="78"/>
      <c r="E1579" s="78"/>
      <c r="F1579" s="78"/>
      <c r="G1579" s="78"/>
      <c r="H1579" s="78"/>
      <c r="I1579" s="78"/>
      <c r="J1579" s="78"/>
      <c r="K1579" s="88"/>
    </row>
    <row r="1580" spans="1:11" x14ac:dyDescent="0.25">
      <c r="A1580" s="79"/>
      <c r="B1580" s="94"/>
      <c r="C1580" s="80"/>
      <c r="D1580" s="80"/>
      <c r="E1580" s="80"/>
      <c r="F1580" s="80"/>
      <c r="G1580" s="80"/>
      <c r="H1580" s="80"/>
      <c r="I1580" s="80"/>
      <c r="J1580" s="80"/>
      <c r="K1580" s="88"/>
    </row>
    <row r="1581" spans="1:11" x14ac:dyDescent="0.25">
      <c r="A1581" s="81"/>
      <c r="B1581" s="94"/>
      <c r="C1581" s="82"/>
      <c r="D1581" s="82"/>
      <c r="E1581" s="82"/>
      <c r="F1581" s="82"/>
      <c r="G1581" s="82"/>
      <c r="H1581" s="82"/>
      <c r="I1581" s="82"/>
      <c r="J1581" s="82"/>
      <c r="K1581" s="88"/>
    </row>
    <row r="1582" spans="1:11" x14ac:dyDescent="0.25">
      <c r="A1582" s="83"/>
      <c r="B1582" s="84">
        <v>42279</v>
      </c>
      <c r="C1582" s="85"/>
      <c r="D1582" s="85"/>
      <c r="E1582" s="85"/>
      <c r="F1582" s="85"/>
      <c r="G1582" s="85"/>
      <c r="H1582" s="85"/>
      <c r="I1582" s="85"/>
      <c r="J1582" s="85"/>
      <c r="K1582" s="88"/>
    </row>
    <row r="1583" spans="1:11" x14ac:dyDescent="0.25">
      <c r="A1583" s="71"/>
      <c r="B1583" s="72"/>
      <c r="C1583" s="73"/>
      <c r="D1583" s="73"/>
      <c r="E1583" s="73"/>
      <c r="F1583" s="73"/>
      <c r="G1583" s="73"/>
      <c r="H1583" s="73"/>
      <c r="I1583" s="73"/>
      <c r="J1583" s="73"/>
      <c r="K1583" s="88"/>
    </row>
    <row r="1584" spans="1:11" x14ac:dyDescent="0.25">
      <c r="A1584" s="74"/>
      <c r="B1584" s="72"/>
      <c r="C1584" s="75"/>
      <c r="D1584" s="75"/>
      <c r="E1584" s="75"/>
      <c r="F1584" s="75"/>
      <c r="G1584" s="75"/>
      <c r="H1584" s="75"/>
      <c r="I1584" s="75"/>
      <c r="J1584" s="75"/>
      <c r="K1584" s="88"/>
    </row>
    <row r="1585" spans="1:11" x14ac:dyDescent="0.25">
      <c r="A1585" s="76"/>
      <c r="B1585" s="72"/>
      <c r="C1585" s="78"/>
      <c r="D1585" s="78"/>
      <c r="E1585" s="78"/>
      <c r="F1585" s="78"/>
      <c r="G1585" s="78"/>
      <c r="H1585" s="78"/>
      <c r="I1585" s="78"/>
      <c r="J1585" s="78"/>
      <c r="K1585" s="88"/>
    </row>
    <row r="1586" spans="1:11" x14ac:dyDescent="0.25">
      <c r="A1586" s="79"/>
      <c r="B1586" s="72"/>
      <c r="C1586" s="80"/>
      <c r="D1586" s="80"/>
      <c r="E1586" s="80"/>
      <c r="F1586" s="80"/>
      <c r="G1586" s="80"/>
      <c r="H1586" s="80"/>
      <c r="I1586" s="80"/>
      <c r="J1586" s="80"/>
      <c r="K1586" s="88"/>
    </row>
    <row r="1587" spans="1:11" x14ac:dyDescent="0.25">
      <c r="A1587" s="81"/>
      <c r="B1587" s="72"/>
      <c r="C1587" s="82"/>
      <c r="D1587" s="82"/>
      <c r="E1587" s="82"/>
      <c r="F1587" s="82"/>
      <c r="G1587" s="82"/>
      <c r="H1587" s="82"/>
      <c r="I1587" s="82"/>
      <c r="J1587" s="82"/>
      <c r="K1587" s="88"/>
    </row>
    <row r="1588" spans="1:11" x14ac:dyDescent="0.25">
      <c r="A1588" s="68"/>
      <c r="B1588" s="69"/>
      <c r="C1588" s="70">
        <f>SUM(C1593,C1599,C1605,C1611,C1617)</f>
        <v>0</v>
      </c>
      <c r="D1588" s="70">
        <f t="shared" ref="D1588:J1588" si="66">SUM(D1593,D1599,D1605,D1611,D1617)</f>
        <v>0</v>
      </c>
      <c r="E1588" s="70">
        <f t="shared" si="66"/>
        <v>0</v>
      </c>
      <c r="F1588" s="70">
        <f t="shared" si="66"/>
        <v>0</v>
      </c>
      <c r="G1588" s="70">
        <f t="shared" si="66"/>
        <v>0</v>
      </c>
      <c r="H1588" s="70">
        <f t="shared" si="66"/>
        <v>0</v>
      </c>
      <c r="I1588" s="70">
        <f t="shared" si="66"/>
        <v>0</v>
      </c>
      <c r="J1588" s="70">
        <f t="shared" si="66"/>
        <v>0</v>
      </c>
      <c r="K1588" s="88"/>
    </row>
    <row r="1589" spans="1:11" x14ac:dyDescent="0.25">
      <c r="A1589" s="71"/>
      <c r="B1589" s="94"/>
      <c r="C1589" s="73"/>
      <c r="D1589" s="73"/>
      <c r="E1589" s="73"/>
      <c r="F1589" s="73"/>
      <c r="G1589" s="73"/>
      <c r="H1589" s="73"/>
      <c r="I1589" s="73"/>
      <c r="J1589" s="73"/>
      <c r="K1589" s="88"/>
    </row>
    <row r="1590" spans="1:11" x14ac:dyDescent="0.25">
      <c r="A1590" s="74"/>
      <c r="B1590" s="94"/>
      <c r="C1590" s="75"/>
      <c r="D1590" s="75"/>
      <c r="E1590" s="75"/>
      <c r="F1590" s="75"/>
      <c r="G1590" s="75"/>
      <c r="H1590" s="75"/>
      <c r="I1590" s="75"/>
      <c r="J1590" s="75"/>
      <c r="K1590" s="88"/>
    </row>
    <row r="1591" spans="1:11" x14ac:dyDescent="0.25">
      <c r="A1591" s="76"/>
      <c r="B1591" s="94"/>
      <c r="C1591" s="78"/>
      <c r="D1591" s="78"/>
      <c r="E1591" s="78"/>
      <c r="F1591" s="78"/>
      <c r="G1591" s="78"/>
      <c r="H1591" s="78"/>
      <c r="I1591" s="78"/>
      <c r="J1591" s="78"/>
      <c r="K1591" s="88"/>
    </row>
    <row r="1592" spans="1:11" x14ac:dyDescent="0.25">
      <c r="A1592" s="79"/>
      <c r="B1592" s="94">
        <v>42282</v>
      </c>
      <c r="C1592" s="80"/>
      <c r="D1592" s="80"/>
      <c r="E1592" s="80"/>
      <c r="F1592" s="80"/>
      <c r="G1592" s="80"/>
      <c r="H1592" s="80"/>
      <c r="I1592" s="80"/>
      <c r="J1592" s="80"/>
      <c r="K1592" s="88"/>
    </row>
    <row r="1593" spans="1:11" x14ac:dyDescent="0.25">
      <c r="A1593" s="81"/>
      <c r="B1593" s="94"/>
      <c r="C1593" s="82"/>
      <c r="D1593" s="82"/>
      <c r="E1593" s="82"/>
      <c r="F1593" s="82"/>
      <c r="G1593" s="82"/>
      <c r="H1593" s="82"/>
      <c r="I1593" s="82"/>
      <c r="J1593" s="82"/>
      <c r="K1593" s="88"/>
    </row>
    <row r="1594" spans="1:11" x14ac:dyDescent="0.25">
      <c r="A1594" s="83"/>
      <c r="B1594" s="84">
        <v>42283</v>
      </c>
      <c r="C1594" s="85"/>
      <c r="D1594" s="85"/>
      <c r="E1594" s="85"/>
      <c r="F1594" s="85"/>
      <c r="G1594" s="85"/>
      <c r="H1594" s="85"/>
      <c r="I1594" s="85"/>
      <c r="J1594" s="85"/>
      <c r="K1594" s="88"/>
    </row>
    <row r="1595" spans="1:11" x14ac:dyDescent="0.25">
      <c r="A1595" s="71"/>
      <c r="B1595" s="72"/>
      <c r="C1595" s="73"/>
      <c r="D1595" s="73"/>
      <c r="E1595" s="73"/>
      <c r="F1595" s="73"/>
      <c r="G1595" s="73"/>
      <c r="H1595" s="73"/>
      <c r="I1595" s="73"/>
      <c r="J1595" s="73"/>
      <c r="K1595" s="88"/>
    </row>
    <row r="1596" spans="1:11" x14ac:dyDescent="0.25">
      <c r="A1596" s="74"/>
      <c r="B1596" s="72"/>
      <c r="C1596" s="75"/>
      <c r="D1596" s="75"/>
      <c r="E1596" s="75"/>
      <c r="F1596" s="75"/>
      <c r="G1596" s="75"/>
      <c r="H1596" s="75"/>
      <c r="I1596" s="75"/>
      <c r="J1596" s="75"/>
      <c r="K1596" s="88"/>
    </row>
    <row r="1597" spans="1:11" x14ac:dyDescent="0.25">
      <c r="A1597" s="76"/>
      <c r="B1597" s="72"/>
      <c r="C1597" s="78"/>
      <c r="D1597" s="78"/>
      <c r="E1597" s="78"/>
      <c r="F1597" s="78"/>
      <c r="G1597" s="78"/>
      <c r="H1597" s="78"/>
      <c r="I1597" s="78"/>
      <c r="J1597" s="78"/>
      <c r="K1597" s="88"/>
    </row>
    <row r="1598" spans="1:11" x14ac:dyDescent="0.25">
      <c r="A1598" s="79"/>
      <c r="B1598" s="72"/>
      <c r="C1598" s="80"/>
      <c r="D1598" s="80"/>
      <c r="E1598" s="80"/>
      <c r="F1598" s="80"/>
      <c r="G1598" s="80"/>
      <c r="H1598" s="80"/>
      <c r="I1598" s="80"/>
      <c r="J1598" s="80"/>
      <c r="K1598" s="88"/>
    </row>
    <row r="1599" spans="1:11" x14ac:dyDescent="0.25">
      <c r="A1599" s="81"/>
      <c r="B1599" s="72"/>
      <c r="C1599" s="82"/>
      <c r="D1599" s="82"/>
      <c r="E1599" s="82"/>
      <c r="F1599" s="82"/>
      <c r="G1599" s="82"/>
      <c r="H1599" s="82"/>
      <c r="I1599" s="82"/>
      <c r="J1599" s="82"/>
      <c r="K1599" s="88"/>
    </row>
    <row r="1600" spans="1:11" x14ac:dyDescent="0.25">
      <c r="A1600" s="83"/>
      <c r="B1600" s="84">
        <v>42284</v>
      </c>
      <c r="C1600" s="85"/>
      <c r="D1600" s="85"/>
      <c r="E1600" s="85"/>
      <c r="F1600" s="85"/>
      <c r="G1600" s="85"/>
      <c r="H1600" s="85"/>
      <c r="I1600" s="85"/>
      <c r="J1600" s="85"/>
      <c r="K1600" s="88"/>
    </row>
    <row r="1601" spans="1:11" x14ac:dyDescent="0.25">
      <c r="A1601" s="71"/>
      <c r="B1601" s="72"/>
      <c r="C1601" s="73"/>
      <c r="D1601" s="73"/>
      <c r="E1601" s="73"/>
      <c r="F1601" s="73"/>
      <c r="G1601" s="73"/>
      <c r="H1601" s="73"/>
      <c r="I1601" s="73"/>
      <c r="J1601" s="73"/>
      <c r="K1601" s="88"/>
    </row>
    <row r="1602" spans="1:11" x14ac:dyDescent="0.25">
      <c r="A1602" s="74"/>
      <c r="B1602" s="72"/>
      <c r="C1602" s="75"/>
      <c r="D1602" s="75"/>
      <c r="E1602" s="75"/>
      <c r="F1602" s="75"/>
      <c r="G1602" s="75"/>
      <c r="H1602" s="75"/>
      <c r="I1602" s="75"/>
      <c r="J1602" s="75"/>
      <c r="K1602" s="88"/>
    </row>
    <row r="1603" spans="1:11" x14ac:dyDescent="0.25">
      <c r="A1603" s="76"/>
      <c r="B1603" s="72"/>
      <c r="C1603" s="78"/>
      <c r="D1603" s="78"/>
      <c r="E1603" s="78"/>
      <c r="F1603" s="78"/>
      <c r="G1603" s="78"/>
      <c r="H1603" s="78"/>
      <c r="I1603" s="78"/>
      <c r="J1603" s="78"/>
      <c r="K1603" s="88"/>
    </row>
    <row r="1604" spans="1:11" x14ac:dyDescent="0.25">
      <c r="A1604" s="79"/>
      <c r="B1604" s="72"/>
      <c r="C1604" s="80"/>
      <c r="D1604" s="80"/>
      <c r="E1604" s="80"/>
      <c r="F1604" s="80"/>
      <c r="G1604" s="80"/>
      <c r="H1604" s="80"/>
      <c r="I1604" s="80"/>
      <c r="J1604" s="80"/>
      <c r="K1604" s="88"/>
    </row>
    <row r="1605" spans="1:11" x14ac:dyDescent="0.25">
      <c r="A1605" s="81"/>
      <c r="B1605" s="72"/>
      <c r="C1605" s="82"/>
      <c r="D1605" s="82"/>
      <c r="E1605" s="82"/>
      <c r="F1605" s="82"/>
      <c r="G1605" s="82"/>
      <c r="H1605" s="82"/>
      <c r="I1605" s="82"/>
      <c r="J1605" s="82"/>
      <c r="K1605" s="88"/>
    </row>
    <row r="1606" spans="1:11" x14ac:dyDescent="0.25">
      <c r="A1606" s="83"/>
      <c r="B1606" s="84">
        <v>42285</v>
      </c>
      <c r="C1606" s="85"/>
      <c r="D1606" s="85"/>
      <c r="E1606" s="85"/>
      <c r="F1606" s="85"/>
      <c r="G1606" s="85"/>
      <c r="H1606" s="85"/>
      <c r="I1606" s="85"/>
      <c r="J1606" s="85"/>
      <c r="K1606" s="88"/>
    </row>
    <row r="1607" spans="1:11" x14ac:dyDescent="0.25">
      <c r="A1607" s="71"/>
      <c r="B1607" s="72"/>
      <c r="C1607" s="73"/>
      <c r="D1607" s="73"/>
      <c r="E1607" s="73"/>
      <c r="F1607" s="73"/>
      <c r="G1607" s="73"/>
      <c r="H1607" s="73"/>
      <c r="I1607" s="73"/>
      <c r="J1607" s="73"/>
      <c r="K1607" s="88"/>
    </row>
    <row r="1608" spans="1:11" x14ac:dyDescent="0.25">
      <c r="A1608" s="74"/>
      <c r="B1608" s="72"/>
      <c r="C1608" s="75"/>
      <c r="D1608" s="75"/>
      <c r="E1608" s="75"/>
      <c r="F1608" s="75"/>
      <c r="G1608" s="75"/>
      <c r="H1608" s="75"/>
      <c r="I1608" s="75"/>
      <c r="J1608" s="75"/>
      <c r="K1608" s="88"/>
    </row>
    <row r="1609" spans="1:11" x14ac:dyDescent="0.25">
      <c r="A1609" s="76"/>
      <c r="B1609" s="72"/>
      <c r="C1609" s="78"/>
      <c r="D1609" s="78"/>
      <c r="E1609" s="78"/>
      <c r="F1609" s="78"/>
      <c r="G1609" s="78"/>
      <c r="H1609" s="78"/>
      <c r="I1609" s="78"/>
      <c r="J1609" s="78"/>
      <c r="K1609" s="88"/>
    </row>
    <row r="1610" spans="1:11" x14ac:dyDescent="0.25">
      <c r="A1610" s="79"/>
      <c r="B1610" s="72"/>
      <c r="C1610" s="80"/>
      <c r="D1610" s="80"/>
      <c r="E1610" s="80"/>
      <c r="F1610" s="80"/>
      <c r="G1610" s="80"/>
      <c r="H1610" s="80"/>
      <c r="I1610" s="80"/>
      <c r="J1610" s="80"/>
      <c r="K1610" s="88"/>
    </row>
    <row r="1611" spans="1:11" x14ac:dyDescent="0.25">
      <c r="A1611" s="81"/>
      <c r="B1611" s="72"/>
      <c r="C1611" s="82"/>
      <c r="D1611" s="82"/>
      <c r="E1611" s="82"/>
      <c r="F1611" s="82"/>
      <c r="G1611" s="82"/>
      <c r="H1611" s="82"/>
      <c r="I1611" s="82"/>
      <c r="J1611" s="82"/>
      <c r="K1611" s="88"/>
    </row>
    <row r="1612" spans="1:11" x14ac:dyDescent="0.25">
      <c r="A1612" s="83"/>
      <c r="B1612" s="84">
        <v>42286</v>
      </c>
      <c r="C1612" s="85"/>
      <c r="D1612" s="85"/>
      <c r="E1612" s="85"/>
      <c r="F1612" s="85"/>
      <c r="G1612" s="85"/>
      <c r="H1612" s="85"/>
      <c r="I1612" s="85"/>
      <c r="J1612" s="85"/>
      <c r="K1612" s="88"/>
    </row>
    <row r="1613" spans="1:11" x14ac:dyDescent="0.25">
      <c r="A1613" s="71"/>
      <c r="B1613" s="72"/>
      <c r="C1613" s="73"/>
      <c r="D1613" s="73"/>
      <c r="E1613" s="73"/>
      <c r="F1613" s="73"/>
      <c r="G1613" s="73"/>
      <c r="H1613" s="73"/>
      <c r="I1613" s="73"/>
      <c r="J1613" s="73"/>
      <c r="K1613" s="88"/>
    </row>
    <row r="1614" spans="1:11" x14ac:dyDescent="0.25">
      <c r="A1614" s="74"/>
      <c r="B1614" s="72"/>
      <c r="C1614" s="75"/>
      <c r="D1614" s="75"/>
      <c r="E1614" s="75"/>
      <c r="F1614" s="75"/>
      <c r="G1614" s="75"/>
      <c r="H1614" s="75"/>
      <c r="I1614" s="75"/>
      <c r="J1614" s="75"/>
      <c r="K1614" s="88"/>
    </row>
    <row r="1615" spans="1:11" x14ac:dyDescent="0.25">
      <c r="A1615" s="76"/>
      <c r="B1615" s="72"/>
      <c r="C1615" s="78"/>
      <c r="D1615" s="78"/>
      <c r="E1615" s="78"/>
      <c r="F1615" s="78"/>
      <c r="G1615" s="78"/>
      <c r="H1615" s="78"/>
      <c r="I1615" s="78"/>
      <c r="J1615" s="78"/>
      <c r="K1615" s="88"/>
    </row>
    <row r="1616" spans="1:11" x14ac:dyDescent="0.25">
      <c r="A1616" s="79"/>
      <c r="B1616" s="72"/>
      <c r="C1616" s="80"/>
      <c r="D1616" s="80"/>
      <c r="E1616" s="80"/>
      <c r="F1616" s="80"/>
      <c r="G1616" s="80"/>
      <c r="H1616" s="80"/>
      <c r="I1616" s="80"/>
      <c r="J1616" s="80"/>
      <c r="K1616" s="88"/>
    </row>
    <row r="1617" spans="1:11" x14ac:dyDescent="0.25">
      <c r="A1617" s="81"/>
      <c r="B1617" s="72"/>
      <c r="C1617" s="82"/>
      <c r="D1617" s="82"/>
      <c r="E1617" s="82"/>
      <c r="F1617" s="82"/>
      <c r="G1617" s="82"/>
      <c r="H1617" s="82"/>
      <c r="I1617" s="82"/>
      <c r="J1617" s="82"/>
      <c r="K1617" s="88"/>
    </row>
    <row r="1618" spans="1:11" x14ac:dyDescent="0.25">
      <c r="A1618" s="68"/>
      <c r="B1618" s="69"/>
      <c r="C1618" s="70">
        <f>SUM(C1623,C1629,C1635,C1641,C1647)</f>
        <v>0</v>
      </c>
      <c r="D1618" s="70">
        <f t="shared" ref="D1618:J1618" si="67">SUM(D1623,D1629,D1635,D1641,D1647)</f>
        <v>0</v>
      </c>
      <c r="E1618" s="70">
        <f t="shared" si="67"/>
        <v>0</v>
      </c>
      <c r="F1618" s="70">
        <f t="shared" si="67"/>
        <v>0</v>
      </c>
      <c r="G1618" s="70">
        <f t="shared" si="67"/>
        <v>0</v>
      </c>
      <c r="H1618" s="70">
        <f t="shared" si="67"/>
        <v>0</v>
      </c>
      <c r="I1618" s="70">
        <f t="shared" si="67"/>
        <v>0</v>
      </c>
      <c r="J1618" s="70">
        <f t="shared" si="67"/>
        <v>0</v>
      </c>
      <c r="K1618" s="88"/>
    </row>
    <row r="1619" spans="1:11" x14ac:dyDescent="0.25">
      <c r="A1619" s="71"/>
      <c r="B1619" s="94"/>
      <c r="C1619" s="73"/>
      <c r="D1619" s="73"/>
      <c r="E1619" s="73"/>
      <c r="F1619" s="73"/>
      <c r="G1619" s="73"/>
      <c r="H1619" s="73"/>
      <c r="I1619" s="73"/>
      <c r="J1619" s="73"/>
      <c r="K1619" s="88"/>
    </row>
    <row r="1620" spans="1:11" x14ac:dyDescent="0.25">
      <c r="A1620" s="74"/>
      <c r="B1620" s="94"/>
      <c r="C1620" s="75"/>
      <c r="D1620" s="75"/>
      <c r="E1620" s="75"/>
      <c r="F1620" s="75"/>
      <c r="G1620" s="75"/>
      <c r="H1620" s="75"/>
      <c r="I1620" s="75"/>
      <c r="J1620" s="75"/>
      <c r="K1620" s="88"/>
    </row>
    <row r="1621" spans="1:11" x14ac:dyDescent="0.25">
      <c r="A1621" s="76"/>
      <c r="B1621" s="94">
        <v>42289</v>
      </c>
      <c r="C1621" s="78"/>
      <c r="D1621" s="78"/>
      <c r="E1621" s="78"/>
      <c r="F1621" s="78"/>
      <c r="G1621" s="78"/>
      <c r="H1621" s="78"/>
      <c r="I1621" s="78"/>
      <c r="J1621" s="78"/>
      <c r="K1621" s="88"/>
    </row>
    <row r="1622" spans="1:11" x14ac:dyDescent="0.25">
      <c r="A1622" s="79"/>
      <c r="B1622" s="94"/>
      <c r="C1622" s="80"/>
      <c r="D1622" s="80"/>
      <c r="E1622" s="80"/>
      <c r="F1622" s="80"/>
      <c r="G1622" s="80"/>
      <c r="H1622" s="80"/>
      <c r="I1622" s="80"/>
      <c r="J1622" s="80"/>
      <c r="K1622" s="88"/>
    </row>
    <row r="1623" spans="1:11" x14ac:dyDescent="0.25">
      <c r="A1623" s="81"/>
      <c r="B1623" s="94"/>
      <c r="C1623" s="82"/>
      <c r="D1623" s="82"/>
      <c r="E1623" s="82"/>
      <c r="F1623" s="82"/>
      <c r="G1623" s="82"/>
      <c r="H1623" s="82"/>
      <c r="I1623" s="82"/>
      <c r="J1623" s="82"/>
      <c r="K1623" s="88"/>
    </row>
    <row r="1624" spans="1:11" x14ac:dyDescent="0.25">
      <c r="A1624" s="83"/>
      <c r="B1624" s="84">
        <v>42290</v>
      </c>
      <c r="C1624" s="85"/>
      <c r="D1624" s="85"/>
      <c r="E1624" s="85"/>
      <c r="F1624" s="85"/>
      <c r="G1624" s="85"/>
      <c r="H1624" s="85"/>
      <c r="I1624" s="85"/>
      <c r="J1624" s="85"/>
      <c r="K1624" s="88"/>
    </row>
    <row r="1625" spans="1:11" x14ac:dyDescent="0.25">
      <c r="A1625" s="71"/>
      <c r="B1625" s="72"/>
      <c r="C1625" s="73"/>
      <c r="D1625" s="73"/>
      <c r="E1625" s="73"/>
      <c r="F1625" s="73"/>
      <c r="G1625" s="73"/>
      <c r="H1625" s="73"/>
      <c r="I1625" s="73"/>
      <c r="J1625" s="73"/>
      <c r="K1625" s="88"/>
    </row>
    <row r="1626" spans="1:11" x14ac:dyDescent="0.25">
      <c r="A1626" s="74"/>
      <c r="B1626" s="72"/>
      <c r="C1626" s="75"/>
      <c r="D1626" s="75"/>
      <c r="E1626" s="75"/>
      <c r="F1626" s="75"/>
      <c r="G1626" s="75"/>
      <c r="H1626" s="75"/>
      <c r="I1626" s="75"/>
      <c r="J1626" s="75"/>
      <c r="K1626" s="88"/>
    </row>
    <row r="1627" spans="1:11" x14ac:dyDescent="0.25">
      <c r="A1627" s="76"/>
      <c r="B1627" s="72"/>
      <c r="C1627" s="78"/>
      <c r="D1627" s="78"/>
      <c r="E1627" s="78"/>
      <c r="F1627" s="78"/>
      <c r="G1627" s="78"/>
      <c r="H1627" s="78"/>
      <c r="I1627" s="78"/>
      <c r="J1627" s="78"/>
      <c r="K1627" s="88"/>
    </row>
    <row r="1628" spans="1:11" x14ac:dyDescent="0.25">
      <c r="A1628" s="79"/>
      <c r="B1628" s="72"/>
      <c r="C1628" s="80"/>
      <c r="D1628" s="80"/>
      <c r="E1628" s="80"/>
      <c r="F1628" s="80"/>
      <c r="G1628" s="80"/>
      <c r="H1628" s="80"/>
      <c r="I1628" s="80"/>
      <c r="J1628" s="80"/>
      <c r="K1628" s="88"/>
    </row>
    <row r="1629" spans="1:11" x14ac:dyDescent="0.25">
      <c r="A1629" s="81"/>
      <c r="B1629" s="72"/>
      <c r="C1629" s="82"/>
      <c r="D1629" s="82"/>
      <c r="E1629" s="82"/>
      <c r="F1629" s="82"/>
      <c r="G1629" s="82"/>
      <c r="H1629" s="82"/>
      <c r="I1629" s="82"/>
      <c r="J1629" s="82"/>
      <c r="K1629" s="88"/>
    </row>
    <row r="1630" spans="1:11" x14ac:dyDescent="0.25">
      <c r="A1630" s="83"/>
      <c r="B1630" s="84">
        <v>42291</v>
      </c>
      <c r="C1630" s="85"/>
      <c r="D1630" s="85"/>
      <c r="E1630" s="85"/>
      <c r="F1630" s="85"/>
      <c r="G1630" s="85"/>
      <c r="H1630" s="85"/>
      <c r="I1630" s="85"/>
      <c r="J1630" s="85"/>
      <c r="K1630" s="88"/>
    </row>
    <row r="1631" spans="1:11" x14ac:dyDescent="0.25">
      <c r="A1631" s="71"/>
      <c r="B1631" s="72"/>
      <c r="C1631" s="73"/>
      <c r="D1631" s="73"/>
      <c r="E1631" s="73"/>
      <c r="F1631" s="73"/>
      <c r="G1631" s="73"/>
      <c r="H1631" s="73"/>
      <c r="I1631" s="73"/>
      <c r="J1631" s="73"/>
      <c r="K1631" s="88"/>
    </row>
    <row r="1632" spans="1:11" x14ac:dyDescent="0.25">
      <c r="A1632" s="74"/>
      <c r="B1632" s="72"/>
      <c r="C1632" s="75"/>
      <c r="D1632" s="75"/>
      <c r="E1632" s="75"/>
      <c r="F1632" s="75"/>
      <c r="G1632" s="75"/>
      <c r="H1632" s="75"/>
      <c r="I1632" s="75"/>
      <c r="J1632" s="75"/>
      <c r="K1632" s="88"/>
    </row>
    <row r="1633" spans="1:11" x14ac:dyDescent="0.25">
      <c r="A1633" s="76"/>
      <c r="B1633" s="72"/>
      <c r="C1633" s="78"/>
      <c r="D1633" s="78"/>
      <c r="E1633" s="78"/>
      <c r="F1633" s="78"/>
      <c r="G1633" s="78"/>
      <c r="H1633" s="78"/>
      <c r="I1633" s="78"/>
      <c r="J1633" s="78"/>
      <c r="K1633" s="88"/>
    </row>
    <row r="1634" spans="1:11" x14ac:dyDescent="0.25">
      <c r="A1634" s="79"/>
      <c r="B1634" s="72"/>
      <c r="C1634" s="80"/>
      <c r="D1634" s="80"/>
      <c r="E1634" s="80"/>
      <c r="F1634" s="80"/>
      <c r="G1634" s="80"/>
      <c r="H1634" s="80"/>
      <c r="I1634" s="80"/>
      <c r="J1634" s="80"/>
      <c r="K1634" s="88"/>
    </row>
    <row r="1635" spans="1:11" x14ac:dyDescent="0.25">
      <c r="A1635" s="81"/>
      <c r="B1635" s="72"/>
      <c r="C1635" s="82"/>
      <c r="D1635" s="82"/>
      <c r="E1635" s="82"/>
      <c r="F1635" s="82"/>
      <c r="G1635" s="82"/>
      <c r="H1635" s="82"/>
      <c r="I1635" s="82"/>
      <c r="J1635" s="82"/>
      <c r="K1635" s="88"/>
    </row>
    <row r="1636" spans="1:11" x14ac:dyDescent="0.25">
      <c r="A1636" s="83"/>
      <c r="B1636" s="84">
        <v>42292</v>
      </c>
      <c r="C1636" s="85"/>
      <c r="D1636" s="85"/>
      <c r="E1636" s="85"/>
      <c r="F1636" s="85"/>
      <c r="G1636" s="85"/>
      <c r="H1636" s="85"/>
      <c r="I1636" s="85"/>
      <c r="J1636" s="85"/>
      <c r="K1636" s="88"/>
    </row>
    <row r="1637" spans="1:11" x14ac:dyDescent="0.25">
      <c r="A1637" s="71"/>
      <c r="B1637" s="72"/>
      <c r="C1637" s="73"/>
      <c r="D1637" s="73"/>
      <c r="E1637" s="73"/>
      <c r="F1637" s="73"/>
      <c r="G1637" s="73"/>
      <c r="H1637" s="73"/>
      <c r="I1637" s="73"/>
      <c r="J1637" s="73"/>
      <c r="K1637" s="88"/>
    </row>
    <row r="1638" spans="1:11" x14ac:dyDescent="0.25">
      <c r="A1638" s="74"/>
      <c r="B1638" s="72"/>
      <c r="C1638" s="75"/>
      <c r="D1638" s="75"/>
      <c r="E1638" s="75"/>
      <c r="F1638" s="75"/>
      <c r="G1638" s="75"/>
      <c r="H1638" s="75"/>
      <c r="I1638" s="75"/>
      <c r="J1638" s="75"/>
      <c r="K1638" s="88"/>
    </row>
    <row r="1639" spans="1:11" x14ac:dyDescent="0.25">
      <c r="A1639" s="76"/>
      <c r="B1639" s="72"/>
      <c r="C1639" s="78"/>
      <c r="D1639" s="78"/>
      <c r="E1639" s="78"/>
      <c r="F1639" s="78"/>
      <c r="G1639" s="78"/>
      <c r="H1639" s="78"/>
      <c r="I1639" s="78"/>
      <c r="J1639" s="78"/>
      <c r="K1639" s="88"/>
    </row>
    <row r="1640" spans="1:11" x14ac:dyDescent="0.25">
      <c r="A1640" s="79"/>
      <c r="B1640" s="72"/>
      <c r="C1640" s="80"/>
      <c r="D1640" s="80"/>
      <c r="E1640" s="80"/>
      <c r="F1640" s="80"/>
      <c r="G1640" s="80"/>
      <c r="H1640" s="80"/>
      <c r="I1640" s="80"/>
      <c r="J1640" s="80"/>
      <c r="K1640" s="88"/>
    </row>
    <row r="1641" spans="1:11" x14ac:dyDescent="0.25">
      <c r="A1641" s="81"/>
      <c r="B1641" s="72"/>
      <c r="C1641" s="82"/>
      <c r="D1641" s="82"/>
      <c r="E1641" s="82"/>
      <c r="F1641" s="82"/>
      <c r="G1641" s="82"/>
      <c r="H1641" s="82"/>
      <c r="I1641" s="82"/>
      <c r="J1641" s="82"/>
      <c r="K1641" s="88"/>
    </row>
    <row r="1642" spans="1:11" x14ac:dyDescent="0.25">
      <c r="A1642" s="83"/>
      <c r="B1642" s="84">
        <v>42293</v>
      </c>
      <c r="C1642" s="85"/>
      <c r="D1642" s="85"/>
      <c r="E1642" s="85"/>
      <c r="F1642" s="85"/>
      <c r="G1642" s="85"/>
      <c r="H1642" s="85"/>
      <c r="I1642" s="85"/>
      <c r="J1642" s="85"/>
      <c r="K1642" s="88"/>
    </row>
    <row r="1643" spans="1:11" x14ac:dyDescent="0.25">
      <c r="A1643" s="71"/>
      <c r="B1643" s="72"/>
      <c r="C1643" s="73"/>
      <c r="D1643" s="73"/>
      <c r="E1643" s="73"/>
      <c r="F1643" s="73"/>
      <c r="G1643" s="73"/>
      <c r="H1643" s="73"/>
      <c r="I1643" s="73"/>
      <c r="J1643" s="73"/>
      <c r="K1643" s="88"/>
    </row>
    <row r="1644" spans="1:11" x14ac:dyDescent="0.25">
      <c r="A1644" s="74"/>
      <c r="B1644" s="72"/>
      <c r="C1644" s="75"/>
      <c r="D1644" s="75"/>
      <c r="E1644" s="75"/>
      <c r="F1644" s="75"/>
      <c r="G1644" s="75"/>
      <c r="H1644" s="75"/>
      <c r="I1644" s="75"/>
      <c r="J1644" s="75"/>
      <c r="K1644" s="88"/>
    </row>
    <row r="1645" spans="1:11" x14ac:dyDescent="0.25">
      <c r="A1645" s="76"/>
      <c r="B1645" s="72"/>
      <c r="C1645" s="78"/>
      <c r="D1645" s="78"/>
      <c r="E1645" s="78"/>
      <c r="F1645" s="78"/>
      <c r="G1645" s="78"/>
      <c r="H1645" s="78"/>
      <c r="I1645" s="78"/>
      <c r="J1645" s="78"/>
      <c r="K1645" s="88"/>
    </row>
    <row r="1646" spans="1:11" x14ac:dyDescent="0.25">
      <c r="A1646" s="79"/>
      <c r="B1646" s="72"/>
      <c r="C1646" s="80"/>
      <c r="D1646" s="80"/>
      <c r="E1646" s="80"/>
      <c r="F1646" s="80"/>
      <c r="G1646" s="80"/>
      <c r="H1646" s="80"/>
      <c r="I1646" s="80"/>
      <c r="J1646" s="80"/>
      <c r="K1646" s="88"/>
    </row>
    <row r="1647" spans="1:11" x14ac:dyDescent="0.25">
      <c r="A1647" s="81"/>
      <c r="B1647" s="72"/>
      <c r="C1647" s="82"/>
      <c r="D1647" s="82"/>
      <c r="E1647" s="82"/>
      <c r="F1647" s="82"/>
      <c r="G1647" s="82"/>
      <c r="H1647" s="82"/>
      <c r="I1647" s="82"/>
      <c r="J1647" s="82"/>
      <c r="K1647" s="88"/>
    </row>
    <row r="1648" spans="1:11" x14ac:dyDescent="0.25">
      <c r="A1648" s="68"/>
      <c r="B1648" s="69"/>
      <c r="C1648" s="70">
        <f>SUM(C1653,C1659,C1665,C1671,C1677)</f>
        <v>0</v>
      </c>
      <c r="D1648" s="70">
        <f t="shared" ref="D1648:J1648" si="68">SUM(D1653,D1659,D1665,D1671,D1677)</f>
        <v>0</v>
      </c>
      <c r="E1648" s="70">
        <f t="shared" si="68"/>
        <v>0</v>
      </c>
      <c r="F1648" s="70">
        <f t="shared" si="68"/>
        <v>0</v>
      </c>
      <c r="G1648" s="70">
        <f t="shared" si="68"/>
        <v>0</v>
      </c>
      <c r="H1648" s="70">
        <f t="shared" si="68"/>
        <v>0</v>
      </c>
      <c r="I1648" s="70">
        <f t="shared" si="68"/>
        <v>0</v>
      </c>
      <c r="J1648" s="70">
        <f t="shared" si="68"/>
        <v>0</v>
      </c>
      <c r="K1648" s="88"/>
    </row>
    <row r="1649" spans="1:11" x14ac:dyDescent="0.25">
      <c r="A1649" s="71"/>
      <c r="B1649" s="94"/>
      <c r="C1649" s="73"/>
      <c r="D1649" s="73"/>
      <c r="E1649" s="73"/>
      <c r="F1649" s="73"/>
      <c r="G1649" s="73"/>
      <c r="H1649" s="73"/>
      <c r="I1649" s="73"/>
      <c r="J1649" s="73"/>
      <c r="K1649" s="88"/>
    </row>
    <row r="1650" spans="1:11" x14ac:dyDescent="0.25">
      <c r="A1650" s="74"/>
      <c r="B1650" s="94"/>
      <c r="C1650" s="75"/>
      <c r="D1650" s="75"/>
      <c r="E1650" s="75"/>
      <c r="F1650" s="75"/>
      <c r="G1650" s="75"/>
      <c r="H1650" s="75"/>
      <c r="I1650" s="75"/>
      <c r="J1650" s="75"/>
      <c r="K1650" s="88"/>
    </row>
    <row r="1651" spans="1:11" x14ac:dyDescent="0.25">
      <c r="A1651" s="76"/>
      <c r="B1651" s="94">
        <v>42296</v>
      </c>
      <c r="C1651" s="78"/>
      <c r="D1651" s="78"/>
      <c r="E1651" s="78"/>
      <c r="F1651" s="78"/>
      <c r="G1651" s="78"/>
      <c r="H1651" s="78"/>
      <c r="I1651" s="78"/>
      <c r="J1651" s="78"/>
      <c r="K1651" s="88"/>
    </row>
    <row r="1652" spans="1:11" x14ac:dyDescent="0.25">
      <c r="A1652" s="79"/>
      <c r="B1652" s="94"/>
      <c r="C1652" s="80"/>
      <c r="D1652" s="80"/>
      <c r="E1652" s="80"/>
      <c r="F1652" s="80"/>
      <c r="G1652" s="80"/>
      <c r="H1652" s="80"/>
      <c r="I1652" s="80"/>
      <c r="J1652" s="80"/>
      <c r="K1652" s="88"/>
    </row>
    <row r="1653" spans="1:11" x14ac:dyDescent="0.25">
      <c r="A1653" s="81"/>
      <c r="B1653" s="94"/>
      <c r="C1653" s="82"/>
      <c r="D1653" s="82"/>
      <c r="E1653" s="82"/>
      <c r="F1653" s="82"/>
      <c r="G1653" s="82"/>
      <c r="H1653" s="82"/>
      <c r="I1653" s="82"/>
      <c r="J1653" s="82"/>
      <c r="K1653" s="88"/>
    </row>
    <row r="1654" spans="1:11" x14ac:dyDescent="0.25">
      <c r="A1654" s="83"/>
      <c r="B1654" s="84">
        <v>42297</v>
      </c>
      <c r="C1654" s="85"/>
      <c r="D1654" s="85"/>
      <c r="E1654" s="85"/>
      <c r="F1654" s="85"/>
      <c r="G1654" s="85"/>
      <c r="H1654" s="85"/>
      <c r="I1654" s="85"/>
      <c r="J1654" s="85"/>
      <c r="K1654" s="88"/>
    </row>
    <row r="1655" spans="1:11" x14ac:dyDescent="0.25">
      <c r="A1655" s="71"/>
      <c r="B1655" s="72"/>
      <c r="C1655" s="73"/>
      <c r="D1655" s="73"/>
      <c r="E1655" s="73"/>
      <c r="F1655" s="73"/>
      <c r="G1655" s="73"/>
      <c r="H1655" s="73"/>
      <c r="I1655" s="73"/>
      <c r="J1655" s="73"/>
      <c r="K1655" s="88"/>
    </row>
    <row r="1656" spans="1:11" x14ac:dyDescent="0.25">
      <c r="A1656" s="74"/>
      <c r="B1656" s="72"/>
      <c r="C1656" s="75"/>
      <c r="D1656" s="75"/>
      <c r="E1656" s="75"/>
      <c r="F1656" s="75"/>
      <c r="G1656" s="75"/>
      <c r="H1656" s="75"/>
      <c r="I1656" s="75"/>
      <c r="J1656" s="75"/>
      <c r="K1656" s="88"/>
    </row>
    <row r="1657" spans="1:11" x14ac:dyDescent="0.25">
      <c r="A1657" s="76"/>
      <c r="B1657" s="72"/>
      <c r="C1657" s="78"/>
      <c r="D1657" s="78"/>
      <c r="E1657" s="78"/>
      <c r="F1657" s="78"/>
      <c r="G1657" s="78"/>
      <c r="H1657" s="78"/>
      <c r="I1657" s="78"/>
      <c r="J1657" s="78"/>
      <c r="K1657" s="88"/>
    </row>
    <row r="1658" spans="1:11" x14ac:dyDescent="0.25">
      <c r="A1658" s="79"/>
      <c r="B1658" s="72"/>
      <c r="C1658" s="80"/>
      <c r="D1658" s="80"/>
      <c r="E1658" s="80"/>
      <c r="F1658" s="80"/>
      <c r="G1658" s="80"/>
      <c r="H1658" s="80"/>
      <c r="I1658" s="80"/>
      <c r="J1658" s="80"/>
      <c r="K1658" s="88"/>
    </row>
    <row r="1659" spans="1:11" x14ac:dyDescent="0.25">
      <c r="A1659" s="81"/>
      <c r="B1659" s="72"/>
      <c r="C1659" s="82"/>
      <c r="D1659" s="82"/>
      <c r="E1659" s="82"/>
      <c r="F1659" s="82"/>
      <c r="G1659" s="82"/>
      <c r="H1659" s="82"/>
      <c r="I1659" s="82"/>
      <c r="J1659" s="82"/>
      <c r="K1659" s="88"/>
    </row>
    <row r="1660" spans="1:11" x14ac:dyDescent="0.25">
      <c r="A1660" s="83"/>
      <c r="B1660" s="84">
        <v>42298</v>
      </c>
      <c r="C1660" s="85"/>
      <c r="D1660" s="85"/>
      <c r="E1660" s="85"/>
      <c r="F1660" s="85"/>
      <c r="G1660" s="85"/>
      <c r="H1660" s="85"/>
      <c r="I1660" s="85"/>
      <c r="J1660" s="85"/>
      <c r="K1660" s="88"/>
    </row>
    <row r="1661" spans="1:11" x14ac:dyDescent="0.25">
      <c r="A1661" s="71"/>
      <c r="B1661" s="72"/>
      <c r="C1661" s="73"/>
      <c r="D1661" s="73"/>
      <c r="E1661" s="73"/>
      <c r="F1661" s="73"/>
      <c r="G1661" s="73"/>
      <c r="H1661" s="73"/>
      <c r="I1661" s="73"/>
      <c r="J1661" s="73"/>
      <c r="K1661" s="88"/>
    </row>
    <row r="1662" spans="1:11" x14ac:dyDescent="0.25">
      <c r="A1662" s="74"/>
      <c r="B1662" s="72"/>
      <c r="C1662" s="75"/>
      <c r="D1662" s="75"/>
      <c r="E1662" s="75"/>
      <c r="F1662" s="75"/>
      <c r="G1662" s="75"/>
      <c r="H1662" s="75"/>
      <c r="I1662" s="75"/>
      <c r="J1662" s="75"/>
      <c r="K1662" s="88"/>
    </row>
    <row r="1663" spans="1:11" x14ac:dyDescent="0.25">
      <c r="A1663" s="76"/>
      <c r="B1663" s="72"/>
      <c r="C1663" s="78"/>
      <c r="D1663" s="78"/>
      <c r="E1663" s="78"/>
      <c r="F1663" s="78"/>
      <c r="G1663" s="78"/>
      <c r="H1663" s="78"/>
      <c r="I1663" s="78"/>
      <c r="J1663" s="78"/>
      <c r="K1663" s="88"/>
    </row>
    <row r="1664" spans="1:11" x14ac:dyDescent="0.25">
      <c r="A1664" s="79"/>
      <c r="B1664" s="72"/>
      <c r="C1664" s="80"/>
      <c r="D1664" s="80"/>
      <c r="E1664" s="80"/>
      <c r="F1664" s="80"/>
      <c r="G1664" s="80"/>
      <c r="H1664" s="80"/>
      <c r="I1664" s="80"/>
      <c r="J1664" s="80"/>
      <c r="K1664" s="88"/>
    </row>
    <row r="1665" spans="1:11" x14ac:dyDescent="0.25">
      <c r="A1665" s="81"/>
      <c r="B1665" s="72"/>
      <c r="C1665" s="82"/>
      <c r="D1665" s="82"/>
      <c r="E1665" s="82"/>
      <c r="F1665" s="82"/>
      <c r="G1665" s="82"/>
      <c r="H1665" s="82"/>
      <c r="I1665" s="82"/>
      <c r="J1665" s="82"/>
      <c r="K1665" s="88"/>
    </row>
    <row r="1666" spans="1:11" x14ac:dyDescent="0.25">
      <c r="A1666" s="83"/>
      <c r="B1666" s="84">
        <v>42299</v>
      </c>
      <c r="C1666" s="85"/>
      <c r="D1666" s="85"/>
      <c r="E1666" s="85"/>
      <c r="F1666" s="85"/>
      <c r="G1666" s="85"/>
      <c r="H1666" s="85"/>
      <c r="I1666" s="85"/>
      <c r="J1666" s="85"/>
      <c r="K1666" s="88"/>
    </row>
    <row r="1667" spans="1:11" x14ac:dyDescent="0.25">
      <c r="A1667" s="71"/>
      <c r="B1667" s="72"/>
      <c r="C1667" s="73"/>
      <c r="D1667" s="73"/>
      <c r="E1667" s="73"/>
      <c r="F1667" s="73"/>
      <c r="G1667" s="73"/>
      <c r="H1667" s="73"/>
      <c r="I1667" s="73"/>
      <c r="J1667" s="73"/>
      <c r="K1667" s="88"/>
    </row>
    <row r="1668" spans="1:11" x14ac:dyDescent="0.25">
      <c r="A1668" s="74"/>
      <c r="B1668" s="72"/>
      <c r="C1668" s="75"/>
      <c r="D1668" s="75"/>
      <c r="E1668" s="75"/>
      <c r="F1668" s="75"/>
      <c r="G1668" s="75"/>
      <c r="H1668" s="75"/>
      <c r="I1668" s="75"/>
      <c r="J1668" s="75"/>
      <c r="K1668" s="88"/>
    </row>
    <row r="1669" spans="1:11" x14ac:dyDescent="0.25">
      <c r="A1669" s="76"/>
      <c r="B1669" s="72"/>
      <c r="C1669" s="78"/>
      <c r="D1669" s="78"/>
      <c r="E1669" s="78"/>
      <c r="F1669" s="78"/>
      <c r="G1669" s="78"/>
      <c r="H1669" s="78"/>
      <c r="I1669" s="78"/>
      <c r="J1669" s="78"/>
      <c r="K1669" s="88"/>
    </row>
    <row r="1670" spans="1:11" x14ac:dyDescent="0.25">
      <c r="A1670" s="79"/>
      <c r="B1670" s="72"/>
      <c r="C1670" s="80"/>
      <c r="D1670" s="80"/>
      <c r="E1670" s="80"/>
      <c r="F1670" s="80"/>
      <c r="G1670" s="80"/>
      <c r="H1670" s="80"/>
      <c r="I1670" s="80"/>
      <c r="J1670" s="80"/>
      <c r="K1670" s="88"/>
    </row>
    <row r="1671" spans="1:11" x14ac:dyDescent="0.25">
      <c r="A1671" s="81"/>
      <c r="B1671" s="72"/>
      <c r="C1671" s="82"/>
      <c r="D1671" s="82"/>
      <c r="E1671" s="82"/>
      <c r="F1671" s="82"/>
      <c r="G1671" s="82"/>
      <c r="H1671" s="82"/>
      <c r="I1671" s="82"/>
      <c r="J1671" s="82"/>
      <c r="K1671" s="88"/>
    </row>
    <row r="1672" spans="1:11" x14ac:dyDescent="0.25">
      <c r="A1672" s="83"/>
      <c r="B1672" s="84">
        <v>42300</v>
      </c>
      <c r="C1672" s="85"/>
      <c r="D1672" s="85"/>
      <c r="E1672" s="85"/>
      <c r="F1672" s="85"/>
      <c r="G1672" s="85"/>
      <c r="H1672" s="85"/>
      <c r="I1672" s="85"/>
      <c r="J1672" s="85"/>
      <c r="K1672" s="88"/>
    </row>
    <row r="1673" spans="1:11" x14ac:dyDescent="0.25">
      <c r="A1673" s="71"/>
      <c r="B1673" s="72"/>
      <c r="C1673" s="73"/>
      <c r="D1673" s="73"/>
      <c r="E1673" s="73"/>
      <c r="F1673" s="73"/>
      <c r="G1673" s="73"/>
      <c r="H1673" s="73"/>
      <c r="I1673" s="73"/>
      <c r="J1673" s="73"/>
      <c r="K1673" s="88"/>
    </row>
    <row r="1674" spans="1:11" x14ac:dyDescent="0.25">
      <c r="A1674" s="74"/>
      <c r="B1674" s="72"/>
      <c r="C1674" s="75"/>
      <c r="D1674" s="75"/>
      <c r="E1674" s="75"/>
      <c r="F1674" s="75"/>
      <c r="G1674" s="75"/>
      <c r="H1674" s="75"/>
      <c r="I1674" s="75"/>
      <c r="J1674" s="75"/>
      <c r="K1674" s="88"/>
    </row>
    <row r="1675" spans="1:11" x14ac:dyDescent="0.25">
      <c r="A1675" s="76"/>
      <c r="B1675" s="72"/>
      <c r="C1675" s="78"/>
      <c r="D1675" s="78"/>
      <c r="E1675" s="78"/>
      <c r="F1675" s="78"/>
      <c r="G1675" s="78"/>
      <c r="H1675" s="78"/>
      <c r="I1675" s="78"/>
      <c r="J1675" s="78"/>
      <c r="K1675" s="88"/>
    </row>
    <row r="1676" spans="1:11" x14ac:dyDescent="0.25">
      <c r="A1676" s="79"/>
      <c r="B1676" s="72"/>
      <c r="C1676" s="80"/>
      <c r="D1676" s="80"/>
      <c r="E1676" s="80"/>
      <c r="F1676" s="80"/>
      <c r="G1676" s="80"/>
      <c r="H1676" s="80"/>
      <c r="I1676" s="80"/>
      <c r="J1676" s="80"/>
      <c r="K1676" s="88"/>
    </row>
    <row r="1677" spans="1:11" x14ac:dyDescent="0.25">
      <c r="A1677" s="81"/>
      <c r="B1677" s="72"/>
      <c r="C1677" s="82"/>
      <c r="D1677" s="82"/>
      <c r="E1677" s="82"/>
      <c r="F1677" s="82"/>
      <c r="G1677" s="82"/>
      <c r="H1677" s="82"/>
      <c r="I1677" s="82"/>
      <c r="J1677" s="82"/>
      <c r="K1677" s="88"/>
    </row>
    <row r="1678" spans="1:11" x14ac:dyDescent="0.25">
      <c r="A1678" s="68"/>
      <c r="B1678" s="69"/>
      <c r="C1678" s="70">
        <f>SUM(C1683,C1689,C1695,C1701,C1707)</f>
        <v>0</v>
      </c>
      <c r="D1678" s="70">
        <f t="shared" ref="D1678:J1678" si="69">SUM(D1683,D1689,D1695,D1701,D1707)</f>
        <v>0</v>
      </c>
      <c r="E1678" s="70">
        <f t="shared" si="69"/>
        <v>0</v>
      </c>
      <c r="F1678" s="70">
        <f t="shared" si="69"/>
        <v>0</v>
      </c>
      <c r="G1678" s="70">
        <f t="shared" si="69"/>
        <v>0</v>
      </c>
      <c r="H1678" s="70">
        <f t="shared" si="69"/>
        <v>0</v>
      </c>
      <c r="I1678" s="70">
        <f t="shared" si="69"/>
        <v>0</v>
      </c>
      <c r="J1678" s="70">
        <f t="shared" si="69"/>
        <v>0</v>
      </c>
      <c r="K1678" s="88"/>
    </row>
    <row r="1679" spans="1:11" x14ac:dyDescent="0.25">
      <c r="A1679" s="71"/>
      <c r="B1679" s="94"/>
      <c r="C1679" s="73"/>
      <c r="D1679" s="73"/>
      <c r="E1679" s="73"/>
      <c r="F1679" s="73"/>
      <c r="G1679" s="73"/>
      <c r="H1679" s="73"/>
      <c r="I1679" s="73"/>
      <c r="J1679" s="73"/>
      <c r="K1679" s="88"/>
    </row>
    <row r="1680" spans="1:11" x14ac:dyDescent="0.25">
      <c r="A1680" s="74"/>
      <c r="B1680" s="94"/>
      <c r="C1680" s="75"/>
      <c r="D1680" s="75"/>
      <c r="E1680" s="75"/>
      <c r="F1680" s="75"/>
      <c r="G1680" s="75"/>
      <c r="H1680" s="75"/>
      <c r="I1680" s="75"/>
      <c r="J1680" s="75"/>
      <c r="K1680" s="88"/>
    </row>
    <row r="1681" spans="1:11" x14ac:dyDescent="0.25">
      <c r="A1681" s="76"/>
      <c r="B1681" s="94">
        <v>42303</v>
      </c>
      <c r="C1681" s="78"/>
      <c r="D1681" s="78"/>
      <c r="E1681" s="78"/>
      <c r="F1681" s="78"/>
      <c r="G1681" s="78"/>
      <c r="H1681" s="78"/>
      <c r="I1681" s="78"/>
      <c r="J1681" s="78"/>
      <c r="K1681" s="88"/>
    </row>
    <row r="1682" spans="1:11" x14ac:dyDescent="0.25">
      <c r="A1682" s="79"/>
      <c r="B1682" s="94"/>
      <c r="C1682" s="80"/>
      <c r="D1682" s="80"/>
      <c r="E1682" s="80"/>
      <c r="F1682" s="80"/>
      <c r="G1682" s="80"/>
      <c r="H1682" s="80"/>
      <c r="I1682" s="80"/>
      <c r="J1682" s="80"/>
      <c r="K1682" s="88"/>
    </row>
    <row r="1683" spans="1:11" x14ac:dyDescent="0.25">
      <c r="A1683" s="81"/>
      <c r="B1683" s="94"/>
      <c r="C1683" s="82"/>
      <c r="D1683" s="82"/>
      <c r="E1683" s="82"/>
      <c r="F1683" s="82"/>
      <c r="G1683" s="82"/>
      <c r="H1683" s="82"/>
      <c r="I1683" s="82"/>
      <c r="J1683" s="82"/>
      <c r="K1683" s="88"/>
    </row>
    <row r="1684" spans="1:11" x14ac:dyDescent="0.25">
      <c r="A1684" s="83"/>
      <c r="B1684" s="84">
        <v>42304</v>
      </c>
      <c r="C1684" s="85"/>
      <c r="D1684" s="85"/>
      <c r="E1684" s="85"/>
      <c r="F1684" s="85"/>
      <c r="G1684" s="85"/>
      <c r="H1684" s="85"/>
      <c r="I1684" s="85"/>
      <c r="J1684" s="85"/>
      <c r="K1684" s="88"/>
    </row>
    <row r="1685" spans="1:11" x14ac:dyDescent="0.25">
      <c r="A1685" s="71"/>
      <c r="B1685" s="72"/>
      <c r="C1685" s="73"/>
      <c r="D1685" s="73"/>
      <c r="E1685" s="73"/>
      <c r="F1685" s="73"/>
      <c r="G1685" s="73"/>
      <c r="H1685" s="73"/>
      <c r="I1685" s="73"/>
      <c r="J1685" s="73"/>
      <c r="K1685" s="88"/>
    </row>
    <row r="1686" spans="1:11" x14ac:dyDescent="0.25">
      <c r="A1686" s="74"/>
      <c r="B1686" s="72"/>
      <c r="C1686" s="75"/>
      <c r="D1686" s="75"/>
      <c r="E1686" s="75"/>
      <c r="F1686" s="75"/>
      <c r="G1686" s="75"/>
      <c r="H1686" s="75"/>
      <c r="I1686" s="75"/>
      <c r="J1686" s="75"/>
      <c r="K1686" s="88"/>
    </row>
    <row r="1687" spans="1:11" x14ac:dyDescent="0.25">
      <c r="A1687" s="76"/>
      <c r="B1687" s="72"/>
      <c r="C1687" s="78"/>
      <c r="D1687" s="78"/>
      <c r="E1687" s="78"/>
      <c r="F1687" s="78"/>
      <c r="G1687" s="78"/>
      <c r="H1687" s="78"/>
      <c r="I1687" s="78"/>
      <c r="J1687" s="78"/>
      <c r="K1687" s="88"/>
    </row>
    <row r="1688" spans="1:11" x14ac:dyDescent="0.25">
      <c r="A1688" s="79"/>
      <c r="B1688" s="72"/>
      <c r="C1688" s="80"/>
      <c r="D1688" s="80"/>
      <c r="E1688" s="80"/>
      <c r="F1688" s="80"/>
      <c r="G1688" s="80"/>
      <c r="H1688" s="80"/>
      <c r="I1688" s="80"/>
      <c r="J1688" s="80"/>
      <c r="K1688" s="88"/>
    </row>
    <row r="1689" spans="1:11" x14ac:dyDescent="0.25">
      <c r="A1689" s="81"/>
      <c r="B1689" s="72"/>
      <c r="C1689" s="82"/>
      <c r="D1689" s="82"/>
      <c r="E1689" s="82"/>
      <c r="F1689" s="82"/>
      <c r="G1689" s="82"/>
      <c r="H1689" s="82"/>
      <c r="I1689" s="82"/>
      <c r="J1689" s="82"/>
      <c r="K1689" s="88"/>
    </row>
    <row r="1690" spans="1:11" x14ac:dyDescent="0.25">
      <c r="A1690" s="83"/>
      <c r="B1690" s="84">
        <v>42305</v>
      </c>
      <c r="C1690" s="85"/>
      <c r="D1690" s="85"/>
      <c r="E1690" s="85"/>
      <c r="F1690" s="85"/>
      <c r="G1690" s="85"/>
      <c r="H1690" s="85"/>
      <c r="I1690" s="85"/>
      <c r="J1690" s="85"/>
      <c r="K1690" s="88"/>
    </row>
    <row r="1691" spans="1:11" x14ac:dyDescent="0.25">
      <c r="A1691" s="71"/>
      <c r="B1691" s="72"/>
      <c r="C1691" s="73"/>
      <c r="D1691" s="73"/>
      <c r="E1691" s="73"/>
      <c r="F1691" s="73"/>
      <c r="G1691" s="73"/>
      <c r="H1691" s="73"/>
      <c r="I1691" s="73"/>
      <c r="J1691" s="73"/>
      <c r="K1691" s="88"/>
    </row>
    <row r="1692" spans="1:11" x14ac:dyDescent="0.25">
      <c r="A1692" s="74"/>
      <c r="B1692" s="72"/>
      <c r="C1692" s="75"/>
      <c r="D1692" s="75"/>
      <c r="E1692" s="75"/>
      <c r="F1692" s="75"/>
      <c r="G1692" s="75"/>
      <c r="H1692" s="75"/>
      <c r="I1692" s="75"/>
      <c r="J1692" s="75"/>
      <c r="K1692" s="88"/>
    </row>
    <row r="1693" spans="1:11" x14ac:dyDescent="0.25">
      <c r="A1693" s="76"/>
      <c r="B1693" s="72"/>
      <c r="C1693" s="78"/>
      <c r="D1693" s="78"/>
      <c r="E1693" s="78"/>
      <c r="F1693" s="78"/>
      <c r="G1693" s="78"/>
      <c r="H1693" s="78"/>
      <c r="I1693" s="78"/>
      <c r="J1693" s="78"/>
      <c r="K1693" s="88"/>
    </row>
    <row r="1694" spans="1:11" x14ac:dyDescent="0.25">
      <c r="A1694" s="79"/>
      <c r="B1694" s="72"/>
      <c r="C1694" s="80"/>
      <c r="D1694" s="80"/>
      <c r="E1694" s="80"/>
      <c r="F1694" s="80"/>
      <c r="G1694" s="80"/>
      <c r="H1694" s="80"/>
      <c r="I1694" s="80"/>
      <c r="J1694" s="80"/>
      <c r="K1694" s="88"/>
    </row>
    <row r="1695" spans="1:11" x14ac:dyDescent="0.25">
      <c r="A1695" s="81"/>
      <c r="B1695" s="72"/>
      <c r="C1695" s="82"/>
      <c r="D1695" s="82"/>
      <c r="E1695" s="82"/>
      <c r="F1695" s="82"/>
      <c r="G1695" s="82"/>
      <c r="H1695" s="82"/>
      <c r="I1695" s="82"/>
      <c r="J1695" s="82"/>
      <c r="K1695" s="88"/>
    </row>
    <row r="1696" spans="1:11" x14ac:dyDescent="0.25">
      <c r="A1696" s="83"/>
      <c r="B1696" s="84">
        <v>42306</v>
      </c>
      <c r="C1696" s="85"/>
      <c r="D1696" s="85"/>
      <c r="E1696" s="85"/>
      <c r="F1696" s="85"/>
      <c r="G1696" s="85"/>
      <c r="H1696" s="85"/>
      <c r="I1696" s="85"/>
      <c r="J1696" s="85"/>
      <c r="K1696" s="88"/>
    </row>
    <row r="1697" spans="1:11" x14ac:dyDescent="0.25">
      <c r="A1697" s="71"/>
      <c r="B1697" s="72"/>
      <c r="C1697" s="73"/>
      <c r="D1697" s="73"/>
      <c r="E1697" s="73"/>
      <c r="F1697" s="73"/>
      <c r="G1697" s="73"/>
      <c r="H1697" s="73"/>
      <c r="I1697" s="73"/>
      <c r="J1697" s="73"/>
      <c r="K1697" s="88"/>
    </row>
    <row r="1698" spans="1:11" x14ac:dyDescent="0.25">
      <c r="A1698" s="74"/>
      <c r="B1698" s="72"/>
      <c r="C1698" s="75"/>
      <c r="D1698" s="75"/>
      <c r="E1698" s="75"/>
      <c r="F1698" s="75"/>
      <c r="G1698" s="75"/>
      <c r="H1698" s="75"/>
      <c r="I1698" s="75"/>
      <c r="J1698" s="75"/>
      <c r="K1698" s="88"/>
    </row>
    <row r="1699" spans="1:11" x14ac:dyDescent="0.25">
      <c r="A1699" s="76"/>
      <c r="B1699" s="72"/>
      <c r="C1699" s="78"/>
      <c r="D1699" s="78"/>
      <c r="E1699" s="78"/>
      <c r="F1699" s="78"/>
      <c r="G1699" s="78"/>
      <c r="H1699" s="78"/>
      <c r="I1699" s="78"/>
      <c r="J1699" s="78"/>
      <c r="K1699" s="88"/>
    </row>
    <row r="1700" spans="1:11" x14ac:dyDescent="0.25">
      <c r="A1700" s="79"/>
      <c r="B1700" s="72"/>
      <c r="C1700" s="80"/>
      <c r="D1700" s="80"/>
      <c r="E1700" s="80"/>
      <c r="F1700" s="80"/>
      <c r="G1700" s="80"/>
      <c r="H1700" s="80"/>
      <c r="I1700" s="80"/>
      <c r="J1700" s="80"/>
      <c r="K1700" s="88"/>
    </row>
    <row r="1701" spans="1:11" x14ac:dyDescent="0.25">
      <c r="A1701" s="81"/>
      <c r="B1701" s="72"/>
      <c r="C1701" s="82"/>
      <c r="D1701" s="82"/>
      <c r="E1701" s="82"/>
      <c r="F1701" s="82"/>
      <c r="G1701" s="82"/>
      <c r="H1701" s="82"/>
      <c r="I1701" s="82"/>
      <c r="J1701" s="82"/>
      <c r="K1701" s="88"/>
    </row>
    <row r="1702" spans="1:11" x14ac:dyDescent="0.25">
      <c r="A1702" s="83"/>
      <c r="B1702" s="84">
        <v>42307</v>
      </c>
      <c r="C1702" s="85"/>
      <c r="D1702" s="85"/>
      <c r="E1702" s="85"/>
      <c r="F1702" s="85"/>
      <c r="G1702" s="85"/>
      <c r="H1702" s="85"/>
      <c r="I1702" s="85"/>
      <c r="J1702" s="85"/>
      <c r="K1702" s="88"/>
    </row>
    <row r="1703" spans="1:11" x14ac:dyDescent="0.25">
      <c r="A1703" s="71"/>
      <c r="B1703" s="72"/>
      <c r="C1703" s="73"/>
      <c r="D1703" s="73"/>
      <c r="E1703" s="73"/>
      <c r="F1703" s="73"/>
      <c r="G1703" s="73"/>
      <c r="H1703" s="73"/>
      <c r="I1703" s="73"/>
      <c r="J1703" s="73"/>
      <c r="K1703" s="88"/>
    </row>
    <row r="1704" spans="1:11" x14ac:dyDescent="0.25">
      <c r="A1704" s="74"/>
      <c r="B1704" s="72"/>
      <c r="C1704" s="75"/>
      <c r="D1704" s="75"/>
      <c r="E1704" s="75"/>
      <c r="F1704" s="75"/>
      <c r="G1704" s="75"/>
      <c r="H1704" s="75"/>
      <c r="I1704" s="75"/>
      <c r="J1704" s="75"/>
      <c r="K1704" s="88"/>
    </row>
    <row r="1705" spans="1:11" x14ac:dyDescent="0.25">
      <c r="A1705" s="76"/>
      <c r="B1705" s="72"/>
      <c r="C1705" s="78"/>
      <c r="D1705" s="78"/>
      <c r="E1705" s="78"/>
      <c r="F1705" s="78"/>
      <c r="G1705" s="78"/>
      <c r="H1705" s="78"/>
      <c r="I1705" s="78"/>
      <c r="J1705" s="78"/>
      <c r="K1705" s="88"/>
    </row>
    <row r="1706" spans="1:11" x14ac:dyDescent="0.25">
      <c r="A1706" s="79"/>
      <c r="B1706" s="72"/>
      <c r="C1706" s="80"/>
      <c r="D1706" s="80"/>
      <c r="E1706" s="80"/>
      <c r="F1706" s="80"/>
      <c r="G1706" s="80"/>
      <c r="H1706" s="80"/>
      <c r="I1706" s="80"/>
      <c r="J1706" s="80"/>
      <c r="K1706" s="88"/>
    </row>
    <row r="1707" spans="1:11" x14ac:dyDescent="0.25">
      <c r="A1707" s="81"/>
      <c r="B1707" s="72"/>
      <c r="C1707" s="82"/>
      <c r="D1707" s="82"/>
      <c r="E1707" s="82"/>
      <c r="F1707" s="82"/>
      <c r="G1707" s="82"/>
      <c r="H1707" s="82"/>
      <c r="I1707" s="82"/>
      <c r="J1707" s="82"/>
      <c r="K1707" s="88"/>
    </row>
    <row r="1708" spans="1:11" x14ac:dyDescent="0.25">
      <c r="A1708" s="65"/>
      <c r="B1708" s="66"/>
      <c r="C1708" s="67">
        <f>SUM(C1709,C1739,C1769,C1799,C1834)</f>
        <v>0</v>
      </c>
      <c r="D1708" s="67">
        <f t="shared" ref="D1708:J1708" si="70">SUM(D1709,D1739,D1769,D1799,D1834)</f>
        <v>0</v>
      </c>
      <c r="E1708" s="67">
        <f t="shared" si="70"/>
        <v>0</v>
      </c>
      <c r="F1708" s="67">
        <f t="shared" si="70"/>
        <v>0</v>
      </c>
      <c r="G1708" s="67">
        <f t="shared" si="70"/>
        <v>0</v>
      </c>
      <c r="H1708" s="67">
        <f t="shared" si="70"/>
        <v>0</v>
      </c>
      <c r="I1708" s="67">
        <f t="shared" si="70"/>
        <v>0</v>
      </c>
      <c r="J1708" s="67">
        <f t="shared" si="70"/>
        <v>0</v>
      </c>
      <c r="K1708" s="88"/>
    </row>
    <row r="1709" spans="1:11" x14ac:dyDescent="0.25">
      <c r="A1709" s="68"/>
      <c r="B1709" s="69"/>
      <c r="C1709" s="70">
        <f>SUM(C1714,C1720,C1726,C1732,C1738)</f>
        <v>0</v>
      </c>
      <c r="D1709" s="70">
        <f t="shared" ref="D1709:J1709" si="71">SUM(D1714,D1720,D1726,D1732,D1738)</f>
        <v>0</v>
      </c>
      <c r="E1709" s="70">
        <f t="shared" si="71"/>
        <v>0</v>
      </c>
      <c r="F1709" s="70">
        <f t="shared" si="71"/>
        <v>0</v>
      </c>
      <c r="G1709" s="70">
        <f t="shared" si="71"/>
        <v>0</v>
      </c>
      <c r="H1709" s="70">
        <f t="shared" si="71"/>
        <v>0</v>
      </c>
      <c r="I1709" s="70">
        <f t="shared" si="71"/>
        <v>0</v>
      </c>
      <c r="J1709" s="70">
        <f t="shared" si="71"/>
        <v>0</v>
      </c>
      <c r="K1709" s="88"/>
    </row>
    <row r="1710" spans="1:11" x14ac:dyDescent="0.25">
      <c r="A1710" s="71"/>
      <c r="B1710" s="94"/>
      <c r="C1710" s="73"/>
      <c r="D1710" s="73"/>
      <c r="E1710" s="73"/>
      <c r="F1710" s="73"/>
      <c r="G1710" s="73"/>
      <c r="H1710" s="73"/>
      <c r="I1710" s="73"/>
      <c r="J1710" s="73"/>
      <c r="K1710" s="88"/>
    </row>
    <row r="1711" spans="1:11" x14ac:dyDescent="0.25">
      <c r="A1711" s="74"/>
      <c r="B1711" s="94">
        <v>42310</v>
      </c>
      <c r="C1711" s="75"/>
      <c r="D1711" s="75"/>
      <c r="E1711" s="75"/>
      <c r="F1711" s="75"/>
      <c r="G1711" s="75"/>
      <c r="H1711" s="75"/>
      <c r="I1711" s="75"/>
      <c r="J1711" s="75"/>
      <c r="K1711" s="88"/>
    </row>
    <row r="1712" spans="1:11" x14ac:dyDescent="0.25">
      <c r="A1712" s="76"/>
      <c r="B1712" s="94"/>
      <c r="C1712" s="78"/>
      <c r="D1712" s="78"/>
      <c r="E1712" s="78"/>
      <c r="F1712" s="78"/>
      <c r="G1712" s="78"/>
      <c r="H1712" s="78"/>
      <c r="I1712" s="78"/>
      <c r="J1712" s="78"/>
      <c r="K1712" s="88"/>
    </row>
    <row r="1713" spans="1:11" x14ac:dyDescent="0.25">
      <c r="A1713" s="79"/>
      <c r="B1713" s="94"/>
      <c r="C1713" s="80"/>
      <c r="D1713" s="80"/>
      <c r="E1713" s="80"/>
      <c r="F1713" s="80"/>
      <c r="G1713" s="80"/>
      <c r="H1713" s="80"/>
      <c r="I1713" s="80"/>
      <c r="J1713" s="80"/>
      <c r="K1713" s="88"/>
    </row>
    <row r="1714" spans="1:11" x14ac:dyDescent="0.25">
      <c r="A1714" s="81"/>
      <c r="B1714" s="94"/>
      <c r="C1714" s="82"/>
      <c r="D1714" s="82"/>
      <c r="E1714" s="82"/>
      <c r="F1714" s="82"/>
      <c r="G1714" s="82"/>
      <c r="H1714" s="82"/>
      <c r="I1714" s="82"/>
      <c r="J1714" s="82"/>
      <c r="K1714" s="88"/>
    </row>
    <row r="1715" spans="1:11" x14ac:dyDescent="0.25">
      <c r="A1715" s="83"/>
      <c r="B1715" s="84">
        <v>42311</v>
      </c>
      <c r="C1715" s="85"/>
      <c r="D1715" s="85"/>
      <c r="E1715" s="85"/>
      <c r="F1715" s="85"/>
      <c r="G1715" s="85"/>
      <c r="H1715" s="85"/>
      <c r="I1715" s="85"/>
      <c r="J1715" s="85"/>
      <c r="K1715" s="88"/>
    </row>
    <row r="1716" spans="1:11" x14ac:dyDescent="0.25">
      <c r="A1716" s="71"/>
      <c r="B1716" s="72"/>
      <c r="C1716" s="73"/>
      <c r="D1716" s="73"/>
      <c r="E1716" s="73"/>
      <c r="F1716" s="73"/>
      <c r="G1716" s="73"/>
      <c r="H1716" s="73"/>
      <c r="I1716" s="73"/>
      <c r="J1716" s="73"/>
      <c r="K1716" s="88"/>
    </row>
    <row r="1717" spans="1:11" x14ac:dyDescent="0.25">
      <c r="A1717" s="74"/>
      <c r="B1717" s="72"/>
      <c r="C1717" s="75"/>
      <c r="D1717" s="75"/>
      <c r="E1717" s="75"/>
      <c r="F1717" s="75"/>
      <c r="G1717" s="75"/>
      <c r="H1717" s="75"/>
      <c r="I1717" s="75"/>
      <c r="J1717" s="75"/>
      <c r="K1717" s="88"/>
    </row>
    <row r="1718" spans="1:11" x14ac:dyDescent="0.25">
      <c r="A1718" s="76"/>
      <c r="B1718" s="72"/>
      <c r="C1718" s="78"/>
      <c r="D1718" s="78"/>
      <c r="E1718" s="78"/>
      <c r="F1718" s="78"/>
      <c r="G1718" s="78"/>
      <c r="H1718" s="78"/>
      <c r="I1718" s="78"/>
      <c r="J1718" s="78"/>
      <c r="K1718" s="88"/>
    </row>
    <row r="1719" spans="1:11" x14ac:dyDescent="0.25">
      <c r="A1719" s="79"/>
      <c r="B1719" s="72"/>
      <c r="C1719" s="80"/>
      <c r="D1719" s="80"/>
      <c r="E1719" s="80"/>
      <c r="F1719" s="80"/>
      <c r="G1719" s="80"/>
      <c r="H1719" s="80"/>
      <c r="I1719" s="80"/>
      <c r="J1719" s="80"/>
      <c r="K1719" s="88"/>
    </row>
    <row r="1720" spans="1:11" x14ac:dyDescent="0.25">
      <c r="A1720" s="81"/>
      <c r="B1720" s="72"/>
      <c r="C1720" s="82"/>
      <c r="D1720" s="82"/>
      <c r="E1720" s="82"/>
      <c r="F1720" s="82"/>
      <c r="G1720" s="82"/>
      <c r="H1720" s="82"/>
      <c r="I1720" s="82"/>
      <c r="J1720" s="82"/>
      <c r="K1720" s="88"/>
    </row>
    <row r="1721" spans="1:11" x14ac:dyDescent="0.25">
      <c r="A1721" s="83"/>
      <c r="B1721" s="84">
        <v>42312</v>
      </c>
      <c r="C1721" s="85"/>
      <c r="D1721" s="85"/>
      <c r="E1721" s="85"/>
      <c r="F1721" s="85"/>
      <c r="G1721" s="85"/>
      <c r="H1721" s="85"/>
      <c r="I1721" s="85"/>
      <c r="J1721" s="85"/>
      <c r="K1721" s="88"/>
    </row>
    <row r="1722" spans="1:11" x14ac:dyDescent="0.25">
      <c r="A1722" s="71"/>
      <c r="B1722" s="72"/>
      <c r="C1722" s="73"/>
      <c r="D1722" s="73"/>
      <c r="E1722" s="73"/>
      <c r="F1722" s="73"/>
      <c r="G1722" s="73"/>
      <c r="H1722" s="73"/>
      <c r="I1722" s="73"/>
      <c r="J1722" s="73"/>
      <c r="K1722" s="88"/>
    </row>
    <row r="1723" spans="1:11" x14ac:dyDescent="0.25">
      <c r="A1723" s="74"/>
      <c r="B1723" s="72"/>
      <c r="C1723" s="75"/>
      <c r="D1723" s="75"/>
      <c r="E1723" s="75"/>
      <c r="F1723" s="75"/>
      <c r="G1723" s="75"/>
      <c r="H1723" s="75"/>
      <c r="I1723" s="75"/>
      <c r="J1723" s="75"/>
      <c r="K1723" s="88"/>
    </row>
    <row r="1724" spans="1:11" x14ac:dyDescent="0.25">
      <c r="A1724" s="76"/>
      <c r="B1724" s="72"/>
      <c r="C1724" s="78"/>
      <c r="D1724" s="78"/>
      <c r="E1724" s="78"/>
      <c r="F1724" s="78"/>
      <c r="G1724" s="78"/>
      <c r="H1724" s="78"/>
      <c r="I1724" s="78"/>
      <c r="J1724" s="78"/>
      <c r="K1724" s="88"/>
    </row>
    <row r="1725" spans="1:11" x14ac:dyDescent="0.25">
      <c r="A1725" s="79"/>
      <c r="B1725" s="72"/>
      <c r="C1725" s="80"/>
      <c r="D1725" s="80"/>
      <c r="E1725" s="80"/>
      <c r="F1725" s="80"/>
      <c r="G1725" s="80"/>
      <c r="H1725" s="80"/>
      <c r="I1725" s="80"/>
      <c r="J1725" s="80"/>
      <c r="K1725" s="88"/>
    </row>
    <row r="1726" spans="1:11" x14ac:dyDescent="0.25">
      <c r="A1726" s="81"/>
      <c r="B1726" s="72"/>
      <c r="C1726" s="82"/>
      <c r="D1726" s="82"/>
      <c r="E1726" s="82"/>
      <c r="F1726" s="82"/>
      <c r="G1726" s="82"/>
      <c r="H1726" s="82"/>
      <c r="I1726" s="82"/>
      <c r="J1726" s="82"/>
      <c r="K1726" s="88"/>
    </row>
    <row r="1727" spans="1:11" x14ac:dyDescent="0.25">
      <c r="A1727" s="83"/>
      <c r="B1727" s="84">
        <v>42313</v>
      </c>
      <c r="C1727" s="85"/>
      <c r="D1727" s="85"/>
      <c r="E1727" s="85"/>
      <c r="F1727" s="85"/>
      <c r="G1727" s="85"/>
      <c r="H1727" s="85"/>
      <c r="I1727" s="85"/>
      <c r="J1727" s="85"/>
      <c r="K1727" s="88"/>
    </row>
    <row r="1728" spans="1:11" x14ac:dyDescent="0.25">
      <c r="A1728" s="71"/>
      <c r="B1728" s="72"/>
      <c r="C1728" s="73"/>
      <c r="D1728" s="73"/>
      <c r="E1728" s="73"/>
      <c r="F1728" s="73"/>
      <c r="G1728" s="73"/>
      <c r="H1728" s="73"/>
      <c r="I1728" s="73"/>
      <c r="J1728" s="73"/>
      <c r="K1728" s="88"/>
    </row>
    <row r="1729" spans="1:11" x14ac:dyDescent="0.25">
      <c r="A1729" s="74"/>
      <c r="B1729" s="72"/>
      <c r="C1729" s="75"/>
      <c r="D1729" s="75"/>
      <c r="E1729" s="75"/>
      <c r="F1729" s="75"/>
      <c r="G1729" s="75"/>
      <c r="H1729" s="75"/>
      <c r="I1729" s="75"/>
      <c r="J1729" s="75"/>
      <c r="K1729" s="88"/>
    </row>
    <row r="1730" spans="1:11" x14ac:dyDescent="0.25">
      <c r="A1730" s="76"/>
      <c r="B1730" s="72"/>
      <c r="C1730" s="78"/>
      <c r="D1730" s="78"/>
      <c r="E1730" s="78"/>
      <c r="F1730" s="78"/>
      <c r="G1730" s="78"/>
      <c r="H1730" s="78"/>
      <c r="I1730" s="78"/>
      <c r="J1730" s="78"/>
      <c r="K1730" s="88"/>
    </row>
    <row r="1731" spans="1:11" x14ac:dyDescent="0.25">
      <c r="A1731" s="79"/>
      <c r="B1731" s="72"/>
      <c r="C1731" s="80"/>
      <c r="D1731" s="80"/>
      <c r="E1731" s="80"/>
      <c r="F1731" s="80"/>
      <c r="G1731" s="80"/>
      <c r="H1731" s="80"/>
      <c r="I1731" s="80"/>
      <c r="J1731" s="80"/>
      <c r="K1731" s="88"/>
    </row>
    <row r="1732" spans="1:11" x14ac:dyDescent="0.25">
      <c r="A1732" s="81"/>
      <c r="B1732" s="72"/>
      <c r="C1732" s="82"/>
      <c r="D1732" s="82"/>
      <c r="E1732" s="82"/>
      <c r="F1732" s="82"/>
      <c r="G1732" s="82"/>
      <c r="H1732" s="82"/>
      <c r="I1732" s="82"/>
      <c r="J1732" s="82"/>
      <c r="K1732" s="88"/>
    </row>
    <row r="1733" spans="1:11" x14ac:dyDescent="0.25">
      <c r="A1733" s="83"/>
      <c r="B1733" s="84">
        <v>42314</v>
      </c>
      <c r="C1733" s="85"/>
      <c r="D1733" s="85"/>
      <c r="E1733" s="85"/>
      <c r="F1733" s="85"/>
      <c r="G1733" s="85"/>
      <c r="H1733" s="85"/>
      <c r="I1733" s="85"/>
      <c r="J1733" s="85"/>
      <c r="K1733" s="88"/>
    </row>
    <row r="1734" spans="1:11" x14ac:dyDescent="0.25">
      <c r="A1734" s="71"/>
      <c r="B1734" s="72"/>
      <c r="C1734" s="73"/>
      <c r="D1734" s="73"/>
      <c r="E1734" s="73"/>
      <c r="F1734" s="73"/>
      <c r="G1734" s="73"/>
      <c r="H1734" s="73"/>
      <c r="I1734" s="73"/>
      <c r="J1734" s="73"/>
      <c r="K1734" s="88"/>
    </row>
    <row r="1735" spans="1:11" x14ac:dyDescent="0.25">
      <c r="A1735" s="74"/>
      <c r="B1735" s="72"/>
      <c r="C1735" s="75"/>
      <c r="D1735" s="75"/>
      <c r="E1735" s="75"/>
      <c r="F1735" s="75"/>
      <c r="G1735" s="75"/>
      <c r="H1735" s="75"/>
      <c r="I1735" s="75"/>
      <c r="J1735" s="75"/>
      <c r="K1735" s="88"/>
    </row>
    <row r="1736" spans="1:11" x14ac:dyDescent="0.25">
      <c r="A1736" s="76"/>
      <c r="B1736" s="72"/>
      <c r="C1736" s="78"/>
      <c r="D1736" s="78"/>
      <c r="E1736" s="78"/>
      <c r="F1736" s="78"/>
      <c r="G1736" s="78"/>
      <c r="H1736" s="78"/>
      <c r="I1736" s="78"/>
      <c r="J1736" s="78"/>
      <c r="K1736" s="88"/>
    </row>
    <row r="1737" spans="1:11" x14ac:dyDescent="0.25">
      <c r="A1737" s="79"/>
      <c r="B1737" s="72"/>
      <c r="C1737" s="80"/>
      <c r="D1737" s="80"/>
      <c r="E1737" s="80"/>
      <c r="F1737" s="80"/>
      <c r="G1737" s="80"/>
      <c r="H1737" s="80"/>
      <c r="I1737" s="80"/>
      <c r="J1737" s="80"/>
      <c r="K1737" s="88"/>
    </row>
    <row r="1738" spans="1:11" x14ac:dyDescent="0.25">
      <c r="A1738" s="81"/>
      <c r="B1738" s="72"/>
      <c r="C1738" s="82"/>
      <c r="D1738" s="82"/>
      <c r="E1738" s="82"/>
      <c r="F1738" s="82"/>
      <c r="G1738" s="82"/>
      <c r="H1738" s="82"/>
      <c r="I1738" s="82"/>
      <c r="J1738" s="82"/>
      <c r="K1738" s="88"/>
    </row>
    <row r="1739" spans="1:11" x14ac:dyDescent="0.25">
      <c r="A1739" s="68"/>
      <c r="B1739" s="69"/>
      <c r="C1739" s="70">
        <f>SUM(C1744,C1750,C1756,C1762,C1768)</f>
        <v>0</v>
      </c>
      <c r="D1739" s="70">
        <f t="shared" ref="D1739:J1739" si="72">SUM(D1744,D1750,D1756,D1762,D1768)</f>
        <v>0</v>
      </c>
      <c r="E1739" s="70">
        <f t="shared" si="72"/>
        <v>0</v>
      </c>
      <c r="F1739" s="70">
        <f t="shared" si="72"/>
        <v>0</v>
      </c>
      <c r="G1739" s="70">
        <f t="shared" si="72"/>
        <v>0</v>
      </c>
      <c r="H1739" s="70">
        <f t="shared" si="72"/>
        <v>0</v>
      </c>
      <c r="I1739" s="70">
        <f t="shared" si="72"/>
        <v>0</v>
      </c>
      <c r="J1739" s="70">
        <f t="shared" si="72"/>
        <v>0</v>
      </c>
      <c r="K1739" s="88"/>
    </row>
    <row r="1740" spans="1:11" x14ac:dyDescent="0.25">
      <c r="A1740" s="71"/>
      <c r="B1740" s="94"/>
      <c r="C1740" s="73"/>
      <c r="D1740" s="73"/>
      <c r="E1740" s="73"/>
      <c r="F1740" s="73"/>
      <c r="G1740" s="73"/>
      <c r="H1740" s="73"/>
      <c r="I1740" s="73"/>
      <c r="J1740" s="73"/>
      <c r="K1740" s="88"/>
    </row>
    <row r="1741" spans="1:11" x14ac:dyDescent="0.25">
      <c r="A1741" s="74"/>
      <c r="B1741" s="94"/>
      <c r="C1741" s="75"/>
      <c r="D1741" s="75"/>
      <c r="E1741" s="75"/>
      <c r="F1741" s="75"/>
      <c r="G1741" s="75"/>
      <c r="H1741" s="75"/>
      <c r="I1741" s="75"/>
      <c r="J1741" s="75"/>
      <c r="K1741" s="88"/>
    </row>
    <row r="1742" spans="1:11" x14ac:dyDescent="0.25">
      <c r="A1742" s="76"/>
      <c r="B1742" s="94">
        <v>42317</v>
      </c>
      <c r="C1742" s="78"/>
      <c r="D1742" s="78"/>
      <c r="E1742" s="78"/>
      <c r="F1742" s="78"/>
      <c r="G1742" s="78"/>
      <c r="H1742" s="78"/>
      <c r="I1742" s="78"/>
      <c r="J1742" s="78"/>
      <c r="K1742" s="88"/>
    </row>
    <row r="1743" spans="1:11" x14ac:dyDescent="0.25">
      <c r="A1743" s="79"/>
      <c r="B1743" s="94"/>
      <c r="C1743" s="80"/>
      <c r="D1743" s="80"/>
      <c r="E1743" s="80"/>
      <c r="F1743" s="80"/>
      <c r="G1743" s="80"/>
      <c r="H1743" s="80"/>
      <c r="I1743" s="80"/>
      <c r="J1743" s="80"/>
      <c r="K1743" s="88"/>
    </row>
    <row r="1744" spans="1:11" x14ac:dyDescent="0.25">
      <c r="A1744" s="81"/>
      <c r="B1744" s="94"/>
      <c r="C1744" s="82"/>
      <c r="D1744" s="82"/>
      <c r="E1744" s="82"/>
      <c r="F1744" s="82"/>
      <c r="G1744" s="82"/>
      <c r="H1744" s="82"/>
      <c r="I1744" s="82"/>
      <c r="J1744" s="82"/>
      <c r="K1744" s="88"/>
    </row>
    <row r="1745" spans="1:11" x14ac:dyDescent="0.25">
      <c r="A1745" s="83"/>
      <c r="B1745" s="84">
        <v>42318</v>
      </c>
      <c r="C1745" s="85"/>
      <c r="D1745" s="85"/>
      <c r="E1745" s="85"/>
      <c r="F1745" s="85"/>
      <c r="G1745" s="85"/>
      <c r="H1745" s="85"/>
      <c r="I1745" s="85"/>
      <c r="J1745" s="85"/>
      <c r="K1745" s="88"/>
    </row>
    <row r="1746" spans="1:11" x14ac:dyDescent="0.25">
      <c r="A1746" s="71"/>
      <c r="B1746" s="72"/>
      <c r="C1746" s="73"/>
      <c r="D1746" s="73"/>
      <c r="E1746" s="73"/>
      <c r="F1746" s="73"/>
      <c r="G1746" s="73"/>
      <c r="H1746" s="73"/>
      <c r="I1746" s="73"/>
      <c r="J1746" s="73"/>
      <c r="K1746" s="88"/>
    </row>
    <row r="1747" spans="1:11" x14ac:dyDescent="0.25">
      <c r="A1747" s="74"/>
      <c r="B1747" s="72"/>
      <c r="C1747" s="75"/>
      <c r="D1747" s="75"/>
      <c r="E1747" s="75"/>
      <c r="F1747" s="75"/>
      <c r="G1747" s="75"/>
      <c r="H1747" s="75"/>
      <c r="I1747" s="75"/>
      <c r="J1747" s="75"/>
      <c r="K1747" s="88"/>
    </row>
    <row r="1748" spans="1:11" x14ac:dyDescent="0.25">
      <c r="A1748" s="76"/>
      <c r="B1748" s="72"/>
      <c r="C1748" s="78"/>
      <c r="D1748" s="78"/>
      <c r="E1748" s="78"/>
      <c r="F1748" s="78"/>
      <c r="G1748" s="78"/>
      <c r="H1748" s="78"/>
      <c r="I1748" s="78"/>
      <c r="J1748" s="78"/>
      <c r="K1748" s="88"/>
    </row>
    <row r="1749" spans="1:11" x14ac:dyDescent="0.25">
      <c r="A1749" s="79"/>
      <c r="B1749" s="72"/>
      <c r="C1749" s="80"/>
      <c r="D1749" s="80"/>
      <c r="E1749" s="80"/>
      <c r="F1749" s="80"/>
      <c r="G1749" s="80"/>
      <c r="H1749" s="80"/>
      <c r="I1749" s="80"/>
      <c r="J1749" s="80"/>
      <c r="K1749" s="88"/>
    </row>
    <row r="1750" spans="1:11" x14ac:dyDescent="0.25">
      <c r="A1750" s="81"/>
      <c r="B1750" s="72"/>
      <c r="C1750" s="82"/>
      <c r="D1750" s="82"/>
      <c r="E1750" s="82"/>
      <c r="F1750" s="82"/>
      <c r="G1750" s="82"/>
      <c r="H1750" s="82"/>
      <c r="I1750" s="82"/>
      <c r="J1750" s="82"/>
      <c r="K1750" s="88"/>
    </row>
    <row r="1751" spans="1:11" x14ac:dyDescent="0.25">
      <c r="A1751" s="83"/>
      <c r="B1751" s="84">
        <v>42319</v>
      </c>
      <c r="C1751" s="85"/>
      <c r="D1751" s="85"/>
      <c r="E1751" s="85"/>
      <c r="F1751" s="85"/>
      <c r="G1751" s="85"/>
      <c r="H1751" s="85"/>
      <c r="I1751" s="85"/>
      <c r="J1751" s="85"/>
      <c r="K1751" s="88"/>
    </row>
    <row r="1752" spans="1:11" x14ac:dyDescent="0.25">
      <c r="A1752" s="71"/>
      <c r="B1752" s="72"/>
      <c r="C1752" s="73"/>
      <c r="D1752" s="73"/>
      <c r="E1752" s="73"/>
      <c r="F1752" s="73"/>
      <c r="G1752" s="73"/>
      <c r="H1752" s="73"/>
      <c r="I1752" s="73"/>
      <c r="J1752" s="73"/>
      <c r="K1752" s="88"/>
    </row>
    <row r="1753" spans="1:11" x14ac:dyDescent="0.25">
      <c r="A1753" s="74"/>
      <c r="B1753" s="72"/>
      <c r="C1753" s="75"/>
      <c r="D1753" s="75"/>
      <c r="E1753" s="75"/>
      <c r="F1753" s="75"/>
      <c r="G1753" s="75"/>
      <c r="H1753" s="75"/>
      <c r="I1753" s="75"/>
      <c r="J1753" s="75"/>
      <c r="K1753" s="88"/>
    </row>
    <row r="1754" spans="1:11" x14ac:dyDescent="0.25">
      <c r="A1754" s="76"/>
      <c r="B1754" s="72"/>
      <c r="C1754" s="78"/>
      <c r="D1754" s="78"/>
      <c r="E1754" s="78"/>
      <c r="F1754" s="78"/>
      <c r="G1754" s="78"/>
      <c r="H1754" s="78"/>
      <c r="I1754" s="78"/>
      <c r="J1754" s="78"/>
      <c r="K1754" s="88"/>
    </row>
    <row r="1755" spans="1:11" x14ac:dyDescent="0.25">
      <c r="A1755" s="79"/>
      <c r="B1755" s="72"/>
      <c r="C1755" s="80"/>
      <c r="D1755" s="80"/>
      <c r="E1755" s="80"/>
      <c r="F1755" s="80"/>
      <c r="G1755" s="80"/>
      <c r="H1755" s="80"/>
      <c r="I1755" s="80"/>
      <c r="J1755" s="80"/>
      <c r="K1755" s="88"/>
    </row>
    <row r="1756" spans="1:11" x14ac:dyDescent="0.25">
      <c r="A1756" s="81"/>
      <c r="B1756" s="72"/>
      <c r="C1756" s="82"/>
      <c r="D1756" s="82"/>
      <c r="E1756" s="82"/>
      <c r="F1756" s="82"/>
      <c r="G1756" s="82"/>
      <c r="H1756" s="82"/>
      <c r="I1756" s="82"/>
      <c r="J1756" s="82"/>
      <c r="K1756" s="88"/>
    </row>
    <row r="1757" spans="1:11" x14ac:dyDescent="0.25">
      <c r="A1757" s="83"/>
      <c r="B1757" s="84">
        <v>42320</v>
      </c>
      <c r="C1757" s="85"/>
      <c r="D1757" s="85"/>
      <c r="E1757" s="85"/>
      <c r="F1757" s="85"/>
      <c r="G1757" s="85"/>
      <c r="H1757" s="85"/>
      <c r="I1757" s="85"/>
      <c r="J1757" s="85"/>
      <c r="K1757" s="88"/>
    </row>
    <row r="1758" spans="1:11" x14ac:dyDescent="0.25">
      <c r="A1758" s="71"/>
      <c r="B1758" s="72"/>
      <c r="C1758" s="73"/>
      <c r="D1758" s="73"/>
      <c r="E1758" s="73"/>
      <c r="F1758" s="73"/>
      <c r="G1758" s="73"/>
      <c r="H1758" s="73"/>
      <c r="I1758" s="73"/>
      <c r="J1758" s="73"/>
      <c r="K1758" s="88"/>
    </row>
    <row r="1759" spans="1:11" x14ac:dyDescent="0.25">
      <c r="A1759" s="74"/>
      <c r="B1759" s="72"/>
      <c r="C1759" s="75"/>
      <c r="D1759" s="75"/>
      <c r="E1759" s="75"/>
      <c r="F1759" s="75"/>
      <c r="G1759" s="75"/>
      <c r="H1759" s="75"/>
      <c r="I1759" s="75"/>
      <c r="J1759" s="75"/>
      <c r="K1759" s="88"/>
    </row>
    <row r="1760" spans="1:11" x14ac:dyDescent="0.25">
      <c r="A1760" s="76"/>
      <c r="B1760" s="72"/>
      <c r="C1760" s="78"/>
      <c r="D1760" s="78"/>
      <c r="E1760" s="78"/>
      <c r="F1760" s="78"/>
      <c r="G1760" s="78"/>
      <c r="H1760" s="78"/>
      <c r="I1760" s="78"/>
      <c r="J1760" s="78"/>
      <c r="K1760" s="88"/>
    </row>
    <row r="1761" spans="1:11" x14ac:dyDescent="0.25">
      <c r="A1761" s="79"/>
      <c r="B1761" s="72"/>
      <c r="C1761" s="80"/>
      <c r="D1761" s="80"/>
      <c r="E1761" s="80"/>
      <c r="F1761" s="80"/>
      <c r="G1761" s="80"/>
      <c r="H1761" s="80"/>
      <c r="I1761" s="80"/>
      <c r="J1761" s="80"/>
      <c r="K1761" s="88"/>
    </row>
    <row r="1762" spans="1:11" x14ac:dyDescent="0.25">
      <c r="A1762" s="81"/>
      <c r="B1762" s="72"/>
      <c r="C1762" s="82"/>
      <c r="D1762" s="82"/>
      <c r="E1762" s="82"/>
      <c r="F1762" s="82"/>
      <c r="G1762" s="82"/>
      <c r="H1762" s="82"/>
      <c r="I1762" s="82"/>
      <c r="J1762" s="82"/>
      <c r="K1762" s="88"/>
    </row>
    <row r="1763" spans="1:11" x14ac:dyDescent="0.25">
      <c r="A1763" s="83"/>
      <c r="B1763" s="84">
        <v>42321</v>
      </c>
      <c r="C1763" s="85"/>
      <c r="D1763" s="85"/>
      <c r="E1763" s="85"/>
      <c r="F1763" s="85"/>
      <c r="G1763" s="85"/>
      <c r="H1763" s="85"/>
      <c r="I1763" s="85"/>
      <c r="J1763" s="85"/>
      <c r="K1763" s="88"/>
    </row>
    <row r="1764" spans="1:11" x14ac:dyDescent="0.25">
      <c r="A1764" s="71"/>
      <c r="B1764" s="72"/>
      <c r="C1764" s="73"/>
      <c r="D1764" s="73"/>
      <c r="E1764" s="73"/>
      <c r="F1764" s="73"/>
      <c r="G1764" s="73"/>
      <c r="H1764" s="73"/>
      <c r="I1764" s="73"/>
      <c r="J1764" s="73"/>
      <c r="K1764" s="88"/>
    </row>
    <row r="1765" spans="1:11" x14ac:dyDescent="0.25">
      <c r="A1765" s="74"/>
      <c r="B1765" s="72"/>
      <c r="C1765" s="75"/>
      <c r="D1765" s="75"/>
      <c r="E1765" s="75"/>
      <c r="F1765" s="75"/>
      <c r="G1765" s="75"/>
      <c r="H1765" s="75"/>
      <c r="I1765" s="75"/>
      <c r="J1765" s="75"/>
      <c r="K1765" s="88"/>
    </row>
    <row r="1766" spans="1:11" x14ac:dyDescent="0.25">
      <c r="A1766" s="76"/>
      <c r="B1766" s="72"/>
      <c r="C1766" s="78"/>
      <c r="D1766" s="78"/>
      <c r="E1766" s="78"/>
      <c r="F1766" s="78"/>
      <c r="G1766" s="78"/>
      <c r="H1766" s="78"/>
      <c r="I1766" s="78"/>
      <c r="J1766" s="78"/>
      <c r="K1766" s="88"/>
    </row>
    <row r="1767" spans="1:11" x14ac:dyDescent="0.25">
      <c r="A1767" s="79"/>
      <c r="B1767" s="72"/>
      <c r="C1767" s="80"/>
      <c r="D1767" s="80"/>
      <c r="E1767" s="80"/>
      <c r="F1767" s="80"/>
      <c r="G1767" s="80"/>
      <c r="H1767" s="80"/>
      <c r="I1767" s="80"/>
      <c r="J1767" s="80"/>
      <c r="K1767" s="88"/>
    </row>
    <row r="1768" spans="1:11" x14ac:dyDescent="0.25">
      <c r="A1768" s="81"/>
      <c r="B1768" s="72"/>
      <c r="C1768" s="82"/>
      <c r="D1768" s="82"/>
      <c r="E1768" s="82"/>
      <c r="F1768" s="82"/>
      <c r="G1768" s="82"/>
      <c r="H1768" s="82"/>
      <c r="I1768" s="82"/>
      <c r="J1768" s="82"/>
      <c r="K1768" s="88"/>
    </row>
    <row r="1769" spans="1:11" x14ac:dyDescent="0.25">
      <c r="A1769" s="68"/>
      <c r="B1769" s="69"/>
      <c r="C1769" s="70">
        <f>SUM(C1774,C1780,C1786,C1792,C1798)</f>
        <v>0</v>
      </c>
      <c r="D1769" s="70">
        <f t="shared" ref="D1769:J1769" si="73">SUM(D1774,D1780,D1786,D1792,D1798)</f>
        <v>0</v>
      </c>
      <c r="E1769" s="70">
        <f t="shared" si="73"/>
        <v>0</v>
      </c>
      <c r="F1769" s="70">
        <f t="shared" si="73"/>
        <v>0</v>
      </c>
      <c r="G1769" s="70">
        <f t="shared" si="73"/>
        <v>0</v>
      </c>
      <c r="H1769" s="70">
        <f t="shared" si="73"/>
        <v>0</v>
      </c>
      <c r="I1769" s="70">
        <f t="shared" si="73"/>
        <v>0</v>
      </c>
      <c r="J1769" s="70">
        <f t="shared" si="73"/>
        <v>0</v>
      </c>
      <c r="K1769" s="88"/>
    </row>
    <row r="1770" spans="1:11" x14ac:dyDescent="0.25">
      <c r="A1770" s="71"/>
      <c r="B1770" s="94"/>
      <c r="C1770" s="73"/>
      <c r="D1770" s="73"/>
      <c r="E1770" s="73"/>
      <c r="F1770" s="73"/>
      <c r="G1770" s="73"/>
      <c r="H1770" s="73"/>
      <c r="I1770" s="73"/>
      <c r="J1770" s="73"/>
      <c r="K1770" s="88"/>
    </row>
    <row r="1771" spans="1:11" x14ac:dyDescent="0.25">
      <c r="A1771" s="74"/>
      <c r="B1771" s="94">
        <v>42324</v>
      </c>
      <c r="C1771" s="75"/>
      <c r="D1771" s="75"/>
      <c r="E1771" s="75"/>
      <c r="F1771" s="75"/>
      <c r="G1771" s="75"/>
      <c r="H1771" s="75"/>
      <c r="I1771" s="75"/>
      <c r="J1771" s="75"/>
      <c r="K1771" s="88"/>
    </row>
    <row r="1772" spans="1:11" x14ac:dyDescent="0.25">
      <c r="A1772" s="76"/>
      <c r="B1772" s="94"/>
      <c r="C1772" s="78"/>
      <c r="D1772" s="78"/>
      <c r="E1772" s="78"/>
      <c r="F1772" s="78"/>
      <c r="G1772" s="78"/>
      <c r="H1772" s="78"/>
      <c r="I1772" s="78"/>
      <c r="J1772" s="78"/>
      <c r="K1772" s="88"/>
    </row>
    <row r="1773" spans="1:11" x14ac:dyDescent="0.25">
      <c r="A1773" s="79"/>
      <c r="B1773" s="94"/>
      <c r="C1773" s="80"/>
      <c r="D1773" s="80"/>
      <c r="E1773" s="80"/>
      <c r="F1773" s="80"/>
      <c r="G1773" s="80"/>
      <c r="H1773" s="80"/>
      <c r="I1773" s="80"/>
      <c r="J1773" s="80"/>
      <c r="K1773" s="88"/>
    </row>
    <row r="1774" spans="1:11" x14ac:dyDescent="0.25">
      <c r="A1774" s="81"/>
      <c r="B1774" s="94"/>
      <c r="C1774" s="82"/>
      <c r="D1774" s="82"/>
      <c r="E1774" s="82"/>
      <c r="F1774" s="82"/>
      <c r="G1774" s="82"/>
      <c r="H1774" s="82"/>
      <c r="I1774" s="82"/>
      <c r="J1774" s="82"/>
      <c r="K1774" s="88"/>
    </row>
    <row r="1775" spans="1:11" x14ac:dyDescent="0.25">
      <c r="A1775" s="83"/>
      <c r="B1775" s="84">
        <v>42325</v>
      </c>
      <c r="C1775" s="85"/>
      <c r="D1775" s="85"/>
      <c r="E1775" s="85"/>
      <c r="F1775" s="85"/>
      <c r="G1775" s="85"/>
      <c r="H1775" s="85"/>
      <c r="I1775" s="85"/>
      <c r="J1775" s="85"/>
      <c r="K1775" s="88"/>
    </row>
    <row r="1776" spans="1:11" x14ac:dyDescent="0.25">
      <c r="A1776" s="71"/>
      <c r="B1776" s="72"/>
      <c r="C1776" s="73"/>
      <c r="D1776" s="73"/>
      <c r="E1776" s="73"/>
      <c r="F1776" s="73"/>
      <c r="G1776" s="73"/>
      <c r="H1776" s="73"/>
      <c r="I1776" s="73"/>
      <c r="J1776" s="73"/>
      <c r="K1776" s="88"/>
    </row>
    <row r="1777" spans="1:11" x14ac:dyDescent="0.25">
      <c r="A1777" s="74"/>
      <c r="B1777" s="72"/>
      <c r="C1777" s="75"/>
      <c r="D1777" s="75"/>
      <c r="E1777" s="75"/>
      <c r="F1777" s="75"/>
      <c r="G1777" s="75"/>
      <c r="H1777" s="75"/>
      <c r="I1777" s="75"/>
      <c r="J1777" s="75"/>
      <c r="K1777" s="88"/>
    </row>
    <row r="1778" spans="1:11" x14ac:dyDescent="0.25">
      <c r="A1778" s="76"/>
      <c r="B1778" s="72"/>
      <c r="C1778" s="78"/>
      <c r="D1778" s="78"/>
      <c r="E1778" s="78"/>
      <c r="F1778" s="78"/>
      <c r="G1778" s="78"/>
      <c r="H1778" s="78"/>
      <c r="I1778" s="78"/>
      <c r="J1778" s="78"/>
      <c r="K1778" s="88"/>
    </row>
    <row r="1779" spans="1:11" x14ac:dyDescent="0.25">
      <c r="A1779" s="79"/>
      <c r="B1779" s="72"/>
      <c r="C1779" s="80"/>
      <c r="D1779" s="80"/>
      <c r="E1779" s="80"/>
      <c r="F1779" s="80"/>
      <c r="G1779" s="80"/>
      <c r="H1779" s="80"/>
      <c r="I1779" s="80"/>
      <c r="J1779" s="80"/>
      <c r="K1779" s="88"/>
    </row>
    <row r="1780" spans="1:11" x14ac:dyDescent="0.25">
      <c r="A1780" s="81"/>
      <c r="B1780" s="72"/>
      <c r="C1780" s="82"/>
      <c r="D1780" s="82"/>
      <c r="E1780" s="82"/>
      <c r="F1780" s="82"/>
      <c r="G1780" s="82"/>
      <c r="H1780" s="82"/>
      <c r="I1780" s="82"/>
      <c r="J1780" s="82"/>
      <c r="K1780" s="88"/>
    </row>
    <row r="1781" spans="1:11" x14ac:dyDescent="0.25">
      <c r="A1781" s="83"/>
      <c r="B1781" s="84">
        <v>42326</v>
      </c>
      <c r="C1781" s="85"/>
      <c r="D1781" s="85"/>
      <c r="E1781" s="85"/>
      <c r="F1781" s="85"/>
      <c r="G1781" s="85"/>
      <c r="H1781" s="85"/>
      <c r="I1781" s="85"/>
      <c r="J1781" s="85"/>
      <c r="K1781" s="88"/>
    </row>
    <row r="1782" spans="1:11" x14ac:dyDescent="0.25">
      <c r="A1782" s="71"/>
      <c r="B1782" s="72"/>
      <c r="C1782" s="73"/>
      <c r="D1782" s="73"/>
      <c r="E1782" s="73"/>
      <c r="F1782" s="73"/>
      <c r="G1782" s="73"/>
      <c r="H1782" s="73"/>
      <c r="I1782" s="73"/>
      <c r="J1782" s="73"/>
      <c r="K1782" s="88"/>
    </row>
    <row r="1783" spans="1:11" x14ac:dyDescent="0.25">
      <c r="A1783" s="74"/>
      <c r="B1783" s="72"/>
      <c r="C1783" s="75"/>
      <c r="D1783" s="75"/>
      <c r="E1783" s="75"/>
      <c r="F1783" s="75"/>
      <c r="G1783" s="75"/>
      <c r="H1783" s="75"/>
      <c r="I1783" s="75"/>
      <c r="J1783" s="75"/>
      <c r="K1783" s="88"/>
    </row>
    <row r="1784" spans="1:11" x14ac:dyDescent="0.25">
      <c r="A1784" s="76"/>
      <c r="B1784" s="72"/>
      <c r="C1784" s="78"/>
      <c r="D1784" s="78"/>
      <c r="E1784" s="78"/>
      <c r="F1784" s="78"/>
      <c r="G1784" s="78"/>
      <c r="H1784" s="78"/>
      <c r="I1784" s="78"/>
      <c r="J1784" s="78"/>
      <c r="K1784" s="88"/>
    </row>
    <row r="1785" spans="1:11" x14ac:dyDescent="0.25">
      <c r="A1785" s="79"/>
      <c r="B1785" s="72"/>
      <c r="C1785" s="80"/>
      <c r="D1785" s="80"/>
      <c r="E1785" s="80"/>
      <c r="F1785" s="80"/>
      <c r="G1785" s="80"/>
      <c r="H1785" s="80"/>
      <c r="I1785" s="80"/>
      <c r="J1785" s="80"/>
      <c r="K1785" s="88"/>
    </row>
    <row r="1786" spans="1:11" x14ac:dyDescent="0.25">
      <c r="A1786" s="81"/>
      <c r="B1786" s="72"/>
      <c r="C1786" s="82"/>
      <c r="D1786" s="82"/>
      <c r="E1786" s="82"/>
      <c r="F1786" s="82"/>
      <c r="G1786" s="82"/>
      <c r="H1786" s="82"/>
      <c r="I1786" s="82"/>
      <c r="J1786" s="82"/>
      <c r="K1786" s="88"/>
    </row>
    <row r="1787" spans="1:11" x14ac:dyDescent="0.25">
      <c r="A1787" s="83"/>
      <c r="B1787" s="84">
        <v>42327</v>
      </c>
      <c r="C1787" s="85"/>
      <c r="D1787" s="85"/>
      <c r="E1787" s="85"/>
      <c r="F1787" s="85"/>
      <c r="G1787" s="85"/>
      <c r="H1787" s="85"/>
      <c r="I1787" s="85"/>
      <c r="J1787" s="85"/>
      <c r="K1787" s="88"/>
    </row>
    <row r="1788" spans="1:11" x14ac:dyDescent="0.25">
      <c r="A1788" s="71"/>
      <c r="B1788" s="72"/>
      <c r="C1788" s="73"/>
      <c r="D1788" s="73"/>
      <c r="E1788" s="73"/>
      <c r="F1788" s="73"/>
      <c r="G1788" s="73"/>
      <c r="H1788" s="73"/>
      <c r="I1788" s="73"/>
      <c r="J1788" s="73"/>
      <c r="K1788" s="88"/>
    </row>
    <row r="1789" spans="1:11" x14ac:dyDescent="0.25">
      <c r="A1789" s="74"/>
      <c r="B1789" s="72"/>
      <c r="C1789" s="75"/>
      <c r="D1789" s="75"/>
      <c r="E1789" s="75"/>
      <c r="F1789" s="75"/>
      <c r="G1789" s="75"/>
      <c r="H1789" s="75"/>
      <c r="I1789" s="75"/>
      <c r="J1789" s="75"/>
      <c r="K1789" s="88"/>
    </row>
    <row r="1790" spans="1:11" x14ac:dyDescent="0.25">
      <c r="A1790" s="76"/>
      <c r="B1790" s="72"/>
      <c r="C1790" s="78"/>
      <c r="D1790" s="78"/>
      <c r="E1790" s="78"/>
      <c r="F1790" s="78"/>
      <c r="G1790" s="78"/>
      <c r="H1790" s="78"/>
      <c r="I1790" s="78"/>
      <c r="J1790" s="78"/>
      <c r="K1790" s="88"/>
    </row>
    <row r="1791" spans="1:11" x14ac:dyDescent="0.25">
      <c r="A1791" s="79"/>
      <c r="B1791" s="72"/>
      <c r="C1791" s="80"/>
      <c r="D1791" s="80"/>
      <c r="E1791" s="80"/>
      <c r="F1791" s="80"/>
      <c r="G1791" s="80"/>
      <c r="H1791" s="80"/>
      <c r="I1791" s="80"/>
      <c r="J1791" s="80"/>
      <c r="K1791" s="88"/>
    </row>
    <row r="1792" spans="1:11" x14ac:dyDescent="0.25">
      <c r="A1792" s="81"/>
      <c r="B1792" s="72"/>
      <c r="C1792" s="82"/>
      <c r="D1792" s="82"/>
      <c r="E1792" s="82"/>
      <c r="F1792" s="82"/>
      <c r="G1792" s="82"/>
      <c r="H1792" s="82"/>
      <c r="I1792" s="82"/>
      <c r="J1792" s="82"/>
      <c r="K1792" s="88"/>
    </row>
    <row r="1793" spans="1:11" x14ac:dyDescent="0.25">
      <c r="A1793" s="83"/>
      <c r="B1793" s="84">
        <v>42328</v>
      </c>
      <c r="C1793" s="85"/>
      <c r="D1793" s="85"/>
      <c r="E1793" s="85"/>
      <c r="F1793" s="85"/>
      <c r="G1793" s="85"/>
      <c r="H1793" s="85"/>
      <c r="I1793" s="85"/>
      <c r="J1793" s="85"/>
      <c r="K1793" s="88"/>
    </row>
    <row r="1794" spans="1:11" x14ac:dyDescent="0.25">
      <c r="A1794" s="71"/>
      <c r="B1794" s="72"/>
      <c r="C1794" s="73"/>
      <c r="D1794" s="73"/>
      <c r="E1794" s="73"/>
      <c r="F1794" s="73"/>
      <c r="G1794" s="73"/>
      <c r="H1794" s="73"/>
      <c r="I1794" s="73"/>
      <c r="J1794" s="73"/>
      <c r="K1794" s="88"/>
    </row>
    <row r="1795" spans="1:11" x14ac:dyDescent="0.25">
      <c r="A1795" s="74"/>
      <c r="B1795" s="72"/>
      <c r="C1795" s="75"/>
      <c r="D1795" s="75"/>
      <c r="E1795" s="75"/>
      <c r="F1795" s="75"/>
      <c r="G1795" s="75"/>
      <c r="H1795" s="75"/>
      <c r="I1795" s="75"/>
      <c r="J1795" s="75"/>
      <c r="K1795" s="88"/>
    </row>
    <row r="1796" spans="1:11" x14ac:dyDescent="0.25">
      <c r="A1796" s="76"/>
      <c r="B1796" s="72"/>
      <c r="C1796" s="78"/>
      <c r="D1796" s="78"/>
      <c r="E1796" s="78"/>
      <c r="F1796" s="78"/>
      <c r="G1796" s="78"/>
      <c r="H1796" s="78"/>
      <c r="I1796" s="78"/>
      <c r="J1796" s="78"/>
      <c r="K1796" s="88"/>
    </row>
    <row r="1797" spans="1:11" x14ac:dyDescent="0.25">
      <c r="A1797" s="79"/>
      <c r="B1797" s="72"/>
      <c r="C1797" s="80"/>
      <c r="D1797" s="80"/>
      <c r="E1797" s="80"/>
      <c r="F1797" s="80"/>
      <c r="G1797" s="80"/>
      <c r="H1797" s="80"/>
      <c r="I1797" s="80"/>
      <c r="J1797" s="80"/>
      <c r="K1797" s="88"/>
    </row>
    <row r="1798" spans="1:11" x14ac:dyDescent="0.25">
      <c r="A1798" s="81"/>
      <c r="B1798" s="72"/>
      <c r="C1798" s="82"/>
      <c r="D1798" s="82"/>
      <c r="E1798" s="82"/>
      <c r="F1798" s="82"/>
      <c r="G1798" s="82"/>
      <c r="H1798" s="82"/>
      <c r="I1798" s="82"/>
      <c r="J1798" s="82"/>
      <c r="K1798" s="88"/>
    </row>
    <row r="1799" spans="1:11" x14ac:dyDescent="0.25">
      <c r="A1799" s="68"/>
      <c r="B1799" s="69"/>
      <c r="C1799" s="70">
        <f>SUM(C1804,C1810,C1816,C1822,C1828)</f>
        <v>0</v>
      </c>
      <c r="D1799" s="70">
        <f t="shared" ref="D1799:J1799" si="74">SUM(D1804,D1810,D1816,D1822,D1828)</f>
        <v>0</v>
      </c>
      <c r="E1799" s="70">
        <f t="shared" si="74"/>
        <v>0</v>
      </c>
      <c r="F1799" s="70">
        <f t="shared" si="74"/>
        <v>0</v>
      </c>
      <c r="G1799" s="70">
        <f t="shared" si="74"/>
        <v>0</v>
      </c>
      <c r="H1799" s="70">
        <f t="shared" si="74"/>
        <v>0</v>
      </c>
      <c r="I1799" s="70">
        <f t="shared" si="74"/>
        <v>0</v>
      </c>
      <c r="J1799" s="70">
        <f t="shared" si="74"/>
        <v>0</v>
      </c>
      <c r="K1799" s="88"/>
    </row>
    <row r="1800" spans="1:11" x14ac:dyDescent="0.25">
      <c r="A1800" s="71"/>
      <c r="B1800" s="94"/>
      <c r="C1800" s="73"/>
      <c r="D1800" s="73"/>
      <c r="E1800" s="73"/>
      <c r="F1800" s="73"/>
      <c r="G1800" s="73"/>
      <c r="H1800" s="73"/>
      <c r="I1800" s="73"/>
      <c r="J1800" s="73"/>
      <c r="K1800" s="88"/>
    </row>
    <row r="1801" spans="1:11" x14ac:dyDescent="0.25">
      <c r="A1801" s="74"/>
      <c r="B1801" s="94"/>
      <c r="C1801" s="75"/>
      <c r="D1801" s="75"/>
      <c r="E1801" s="75"/>
      <c r="F1801" s="75"/>
      <c r="G1801" s="75"/>
      <c r="H1801" s="75"/>
      <c r="I1801" s="75"/>
      <c r="J1801" s="75"/>
      <c r="K1801" s="88"/>
    </row>
    <row r="1802" spans="1:11" x14ac:dyDescent="0.25">
      <c r="A1802" s="76"/>
      <c r="B1802" s="94">
        <v>42331</v>
      </c>
      <c r="C1802" s="78"/>
      <c r="D1802" s="78"/>
      <c r="E1802" s="78"/>
      <c r="F1802" s="78"/>
      <c r="G1802" s="78"/>
      <c r="H1802" s="78"/>
      <c r="I1802" s="78"/>
      <c r="J1802" s="78"/>
      <c r="K1802" s="88"/>
    </row>
    <row r="1803" spans="1:11" x14ac:dyDescent="0.25">
      <c r="A1803" s="79"/>
      <c r="B1803" s="94"/>
      <c r="C1803" s="80"/>
      <c r="D1803" s="80"/>
      <c r="E1803" s="80"/>
      <c r="F1803" s="80"/>
      <c r="G1803" s="80"/>
      <c r="H1803" s="80"/>
      <c r="I1803" s="80"/>
      <c r="J1803" s="80"/>
      <c r="K1803" s="88"/>
    </row>
    <row r="1804" spans="1:11" x14ac:dyDescent="0.25">
      <c r="A1804" s="81"/>
      <c r="B1804" s="94"/>
      <c r="C1804" s="82"/>
      <c r="D1804" s="82"/>
      <c r="E1804" s="82"/>
      <c r="F1804" s="82"/>
      <c r="G1804" s="82"/>
      <c r="H1804" s="82"/>
      <c r="I1804" s="82"/>
      <c r="J1804" s="82"/>
      <c r="K1804" s="88"/>
    </row>
    <row r="1805" spans="1:11" x14ac:dyDescent="0.25">
      <c r="A1805" s="83"/>
      <c r="B1805" s="84">
        <v>42332</v>
      </c>
      <c r="C1805" s="85"/>
      <c r="D1805" s="85"/>
      <c r="E1805" s="85"/>
      <c r="F1805" s="85"/>
      <c r="G1805" s="85"/>
      <c r="H1805" s="85"/>
      <c r="I1805" s="85"/>
      <c r="J1805" s="85"/>
      <c r="K1805" s="88"/>
    </row>
    <row r="1806" spans="1:11" x14ac:dyDescent="0.25">
      <c r="A1806" s="71"/>
      <c r="B1806" s="72"/>
      <c r="C1806" s="73"/>
      <c r="D1806" s="73"/>
      <c r="E1806" s="73"/>
      <c r="F1806" s="73"/>
      <c r="G1806" s="73"/>
      <c r="H1806" s="73"/>
      <c r="I1806" s="73"/>
      <c r="J1806" s="73"/>
      <c r="K1806" s="88"/>
    </row>
    <row r="1807" spans="1:11" x14ac:dyDescent="0.25">
      <c r="A1807" s="74"/>
      <c r="B1807" s="72"/>
      <c r="C1807" s="75"/>
      <c r="D1807" s="75"/>
      <c r="E1807" s="75"/>
      <c r="F1807" s="75"/>
      <c r="G1807" s="75"/>
      <c r="H1807" s="75"/>
      <c r="I1807" s="75"/>
      <c r="J1807" s="75"/>
      <c r="K1807" s="88"/>
    </row>
    <row r="1808" spans="1:11" x14ac:dyDescent="0.25">
      <c r="A1808" s="76"/>
      <c r="B1808" s="72"/>
      <c r="C1808" s="78"/>
      <c r="D1808" s="78"/>
      <c r="E1808" s="78"/>
      <c r="F1808" s="78"/>
      <c r="G1808" s="78"/>
      <c r="H1808" s="78"/>
      <c r="I1808" s="78"/>
      <c r="J1808" s="78"/>
      <c r="K1808" s="88"/>
    </row>
    <row r="1809" spans="1:11" x14ac:dyDescent="0.25">
      <c r="A1809" s="79"/>
      <c r="B1809" s="72"/>
      <c r="C1809" s="80"/>
      <c r="D1809" s="80"/>
      <c r="E1809" s="80"/>
      <c r="F1809" s="80"/>
      <c r="G1809" s="80"/>
      <c r="H1809" s="80"/>
      <c r="I1809" s="80"/>
      <c r="J1809" s="80"/>
      <c r="K1809" s="88"/>
    </row>
    <row r="1810" spans="1:11" x14ac:dyDescent="0.25">
      <c r="A1810" s="81"/>
      <c r="B1810" s="72"/>
      <c r="C1810" s="82"/>
      <c r="D1810" s="82"/>
      <c r="E1810" s="82"/>
      <c r="F1810" s="82"/>
      <c r="G1810" s="82"/>
      <c r="H1810" s="82"/>
      <c r="I1810" s="82"/>
      <c r="J1810" s="82"/>
      <c r="K1810" s="88"/>
    </row>
    <row r="1811" spans="1:11" x14ac:dyDescent="0.25">
      <c r="A1811" s="83"/>
      <c r="B1811" s="84">
        <v>42333</v>
      </c>
      <c r="C1811" s="85"/>
      <c r="D1811" s="85"/>
      <c r="E1811" s="85"/>
      <c r="F1811" s="85"/>
      <c r="G1811" s="85"/>
      <c r="H1811" s="85"/>
      <c r="I1811" s="85"/>
      <c r="J1811" s="85"/>
      <c r="K1811" s="88"/>
    </row>
    <row r="1812" spans="1:11" x14ac:dyDescent="0.25">
      <c r="A1812" s="71"/>
      <c r="B1812" s="72"/>
      <c r="C1812" s="73"/>
      <c r="D1812" s="73"/>
      <c r="E1812" s="73"/>
      <c r="F1812" s="73"/>
      <c r="G1812" s="73"/>
      <c r="H1812" s="73"/>
      <c r="I1812" s="73"/>
      <c r="J1812" s="73"/>
      <c r="K1812" s="88"/>
    </row>
    <row r="1813" spans="1:11" x14ac:dyDescent="0.25">
      <c r="A1813" s="74"/>
      <c r="B1813" s="72"/>
      <c r="C1813" s="75"/>
      <c r="D1813" s="75"/>
      <c r="E1813" s="75"/>
      <c r="F1813" s="75"/>
      <c r="G1813" s="75"/>
      <c r="H1813" s="75"/>
      <c r="I1813" s="75"/>
      <c r="J1813" s="75"/>
      <c r="K1813" s="88"/>
    </row>
    <row r="1814" spans="1:11" x14ac:dyDescent="0.25">
      <c r="A1814" s="76"/>
      <c r="B1814" s="72"/>
      <c r="C1814" s="78"/>
      <c r="D1814" s="78"/>
      <c r="E1814" s="78"/>
      <c r="F1814" s="78"/>
      <c r="G1814" s="78"/>
      <c r="H1814" s="78"/>
      <c r="I1814" s="78"/>
      <c r="J1814" s="78"/>
      <c r="K1814" s="88"/>
    </row>
    <row r="1815" spans="1:11" x14ac:dyDescent="0.25">
      <c r="A1815" s="79"/>
      <c r="B1815" s="72"/>
      <c r="C1815" s="80"/>
      <c r="D1815" s="80"/>
      <c r="E1815" s="80"/>
      <c r="F1815" s="80"/>
      <c r="G1815" s="80"/>
      <c r="H1815" s="80"/>
      <c r="I1815" s="80"/>
      <c r="J1815" s="80"/>
      <c r="K1815" s="88"/>
    </row>
    <row r="1816" spans="1:11" x14ac:dyDescent="0.25">
      <c r="A1816" s="81"/>
      <c r="B1816" s="72"/>
      <c r="C1816" s="82"/>
      <c r="D1816" s="82"/>
      <c r="E1816" s="82"/>
      <c r="F1816" s="82"/>
      <c r="G1816" s="82"/>
      <c r="H1816" s="82"/>
      <c r="I1816" s="82"/>
      <c r="J1816" s="82"/>
      <c r="K1816" s="88"/>
    </row>
    <row r="1817" spans="1:11" x14ac:dyDescent="0.25">
      <c r="A1817" s="83"/>
      <c r="B1817" s="84">
        <v>42334</v>
      </c>
      <c r="C1817" s="85"/>
      <c r="D1817" s="85"/>
      <c r="E1817" s="85"/>
      <c r="F1817" s="85"/>
      <c r="G1817" s="85"/>
      <c r="H1817" s="85"/>
      <c r="I1817" s="85"/>
      <c r="J1817" s="85"/>
      <c r="K1817" s="88"/>
    </row>
    <row r="1818" spans="1:11" x14ac:dyDescent="0.25">
      <c r="A1818" s="71"/>
      <c r="B1818" s="72"/>
      <c r="C1818" s="73"/>
      <c r="D1818" s="73"/>
      <c r="E1818" s="73"/>
      <c r="F1818" s="73"/>
      <c r="G1818" s="73"/>
      <c r="H1818" s="73"/>
      <c r="I1818" s="73"/>
      <c r="J1818" s="73"/>
      <c r="K1818" s="88"/>
    </row>
    <row r="1819" spans="1:11" x14ac:dyDescent="0.25">
      <c r="A1819" s="74"/>
      <c r="B1819" s="72"/>
      <c r="C1819" s="75"/>
      <c r="D1819" s="75"/>
      <c r="E1819" s="75"/>
      <c r="F1819" s="75"/>
      <c r="G1819" s="75"/>
      <c r="H1819" s="75"/>
      <c r="I1819" s="75"/>
      <c r="J1819" s="75"/>
      <c r="K1819" s="88"/>
    </row>
    <row r="1820" spans="1:11" x14ac:dyDescent="0.25">
      <c r="A1820" s="76"/>
      <c r="B1820" s="72"/>
      <c r="C1820" s="78"/>
      <c r="D1820" s="78"/>
      <c r="E1820" s="78"/>
      <c r="F1820" s="78"/>
      <c r="G1820" s="78"/>
      <c r="H1820" s="78"/>
      <c r="I1820" s="78"/>
      <c r="J1820" s="78"/>
      <c r="K1820" s="88"/>
    </row>
    <row r="1821" spans="1:11" x14ac:dyDescent="0.25">
      <c r="A1821" s="79"/>
      <c r="B1821" s="72"/>
      <c r="C1821" s="80"/>
      <c r="D1821" s="80"/>
      <c r="E1821" s="80"/>
      <c r="F1821" s="80"/>
      <c r="G1821" s="80"/>
      <c r="H1821" s="80"/>
      <c r="I1821" s="80"/>
      <c r="J1821" s="80"/>
      <c r="K1821" s="88"/>
    </row>
    <row r="1822" spans="1:11" x14ac:dyDescent="0.25">
      <c r="A1822" s="81"/>
      <c r="B1822" s="72"/>
      <c r="C1822" s="82"/>
      <c r="D1822" s="82"/>
      <c r="E1822" s="82"/>
      <c r="F1822" s="82"/>
      <c r="G1822" s="82"/>
      <c r="H1822" s="82"/>
      <c r="I1822" s="82"/>
      <c r="J1822" s="82"/>
      <c r="K1822" s="88"/>
    </row>
    <row r="1823" spans="1:11" x14ac:dyDescent="0.25">
      <c r="A1823" s="83"/>
      <c r="B1823" s="84">
        <v>42335</v>
      </c>
      <c r="C1823" s="85"/>
      <c r="D1823" s="85"/>
      <c r="E1823" s="85"/>
      <c r="F1823" s="85"/>
      <c r="G1823" s="85"/>
      <c r="H1823" s="85"/>
      <c r="I1823" s="85"/>
      <c r="J1823" s="85"/>
      <c r="K1823" s="88"/>
    </row>
    <row r="1824" spans="1:11" x14ac:dyDescent="0.25">
      <c r="A1824" s="71"/>
      <c r="B1824" s="72"/>
      <c r="C1824" s="73"/>
      <c r="D1824" s="73"/>
      <c r="E1824" s="73"/>
      <c r="F1824" s="73"/>
      <c r="G1824" s="73"/>
      <c r="H1824" s="73"/>
      <c r="I1824" s="73"/>
      <c r="J1824" s="73"/>
      <c r="K1824" s="88"/>
    </row>
    <row r="1825" spans="1:11" x14ac:dyDescent="0.25">
      <c r="A1825" s="74"/>
      <c r="B1825" s="72"/>
      <c r="C1825" s="75"/>
      <c r="D1825" s="75"/>
      <c r="E1825" s="75"/>
      <c r="F1825" s="75"/>
      <c r="G1825" s="75"/>
      <c r="H1825" s="75"/>
      <c r="I1825" s="75"/>
      <c r="J1825" s="75"/>
      <c r="K1825" s="88"/>
    </row>
    <row r="1826" spans="1:11" x14ac:dyDescent="0.25">
      <c r="A1826" s="76"/>
      <c r="B1826" s="72"/>
      <c r="C1826" s="78"/>
      <c r="D1826" s="78"/>
      <c r="E1826" s="78"/>
      <c r="F1826" s="78"/>
      <c r="G1826" s="78"/>
      <c r="H1826" s="78"/>
      <c r="I1826" s="78"/>
      <c r="J1826" s="78"/>
      <c r="K1826" s="88"/>
    </row>
    <row r="1827" spans="1:11" x14ac:dyDescent="0.25">
      <c r="A1827" s="79"/>
      <c r="B1827" s="72"/>
      <c r="C1827" s="80"/>
      <c r="D1827" s="80"/>
      <c r="E1827" s="80"/>
      <c r="F1827" s="80"/>
      <c r="G1827" s="80"/>
      <c r="H1827" s="80"/>
      <c r="I1827" s="80"/>
      <c r="J1827" s="80"/>
      <c r="K1827" s="88"/>
    </row>
    <row r="1828" spans="1:11" x14ac:dyDescent="0.25">
      <c r="A1828" s="81"/>
      <c r="B1828" s="72"/>
      <c r="C1828" s="82"/>
      <c r="D1828" s="82"/>
      <c r="E1828" s="82"/>
      <c r="F1828" s="82"/>
      <c r="G1828" s="82"/>
      <c r="H1828" s="82"/>
      <c r="I1828" s="82"/>
      <c r="J1828" s="82"/>
      <c r="K1828" s="88"/>
    </row>
    <row r="1829" spans="1:11" x14ac:dyDescent="0.25">
      <c r="A1829" s="68"/>
      <c r="B1829" s="69"/>
      <c r="C1829" s="70">
        <f>SUM(C1834,C1840,C1846,C1852,C1858)</f>
        <v>0</v>
      </c>
      <c r="D1829" s="70">
        <f t="shared" ref="D1829:I1829" si="75">SUM(D1834,D1840,D1846,D1852,D1858)</f>
        <v>0</v>
      </c>
      <c r="E1829" s="70">
        <f t="shared" si="75"/>
        <v>0</v>
      </c>
      <c r="F1829" s="70">
        <f t="shared" si="75"/>
        <v>0</v>
      </c>
      <c r="G1829" s="70">
        <f t="shared" si="75"/>
        <v>0</v>
      </c>
      <c r="H1829" s="70">
        <f t="shared" si="75"/>
        <v>0</v>
      </c>
      <c r="I1829" s="70">
        <f t="shared" si="75"/>
        <v>0</v>
      </c>
      <c r="J1829" s="70">
        <f>SUM(J1834,J1840,J1846,J1852,J1858)</f>
        <v>0</v>
      </c>
      <c r="K1829" s="88"/>
    </row>
    <row r="1830" spans="1:11" x14ac:dyDescent="0.25">
      <c r="A1830" s="71"/>
      <c r="B1830" s="94"/>
      <c r="C1830" s="73"/>
      <c r="D1830" s="73"/>
      <c r="E1830" s="73"/>
      <c r="F1830" s="73"/>
      <c r="G1830" s="73"/>
      <c r="H1830" s="73"/>
      <c r="I1830" s="73"/>
      <c r="J1830" s="73"/>
      <c r="K1830" s="88"/>
    </row>
    <row r="1831" spans="1:11" x14ac:dyDescent="0.25">
      <c r="A1831" s="74"/>
      <c r="B1831" s="94"/>
      <c r="C1831" s="75"/>
      <c r="D1831" s="75"/>
      <c r="E1831" s="75"/>
      <c r="F1831" s="75"/>
      <c r="G1831" s="75"/>
      <c r="H1831" s="75"/>
      <c r="I1831" s="75"/>
      <c r="J1831" s="75"/>
      <c r="K1831" s="88"/>
    </row>
    <row r="1832" spans="1:11" x14ac:dyDescent="0.25">
      <c r="A1832" s="76"/>
      <c r="B1832" s="94">
        <v>42338</v>
      </c>
      <c r="C1832" s="78"/>
      <c r="D1832" s="78"/>
      <c r="E1832" s="78"/>
      <c r="F1832" s="78"/>
      <c r="G1832" s="78"/>
      <c r="H1832" s="78"/>
      <c r="I1832" s="78"/>
      <c r="J1832" s="78"/>
      <c r="K1832" s="88"/>
    </row>
    <row r="1833" spans="1:11" x14ac:dyDescent="0.25">
      <c r="A1833" s="79"/>
      <c r="B1833" s="94"/>
      <c r="C1833" s="80"/>
      <c r="D1833" s="80"/>
      <c r="E1833" s="80"/>
      <c r="F1833" s="80"/>
      <c r="G1833" s="80"/>
      <c r="H1833" s="80"/>
      <c r="I1833" s="80"/>
      <c r="J1833" s="80"/>
      <c r="K1833" s="88"/>
    </row>
    <row r="1834" spans="1:11" x14ac:dyDescent="0.25">
      <c r="A1834" s="81"/>
      <c r="B1834" s="94"/>
      <c r="C1834" s="82"/>
      <c r="D1834" s="82"/>
      <c r="E1834" s="82"/>
      <c r="F1834" s="82"/>
      <c r="G1834" s="82"/>
      <c r="H1834" s="82"/>
      <c r="I1834" s="82"/>
      <c r="J1834" s="82"/>
      <c r="K1834" s="88"/>
    </row>
    <row r="1835" spans="1:11" x14ac:dyDescent="0.25">
      <c r="A1835" s="65"/>
      <c r="B1835" s="66"/>
      <c r="C1835" s="93">
        <f>SUM(C1859,C1889,C1919,C1949,C1840,C1846,C1852,C1858)</f>
        <v>0</v>
      </c>
      <c r="D1835" s="93">
        <f t="shared" ref="D1835:J1835" si="76">SUM(D1859,D1889,D1919,D1949,D1840,D1846,D1852,D1858)</f>
        <v>0</v>
      </c>
      <c r="E1835" s="93">
        <f t="shared" si="76"/>
        <v>0</v>
      </c>
      <c r="F1835" s="93">
        <f t="shared" si="76"/>
        <v>0</v>
      </c>
      <c r="G1835" s="93">
        <f t="shared" si="76"/>
        <v>0</v>
      </c>
      <c r="H1835" s="93">
        <f t="shared" si="76"/>
        <v>0</v>
      </c>
      <c r="I1835" s="93">
        <f t="shared" si="76"/>
        <v>0</v>
      </c>
      <c r="J1835" s="93">
        <f t="shared" si="76"/>
        <v>0</v>
      </c>
      <c r="K1835" s="88"/>
    </row>
    <row r="1836" spans="1:11" x14ac:dyDescent="0.25">
      <c r="A1836" s="71"/>
      <c r="B1836" s="94"/>
      <c r="C1836" s="73"/>
      <c r="D1836" s="73"/>
      <c r="E1836" s="73"/>
      <c r="F1836" s="73"/>
      <c r="G1836" s="73"/>
      <c r="H1836" s="73"/>
      <c r="I1836" s="73"/>
      <c r="J1836" s="73"/>
      <c r="K1836" s="88"/>
    </row>
    <row r="1837" spans="1:11" x14ac:dyDescent="0.25">
      <c r="A1837" s="74"/>
      <c r="B1837" s="94"/>
      <c r="C1837" s="75"/>
      <c r="D1837" s="75"/>
      <c r="E1837" s="75"/>
      <c r="F1837" s="75"/>
      <c r="G1837" s="75"/>
      <c r="H1837" s="75"/>
      <c r="I1837" s="75"/>
      <c r="J1837" s="75"/>
      <c r="K1837" s="88"/>
    </row>
    <row r="1838" spans="1:11" x14ac:dyDescent="0.25">
      <c r="A1838" s="76"/>
      <c r="B1838" s="94">
        <v>42339</v>
      </c>
      <c r="C1838" s="78"/>
      <c r="D1838" s="78"/>
      <c r="E1838" s="78"/>
      <c r="F1838" s="78"/>
      <c r="G1838" s="78"/>
      <c r="H1838" s="78"/>
      <c r="I1838" s="78"/>
      <c r="J1838" s="78"/>
      <c r="K1838" s="88"/>
    </row>
    <row r="1839" spans="1:11" x14ac:dyDescent="0.25">
      <c r="A1839" s="79"/>
      <c r="B1839" s="94"/>
      <c r="C1839" s="80"/>
      <c r="D1839" s="80"/>
      <c r="E1839" s="80"/>
      <c r="F1839" s="80"/>
      <c r="G1839" s="80"/>
      <c r="H1839" s="80"/>
      <c r="I1839" s="80"/>
      <c r="J1839" s="80"/>
      <c r="K1839" s="88"/>
    </row>
    <row r="1840" spans="1:11" x14ac:dyDescent="0.25">
      <c r="A1840" s="81"/>
      <c r="B1840" s="94"/>
      <c r="C1840" s="82"/>
      <c r="D1840" s="82"/>
      <c r="E1840" s="82"/>
      <c r="F1840" s="82"/>
      <c r="G1840" s="82"/>
      <c r="H1840" s="82"/>
      <c r="I1840" s="82"/>
      <c r="J1840" s="82"/>
      <c r="K1840" s="88"/>
    </row>
    <row r="1841" spans="1:11" x14ac:dyDescent="0.25">
      <c r="A1841" s="83"/>
      <c r="B1841" s="84">
        <v>42340</v>
      </c>
      <c r="C1841" s="85"/>
      <c r="D1841" s="85"/>
      <c r="E1841" s="85"/>
      <c r="F1841" s="85"/>
      <c r="G1841" s="85"/>
      <c r="H1841" s="85"/>
      <c r="I1841" s="85"/>
      <c r="J1841" s="85"/>
      <c r="K1841" s="88"/>
    </row>
    <row r="1842" spans="1:11" x14ac:dyDescent="0.25">
      <c r="A1842" s="71"/>
      <c r="B1842" s="72"/>
      <c r="C1842" s="73"/>
      <c r="D1842" s="73"/>
      <c r="E1842" s="73"/>
      <c r="F1842" s="73"/>
      <c r="G1842" s="73"/>
      <c r="H1842" s="73"/>
      <c r="I1842" s="73"/>
      <c r="J1842" s="73"/>
      <c r="K1842" s="88"/>
    </row>
    <row r="1843" spans="1:11" x14ac:dyDescent="0.25">
      <c r="A1843" s="74"/>
      <c r="B1843" s="72"/>
      <c r="C1843" s="75"/>
      <c r="D1843" s="75"/>
      <c r="E1843" s="75"/>
      <c r="F1843" s="75"/>
      <c r="G1843" s="75"/>
      <c r="H1843" s="75"/>
      <c r="I1843" s="75"/>
      <c r="J1843" s="75"/>
      <c r="K1843" s="88"/>
    </row>
    <row r="1844" spans="1:11" x14ac:dyDescent="0.25">
      <c r="A1844" s="76"/>
      <c r="B1844" s="72"/>
      <c r="C1844" s="78"/>
      <c r="D1844" s="78"/>
      <c r="E1844" s="78"/>
      <c r="F1844" s="78"/>
      <c r="G1844" s="78"/>
      <c r="H1844" s="78"/>
      <c r="I1844" s="78"/>
      <c r="J1844" s="78"/>
      <c r="K1844" s="88"/>
    </row>
    <row r="1845" spans="1:11" x14ac:dyDescent="0.25">
      <c r="A1845" s="79"/>
      <c r="B1845" s="72"/>
      <c r="C1845" s="80"/>
      <c r="D1845" s="80"/>
      <c r="E1845" s="80"/>
      <c r="F1845" s="80"/>
      <c r="G1845" s="80"/>
      <c r="H1845" s="80"/>
      <c r="I1845" s="80"/>
      <c r="J1845" s="80"/>
      <c r="K1845" s="88"/>
    </row>
    <row r="1846" spans="1:11" x14ac:dyDescent="0.25">
      <c r="A1846" s="81"/>
      <c r="B1846" s="72"/>
      <c r="C1846" s="82"/>
      <c r="D1846" s="82"/>
      <c r="E1846" s="82"/>
      <c r="F1846" s="82"/>
      <c r="G1846" s="82"/>
      <c r="H1846" s="82"/>
      <c r="I1846" s="82"/>
      <c r="J1846" s="82"/>
      <c r="K1846" s="88"/>
    </row>
    <row r="1847" spans="1:11" x14ac:dyDescent="0.25">
      <c r="A1847" s="83"/>
      <c r="B1847" s="84">
        <v>42341</v>
      </c>
      <c r="C1847" s="85"/>
      <c r="D1847" s="85"/>
      <c r="E1847" s="85"/>
      <c r="F1847" s="85"/>
      <c r="G1847" s="85"/>
      <c r="H1847" s="85"/>
      <c r="I1847" s="85"/>
      <c r="J1847" s="85"/>
      <c r="K1847" s="88"/>
    </row>
    <row r="1848" spans="1:11" x14ac:dyDescent="0.25">
      <c r="A1848" s="71"/>
      <c r="B1848" s="72"/>
      <c r="C1848" s="73"/>
      <c r="D1848" s="73"/>
      <c r="E1848" s="73"/>
      <c r="F1848" s="73"/>
      <c r="G1848" s="73"/>
      <c r="H1848" s="73"/>
      <c r="I1848" s="73"/>
      <c r="J1848" s="73"/>
      <c r="K1848" s="88"/>
    </row>
    <row r="1849" spans="1:11" x14ac:dyDescent="0.25">
      <c r="A1849" s="74"/>
      <c r="B1849" s="72"/>
      <c r="C1849" s="75"/>
      <c r="D1849" s="75"/>
      <c r="E1849" s="75"/>
      <c r="F1849" s="75"/>
      <c r="G1849" s="75"/>
      <c r="H1849" s="75"/>
      <c r="I1849" s="75"/>
      <c r="J1849" s="75"/>
      <c r="K1849" s="88"/>
    </row>
    <row r="1850" spans="1:11" x14ac:dyDescent="0.25">
      <c r="A1850" s="76"/>
      <c r="B1850" s="72"/>
      <c r="C1850" s="78"/>
      <c r="D1850" s="78"/>
      <c r="E1850" s="78"/>
      <c r="F1850" s="78"/>
      <c r="G1850" s="78"/>
      <c r="H1850" s="78"/>
      <c r="I1850" s="78"/>
      <c r="J1850" s="78"/>
      <c r="K1850" s="88"/>
    </row>
    <row r="1851" spans="1:11" x14ac:dyDescent="0.25">
      <c r="A1851" s="79"/>
      <c r="B1851" s="72"/>
      <c r="C1851" s="80"/>
      <c r="D1851" s="80"/>
      <c r="E1851" s="80"/>
      <c r="F1851" s="80"/>
      <c r="G1851" s="80"/>
      <c r="H1851" s="80"/>
      <c r="I1851" s="80"/>
      <c r="J1851" s="80"/>
      <c r="K1851" s="88"/>
    </row>
    <row r="1852" spans="1:11" x14ac:dyDescent="0.25">
      <c r="A1852" s="81"/>
      <c r="B1852" s="72"/>
      <c r="C1852" s="82"/>
      <c r="D1852" s="82"/>
      <c r="E1852" s="82"/>
      <c r="F1852" s="82"/>
      <c r="G1852" s="82"/>
      <c r="H1852" s="82"/>
      <c r="I1852" s="82"/>
      <c r="J1852" s="82"/>
      <c r="K1852" s="88"/>
    </row>
    <row r="1853" spans="1:11" x14ac:dyDescent="0.25">
      <c r="A1853" s="83"/>
      <c r="B1853" s="84">
        <v>42342</v>
      </c>
      <c r="C1853" s="85"/>
      <c r="D1853" s="85"/>
      <c r="E1853" s="85"/>
      <c r="F1853" s="85"/>
      <c r="G1853" s="85"/>
      <c r="H1853" s="85"/>
      <c r="I1853" s="85"/>
      <c r="J1853" s="85"/>
      <c r="K1853" s="88"/>
    </row>
    <row r="1854" spans="1:11" x14ac:dyDescent="0.25">
      <c r="A1854" s="71"/>
      <c r="B1854" s="72"/>
      <c r="C1854" s="73"/>
      <c r="D1854" s="73"/>
      <c r="E1854" s="73"/>
      <c r="F1854" s="73"/>
      <c r="G1854" s="73"/>
      <c r="H1854" s="73"/>
      <c r="I1854" s="73"/>
      <c r="J1854" s="73"/>
      <c r="K1854" s="88"/>
    </row>
    <row r="1855" spans="1:11" x14ac:dyDescent="0.25">
      <c r="A1855" s="74"/>
      <c r="B1855" s="72"/>
      <c r="C1855" s="75"/>
      <c r="D1855" s="75"/>
      <c r="E1855" s="75"/>
      <c r="F1855" s="75"/>
      <c r="G1855" s="75"/>
      <c r="H1855" s="75"/>
      <c r="I1855" s="75"/>
      <c r="J1855" s="75"/>
      <c r="K1855" s="88"/>
    </row>
    <row r="1856" spans="1:11" x14ac:dyDescent="0.25">
      <c r="A1856" s="76"/>
      <c r="B1856" s="72"/>
      <c r="C1856" s="78"/>
      <c r="D1856" s="78"/>
      <c r="E1856" s="78"/>
      <c r="F1856" s="78"/>
      <c r="G1856" s="78"/>
      <c r="H1856" s="78"/>
      <c r="I1856" s="78"/>
      <c r="J1856" s="78"/>
      <c r="K1856" s="88"/>
    </row>
    <row r="1857" spans="1:11" x14ac:dyDescent="0.25">
      <c r="A1857" s="79"/>
      <c r="B1857" s="72"/>
      <c r="C1857" s="80"/>
      <c r="D1857" s="80"/>
      <c r="E1857" s="80"/>
      <c r="F1857" s="80"/>
      <c r="G1857" s="80"/>
      <c r="H1857" s="80"/>
      <c r="I1857" s="80"/>
      <c r="J1857" s="80"/>
      <c r="K1857" s="88"/>
    </row>
    <row r="1858" spans="1:11" x14ac:dyDescent="0.25">
      <c r="A1858" s="81"/>
      <c r="B1858" s="72"/>
      <c r="C1858" s="82"/>
      <c r="D1858" s="82"/>
      <c r="E1858" s="82"/>
      <c r="F1858" s="82"/>
      <c r="G1858" s="82"/>
      <c r="H1858" s="82"/>
      <c r="I1858" s="82"/>
      <c r="J1858" s="82"/>
      <c r="K1858" s="88"/>
    </row>
    <row r="1859" spans="1:11" x14ac:dyDescent="0.25">
      <c r="A1859" s="68"/>
      <c r="B1859" s="69"/>
      <c r="C1859" s="70">
        <f>SUM(C1864,C1870,C1876,C1882,C1888)</f>
        <v>0</v>
      </c>
      <c r="D1859" s="70">
        <f t="shared" ref="D1859:J1859" si="77">SUM(D1864,D1870,D1876,D1882,D1888)</f>
        <v>0</v>
      </c>
      <c r="E1859" s="70">
        <f t="shared" si="77"/>
        <v>0</v>
      </c>
      <c r="F1859" s="70">
        <f t="shared" si="77"/>
        <v>0</v>
      </c>
      <c r="G1859" s="70">
        <f t="shared" si="77"/>
        <v>0</v>
      </c>
      <c r="H1859" s="70">
        <f t="shared" si="77"/>
        <v>0</v>
      </c>
      <c r="I1859" s="70">
        <f t="shared" si="77"/>
        <v>0</v>
      </c>
      <c r="J1859" s="70">
        <f t="shared" si="77"/>
        <v>0</v>
      </c>
      <c r="K1859" s="88"/>
    </row>
    <row r="1860" spans="1:11" x14ac:dyDescent="0.25">
      <c r="A1860" s="71"/>
      <c r="B1860" s="94"/>
      <c r="C1860" s="73"/>
      <c r="D1860" s="73"/>
      <c r="E1860" s="73"/>
      <c r="F1860" s="73"/>
      <c r="G1860" s="73"/>
      <c r="H1860" s="73"/>
      <c r="I1860" s="73"/>
      <c r="J1860" s="73"/>
      <c r="K1860" s="88"/>
    </row>
    <row r="1861" spans="1:11" x14ac:dyDescent="0.25">
      <c r="A1861" s="74"/>
      <c r="B1861" s="94"/>
      <c r="C1861" s="75"/>
      <c r="D1861" s="75"/>
      <c r="E1861" s="75"/>
      <c r="F1861" s="75"/>
      <c r="G1861" s="75"/>
      <c r="H1861" s="75"/>
      <c r="I1861" s="75"/>
      <c r="J1861" s="75"/>
      <c r="K1861" s="88"/>
    </row>
    <row r="1862" spans="1:11" x14ac:dyDescent="0.25">
      <c r="A1862" s="76"/>
      <c r="B1862" s="94">
        <v>42345</v>
      </c>
      <c r="C1862" s="78"/>
      <c r="D1862" s="78"/>
      <c r="E1862" s="78"/>
      <c r="F1862" s="78"/>
      <c r="G1862" s="78"/>
      <c r="H1862" s="78"/>
      <c r="I1862" s="78"/>
      <c r="J1862" s="78"/>
      <c r="K1862" s="88"/>
    </row>
    <row r="1863" spans="1:11" x14ac:dyDescent="0.25">
      <c r="A1863" s="79"/>
      <c r="B1863" s="94"/>
      <c r="C1863" s="80"/>
      <c r="D1863" s="80"/>
      <c r="E1863" s="80"/>
      <c r="F1863" s="80"/>
      <c r="G1863" s="80"/>
      <c r="H1863" s="80"/>
      <c r="I1863" s="80"/>
      <c r="J1863" s="80"/>
      <c r="K1863" s="88"/>
    </row>
    <row r="1864" spans="1:11" x14ac:dyDescent="0.25">
      <c r="A1864" s="81"/>
      <c r="B1864" s="94"/>
      <c r="C1864" s="82"/>
      <c r="D1864" s="82"/>
      <c r="E1864" s="82"/>
      <c r="F1864" s="82"/>
      <c r="G1864" s="82"/>
      <c r="H1864" s="82"/>
      <c r="I1864" s="82"/>
      <c r="J1864" s="82"/>
      <c r="K1864" s="88"/>
    </row>
    <row r="1865" spans="1:11" x14ac:dyDescent="0.25">
      <c r="A1865" s="83"/>
      <c r="B1865" s="84">
        <v>42346</v>
      </c>
      <c r="C1865" s="85"/>
      <c r="D1865" s="85"/>
      <c r="E1865" s="85"/>
      <c r="F1865" s="85"/>
      <c r="G1865" s="85"/>
      <c r="H1865" s="85"/>
      <c r="I1865" s="85"/>
      <c r="J1865" s="85"/>
      <c r="K1865" s="88"/>
    </row>
    <row r="1866" spans="1:11" x14ac:dyDescent="0.25">
      <c r="A1866" s="71"/>
      <c r="B1866" s="72"/>
      <c r="C1866" s="73"/>
      <c r="D1866" s="73"/>
      <c r="E1866" s="73"/>
      <c r="F1866" s="73"/>
      <c r="G1866" s="73"/>
      <c r="H1866" s="73"/>
      <c r="I1866" s="73"/>
      <c r="J1866" s="73"/>
      <c r="K1866" s="88"/>
    </row>
    <row r="1867" spans="1:11" x14ac:dyDescent="0.25">
      <c r="A1867" s="74"/>
      <c r="B1867" s="72"/>
      <c r="C1867" s="75"/>
      <c r="D1867" s="75"/>
      <c r="E1867" s="75"/>
      <c r="F1867" s="75"/>
      <c r="G1867" s="75"/>
      <c r="H1867" s="75"/>
      <c r="I1867" s="75"/>
      <c r="J1867" s="75"/>
      <c r="K1867" s="88"/>
    </row>
    <row r="1868" spans="1:11" x14ac:dyDescent="0.25">
      <c r="A1868" s="76"/>
      <c r="B1868" s="72"/>
      <c r="C1868" s="78"/>
      <c r="D1868" s="78"/>
      <c r="E1868" s="78"/>
      <c r="F1868" s="78"/>
      <c r="G1868" s="78"/>
      <c r="H1868" s="78"/>
      <c r="I1868" s="78"/>
      <c r="J1868" s="78"/>
      <c r="K1868" s="88"/>
    </row>
    <row r="1869" spans="1:11" x14ac:dyDescent="0.25">
      <c r="A1869" s="79"/>
      <c r="B1869" s="72"/>
      <c r="C1869" s="80"/>
      <c r="D1869" s="80"/>
      <c r="E1869" s="80"/>
      <c r="F1869" s="80"/>
      <c r="G1869" s="80"/>
      <c r="H1869" s="80"/>
      <c r="I1869" s="80"/>
      <c r="J1869" s="80"/>
      <c r="K1869" s="88"/>
    </row>
    <row r="1870" spans="1:11" x14ac:dyDescent="0.25">
      <c r="A1870" s="81"/>
      <c r="B1870" s="72"/>
      <c r="C1870" s="82"/>
      <c r="D1870" s="82"/>
      <c r="E1870" s="82"/>
      <c r="F1870" s="82"/>
      <c r="G1870" s="82"/>
      <c r="H1870" s="82"/>
      <c r="I1870" s="82"/>
      <c r="J1870" s="82"/>
      <c r="K1870" s="88"/>
    </row>
    <row r="1871" spans="1:11" x14ac:dyDescent="0.25">
      <c r="A1871" s="83"/>
      <c r="B1871" s="84">
        <v>42347</v>
      </c>
      <c r="C1871" s="85"/>
      <c r="D1871" s="85"/>
      <c r="E1871" s="85"/>
      <c r="F1871" s="85"/>
      <c r="G1871" s="85"/>
      <c r="H1871" s="85"/>
      <c r="I1871" s="85"/>
      <c r="J1871" s="85"/>
      <c r="K1871" s="88"/>
    </row>
    <row r="1872" spans="1:11" x14ac:dyDescent="0.25">
      <c r="A1872" s="71"/>
      <c r="B1872" s="72"/>
      <c r="C1872" s="73"/>
      <c r="D1872" s="73"/>
      <c r="E1872" s="73"/>
      <c r="F1872" s="73"/>
      <c r="G1872" s="73"/>
      <c r="H1872" s="73"/>
      <c r="I1872" s="73"/>
      <c r="J1872" s="73"/>
      <c r="K1872" s="88"/>
    </row>
    <row r="1873" spans="1:11" x14ac:dyDescent="0.25">
      <c r="A1873" s="74"/>
      <c r="B1873" s="72"/>
      <c r="C1873" s="75"/>
      <c r="D1873" s="75"/>
      <c r="E1873" s="75"/>
      <c r="F1873" s="75"/>
      <c r="G1873" s="75"/>
      <c r="H1873" s="75"/>
      <c r="I1873" s="75"/>
      <c r="J1873" s="75"/>
      <c r="K1873" s="88"/>
    </row>
    <row r="1874" spans="1:11" x14ac:dyDescent="0.25">
      <c r="A1874" s="76"/>
      <c r="B1874" s="72"/>
      <c r="C1874" s="78"/>
      <c r="D1874" s="78"/>
      <c r="E1874" s="78"/>
      <c r="F1874" s="78"/>
      <c r="G1874" s="78"/>
      <c r="H1874" s="78"/>
      <c r="I1874" s="78"/>
      <c r="J1874" s="78"/>
      <c r="K1874" s="88"/>
    </row>
    <row r="1875" spans="1:11" x14ac:dyDescent="0.25">
      <c r="A1875" s="79"/>
      <c r="B1875" s="72"/>
      <c r="C1875" s="80"/>
      <c r="D1875" s="80"/>
      <c r="E1875" s="80"/>
      <c r="F1875" s="80"/>
      <c r="G1875" s="80"/>
      <c r="H1875" s="80"/>
      <c r="I1875" s="80"/>
      <c r="J1875" s="80"/>
      <c r="K1875" s="88"/>
    </row>
    <row r="1876" spans="1:11" x14ac:dyDescent="0.25">
      <c r="A1876" s="81"/>
      <c r="B1876" s="72"/>
      <c r="C1876" s="82"/>
      <c r="D1876" s="82"/>
      <c r="E1876" s="82"/>
      <c r="F1876" s="82"/>
      <c r="G1876" s="82"/>
      <c r="H1876" s="82"/>
      <c r="I1876" s="82"/>
      <c r="J1876" s="82"/>
      <c r="K1876" s="88"/>
    </row>
    <row r="1877" spans="1:11" x14ac:dyDescent="0.25">
      <c r="A1877" s="83"/>
      <c r="B1877" s="84">
        <v>42348</v>
      </c>
      <c r="C1877" s="85"/>
      <c r="D1877" s="85"/>
      <c r="E1877" s="85"/>
      <c r="F1877" s="85"/>
      <c r="G1877" s="85"/>
      <c r="H1877" s="85"/>
      <c r="I1877" s="85"/>
      <c r="J1877" s="85"/>
      <c r="K1877" s="88"/>
    </row>
    <row r="1878" spans="1:11" x14ac:dyDescent="0.25">
      <c r="A1878" s="71"/>
      <c r="B1878" s="72"/>
      <c r="C1878" s="73"/>
      <c r="D1878" s="73"/>
      <c r="E1878" s="73"/>
      <c r="F1878" s="73"/>
      <c r="G1878" s="73"/>
      <c r="H1878" s="73"/>
      <c r="I1878" s="73"/>
      <c r="J1878" s="73"/>
      <c r="K1878" s="88"/>
    </row>
    <row r="1879" spans="1:11" x14ac:dyDescent="0.25">
      <c r="A1879" s="74"/>
      <c r="B1879" s="72"/>
      <c r="C1879" s="75"/>
      <c r="D1879" s="75"/>
      <c r="E1879" s="75"/>
      <c r="F1879" s="75"/>
      <c r="G1879" s="75"/>
      <c r="H1879" s="75"/>
      <c r="I1879" s="75"/>
      <c r="J1879" s="75"/>
      <c r="K1879" s="88"/>
    </row>
    <row r="1880" spans="1:11" x14ac:dyDescent="0.25">
      <c r="A1880" s="76"/>
      <c r="B1880" s="72"/>
      <c r="C1880" s="78"/>
      <c r="D1880" s="78"/>
      <c r="E1880" s="78"/>
      <c r="F1880" s="78"/>
      <c r="G1880" s="78"/>
      <c r="H1880" s="78"/>
      <c r="I1880" s="78"/>
      <c r="J1880" s="78"/>
      <c r="K1880" s="88"/>
    </row>
    <row r="1881" spans="1:11" x14ac:dyDescent="0.25">
      <c r="A1881" s="79"/>
      <c r="B1881" s="72"/>
      <c r="C1881" s="80"/>
      <c r="D1881" s="80"/>
      <c r="E1881" s="80"/>
      <c r="F1881" s="80"/>
      <c r="G1881" s="80"/>
      <c r="H1881" s="80"/>
      <c r="I1881" s="80"/>
      <c r="J1881" s="80"/>
      <c r="K1881" s="88"/>
    </row>
    <row r="1882" spans="1:11" x14ac:dyDescent="0.25">
      <c r="A1882" s="81"/>
      <c r="B1882" s="72"/>
      <c r="C1882" s="82"/>
      <c r="D1882" s="82"/>
      <c r="E1882" s="82"/>
      <c r="F1882" s="82"/>
      <c r="G1882" s="82"/>
      <c r="H1882" s="82"/>
      <c r="I1882" s="82"/>
      <c r="J1882" s="82"/>
      <c r="K1882" s="88"/>
    </row>
    <row r="1883" spans="1:11" x14ac:dyDescent="0.25">
      <c r="A1883" s="83"/>
      <c r="B1883" s="84">
        <v>42349</v>
      </c>
      <c r="C1883" s="85"/>
      <c r="D1883" s="85"/>
      <c r="E1883" s="85"/>
      <c r="F1883" s="85"/>
      <c r="G1883" s="85"/>
      <c r="H1883" s="85"/>
      <c r="I1883" s="85"/>
      <c r="J1883" s="85"/>
      <c r="K1883" s="88"/>
    </row>
    <row r="1884" spans="1:11" x14ac:dyDescent="0.25">
      <c r="A1884" s="71"/>
      <c r="B1884" s="72"/>
      <c r="C1884" s="73"/>
      <c r="D1884" s="73"/>
      <c r="E1884" s="73"/>
      <c r="F1884" s="73"/>
      <c r="G1884" s="73"/>
      <c r="H1884" s="73"/>
      <c r="I1884" s="73"/>
      <c r="J1884" s="73"/>
      <c r="K1884" s="88"/>
    </row>
    <row r="1885" spans="1:11" x14ac:dyDescent="0.25">
      <c r="A1885" s="74"/>
      <c r="B1885" s="72"/>
      <c r="C1885" s="75"/>
      <c r="D1885" s="75"/>
      <c r="E1885" s="75"/>
      <c r="F1885" s="75"/>
      <c r="G1885" s="75"/>
      <c r="H1885" s="75"/>
      <c r="I1885" s="75"/>
      <c r="J1885" s="75"/>
      <c r="K1885" s="88"/>
    </row>
    <row r="1886" spans="1:11" x14ac:dyDescent="0.25">
      <c r="A1886" s="76"/>
      <c r="B1886" s="72"/>
      <c r="C1886" s="78"/>
      <c r="D1886" s="78"/>
      <c r="E1886" s="78"/>
      <c r="F1886" s="78"/>
      <c r="G1886" s="78"/>
      <c r="H1886" s="78"/>
      <c r="I1886" s="78"/>
      <c r="J1886" s="78"/>
      <c r="K1886" s="88"/>
    </row>
    <row r="1887" spans="1:11" x14ac:dyDescent="0.25">
      <c r="A1887" s="79"/>
      <c r="B1887" s="72"/>
      <c r="C1887" s="80"/>
      <c r="D1887" s="80"/>
      <c r="E1887" s="80"/>
      <c r="F1887" s="80"/>
      <c r="G1887" s="80"/>
      <c r="H1887" s="80"/>
      <c r="I1887" s="80"/>
      <c r="J1887" s="80"/>
      <c r="K1887" s="88"/>
    </row>
    <row r="1888" spans="1:11" x14ac:dyDescent="0.25">
      <c r="A1888" s="81"/>
      <c r="B1888" s="72"/>
      <c r="C1888" s="82"/>
      <c r="D1888" s="82"/>
      <c r="E1888" s="82"/>
      <c r="F1888" s="82"/>
      <c r="G1888" s="82"/>
      <c r="H1888" s="82"/>
      <c r="I1888" s="82"/>
      <c r="J1888" s="82"/>
      <c r="K1888" s="88"/>
    </row>
    <row r="1889" spans="1:11" x14ac:dyDescent="0.25">
      <c r="A1889" s="68"/>
      <c r="B1889" s="69"/>
      <c r="C1889" s="70">
        <f>SUM(C1894,C1900,C1906,C1912,C1918)</f>
        <v>0</v>
      </c>
      <c r="D1889" s="70">
        <f t="shared" ref="D1889:J1889" si="78">SUM(D1894,D1900,D1906,D1912,D1918)</f>
        <v>0</v>
      </c>
      <c r="E1889" s="70">
        <f t="shared" si="78"/>
        <v>0</v>
      </c>
      <c r="F1889" s="70">
        <f t="shared" si="78"/>
        <v>0</v>
      </c>
      <c r="G1889" s="70">
        <f t="shared" si="78"/>
        <v>0</v>
      </c>
      <c r="H1889" s="70">
        <f t="shared" si="78"/>
        <v>0</v>
      </c>
      <c r="I1889" s="70">
        <f t="shared" si="78"/>
        <v>0</v>
      </c>
      <c r="J1889" s="70">
        <f t="shared" si="78"/>
        <v>0</v>
      </c>
      <c r="K1889" s="88"/>
    </row>
    <row r="1890" spans="1:11" x14ac:dyDescent="0.25">
      <c r="A1890" s="71"/>
      <c r="B1890" s="72">
        <v>42352</v>
      </c>
      <c r="C1890" s="73"/>
      <c r="D1890" s="73"/>
      <c r="E1890" s="73"/>
      <c r="F1890" s="73"/>
      <c r="G1890" s="73"/>
      <c r="H1890" s="73"/>
      <c r="I1890" s="73"/>
      <c r="J1890" s="73"/>
      <c r="K1890" s="88"/>
    </row>
    <row r="1891" spans="1:11" x14ac:dyDescent="0.25">
      <c r="A1891" s="74"/>
      <c r="B1891" s="72"/>
      <c r="C1891" s="75"/>
      <c r="D1891" s="75"/>
      <c r="E1891" s="75"/>
      <c r="F1891" s="75"/>
      <c r="G1891" s="75"/>
      <c r="H1891" s="75"/>
      <c r="I1891" s="75"/>
      <c r="J1891" s="75"/>
      <c r="K1891" s="88"/>
    </row>
    <row r="1892" spans="1:11" x14ac:dyDescent="0.25">
      <c r="A1892" s="76"/>
      <c r="B1892" s="72"/>
      <c r="C1892" s="78"/>
      <c r="D1892" s="78"/>
      <c r="E1892" s="78"/>
      <c r="F1892" s="78"/>
      <c r="G1892" s="78"/>
      <c r="H1892" s="78"/>
      <c r="I1892" s="78"/>
      <c r="J1892" s="78"/>
      <c r="K1892" s="88"/>
    </row>
    <row r="1893" spans="1:11" x14ac:dyDescent="0.25">
      <c r="A1893" s="79"/>
      <c r="B1893" s="72"/>
      <c r="C1893" s="80"/>
      <c r="D1893" s="80"/>
      <c r="E1893" s="80"/>
      <c r="F1893" s="80"/>
      <c r="G1893" s="80"/>
      <c r="H1893" s="80"/>
      <c r="I1893" s="80"/>
      <c r="J1893" s="80"/>
      <c r="K1893" s="88"/>
    </row>
    <row r="1894" spans="1:11" x14ac:dyDescent="0.25">
      <c r="A1894" s="81"/>
      <c r="B1894" s="72"/>
      <c r="C1894" s="82"/>
      <c r="D1894" s="82"/>
      <c r="E1894" s="82"/>
      <c r="F1894" s="82"/>
      <c r="G1894" s="82"/>
      <c r="H1894" s="82"/>
      <c r="I1894" s="82"/>
      <c r="J1894" s="82"/>
      <c r="K1894" s="88"/>
    </row>
    <row r="1895" spans="1:11" x14ac:dyDescent="0.25">
      <c r="A1895" s="83"/>
      <c r="B1895" s="84">
        <v>42353</v>
      </c>
      <c r="C1895" s="85"/>
      <c r="D1895" s="85"/>
      <c r="E1895" s="85"/>
      <c r="F1895" s="85"/>
      <c r="G1895" s="85"/>
      <c r="H1895" s="85"/>
      <c r="I1895" s="85"/>
      <c r="J1895" s="85"/>
      <c r="K1895" s="88"/>
    </row>
    <row r="1896" spans="1:11" x14ac:dyDescent="0.25">
      <c r="A1896" s="71"/>
      <c r="B1896" s="72"/>
      <c r="C1896" s="73"/>
      <c r="D1896" s="73"/>
      <c r="E1896" s="73"/>
      <c r="F1896" s="73"/>
      <c r="G1896" s="73"/>
      <c r="H1896" s="73"/>
      <c r="I1896" s="73"/>
      <c r="J1896" s="73"/>
      <c r="K1896" s="88"/>
    </row>
    <row r="1897" spans="1:11" x14ac:dyDescent="0.25">
      <c r="A1897" s="74"/>
      <c r="B1897" s="72"/>
      <c r="C1897" s="75"/>
      <c r="D1897" s="75"/>
      <c r="E1897" s="75"/>
      <c r="F1897" s="75"/>
      <c r="G1897" s="75"/>
      <c r="H1897" s="75"/>
      <c r="I1897" s="75"/>
      <c r="J1897" s="75"/>
      <c r="K1897" s="88"/>
    </row>
    <row r="1898" spans="1:11" x14ac:dyDescent="0.25">
      <c r="A1898" s="76"/>
      <c r="B1898" s="72"/>
      <c r="C1898" s="78"/>
      <c r="D1898" s="78"/>
      <c r="E1898" s="78"/>
      <c r="F1898" s="78"/>
      <c r="G1898" s="78"/>
      <c r="H1898" s="78"/>
      <c r="I1898" s="78"/>
      <c r="J1898" s="78"/>
      <c r="K1898" s="88"/>
    </row>
    <row r="1899" spans="1:11" x14ac:dyDescent="0.25">
      <c r="A1899" s="79"/>
      <c r="B1899" s="72"/>
      <c r="C1899" s="80"/>
      <c r="D1899" s="80"/>
      <c r="E1899" s="80"/>
      <c r="F1899" s="80"/>
      <c r="G1899" s="80"/>
      <c r="H1899" s="80"/>
      <c r="I1899" s="80"/>
      <c r="J1899" s="80"/>
      <c r="K1899" s="88"/>
    </row>
    <row r="1900" spans="1:11" x14ac:dyDescent="0.25">
      <c r="A1900" s="81"/>
      <c r="B1900" s="72"/>
      <c r="C1900" s="82"/>
      <c r="D1900" s="82"/>
      <c r="E1900" s="82"/>
      <c r="F1900" s="82"/>
      <c r="G1900" s="82"/>
      <c r="H1900" s="82"/>
      <c r="I1900" s="82"/>
      <c r="J1900" s="82"/>
      <c r="K1900" s="88"/>
    </row>
    <row r="1901" spans="1:11" x14ac:dyDescent="0.25">
      <c r="A1901" s="83"/>
      <c r="B1901" s="84">
        <v>42354</v>
      </c>
      <c r="C1901" s="85"/>
      <c r="D1901" s="85"/>
      <c r="E1901" s="85"/>
      <c r="F1901" s="85"/>
      <c r="G1901" s="85"/>
      <c r="H1901" s="85"/>
      <c r="I1901" s="85"/>
      <c r="J1901" s="85"/>
      <c r="K1901" s="88"/>
    </row>
    <row r="1902" spans="1:11" x14ac:dyDescent="0.25">
      <c r="A1902" s="71"/>
      <c r="B1902" s="72"/>
      <c r="C1902" s="73"/>
      <c r="D1902" s="73"/>
      <c r="E1902" s="73"/>
      <c r="F1902" s="73"/>
      <c r="G1902" s="73"/>
      <c r="H1902" s="73"/>
      <c r="I1902" s="73"/>
      <c r="J1902" s="73"/>
      <c r="K1902" s="88"/>
    </row>
    <row r="1903" spans="1:11" x14ac:dyDescent="0.25">
      <c r="A1903" s="74"/>
      <c r="B1903" s="72"/>
      <c r="C1903" s="75"/>
      <c r="D1903" s="75"/>
      <c r="E1903" s="75"/>
      <c r="F1903" s="75"/>
      <c r="G1903" s="75"/>
      <c r="H1903" s="75"/>
      <c r="I1903" s="75"/>
      <c r="J1903" s="75"/>
      <c r="K1903" s="88"/>
    </row>
    <row r="1904" spans="1:11" x14ac:dyDescent="0.25">
      <c r="A1904" s="76"/>
      <c r="B1904" s="72"/>
      <c r="C1904" s="78"/>
      <c r="D1904" s="78"/>
      <c r="E1904" s="78"/>
      <c r="F1904" s="78"/>
      <c r="G1904" s="78"/>
      <c r="H1904" s="78"/>
      <c r="I1904" s="78"/>
      <c r="J1904" s="78"/>
      <c r="K1904" s="88"/>
    </row>
    <row r="1905" spans="1:11" x14ac:dyDescent="0.25">
      <c r="A1905" s="79"/>
      <c r="B1905" s="72"/>
      <c r="C1905" s="80"/>
      <c r="D1905" s="80"/>
      <c r="E1905" s="80"/>
      <c r="F1905" s="80"/>
      <c r="G1905" s="80"/>
      <c r="H1905" s="80"/>
      <c r="I1905" s="80"/>
      <c r="J1905" s="80"/>
      <c r="K1905" s="88"/>
    </row>
    <row r="1906" spans="1:11" x14ac:dyDescent="0.25">
      <c r="A1906" s="81"/>
      <c r="B1906" s="72"/>
      <c r="C1906" s="82"/>
      <c r="D1906" s="82"/>
      <c r="E1906" s="82"/>
      <c r="F1906" s="82"/>
      <c r="G1906" s="82"/>
      <c r="H1906" s="82"/>
      <c r="I1906" s="82"/>
      <c r="J1906" s="82"/>
      <c r="K1906" s="88"/>
    </row>
    <row r="1907" spans="1:11" x14ac:dyDescent="0.25">
      <c r="A1907" s="83"/>
      <c r="B1907" s="84">
        <v>42355</v>
      </c>
      <c r="C1907" s="85"/>
      <c r="D1907" s="85"/>
      <c r="E1907" s="85"/>
      <c r="F1907" s="85"/>
      <c r="G1907" s="85"/>
      <c r="H1907" s="85"/>
      <c r="I1907" s="85"/>
      <c r="J1907" s="85"/>
      <c r="K1907" s="88"/>
    </row>
    <row r="1908" spans="1:11" x14ac:dyDescent="0.25">
      <c r="A1908" s="71"/>
      <c r="B1908" s="72"/>
      <c r="C1908" s="73"/>
      <c r="D1908" s="73"/>
      <c r="E1908" s="73"/>
      <c r="F1908" s="73"/>
      <c r="G1908" s="73"/>
      <c r="H1908" s="73"/>
      <c r="I1908" s="73"/>
      <c r="J1908" s="73"/>
      <c r="K1908" s="88"/>
    </row>
    <row r="1909" spans="1:11" x14ac:dyDescent="0.25">
      <c r="A1909" s="74"/>
      <c r="B1909" s="72"/>
      <c r="C1909" s="75"/>
      <c r="D1909" s="75"/>
      <c r="E1909" s="75"/>
      <c r="F1909" s="75"/>
      <c r="G1909" s="75"/>
      <c r="H1909" s="75"/>
      <c r="I1909" s="75"/>
      <c r="J1909" s="75"/>
      <c r="K1909" s="88"/>
    </row>
    <row r="1910" spans="1:11" x14ac:dyDescent="0.25">
      <c r="A1910" s="76"/>
      <c r="B1910" s="72"/>
      <c r="C1910" s="78"/>
      <c r="D1910" s="78"/>
      <c r="E1910" s="78"/>
      <c r="F1910" s="78"/>
      <c r="G1910" s="78"/>
      <c r="H1910" s="78"/>
      <c r="I1910" s="78"/>
      <c r="J1910" s="78"/>
      <c r="K1910" s="88"/>
    </row>
    <row r="1911" spans="1:11" x14ac:dyDescent="0.25">
      <c r="A1911" s="79"/>
      <c r="B1911" s="72"/>
      <c r="C1911" s="80"/>
      <c r="D1911" s="80"/>
      <c r="E1911" s="80"/>
      <c r="F1911" s="80"/>
      <c r="G1911" s="80"/>
      <c r="H1911" s="80"/>
      <c r="I1911" s="80"/>
      <c r="J1911" s="80"/>
      <c r="K1911" s="88"/>
    </row>
    <row r="1912" spans="1:11" x14ac:dyDescent="0.25">
      <c r="A1912" s="81"/>
      <c r="B1912" s="72"/>
      <c r="C1912" s="82"/>
      <c r="D1912" s="82"/>
      <c r="E1912" s="82"/>
      <c r="F1912" s="82"/>
      <c r="G1912" s="82"/>
      <c r="H1912" s="82"/>
      <c r="I1912" s="82"/>
      <c r="J1912" s="82"/>
      <c r="K1912" s="88"/>
    </row>
    <row r="1913" spans="1:11" x14ac:dyDescent="0.25">
      <c r="A1913" s="83"/>
      <c r="B1913" s="84">
        <v>42356</v>
      </c>
      <c r="C1913" s="85"/>
      <c r="D1913" s="85"/>
      <c r="E1913" s="85"/>
      <c r="F1913" s="85"/>
      <c r="G1913" s="85"/>
      <c r="H1913" s="85"/>
      <c r="I1913" s="85"/>
      <c r="J1913" s="85"/>
      <c r="K1913" s="88"/>
    </row>
    <row r="1914" spans="1:11" x14ac:dyDescent="0.25">
      <c r="A1914" s="71"/>
      <c r="B1914" s="72"/>
      <c r="C1914" s="73"/>
      <c r="D1914" s="73"/>
      <c r="E1914" s="73"/>
      <c r="F1914" s="73"/>
      <c r="G1914" s="73"/>
      <c r="H1914" s="73"/>
      <c r="I1914" s="73"/>
      <c r="J1914" s="73"/>
      <c r="K1914" s="88"/>
    </row>
    <row r="1915" spans="1:11" x14ac:dyDescent="0.25">
      <c r="A1915" s="74"/>
      <c r="B1915" s="72"/>
      <c r="C1915" s="75"/>
      <c r="D1915" s="75"/>
      <c r="E1915" s="75"/>
      <c r="F1915" s="75"/>
      <c r="G1915" s="75"/>
      <c r="H1915" s="75"/>
      <c r="I1915" s="75"/>
      <c r="J1915" s="75"/>
      <c r="K1915" s="88"/>
    </row>
    <row r="1916" spans="1:11" x14ac:dyDescent="0.25">
      <c r="A1916" s="76"/>
      <c r="B1916" s="72"/>
      <c r="C1916" s="78"/>
      <c r="D1916" s="78"/>
      <c r="E1916" s="78"/>
      <c r="F1916" s="78"/>
      <c r="G1916" s="78"/>
      <c r="H1916" s="78"/>
      <c r="I1916" s="78"/>
      <c r="J1916" s="78"/>
      <c r="K1916" s="88"/>
    </row>
    <row r="1917" spans="1:11" x14ac:dyDescent="0.25">
      <c r="A1917" s="79"/>
      <c r="B1917" s="72"/>
      <c r="C1917" s="80"/>
      <c r="D1917" s="80"/>
      <c r="E1917" s="80"/>
      <c r="F1917" s="80"/>
      <c r="G1917" s="80"/>
      <c r="H1917" s="80"/>
      <c r="I1917" s="80"/>
      <c r="J1917" s="80"/>
      <c r="K1917" s="88"/>
    </row>
    <row r="1918" spans="1:11" x14ac:dyDescent="0.25">
      <c r="A1918" s="81"/>
      <c r="B1918" s="72"/>
      <c r="C1918" s="82"/>
      <c r="D1918" s="82"/>
      <c r="E1918" s="82"/>
      <c r="F1918" s="82"/>
      <c r="G1918" s="82"/>
      <c r="H1918" s="82"/>
      <c r="I1918" s="82"/>
      <c r="J1918" s="82"/>
      <c r="K1918" s="88"/>
    </row>
    <row r="1919" spans="1:11" x14ac:dyDescent="0.25">
      <c r="A1919" s="68"/>
      <c r="B1919" s="69"/>
      <c r="C1919" s="70">
        <f>SUM(C1924,C1930,C1936,C1942,C1948)</f>
        <v>0</v>
      </c>
      <c r="D1919" s="70">
        <f t="shared" ref="D1919:J1919" si="79">SUM(D1924,D1930,D1936,D1942,D1948)</f>
        <v>0</v>
      </c>
      <c r="E1919" s="70">
        <f t="shared" si="79"/>
        <v>0</v>
      </c>
      <c r="F1919" s="70">
        <f t="shared" si="79"/>
        <v>0</v>
      </c>
      <c r="G1919" s="70">
        <f t="shared" si="79"/>
        <v>0</v>
      </c>
      <c r="H1919" s="70">
        <f t="shared" si="79"/>
        <v>0</v>
      </c>
      <c r="I1919" s="70">
        <f t="shared" si="79"/>
        <v>0</v>
      </c>
      <c r="J1919" s="70">
        <f t="shared" si="79"/>
        <v>0</v>
      </c>
      <c r="K1919" s="88"/>
    </row>
    <row r="1920" spans="1:11" x14ac:dyDescent="0.25">
      <c r="A1920" s="71"/>
      <c r="B1920" s="72">
        <v>42359</v>
      </c>
      <c r="C1920" s="73"/>
      <c r="D1920" s="73"/>
      <c r="E1920" s="73"/>
      <c r="F1920" s="73"/>
      <c r="G1920" s="73"/>
      <c r="H1920" s="73"/>
      <c r="I1920" s="73"/>
      <c r="J1920" s="73"/>
      <c r="K1920" s="88"/>
    </row>
    <row r="1921" spans="1:11" x14ac:dyDescent="0.25">
      <c r="A1921" s="74"/>
      <c r="B1921" s="72"/>
      <c r="C1921" s="75"/>
      <c r="D1921" s="75"/>
      <c r="E1921" s="75"/>
      <c r="F1921" s="75"/>
      <c r="G1921" s="75"/>
      <c r="H1921" s="75"/>
      <c r="I1921" s="75"/>
      <c r="J1921" s="75"/>
      <c r="K1921" s="88"/>
    </row>
    <row r="1922" spans="1:11" x14ac:dyDescent="0.25">
      <c r="A1922" s="76"/>
      <c r="B1922" s="72"/>
      <c r="C1922" s="78"/>
      <c r="D1922" s="78"/>
      <c r="E1922" s="78"/>
      <c r="F1922" s="78"/>
      <c r="G1922" s="78"/>
      <c r="H1922" s="78"/>
      <c r="I1922" s="78"/>
      <c r="J1922" s="78"/>
      <c r="K1922" s="88"/>
    </row>
    <row r="1923" spans="1:11" x14ac:dyDescent="0.25">
      <c r="A1923" s="79"/>
      <c r="B1923" s="72"/>
      <c r="C1923" s="80"/>
      <c r="D1923" s="80"/>
      <c r="E1923" s="80"/>
      <c r="F1923" s="80"/>
      <c r="G1923" s="80"/>
      <c r="H1923" s="80"/>
      <c r="I1923" s="80"/>
      <c r="J1923" s="80"/>
      <c r="K1923" s="88"/>
    </row>
    <row r="1924" spans="1:11" x14ac:dyDescent="0.25">
      <c r="A1924" s="81"/>
      <c r="B1924" s="72"/>
      <c r="C1924" s="82"/>
      <c r="D1924" s="82"/>
      <c r="E1924" s="82"/>
      <c r="F1924" s="82"/>
      <c r="G1924" s="82"/>
      <c r="H1924" s="82"/>
      <c r="I1924" s="82"/>
      <c r="J1924" s="82"/>
      <c r="K1924" s="88"/>
    </row>
    <row r="1925" spans="1:11" x14ac:dyDescent="0.25">
      <c r="A1925" s="83"/>
      <c r="B1925" s="84">
        <v>42360</v>
      </c>
      <c r="C1925" s="85"/>
      <c r="D1925" s="85"/>
      <c r="E1925" s="85"/>
      <c r="F1925" s="85"/>
      <c r="G1925" s="85"/>
      <c r="H1925" s="85"/>
      <c r="I1925" s="85"/>
      <c r="J1925" s="85"/>
      <c r="K1925" s="88"/>
    </row>
    <row r="1926" spans="1:11" x14ac:dyDescent="0.25">
      <c r="A1926" s="71"/>
      <c r="B1926" s="72"/>
      <c r="C1926" s="73"/>
      <c r="D1926" s="73"/>
      <c r="E1926" s="73"/>
      <c r="F1926" s="73"/>
      <c r="G1926" s="73"/>
      <c r="H1926" s="73"/>
      <c r="I1926" s="73"/>
      <c r="J1926" s="73"/>
      <c r="K1926" s="88"/>
    </row>
    <row r="1927" spans="1:11" x14ac:dyDescent="0.25">
      <c r="A1927" s="74"/>
      <c r="B1927" s="72"/>
      <c r="C1927" s="75"/>
      <c r="D1927" s="75"/>
      <c r="E1927" s="75"/>
      <c r="F1927" s="75"/>
      <c r="G1927" s="75"/>
      <c r="H1927" s="75"/>
      <c r="I1927" s="75"/>
      <c r="J1927" s="75"/>
      <c r="K1927" s="88"/>
    </row>
    <row r="1928" spans="1:11" x14ac:dyDescent="0.25">
      <c r="A1928" s="76"/>
      <c r="B1928" s="72"/>
      <c r="C1928" s="78"/>
      <c r="D1928" s="78"/>
      <c r="E1928" s="78"/>
      <c r="F1928" s="78"/>
      <c r="G1928" s="78"/>
      <c r="H1928" s="78"/>
      <c r="I1928" s="78"/>
      <c r="J1928" s="78"/>
      <c r="K1928" s="88"/>
    </row>
    <row r="1929" spans="1:11" x14ac:dyDescent="0.25">
      <c r="A1929" s="79"/>
      <c r="B1929" s="72"/>
      <c r="C1929" s="80"/>
      <c r="D1929" s="80"/>
      <c r="E1929" s="80"/>
      <c r="F1929" s="80"/>
      <c r="G1929" s="80"/>
      <c r="H1929" s="80"/>
      <c r="I1929" s="80"/>
      <c r="J1929" s="80"/>
      <c r="K1929" s="88"/>
    </row>
    <row r="1930" spans="1:11" x14ac:dyDescent="0.25">
      <c r="A1930" s="81"/>
      <c r="B1930" s="72"/>
      <c r="C1930" s="82"/>
      <c r="D1930" s="82"/>
      <c r="E1930" s="82"/>
      <c r="F1930" s="82"/>
      <c r="G1930" s="82"/>
      <c r="H1930" s="82"/>
      <c r="I1930" s="82"/>
      <c r="J1930" s="82"/>
      <c r="K1930" s="88"/>
    </row>
    <row r="1931" spans="1:11" x14ac:dyDescent="0.25">
      <c r="A1931" s="83"/>
      <c r="B1931" s="84">
        <v>42361</v>
      </c>
      <c r="C1931" s="85"/>
      <c r="D1931" s="85"/>
      <c r="E1931" s="85"/>
      <c r="F1931" s="85"/>
      <c r="G1931" s="85"/>
      <c r="H1931" s="85"/>
      <c r="I1931" s="85"/>
      <c r="J1931" s="85"/>
      <c r="K1931" s="88"/>
    </row>
    <row r="1932" spans="1:11" x14ac:dyDescent="0.25">
      <c r="A1932" s="71"/>
      <c r="B1932" s="72"/>
      <c r="C1932" s="73"/>
      <c r="D1932" s="73"/>
      <c r="E1932" s="73"/>
      <c r="F1932" s="73"/>
      <c r="G1932" s="73"/>
      <c r="H1932" s="73"/>
      <c r="I1932" s="73"/>
      <c r="J1932" s="73"/>
      <c r="K1932" s="88"/>
    </row>
    <row r="1933" spans="1:11" x14ac:dyDescent="0.25">
      <c r="A1933" s="74"/>
      <c r="B1933" s="72"/>
      <c r="C1933" s="75"/>
      <c r="D1933" s="75"/>
      <c r="E1933" s="75"/>
      <c r="F1933" s="75"/>
      <c r="G1933" s="75"/>
      <c r="H1933" s="75"/>
      <c r="I1933" s="75"/>
      <c r="J1933" s="75"/>
      <c r="K1933" s="88"/>
    </row>
    <row r="1934" spans="1:11" x14ac:dyDescent="0.25">
      <c r="A1934" s="76"/>
      <c r="B1934" s="72"/>
      <c r="C1934" s="78"/>
      <c r="D1934" s="78"/>
      <c r="E1934" s="78"/>
      <c r="F1934" s="78"/>
      <c r="G1934" s="78"/>
      <c r="H1934" s="78"/>
      <c r="I1934" s="78"/>
      <c r="J1934" s="78"/>
      <c r="K1934" s="88"/>
    </row>
    <row r="1935" spans="1:11" x14ac:dyDescent="0.25">
      <c r="A1935" s="79"/>
      <c r="B1935" s="72"/>
      <c r="C1935" s="80"/>
      <c r="D1935" s="80"/>
      <c r="E1935" s="80"/>
      <c r="F1935" s="80"/>
      <c r="G1935" s="80"/>
      <c r="H1935" s="80"/>
      <c r="I1935" s="80"/>
      <c r="J1935" s="80"/>
      <c r="K1935" s="88"/>
    </row>
    <row r="1936" spans="1:11" x14ac:dyDescent="0.25">
      <c r="A1936" s="81"/>
      <c r="B1936" s="72"/>
      <c r="C1936" s="82"/>
      <c r="D1936" s="82"/>
      <c r="E1936" s="82"/>
      <c r="F1936" s="82"/>
      <c r="G1936" s="82"/>
      <c r="H1936" s="82"/>
      <c r="I1936" s="82"/>
      <c r="J1936" s="82"/>
      <c r="K1936" s="88"/>
    </row>
    <row r="1937" spans="1:11" x14ac:dyDescent="0.25">
      <c r="A1937" s="83"/>
      <c r="B1937" s="84">
        <v>42362</v>
      </c>
      <c r="C1937" s="85"/>
      <c r="D1937" s="85"/>
      <c r="E1937" s="85"/>
      <c r="F1937" s="85"/>
      <c r="G1937" s="85"/>
      <c r="H1937" s="85"/>
      <c r="I1937" s="85"/>
      <c r="J1937" s="85"/>
      <c r="K1937" s="88"/>
    </row>
    <row r="1938" spans="1:11" x14ac:dyDescent="0.25">
      <c r="A1938" s="71"/>
      <c r="B1938" s="72"/>
      <c r="C1938" s="73"/>
      <c r="D1938" s="73"/>
      <c r="E1938" s="73"/>
      <c r="F1938" s="73"/>
      <c r="G1938" s="73"/>
      <c r="H1938" s="73"/>
      <c r="I1938" s="73"/>
      <c r="J1938" s="73"/>
      <c r="K1938" s="88"/>
    </row>
    <row r="1939" spans="1:11" x14ac:dyDescent="0.25">
      <c r="A1939" s="74"/>
      <c r="B1939" s="72"/>
      <c r="C1939" s="75"/>
      <c r="D1939" s="75"/>
      <c r="E1939" s="75"/>
      <c r="F1939" s="75"/>
      <c r="G1939" s="75"/>
      <c r="H1939" s="75"/>
      <c r="I1939" s="75"/>
      <c r="J1939" s="75"/>
      <c r="K1939" s="88"/>
    </row>
    <row r="1940" spans="1:11" x14ac:dyDescent="0.25">
      <c r="A1940" s="76"/>
      <c r="B1940" s="72"/>
      <c r="C1940" s="78"/>
      <c r="D1940" s="78"/>
      <c r="E1940" s="78"/>
      <c r="F1940" s="78"/>
      <c r="G1940" s="78"/>
      <c r="H1940" s="78"/>
      <c r="I1940" s="78"/>
      <c r="J1940" s="78"/>
      <c r="K1940" s="88"/>
    </row>
    <row r="1941" spans="1:11" x14ac:dyDescent="0.25">
      <c r="A1941" s="79"/>
      <c r="B1941" s="72"/>
      <c r="C1941" s="80"/>
      <c r="D1941" s="80"/>
      <c r="E1941" s="80"/>
      <c r="F1941" s="80"/>
      <c r="G1941" s="80"/>
      <c r="H1941" s="80"/>
      <c r="I1941" s="80"/>
      <c r="J1941" s="80"/>
      <c r="K1941" s="88"/>
    </row>
    <row r="1942" spans="1:11" x14ac:dyDescent="0.25">
      <c r="A1942" s="81"/>
      <c r="B1942" s="72"/>
      <c r="C1942" s="82"/>
      <c r="D1942" s="82"/>
      <c r="E1942" s="82"/>
      <c r="F1942" s="82"/>
      <c r="G1942" s="82"/>
      <c r="H1942" s="82"/>
      <c r="I1942" s="82"/>
      <c r="J1942" s="82"/>
      <c r="K1942" s="88"/>
    </row>
    <row r="1943" spans="1:11" x14ac:dyDescent="0.25">
      <c r="A1943" s="83"/>
      <c r="B1943" s="84">
        <v>42363</v>
      </c>
      <c r="C1943" s="85"/>
      <c r="D1943" s="85"/>
      <c r="E1943" s="85"/>
      <c r="F1943" s="85"/>
      <c r="G1943" s="85"/>
      <c r="H1943" s="85"/>
      <c r="I1943" s="85"/>
      <c r="J1943" s="85"/>
      <c r="K1943" s="88"/>
    </row>
    <row r="1944" spans="1:11" x14ac:dyDescent="0.25">
      <c r="A1944" s="71"/>
      <c r="B1944" s="72"/>
      <c r="C1944" s="73"/>
      <c r="D1944" s="73"/>
      <c r="E1944" s="73"/>
      <c r="F1944" s="73"/>
      <c r="G1944" s="73"/>
      <c r="H1944" s="73"/>
      <c r="I1944" s="73"/>
      <c r="J1944" s="73"/>
      <c r="K1944" s="88"/>
    </row>
    <row r="1945" spans="1:11" x14ac:dyDescent="0.25">
      <c r="A1945" s="74"/>
      <c r="B1945" s="72"/>
      <c r="C1945" s="75"/>
      <c r="D1945" s="75"/>
      <c r="E1945" s="75"/>
      <c r="F1945" s="75"/>
      <c r="G1945" s="75"/>
      <c r="H1945" s="75"/>
      <c r="I1945" s="75"/>
      <c r="J1945" s="75"/>
      <c r="K1945" s="88"/>
    </row>
    <row r="1946" spans="1:11" x14ac:dyDescent="0.25">
      <c r="A1946" s="76"/>
      <c r="B1946" s="72"/>
      <c r="C1946" s="78"/>
      <c r="D1946" s="78"/>
      <c r="E1946" s="78"/>
      <c r="F1946" s="78"/>
      <c r="G1946" s="78"/>
      <c r="H1946" s="78"/>
      <c r="I1946" s="78"/>
      <c r="J1946" s="78"/>
      <c r="K1946" s="88"/>
    </row>
    <row r="1947" spans="1:11" x14ac:dyDescent="0.25">
      <c r="A1947" s="79"/>
      <c r="B1947" s="72"/>
      <c r="C1947" s="80"/>
      <c r="D1947" s="80"/>
      <c r="E1947" s="80"/>
      <c r="F1947" s="80"/>
      <c r="G1947" s="80"/>
      <c r="H1947" s="80"/>
      <c r="I1947" s="80"/>
      <c r="J1947" s="80"/>
      <c r="K1947" s="88"/>
    </row>
    <row r="1948" spans="1:11" x14ac:dyDescent="0.25">
      <c r="A1948" s="81"/>
      <c r="B1948" s="72"/>
      <c r="C1948" s="82"/>
      <c r="D1948" s="82"/>
      <c r="E1948" s="82"/>
      <c r="F1948" s="82"/>
      <c r="G1948" s="82"/>
      <c r="H1948" s="82"/>
      <c r="I1948" s="82"/>
      <c r="J1948" s="82"/>
      <c r="K1948" s="88"/>
    </row>
    <row r="1949" spans="1:11" x14ac:dyDescent="0.25">
      <c r="A1949" s="68"/>
      <c r="B1949" s="69"/>
      <c r="C1949" s="70">
        <f>SUM(C1954,C1960,C1966)</f>
        <v>0</v>
      </c>
      <c r="D1949" s="70">
        <f t="shared" ref="D1949:J1949" si="80">SUM(D1954,D1960,D1966)</f>
        <v>0</v>
      </c>
      <c r="E1949" s="70">
        <f t="shared" si="80"/>
        <v>0</v>
      </c>
      <c r="F1949" s="70">
        <f t="shared" si="80"/>
        <v>0</v>
      </c>
      <c r="G1949" s="70">
        <f t="shared" si="80"/>
        <v>0</v>
      </c>
      <c r="H1949" s="70">
        <f t="shared" si="80"/>
        <v>0</v>
      </c>
      <c r="I1949" s="70">
        <f t="shared" si="80"/>
        <v>0</v>
      </c>
      <c r="J1949" s="70">
        <f t="shared" si="80"/>
        <v>0</v>
      </c>
      <c r="K1949" s="88"/>
    </row>
    <row r="1950" spans="1:11" x14ac:dyDescent="0.25">
      <c r="A1950" s="71"/>
      <c r="B1950" s="72">
        <v>42366</v>
      </c>
      <c r="C1950" s="73"/>
      <c r="D1950" s="73"/>
      <c r="E1950" s="73"/>
      <c r="F1950" s="73"/>
      <c r="G1950" s="73"/>
      <c r="H1950" s="73"/>
      <c r="I1950" s="73"/>
      <c r="J1950" s="73"/>
      <c r="K1950" s="88"/>
    </row>
    <row r="1951" spans="1:11" x14ac:dyDescent="0.25">
      <c r="A1951" s="74"/>
      <c r="B1951" s="72"/>
      <c r="C1951" s="75"/>
      <c r="D1951" s="75"/>
      <c r="E1951" s="75"/>
      <c r="F1951" s="75"/>
      <c r="G1951" s="75"/>
      <c r="H1951" s="75"/>
      <c r="I1951" s="75"/>
      <c r="J1951" s="75"/>
      <c r="K1951" s="88"/>
    </row>
    <row r="1952" spans="1:11" x14ac:dyDescent="0.25">
      <c r="A1952" s="76"/>
      <c r="B1952" s="72"/>
      <c r="C1952" s="78"/>
      <c r="D1952" s="78"/>
      <c r="E1952" s="78"/>
      <c r="F1952" s="78"/>
      <c r="G1952" s="78"/>
      <c r="H1952" s="78"/>
      <c r="I1952" s="78"/>
      <c r="J1952" s="78"/>
      <c r="K1952" s="88"/>
    </row>
    <row r="1953" spans="1:11" x14ac:dyDescent="0.25">
      <c r="A1953" s="79"/>
      <c r="B1953" s="72"/>
      <c r="C1953" s="80"/>
      <c r="D1953" s="80"/>
      <c r="E1953" s="80"/>
      <c r="F1953" s="80"/>
      <c r="G1953" s="80"/>
      <c r="H1953" s="80"/>
      <c r="I1953" s="80"/>
      <c r="J1953" s="80"/>
      <c r="K1953" s="88"/>
    </row>
    <row r="1954" spans="1:11" x14ac:dyDescent="0.25">
      <c r="A1954" s="95"/>
      <c r="B1954" s="96"/>
      <c r="C1954" s="97"/>
      <c r="D1954" s="97"/>
      <c r="E1954" s="97"/>
      <c r="F1954" s="97"/>
      <c r="G1954" s="97"/>
      <c r="H1954" s="97"/>
      <c r="I1954" s="97"/>
      <c r="J1954" s="97"/>
      <c r="K1954" s="88"/>
    </row>
  </sheetData>
  <conditionalFormatting sqref="B295 B325 B360:B383 B330:B353 B355 B390:B401 B385 B415 B445 B475 B505 B403:B413 B1955:B1048576 B420:B443 B450:B473 B480:B503 B510:B533 B270 B276 B282 B288 B300:B323 B2 A3:A4 A263 A1835 A1576 A1444 A1179 A920 A788 B631:B654 B1925:B1948 B1950 A1949 B1895:B1918 B1920 A1919 B1890 A1889 B1836:B1858 B1860:B1888 A1859 B1830:B1834 A1829 B1800:B1828 A1799 B1770:B1798 A1769 B1740:B1768 A1739 B1710:B1738 A1708:A1709 B1679:B1707 A1678 B1649:B1677 A1648 B1619:B1647 A1618 B1577:B1587 B1589:B1617 A1588 B1559:B1575 A1558 B1529:B1557 A1528 B1499:B1527 A1498 B1445:B1467 B1469:B1497 A1468 B1439:B1443 A1438 B1409:B1437 A1408 B1379:B1407 A1378 B1349:B1377 A1348 B1319:B1347 A1317:A1318 B1288:B1316 A1287 B1258:B1286 A1257 B1228:B1256 A1227 B1180:B1196 B1198:B1226 A1197 B1168:B1178 A1167 B1138:B1166 A1137 B1108:B1136 A1107 B1078:B1106 A1077 B1048:B1076 A1046:A1047 B1017:B1045 A1016 B987:B1015 A986 B957:B985 A956 B921:B925 B927:B955 A926 B897:B919 A896 B867:B895 A866 B837:B865 A836 B789:B805 B807:B835 A806 B777:B787 A776 B747:B775 A746 B717:B745 A716 B687:B715 A686 B657:B685 A655:A656 B601:B624 B626 A625 B596 A595 B566:B594 A565 B536:B564 A535 B234:B262 A233 B204:B232 A203 B174:B202 A173 B144:B172 A142:A143 B113:B141 A112 B83:B111 A82 B53:B81 A52 B5:B21 B23:B51 A22">
    <cfRule type="cellIs" dxfId="361" priority="181" operator="between">
      <formula>0</formula>
      <formula>0</formula>
    </cfRule>
  </conditionalFormatting>
  <conditionalFormatting sqref="A4 A22 B28 B34 B40 B46 A52 B58 B64 B70 B76 A82 B88 B94 B100 B106 A112 B118 B124 B130 B136 B149 B155 B161 B167 B179 B185 B191 B197 B209 B215 B221 B227 B239 B245 B251 B257 B270 B276 B282 B288 B300 B306 B312 B318 B330 B336 B342 B348 B360 B366 B372 B378 B390 B396 B408 B420 B426 B432 B438 B450 B456 B462 B468 B480 B486 B492 B498 B510 B516 B522 B528 A535 B541 B547 B553 B559 B571 B577 B583 B589 B601 B607 B613 B619 B631 B637 B643 B649 B662 B668 B674 B680 B692 B698 B704 B710 B722 B728 B734 B740 B752 B758 B764 B770 B782 B794 B800 B812 B818 B824 B830 B842 B848 B854 B860 B872 B878 B884 B890 B902 B908 B914 B932 B938 B944 B950 B962 B968 B974 B980 B992 B998 B1004 B1010 B1022 B1028 B1034 B1040 B1053 B1059 B1065 B1071 B1083 B1089 B1095 B1101 B1113 B1119 B1125 B1131 B1143 B1149 B1155 B1161 B1173 B1185 B1191 B1203 B1209 B1215 B1221 B1233 B1239 B1245 B1251 B1263 B1269 B1275 B1281 B1293 B1299 B1305 B1311 B1324 B1330 B1336 B1342 B1354 B1360 B1366 B1372 B1384 B1390 B1396 B1402 B1414 B1420 B1426 B1432 B1450 B1456 B1462 B1474 B1480 B1486 B1492 B1504 B1510 B1516 B1522 B1534 B1540 B1546 B1552 B1564 B1570 A1576 B1582 B1594 B1600 B1606 B1612 B1624 B1630 B1636 B1642 B1654 B1660 B1666 B1672 B1684 B1690 B1696 B1702 A1708 B1715 B1721 B1727 B1733 B1745 B1751 B1757 B1763 B1775 B1781 B1787 B1793 B1805 B1811 B1817 B1823 A1835 B1841 B1847 B1853 B1865 B1871 B1877 B1883 B1895 B1901 B1907 B1913 B1925 B1931 B1937 B1943 B445">
    <cfRule type="cellIs" dxfId="359" priority="180" operator="between">
      <formula>0</formula>
      <formula>0</formula>
    </cfRule>
  </conditionalFormatting>
  <conditionalFormatting sqref="B10 B46 A52 B58 B64 B70 A82 B88 B94 B100 B106 A112 B118 B124 B130 B136 B167 B179 B185 B191 B197 B209 B215 B330 B336 B342 B348 B360 B366 B372 B378 B390 B396 B408 B420 B426 B432 B438 B450 B456 B462 B468 B480 B486 B492 B498 B510 B516 B522 B528 A535 B541 B547 B553 B559 B571 B577 B583 B589 B601 B607 B613 B619 B631 B637 B643 B649 B662 B668 B674 B680 B692 B698 B704 B710 B722 B728 B734 B740 B752 B758 B764 B770 B782 B794 B800 B812 B818 B824 B830 B842 B848 B854 B860 B872 B878 B884 B890 B902 B908 B914 B932 B938 B944 B950 B962 B968 B974 B980 B992 B998 B1004 B1010 B1022 B1028 B1034 B1040 B1053 B1059 B1065 B1071 B1083 B1089 B1095 B1101 B1113 B1119 B1125 B1131 B1143 B1149 B1155 B1161 B1173 B1185 B1191 B1203 B1209 B1215 B1221 B1233 B1239 B1245 B1251 B1263 B1269 B1275 B1281 B1293 B1299 B1305 B1311 B1324 B1330 B1336 B1342 B1354 B1360 B1366 B1372 B1384 B1390 B1396 B1402 B1414 B1420 B1426 B1432 B1450 B1456 B1462 B1474 B1480 B1486 B1492 B1504 B1510 B1516 B1522 B1534 B1540 B1546 B1552 B1564 B1570 A1576 B1582 B1594 B1600 B1606 B1612 B1624 B1630 B1636 B1642 B1654 B1660 B1666 B1672 B1684 B1690 B1696 B1702 A1708 B1715 B1721 B1727 B1733 B1745 B1751 B1757 B1763 B1775 B1781 B1787 B1793 B1805 B1811 B1817 B1823 A1835 B1841 B1847 B1853 B1865 B1871 B1877 B1883 B1895 B1901 B1907 B1913 B1925 B1931 B1937 B1943 B445">
    <cfRule type="cellIs" dxfId="357" priority="179" operator="between">
      <formula>0</formula>
      <formula>0</formula>
    </cfRule>
  </conditionalFormatting>
  <conditionalFormatting sqref="B10 B46 A52 B58 B64 B70 A82 B88 B94 B100 B106 A112 B118 B124 B130 B136 B167 B179 B185 B191 B197 B209 B215 B330 B336 B342 B348 B360 B366 B372 B378 B390 B396 B408 B420 B426 B432 B438 B450 B456 B462 B468 B480 B486 B492 B498 B510 B516 B522 B528 A535 B541 B547 B553 B559 B571 B577 B583 B589 B601 B607 B613 B619 B631 B637 B643 B649 B662 B668 B674 B680 B692 B698 B704 B710 B722 B728 B734 B740 B752 B758 B764 B770 B782 B794 B800 B812 B818 B824 B830 B842 B848 B854 B860 B872 B878 B884 B890 B902 B908 B914 B932 B938 B944 B950 B962 B968 B974 B980 B992 B998 B1004 B1010 B1022 B1028 B1034 B1040 B1053 B1059 B1065 B1071 B1083 B1089 B1095 B1101 B1113 B1119 B1125 B1131 B1143 B1149 B1155 B1161 B1173 B1185 B1191 B1203 B1209 B1215 B1221 B1233 B1239 B1245 B1251 B1263 B1269 B1275 B1281 B1293 B1299 B1305 B1311 B1324 B1330 B1336 B1342 B1354 B1360 B1366 B1372 B1384 B1390 B1396 B1402 B1414 B1420 B1426 B1432 B1450 B1456 B1462 B1474 B1480 B1486 B1492 B1504 B1510 B1516 B1522 B1534 B1540 B1546 B1552 B1564 B1570 A1576 B1582 B1594 B1600 B1606 B1612 B1624 B1630 B1636 B1642 B1654 B1660 B1666 B1672 B1684 B1690 B1696 B1702 A1708 B1715 B1721 B1727 B1733 B1745 B1751 B1757 B1763 B1775 B1781 B1787 B1793 B1805 B1811 B1817 B1823 A1835 B1841 B1847 B1853 B1865 B1871 B1877 B1883 B1895 B1901 B1907 B1913 B1925 B1931 B1937 B1943 B445">
    <cfRule type="cellIs" dxfId="355" priority="178" operator="between">
      <formula>0</formula>
      <formula>0</formula>
    </cfRule>
  </conditionalFormatting>
  <conditionalFormatting sqref="A4 B10 B16 A22 B28 B34 B40 B46 A52 B58 B64 B70 B76 A82 B88 B94 B100 B106 A112 B118 B124 B130 B136 B149 B155 B161 B167 B179 B185 B191 B197 B209 B215 B221 B227 B239 B245 B251 B257 B270 B276 B282 B288 B300 B306 B312 B318 B330 B336 B342 B348 B360 B366 B372 B378 B390 B396 B408 B420 B426 B432 B438 B450 B456 B462 B468 B480 B486 B492 B498 B510 B516 B522 B528 A535 B541 B547 B553 B559 B571 B577 B583 B589 B601 B607 B613 B619 B631 B637 B643 B649 B662 B668 B674 B680 B692 B698 B704 B710 B722 B728 B734 B740 B752 B758 B764 B770 B782 B794 B800 B812 B818 B824 B830 B842 B848 B854 B860 B872 B878 B884 B890 B902 B908 B914 B932 B938 B944 B950 B962 B968 B974 B980 B992 B998 B1004 B1010 B1022 B1028 B1034 B1040 B1053 B1059 B1065 B1071 B1083 B1089 B1095 B1101 B1113 B1119 B1125 B1131 B1143 B1149 B1155 B1161 B1173 B1185 B1191 B1203 B1209 B1215 B1221 B1233 B1239 B1245 B1251 B1263 B1269 B1275 B1281 B1293 B1299 B1305 B1311 B1324 B1330 B1336 B1342 B1354 B1360 B1366 B1372 B1384 B1390 B1396 B1402 B1414 B1420 B1426 B1432 B1450 B1456 B1462 B1474 B1480 B1486 B1492 B1504 B1510 B1516 B1522 B1534 B1540 B1546 B1552 B1564 B1570 A1576 B1582 B1594 B1600 B1606 B1612 B1624 B1630 B1636 B1642 B1654 B1660 B1666 B1672 B1684 B1690 B1696 B1702 A1708 B1715 B1721 B1727 B1733 B1745 B1751 B1757 B1763 B1775 B1781 B1787 B1793 B1805 B1811 B1817 B1823 A1835 B1841 B1847 B1853 B1865 B1871 B1877 B1883 B1895 B1901 B1907 B1913 B1925 B1931 B1937 B1943 B445">
    <cfRule type="cellIs" dxfId="353" priority="177" operator="between">
      <formula>0</formula>
      <formula>0</formula>
    </cfRule>
  </conditionalFormatting>
  <conditionalFormatting sqref="B5">
    <cfRule type="cellIs" dxfId="351" priority="176" operator="between">
      <formula>0</formula>
      <formula>0</formula>
    </cfRule>
  </conditionalFormatting>
  <conditionalFormatting sqref="B5">
    <cfRule type="cellIs" dxfId="349" priority="175" operator="between">
      <formula>0</formula>
      <formula>0</formula>
    </cfRule>
  </conditionalFormatting>
  <conditionalFormatting sqref="B5">
    <cfRule type="cellIs" dxfId="347" priority="174" operator="between">
      <formula>0</formula>
      <formula>0</formula>
    </cfRule>
  </conditionalFormatting>
  <conditionalFormatting sqref="B5">
    <cfRule type="cellIs" dxfId="345" priority="173" operator="between">
      <formula>0</formula>
      <formula>0</formula>
    </cfRule>
  </conditionalFormatting>
  <conditionalFormatting sqref="A3">
    <cfRule type="cellIs" dxfId="343" priority="172" operator="between">
      <formula>0</formula>
      <formula>0</formula>
    </cfRule>
  </conditionalFormatting>
  <conditionalFormatting sqref="A3">
    <cfRule type="cellIs" dxfId="341" priority="171" operator="between">
      <formula>0</formula>
      <formula>0</formula>
    </cfRule>
  </conditionalFormatting>
  <conditionalFormatting sqref="B83">
    <cfRule type="cellIs" dxfId="339" priority="170" operator="between">
      <formula>0</formula>
      <formula>0</formula>
    </cfRule>
  </conditionalFormatting>
  <conditionalFormatting sqref="B83">
    <cfRule type="cellIs" dxfId="337" priority="169" operator="between">
      <formula>0</formula>
      <formula>0</formula>
    </cfRule>
  </conditionalFormatting>
  <conditionalFormatting sqref="B83">
    <cfRule type="cellIs" dxfId="335" priority="168" operator="between">
      <formula>0</formula>
      <formula>0</formula>
    </cfRule>
  </conditionalFormatting>
  <conditionalFormatting sqref="B83">
    <cfRule type="cellIs" dxfId="333" priority="167" operator="between">
      <formula>0</formula>
      <formula>0</formula>
    </cfRule>
  </conditionalFormatting>
  <conditionalFormatting sqref="B144">
    <cfRule type="cellIs" dxfId="331" priority="166" operator="between">
      <formula>0</formula>
      <formula>0</formula>
    </cfRule>
  </conditionalFormatting>
  <conditionalFormatting sqref="B144">
    <cfRule type="cellIs" dxfId="329" priority="165" operator="between">
      <formula>0</formula>
      <formula>0</formula>
    </cfRule>
  </conditionalFormatting>
  <conditionalFormatting sqref="B144">
    <cfRule type="cellIs" dxfId="327" priority="164" operator="between">
      <formula>0</formula>
      <formula>0</formula>
    </cfRule>
  </conditionalFormatting>
  <conditionalFormatting sqref="B144">
    <cfRule type="cellIs" dxfId="325" priority="163" operator="between">
      <formula>0</formula>
      <formula>0</formula>
    </cfRule>
  </conditionalFormatting>
  <conditionalFormatting sqref="B174">
    <cfRule type="cellIs" dxfId="323" priority="162" operator="between">
      <formula>0</formula>
      <formula>0</formula>
    </cfRule>
  </conditionalFormatting>
  <conditionalFormatting sqref="B174">
    <cfRule type="cellIs" dxfId="321" priority="161" operator="between">
      <formula>0</formula>
      <formula>0</formula>
    </cfRule>
  </conditionalFormatting>
  <conditionalFormatting sqref="B174">
    <cfRule type="cellIs" dxfId="319" priority="160" operator="between">
      <formula>0</formula>
      <formula>0</formula>
    </cfRule>
  </conditionalFormatting>
  <conditionalFormatting sqref="B174">
    <cfRule type="cellIs" dxfId="317" priority="159" operator="between">
      <formula>0</formula>
      <formula>0</formula>
    </cfRule>
  </conditionalFormatting>
  <conditionalFormatting sqref="A173">
    <cfRule type="cellIs" dxfId="315" priority="158" operator="between">
      <formula>0</formula>
      <formula>0</formula>
    </cfRule>
  </conditionalFormatting>
  <conditionalFormatting sqref="A173">
    <cfRule type="cellIs" dxfId="313" priority="157" operator="between">
      <formula>0</formula>
      <formula>0</formula>
    </cfRule>
  </conditionalFormatting>
  <conditionalFormatting sqref="A173">
    <cfRule type="cellIs" dxfId="311" priority="156" operator="between">
      <formula>0</formula>
      <formula>0</formula>
    </cfRule>
  </conditionalFormatting>
  <conditionalFormatting sqref="A173">
    <cfRule type="cellIs" dxfId="309" priority="155" operator="between">
      <formula>0</formula>
      <formula>0</formula>
    </cfRule>
  </conditionalFormatting>
  <conditionalFormatting sqref="B204">
    <cfRule type="cellIs" dxfId="307" priority="154" operator="between">
      <formula>0</formula>
      <formula>0</formula>
    </cfRule>
  </conditionalFormatting>
  <conditionalFormatting sqref="B204">
    <cfRule type="cellIs" dxfId="305" priority="153" operator="between">
      <formula>0</formula>
      <formula>0</formula>
    </cfRule>
  </conditionalFormatting>
  <conditionalFormatting sqref="B204">
    <cfRule type="cellIs" dxfId="303" priority="152" operator="between">
      <formula>0</formula>
      <formula>0</formula>
    </cfRule>
  </conditionalFormatting>
  <conditionalFormatting sqref="B204">
    <cfRule type="cellIs" dxfId="301" priority="151" operator="between">
      <formula>0</formula>
      <formula>0</formula>
    </cfRule>
  </conditionalFormatting>
  <conditionalFormatting sqref="A203">
    <cfRule type="cellIs" dxfId="299" priority="150" operator="between">
      <formula>0</formula>
      <formula>0</formula>
    </cfRule>
  </conditionalFormatting>
  <conditionalFormatting sqref="A203">
    <cfRule type="cellIs" dxfId="297" priority="149" operator="between">
      <formula>0</formula>
      <formula>0</formula>
    </cfRule>
  </conditionalFormatting>
  <conditionalFormatting sqref="A203">
    <cfRule type="cellIs" dxfId="295" priority="148" operator="between">
      <formula>0</formula>
      <formula>0</formula>
    </cfRule>
  </conditionalFormatting>
  <conditionalFormatting sqref="A203">
    <cfRule type="cellIs" dxfId="293" priority="147" operator="between">
      <formula>0</formula>
      <formula>0</formula>
    </cfRule>
  </conditionalFormatting>
  <conditionalFormatting sqref="B234">
    <cfRule type="cellIs" dxfId="291" priority="146" operator="between">
      <formula>0</formula>
      <formula>0</formula>
    </cfRule>
  </conditionalFormatting>
  <conditionalFormatting sqref="B234">
    <cfRule type="cellIs" dxfId="289" priority="145" operator="between">
      <formula>0</formula>
      <formula>0</formula>
    </cfRule>
  </conditionalFormatting>
  <conditionalFormatting sqref="B234">
    <cfRule type="cellIs" dxfId="287" priority="144" operator="between">
      <formula>0</formula>
      <formula>0</formula>
    </cfRule>
  </conditionalFormatting>
  <conditionalFormatting sqref="B234">
    <cfRule type="cellIs" dxfId="285" priority="143" operator="between">
      <formula>0</formula>
      <formula>0</formula>
    </cfRule>
  </conditionalFormatting>
  <conditionalFormatting sqref="A233">
    <cfRule type="cellIs" dxfId="283" priority="142" operator="between">
      <formula>0</formula>
      <formula>0</formula>
    </cfRule>
  </conditionalFormatting>
  <conditionalFormatting sqref="B265:B293">
    <cfRule type="cellIs" dxfId="281" priority="141" operator="between">
      <formula>0</formula>
      <formula>0</formula>
    </cfRule>
  </conditionalFormatting>
  <conditionalFormatting sqref="B265:B293">
    <cfRule type="cellIs" dxfId="279" priority="140" operator="between">
      <formula>0</formula>
      <formula>0</formula>
    </cfRule>
  </conditionalFormatting>
  <conditionalFormatting sqref="B265:B293">
    <cfRule type="cellIs" dxfId="277" priority="139" operator="between">
      <formula>0</formula>
      <formula>0</formula>
    </cfRule>
  </conditionalFormatting>
  <conditionalFormatting sqref="A263">
    <cfRule type="cellIs" dxfId="275" priority="138" operator="between">
      <formula>0</formula>
      <formula>0</formula>
    </cfRule>
  </conditionalFormatting>
  <conditionalFormatting sqref="A263">
    <cfRule type="cellIs" dxfId="273" priority="137" operator="between">
      <formula>0</formula>
      <formula>0</formula>
    </cfRule>
  </conditionalFormatting>
  <conditionalFormatting sqref="A263">
    <cfRule type="cellIs" dxfId="271" priority="136" operator="between">
      <formula>0</formula>
      <formula>0</formula>
    </cfRule>
  </conditionalFormatting>
  <conditionalFormatting sqref="A263">
    <cfRule type="cellIs" dxfId="269" priority="135" operator="between">
      <formula>0</formula>
      <formula>0</formula>
    </cfRule>
  </conditionalFormatting>
  <conditionalFormatting sqref="B265">
    <cfRule type="cellIs" dxfId="267" priority="134" operator="between">
      <formula>0</formula>
      <formula>0</formula>
    </cfRule>
  </conditionalFormatting>
  <conditionalFormatting sqref="B265">
    <cfRule type="cellIs" dxfId="265" priority="133" operator="between">
      <formula>0</formula>
      <formula>0</formula>
    </cfRule>
  </conditionalFormatting>
  <conditionalFormatting sqref="B265">
    <cfRule type="cellIs" dxfId="263" priority="132" operator="between">
      <formula>0</formula>
      <formula>0</formula>
    </cfRule>
  </conditionalFormatting>
  <conditionalFormatting sqref="B265">
    <cfRule type="cellIs" dxfId="261" priority="131" operator="between">
      <formula>0</formula>
      <formula>0</formula>
    </cfRule>
  </conditionalFormatting>
  <conditionalFormatting sqref="A264">
    <cfRule type="cellIs" dxfId="259" priority="130" operator="between">
      <formula>0</formula>
      <formula>0</formula>
    </cfRule>
  </conditionalFormatting>
  <conditionalFormatting sqref="A264">
    <cfRule type="cellIs" dxfId="257" priority="129" operator="between">
      <formula>0</formula>
      <formula>0</formula>
    </cfRule>
  </conditionalFormatting>
  <conditionalFormatting sqref="A264">
    <cfRule type="cellIs" dxfId="255" priority="128" operator="between">
      <formula>0</formula>
      <formula>0</formula>
    </cfRule>
  </conditionalFormatting>
  <conditionalFormatting sqref="A264">
    <cfRule type="cellIs" dxfId="253" priority="127" operator="between">
      <formula>0</formula>
      <formula>0</formula>
    </cfRule>
  </conditionalFormatting>
  <conditionalFormatting sqref="B295">
    <cfRule type="cellIs" dxfId="251" priority="126" operator="between">
      <formula>0</formula>
      <formula>0</formula>
    </cfRule>
  </conditionalFormatting>
  <conditionalFormatting sqref="B295">
    <cfRule type="cellIs" dxfId="249" priority="125" operator="between">
      <formula>0</formula>
      <formula>0</formula>
    </cfRule>
  </conditionalFormatting>
  <conditionalFormatting sqref="B295">
    <cfRule type="cellIs" dxfId="247" priority="124" operator="between">
      <formula>0</formula>
      <formula>0</formula>
    </cfRule>
  </conditionalFormatting>
  <conditionalFormatting sqref="B295">
    <cfRule type="cellIs" dxfId="245" priority="123" operator="between">
      <formula>0</formula>
      <formula>0</formula>
    </cfRule>
  </conditionalFormatting>
  <conditionalFormatting sqref="A294">
    <cfRule type="cellIs" dxfId="243" priority="122" operator="between">
      <formula>0</formula>
      <formula>0</formula>
    </cfRule>
  </conditionalFormatting>
  <conditionalFormatting sqref="A294">
    <cfRule type="cellIs" dxfId="241" priority="121" operator="between">
      <formula>0</formula>
      <formula>0</formula>
    </cfRule>
  </conditionalFormatting>
  <conditionalFormatting sqref="A294">
    <cfRule type="cellIs" dxfId="239" priority="120" operator="between">
      <formula>0</formula>
      <formula>0</formula>
    </cfRule>
  </conditionalFormatting>
  <conditionalFormatting sqref="A294">
    <cfRule type="cellIs" dxfId="237" priority="119" operator="between">
      <formula>0</formula>
      <formula>0</formula>
    </cfRule>
  </conditionalFormatting>
  <conditionalFormatting sqref="A324">
    <cfRule type="cellIs" dxfId="235" priority="118" operator="between">
      <formula>0</formula>
      <formula>0</formula>
    </cfRule>
  </conditionalFormatting>
  <conditionalFormatting sqref="A324">
    <cfRule type="cellIs" dxfId="233" priority="117" operator="between">
      <formula>0</formula>
      <formula>0</formula>
    </cfRule>
  </conditionalFormatting>
  <conditionalFormatting sqref="A324">
    <cfRule type="cellIs" dxfId="231" priority="116" operator="between">
      <formula>0</formula>
      <formula>0</formula>
    </cfRule>
  </conditionalFormatting>
  <conditionalFormatting sqref="A324">
    <cfRule type="cellIs" dxfId="229" priority="115" operator="between">
      <formula>0</formula>
      <formula>0</formula>
    </cfRule>
  </conditionalFormatting>
  <conditionalFormatting sqref="B355">
    <cfRule type="cellIs" dxfId="227" priority="114" operator="between">
      <formula>0</formula>
      <formula>0</formula>
    </cfRule>
  </conditionalFormatting>
  <conditionalFormatting sqref="B355">
    <cfRule type="cellIs" dxfId="225" priority="113" operator="between">
      <formula>0</formula>
      <formula>0</formula>
    </cfRule>
  </conditionalFormatting>
  <conditionalFormatting sqref="B355">
    <cfRule type="cellIs" dxfId="223" priority="112" operator="between">
      <formula>0</formula>
      <formula>0</formula>
    </cfRule>
  </conditionalFormatting>
  <conditionalFormatting sqref="B355">
    <cfRule type="cellIs" dxfId="221" priority="111" operator="between">
      <formula>0</formula>
      <formula>0</formula>
    </cfRule>
  </conditionalFormatting>
  <conditionalFormatting sqref="A354">
    <cfRule type="cellIs" dxfId="219" priority="110" operator="between">
      <formula>0</formula>
      <formula>0</formula>
    </cfRule>
  </conditionalFormatting>
  <conditionalFormatting sqref="A354">
    <cfRule type="cellIs" dxfId="217" priority="109" operator="between">
      <formula>0</formula>
      <formula>0</formula>
    </cfRule>
  </conditionalFormatting>
  <conditionalFormatting sqref="A354">
    <cfRule type="cellIs" dxfId="215" priority="108" operator="between">
      <formula>0</formula>
      <formula>0</formula>
    </cfRule>
  </conditionalFormatting>
  <conditionalFormatting sqref="A354">
    <cfRule type="cellIs" dxfId="213" priority="107" operator="between">
      <formula>0</formula>
      <formula>0</formula>
    </cfRule>
  </conditionalFormatting>
  <conditionalFormatting sqref="A384">
    <cfRule type="cellIs" dxfId="211" priority="106" operator="between">
      <formula>0</formula>
      <formula>0</formula>
    </cfRule>
  </conditionalFormatting>
  <conditionalFormatting sqref="A384">
    <cfRule type="cellIs" dxfId="209" priority="105" operator="between">
      <formula>0</formula>
      <formula>0</formula>
    </cfRule>
  </conditionalFormatting>
  <conditionalFormatting sqref="A384">
    <cfRule type="cellIs" dxfId="207" priority="104" operator="between">
      <formula>0</formula>
      <formula>0</formula>
    </cfRule>
  </conditionalFormatting>
  <conditionalFormatting sqref="A384">
    <cfRule type="cellIs" dxfId="205" priority="103" operator="between">
      <formula>0</formula>
      <formula>0</formula>
    </cfRule>
  </conditionalFormatting>
  <conditionalFormatting sqref="A402">
    <cfRule type="cellIs" dxfId="203" priority="102" operator="between">
      <formula>0</formula>
      <formula>0</formula>
    </cfRule>
  </conditionalFormatting>
  <conditionalFormatting sqref="A402">
    <cfRule type="cellIs" dxfId="201" priority="101" operator="between">
      <formula>0</formula>
      <formula>0</formula>
    </cfRule>
  </conditionalFormatting>
  <conditionalFormatting sqref="A402">
    <cfRule type="cellIs" dxfId="199" priority="100" operator="between">
      <formula>0</formula>
      <formula>0</formula>
    </cfRule>
  </conditionalFormatting>
  <conditionalFormatting sqref="A402">
    <cfRule type="cellIs" dxfId="197" priority="99" operator="between">
      <formula>0</formula>
      <formula>0</formula>
    </cfRule>
  </conditionalFormatting>
  <conditionalFormatting sqref="A402">
    <cfRule type="cellIs" dxfId="195" priority="98" operator="between">
      <formula>0</formula>
      <formula>0</formula>
    </cfRule>
  </conditionalFormatting>
  <conditionalFormatting sqref="A402">
    <cfRule type="cellIs" dxfId="193" priority="97" operator="between">
      <formula>0</formula>
      <formula>0</formula>
    </cfRule>
  </conditionalFormatting>
  <conditionalFormatting sqref="A402">
    <cfRule type="cellIs" dxfId="191" priority="96" operator="between">
      <formula>0</formula>
      <formula>0</formula>
    </cfRule>
  </conditionalFormatting>
  <conditionalFormatting sqref="A414">
    <cfRule type="cellIs" dxfId="189" priority="95" operator="between">
      <formula>0</formula>
      <formula>0</formula>
    </cfRule>
  </conditionalFormatting>
  <conditionalFormatting sqref="A414">
    <cfRule type="cellIs" dxfId="187" priority="94" operator="between">
      <formula>0</formula>
      <formula>0</formula>
    </cfRule>
  </conditionalFormatting>
  <conditionalFormatting sqref="A414">
    <cfRule type="cellIs" dxfId="185" priority="93" operator="between">
      <formula>0</formula>
      <formula>0</formula>
    </cfRule>
  </conditionalFormatting>
  <conditionalFormatting sqref="A414">
    <cfRule type="cellIs" dxfId="183" priority="92" operator="between">
      <formula>0</formula>
      <formula>0</formula>
    </cfRule>
  </conditionalFormatting>
  <conditionalFormatting sqref="A444">
    <cfRule type="cellIs" dxfId="181" priority="91" operator="between">
      <formula>0</formula>
      <formula>0</formula>
    </cfRule>
  </conditionalFormatting>
  <conditionalFormatting sqref="A444">
    <cfRule type="cellIs" dxfId="179" priority="90" operator="between">
      <formula>0</formula>
      <formula>0</formula>
    </cfRule>
  </conditionalFormatting>
  <conditionalFormatting sqref="A444">
    <cfRule type="cellIs" dxfId="177" priority="89" operator="between">
      <formula>0</formula>
      <formula>0</formula>
    </cfRule>
  </conditionalFormatting>
  <conditionalFormatting sqref="A444">
    <cfRule type="cellIs" dxfId="175" priority="88" operator="between">
      <formula>0</formula>
      <formula>0</formula>
    </cfRule>
  </conditionalFormatting>
  <conditionalFormatting sqref="A474">
    <cfRule type="cellIs" dxfId="173" priority="87" operator="between">
      <formula>0</formula>
      <formula>0</formula>
    </cfRule>
  </conditionalFormatting>
  <conditionalFormatting sqref="A474">
    <cfRule type="cellIs" dxfId="171" priority="86" operator="between">
      <formula>0</formula>
      <formula>0</formula>
    </cfRule>
  </conditionalFormatting>
  <conditionalFormatting sqref="A474">
    <cfRule type="cellIs" dxfId="169" priority="85" operator="between">
      <formula>0</formula>
      <formula>0</formula>
    </cfRule>
  </conditionalFormatting>
  <conditionalFormatting sqref="A474">
    <cfRule type="cellIs" dxfId="167" priority="84" operator="between">
      <formula>0</formula>
      <formula>0</formula>
    </cfRule>
  </conditionalFormatting>
  <conditionalFormatting sqref="B505">
    <cfRule type="cellIs" dxfId="165" priority="83" operator="between">
      <formula>0</formula>
      <formula>0</formula>
    </cfRule>
  </conditionalFormatting>
  <conditionalFormatting sqref="B505">
    <cfRule type="cellIs" dxfId="163" priority="82" operator="between">
      <formula>0</formula>
      <formula>0</formula>
    </cfRule>
  </conditionalFormatting>
  <conditionalFormatting sqref="B505">
    <cfRule type="cellIs" dxfId="161" priority="81" operator="between">
      <formula>0</formula>
      <formula>0</formula>
    </cfRule>
  </conditionalFormatting>
  <conditionalFormatting sqref="B505">
    <cfRule type="cellIs" dxfId="159" priority="80" operator="between">
      <formula>0</formula>
      <formula>0</formula>
    </cfRule>
  </conditionalFormatting>
  <conditionalFormatting sqref="A504">
    <cfRule type="cellIs" dxfId="157" priority="79" operator="between">
      <formula>0</formula>
      <formula>0</formula>
    </cfRule>
  </conditionalFormatting>
  <conditionalFormatting sqref="A504">
    <cfRule type="cellIs" dxfId="155" priority="78" operator="between">
      <formula>0</formula>
      <formula>0</formula>
    </cfRule>
  </conditionalFormatting>
  <conditionalFormatting sqref="A504">
    <cfRule type="cellIs" dxfId="153" priority="77" operator="between">
      <formula>0</formula>
      <formula>0</formula>
    </cfRule>
  </conditionalFormatting>
  <conditionalFormatting sqref="A504">
    <cfRule type="cellIs" dxfId="151" priority="76" operator="between">
      <formula>0</formula>
      <formula>0</formula>
    </cfRule>
  </conditionalFormatting>
  <conditionalFormatting sqref="A534">
    <cfRule type="cellIs" dxfId="149" priority="75" operator="between">
      <formula>0</formula>
      <formula>0</formula>
    </cfRule>
  </conditionalFormatting>
  <conditionalFormatting sqref="A534">
    <cfRule type="cellIs" dxfId="147" priority="74" operator="between">
      <formula>0</formula>
      <formula>0</formula>
    </cfRule>
  </conditionalFormatting>
  <conditionalFormatting sqref="A534">
    <cfRule type="cellIs" dxfId="145" priority="73" operator="between">
      <formula>0</formula>
      <formula>0</formula>
    </cfRule>
  </conditionalFormatting>
  <conditionalFormatting sqref="A534">
    <cfRule type="cellIs" dxfId="143" priority="72" operator="between">
      <formula>0</formula>
      <formula>0</formula>
    </cfRule>
  </conditionalFormatting>
  <conditionalFormatting sqref="A534">
    <cfRule type="cellIs" dxfId="141" priority="71" operator="between">
      <formula>0</formula>
      <formula>0</formula>
    </cfRule>
  </conditionalFormatting>
  <conditionalFormatting sqref="A534">
    <cfRule type="cellIs" dxfId="139" priority="70" operator="between">
      <formula>0</formula>
      <formula>0</formula>
    </cfRule>
  </conditionalFormatting>
  <conditionalFormatting sqref="A534">
    <cfRule type="cellIs" dxfId="137" priority="69" operator="between">
      <formula>0</formula>
      <formula>0</formula>
    </cfRule>
  </conditionalFormatting>
  <conditionalFormatting sqref="A565">
    <cfRule type="cellIs" dxfId="135" priority="68" operator="between">
      <formula>0</formula>
      <formula>0</formula>
    </cfRule>
  </conditionalFormatting>
  <conditionalFormatting sqref="A565">
    <cfRule type="cellIs" dxfId="133" priority="67" operator="between">
      <formula>0</formula>
      <formula>0</formula>
    </cfRule>
  </conditionalFormatting>
  <conditionalFormatting sqref="A565">
    <cfRule type="cellIs" dxfId="131" priority="66" operator="between">
      <formula>0</formula>
      <formula>0</formula>
    </cfRule>
  </conditionalFormatting>
  <conditionalFormatting sqref="A565">
    <cfRule type="cellIs" dxfId="129" priority="65" operator="between">
      <formula>0</formula>
      <formula>0</formula>
    </cfRule>
  </conditionalFormatting>
  <conditionalFormatting sqref="A625">
    <cfRule type="cellIs" dxfId="127" priority="64" operator="between">
      <formula>0</formula>
      <formula>0</formula>
    </cfRule>
  </conditionalFormatting>
  <conditionalFormatting sqref="A625">
    <cfRule type="cellIs" dxfId="125" priority="63" operator="between">
      <formula>0</formula>
      <formula>0</formula>
    </cfRule>
  </conditionalFormatting>
  <conditionalFormatting sqref="A625">
    <cfRule type="cellIs" dxfId="123" priority="62" operator="between">
      <formula>0</formula>
      <formula>0</formula>
    </cfRule>
  </conditionalFormatting>
  <conditionalFormatting sqref="A625">
    <cfRule type="cellIs" dxfId="121" priority="61" operator="between">
      <formula>0</formula>
      <formula>0</formula>
    </cfRule>
  </conditionalFormatting>
  <conditionalFormatting sqref="A656">
    <cfRule type="cellIs" dxfId="119" priority="60" operator="between">
      <formula>0</formula>
      <formula>0</formula>
    </cfRule>
  </conditionalFormatting>
  <conditionalFormatting sqref="A656">
    <cfRule type="cellIs" dxfId="117" priority="59" operator="between">
      <formula>0</formula>
      <formula>0</formula>
    </cfRule>
  </conditionalFormatting>
  <conditionalFormatting sqref="A656">
    <cfRule type="cellIs" dxfId="115" priority="58" operator="between">
      <formula>0</formula>
      <formula>0</formula>
    </cfRule>
  </conditionalFormatting>
  <conditionalFormatting sqref="A656">
    <cfRule type="cellIs" dxfId="113" priority="57" operator="between">
      <formula>0</formula>
      <formula>0</formula>
    </cfRule>
  </conditionalFormatting>
  <conditionalFormatting sqref="A1016 A986 A956 A926 A896 A866 A836 A806 A776 A746 A716 A686">
    <cfRule type="cellIs" dxfId="111" priority="56" operator="between">
      <formula>0</formula>
      <formula>0</formula>
    </cfRule>
  </conditionalFormatting>
  <conditionalFormatting sqref="A1016 A986 A956 A926 A896 A866 A836 A806 A776 A746 A716 A686">
    <cfRule type="cellIs" dxfId="109" priority="55" operator="between">
      <formula>0</formula>
      <formula>0</formula>
    </cfRule>
  </conditionalFormatting>
  <conditionalFormatting sqref="A1016 A986 A956 A926 A896 A866 A836 A806 A776 A746 A716 A686">
    <cfRule type="cellIs" dxfId="107" priority="54" operator="between">
      <formula>0</formula>
      <formula>0</formula>
    </cfRule>
  </conditionalFormatting>
  <conditionalFormatting sqref="A1016 A986 A956 A926 A896 A866 A836 A806 A776 A746 A716 A686">
    <cfRule type="cellIs" dxfId="105" priority="53" operator="between">
      <formula>0</formula>
      <formula>0</formula>
    </cfRule>
  </conditionalFormatting>
  <conditionalFormatting sqref="A1047">
    <cfRule type="cellIs" dxfId="103" priority="52" operator="between">
      <formula>0</formula>
      <formula>0</formula>
    </cfRule>
  </conditionalFormatting>
  <conditionalFormatting sqref="A1047">
    <cfRule type="cellIs" dxfId="101" priority="51" operator="between">
      <formula>0</formula>
      <formula>0</formula>
    </cfRule>
  </conditionalFormatting>
  <conditionalFormatting sqref="A1047">
    <cfRule type="cellIs" dxfId="99" priority="50" operator="between">
      <formula>0</formula>
      <formula>0</formula>
    </cfRule>
  </conditionalFormatting>
  <conditionalFormatting sqref="A1047">
    <cfRule type="cellIs" dxfId="97" priority="49" operator="between">
      <formula>0</formula>
      <formula>0</formula>
    </cfRule>
  </conditionalFormatting>
  <conditionalFormatting sqref="A1287 A1257 A1227 A1197 A1167 A1137 A1107 A1077">
    <cfRule type="cellIs" dxfId="95" priority="48" operator="between">
      <formula>0</formula>
      <formula>0</formula>
    </cfRule>
  </conditionalFormatting>
  <conditionalFormatting sqref="A1287 A1257 A1227 A1197 A1167 A1137 A1107 A1077">
    <cfRule type="cellIs" dxfId="93" priority="47" operator="between">
      <formula>0</formula>
      <formula>0</formula>
    </cfRule>
  </conditionalFormatting>
  <conditionalFormatting sqref="A1287 A1257 A1227 A1197 A1167 A1137 A1107 A1077">
    <cfRule type="cellIs" dxfId="91" priority="46" operator="between">
      <formula>0</formula>
      <formula>0</formula>
    </cfRule>
  </conditionalFormatting>
  <conditionalFormatting sqref="A1287 A1257 A1227 A1197 A1167 A1137 A1107 A1077">
    <cfRule type="cellIs" dxfId="89" priority="45" operator="between">
      <formula>0</formula>
      <formula>0</formula>
    </cfRule>
  </conditionalFormatting>
  <conditionalFormatting sqref="A1318">
    <cfRule type="cellIs" dxfId="87" priority="44" operator="between">
      <formula>0</formula>
      <formula>0</formula>
    </cfRule>
  </conditionalFormatting>
  <conditionalFormatting sqref="A1318">
    <cfRule type="cellIs" dxfId="85" priority="43" operator="between">
      <formula>0</formula>
      <formula>0</formula>
    </cfRule>
  </conditionalFormatting>
  <conditionalFormatting sqref="A1318">
    <cfRule type="cellIs" dxfId="83" priority="42" operator="between">
      <formula>0</formula>
      <formula>0</formula>
    </cfRule>
  </conditionalFormatting>
  <conditionalFormatting sqref="A1318">
    <cfRule type="cellIs" dxfId="81" priority="41" operator="between">
      <formula>0</formula>
      <formula>0</formula>
    </cfRule>
  </conditionalFormatting>
  <conditionalFormatting sqref="A1678 A1648 A1618 A1588 A1558 A1528 A1498 A1468 A1438 A1408 A1378 A1348">
    <cfRule type="cellIs" dxfId="79" priority="40" operator="between">
      <formula>0</formula>
      <formula>0</formula>
    </cfRule>
  </conditionalFormatting>
  <conditionalFormatting sqref="A1678 A1648 A1618 A1588 A1558 A1528 A1498 A1468 A1438 A1408 A1378 A1348">
    <cfRule type="cellIs" dxfId="77" priority="39" operator="between">
      <formula>0</formula>
      <formula>0</formula>
    </cfRule>
  </conditionalFormatting>
  <conditionalFormatting sqref="A1678 A1648 A1618 A1588 A1558 A1528 A1498 A1468 A1438 A1408 A1378 A1348">
    <cfRule type="cellIs" dxfId="75" priority="38" operator="between">
      <formula>0</formula>
      <formula>0</formula>
    </cfRule>
  </conditionalFormatting>
  <conditionalFormatting sqref="A1678 A1648 A1618 A1588 A1558 A1528 A1498 A1468 A1438 A1408 A1378 A1348">
    <cfRule type="cellIs" dxfId="73" priority="37" operator="between">
      <formula>0</formula>
      <formula>0</formula>
    </cfRule>
  </conditionalFormatting>
  <conditionalFormatting sqref="A1709">
    <cfRule type="cellIs" dxfId="71" priority="36" operator="between">
      <formula>0</formula>
      <formula>0</formula>
    </cfRule>
  </conditionalFormatting>
  <conditionalFormatting sqref="A1709">
    <cfRule type="cellIs" dxfId="69" priority="35" operator="between">
      <formula>0</formula>
      <formula>0</formula>
    </cfRule>
  </conditionalFormatting>
  <conditionalFormatting sqref="A1709">
    <cfRule type="cellIs" dxfId="67" priority="34" operator="between">
      <formula>0</formula>
      <formula>0</formula>
    </cfRule>
  </conditionalFormatting>
  <conditionalFormatting sqref="A1709">
    <cfRule type="cellIs" dxfId="65" priority="33" operator="between">
      <formula>0</formula>
      <formula>0</formula>
    </cfRule>
  </conditionalFormatting>
  <conditionalFormatting sqref="A1799 A1769 A1739">
    <cfRule type="cellIs" dxfId="63" priority="32" operator="between">
      <formula>0</formula>
      <formula>0</formula>
    </cfRule>
  </conditionalFormatting>
  <conditionalFormatting sqref="A1799 A1769 A1739">
    <cfRule type="cellIs" dxfId="61" priority="31" operator="between">
      <formula>0</formula>
      <formula>0</formula>
    </cfRule>
  </conditionalFormatting>
  <conditionalFormatting sqref="A1799 A1769 A1739">
    <cfRule type="cellIs" dxfId="59" priority="30" operator="between">
      <formula>0</formula>
      <formula>0</formula>
    </cfRule>
  </conditionalFormatting>
  <conditionalFormatting sqref="A1799 A1769 A1739">
    <cfRule type="cellIs" dxfId="57" priority="29" operator="between">
      <formula>0</formula>
      <formula>0</formula>
    </cfRule>
  </conditionalFormatting>
  <conditionalFormatting sqref="A1949 A1919 A1889 A1859 A1829">
    <cfRule type="cellIs" dxfId="55" priority="28" operator="between">
      <formula>0</formula>
      <formula>0</formula>
    </cfRule>
  </conditionalFormatting>
  <conditionalFormatting sqref="A1949 A1919 A1889 A1859 A1829">
    <cfRule type="cellIs" dxfId="53" priority="27" operator="between">
      <formula>0</formula>
      <formula>0</formula>
    </cfRule>
  </conditionalFormatting>
  <conditionalFormatting sqref="A1949 A1919 A1889 A1859 A1829">
    <cfRule type="cellIs" dxfId="51" priority="26" operator="between">
      <formula>0</formula>
      <formula>0</formula>
    </cfRule>
  </conditionalFormatting>
  <conditionalFormatting sqref="A1949 A1919 A1889 A1859 A1829">
    <cfRule type="cellIs" dxfId="49" priority="25" operator="between">
      <formula>0</formula>
      <formula>0</formula>
    </cfRule>
  </conditionalFormatting>
  <conditionalFormatting sqref="A655 A788 A920 A1046 A1179 A1317 A1444">
    <cfRule type="cellIs" dxfId="47" priority="1" operator="between">
      <formula>0</formula>
      <formula>0</formula>
    </cfRule>
  </conditionalFormatting>
  <conditionalFormatting sqref="A595">
    <cfRule type="cellIs" dxfId="45" priority="24" operator="between">
      <formula>0</formula>
      <formula>0</formula>
    </cfRule>
  </conditionalFormatting>
  <conditionalFormatting sqref="A595">
    <cfRule type="cellIs" dxfId="43" priority="23" operator="between">
      <formula>0</formula>
      <formula>0</formula>
    </cfRule>
  </conditionalFormatting>
  <conditionalFormatting sqref="A595">
    <cfRule type="cellIs" dxfId="41" priority="22" operator="between">
      <formula>0</formula>
      <formula>0</formula>
    </cfRule>
  </conditionalFormatting>
  <conditionalFormatting sqref="A595">
    <cfRule type="cellIs" dxfId="39" priority="21" operator="between">
      <formula>0</formula>
      <formula>0</formula>
    </cfRule>
  </conditionalFormatting>
  <conditionalFormatting sqref="B791">
    <cfRule type="cellIs" dxfId="37" priority="20" operator="between">
      <formula>0</formula>
      <formula>0</formula>
    </cfRule>
  </conditionalFormatting>
  <conditionalFormatting sqref="B791">
    <cfRule type="cellIs" dxfId="35" priority="19" operator="between">
      <formula>0</formula>
      <formula>0</formula>
    </cfRule>
  </conditionalFormatting>
  <conditionalFormatting sqref="B791">
    <cfRule type="cellIs" dxfId="33" priority="18" operator="between">
      <formula>0</formula>
      <formula>0</formula>
    </cfRule>
  </conditionalFormatting>
  <conditionalFormatting sqref="B791">
    <cfRule type="cellIs" dxfId="31" priority="17" operator="between">
      <formula>0</formula>
      <formula>0</formula>
    </cfRule>
  </conditionalFormatting>
  <conditionalFormatting sqref="B923">
    <cfRule type="cellIs" dxfId="29" priority="16" operator="between">
      <formula>0</formula>
      <formula>0</formula>
    </cfRule>
  </conditionalFormatting>
  <conditionalFormatting sqref="B923">
    <cfRule type="cellIs" dxfId="27" priority="15" operator="between">
      <formula>0</formula>
      <formula>0</formula>
    </cfRule>
  </conditionalFormatting>
  <conditionalFormatting sqref="B923">
    <cfRule type="cellIs" dxfId="25" priority="14" operator="between">
      <formula>0</formula>
      <formula>0</formula>
    </cfRule>
  </conditionalFormatting>
  <conditionalFormatting sqref="B923">
    <cfRule type="cellIs" dxfId="23" priority="13" operator="between">
      <formula>0</formula>
      <formula>0</formula>
    </cfRule>
  </conditionalFormatting>
  <conditionalFormatting sqref="B1181">
    <cfRule type="cellIs" dxfId="21" priority="12" operator="between">
      <formula>0</formula>
      <formula>0</formula>
    </cfRule>
  </conditionalFormatting>
  <conditionalFormatting sqref="B1181">
    <cfRule type="cellIs" dxfId="19" priority="11" operator="between">
      <formula>0</formula>
      <formula>0</formula>
    </cfRule>
  </conditionalFormatting>
  <conditionalFormatting sqref="B1181">
    <cfRule type="cellIs" dxfId="17" priority="10" operator="between">
      <formula>0</formula>
      <formula>0</formula>
    </cfRule>
  </conditionalFormatting>
  <conditionalFormatting sqref="B1181">
    <cfRule type="cellIs" dxfId="15" priority="9" operator="between">
      <formula>0</formula>
      <formula>0</formula>
    </cfRule>
  </conditionalFormatting>
  <conditionalFormatting sqref="B1447">
    <cfRule type="cellIs" dxfId="13" priority="8" operator="between">
      <formula>0</formula>
      <formula>0</formula>
    </cfRule>
  </conditionalFormatting>
  <conditionalFormatting sqref="B1447">
    <cfRule type="cellIs" dxfId="11" priority="7" operator="between">
      <formula>0</formula>
      <formula>0</formula>
    </cfRule>
  </conditionalFormatting>
  <conditionalFormatting sqref="B1447">
    <cfRule type="cellIs" dxfId="9" priority="6" operator="between">
      <formula>0</formula>
      <formula>0</formula>
    </cfRule>
  </conditionalFormatting>
  <conditionalFormatting sqref="B1447">
    <cfRule type="cellIs" dxfId="7" priority="5" operator="between">
      <formula>0</formula>
      <formula>0</formula>
    </cfRule>
  </conditionalFormatting>
  <conditionalFormatting sqref="A655 A788 A920 A1046 A1179 A1317 A1444">
    <cfRule type="cellIs" dxfId="5" priority="4" operator="between">
      <formula>0</formula>
      <formula>0</formula>
    </cfRule>
  </conditionalFormatting>
  <conditionalFormatting sqref="A655 A788 A920 A1046 A1179 A1317 A1444">
    <cfRule type="cellIs" dxfId="3" priority="3" operator="between">
      <formula>0</formula>
      <formula>0</formula>
    </cfRule>
  </conditionalFormatting>
  <conditionalFormatting sqref="A655 A788 A920 A1046 A1179 A1317 A1444">
    <cfRule type="cellIs" dxfId="1" priority="2" operator="between">
      <formula>0</formula>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07"/>
  <sheetViews>
    <sheetView workbookViewId="0">
      <selection sqref="A1:R407"/>
    </sheetView>
  </sheetViews>
  <sheetFormatPr baseColWidth="10" defaultRowHeight="15" x14ac:dyDescent="0.25"/>
  <sheetData>
    <row r="1" spans="1:18" ht="30" x14ac:dyDescent="0.25">
      <c r="A1" s="35" t="s">
        <v>12</v>
      </c>
      <c r="B1" s="35" t="s">
        <v>13</v>
      </c>
      <c r="C1" s="35" t="s">
        <v>14</v>
      </c>
      <c r="D1" s="36" t="s">
        <v>15</v>
      </c>
      <c r="E1" s="36" t="s">
        <v>15</v>
      </c>
      <c r="F1" s="36" t="s">
        <v>15</v>
      </c>
      <c r="G1" s="36" t="s">
        <v>15</v>
      </c>
      <c r="H1" s="37"/>
      <c r="I1" s="37"/>
      <c r="J1" s="37"/>
      <c r="K1" s="37"/>
      <c r="L1" s="38" t="s">
        <v>16</v>
      </c>
      <c r="M1" s="38" t="s">
        <v>16</v>
      </c>
      <c r="N1" s="38" t="s">
        <v>16</v>
      </c>
      <c r="O1" s="38" t="s">
        <v>16</v>
      </c>
      <c r="P1" s="39" t="s">
        <v>17</v>
      </c>
      <c r="Q1" s="40" t="s">
        <v>18</v>
      </c>
      <c r="R1" s="41" t="s">
        <v>19</v>
      </c>
    </row>
    <row r="2" spans="1:18" x14ac:dyDescent="0.25">
      <c r="A2" s="42"/>
      <c r="B2" s="42"/>
      <c r="C2" s="43">
        <v>41914</v>
      </c>
      <c r="D2" s="44" t="s">
        <v>20</v>
      </c>
      <c r="E2" s="44" t="s">
        <v>21</v>
      </c>
      <c r="F2" s="44" t="s">
        <v>22</v>
      </c>
      <c r="G2" s="44" t="s">
        <v>23</v>
      </c>
      <c r="H2" s="44" t="s">
        <v>20</v>
      </c>
      <c r="I2" s="44" t="s">
        <v>21</v>
      </c>
      <c r="J2" s="44" t="s">
        <v>22</v>
      </c>
      <c r="K2" s="44" t="s">
        <v>23</v>
      </c>
      <c r="L2" s="44" t="s">
        <v>20</v>
      </c>
      <c r="M2" s="44" t="s">
        <v>21</v>
      </c>
      <c r="N2" s="44" t="s">
        <v>22</v>
      </c>
      <c r="O2" s="44" t="s">
        <v>23</v>
      </c>
      <c r="P2" s="45"/>
      <c r="Q2" s="45"/>
      <c r="R2" s="45"/>
    </row>
    <row r="3" spans="1:18" ht="15.75" x14ac:dyDescent="0.25">
      <c r="A3" s="46" t="str">
        <f>PROPER(TEXT(DATE(2014,10,1),"mmmm aaaa"))</f>
        <v>Octobre 2014</v>
      </c>
      <c r="B3" s="47"/>
      <c r="C3" s="47"/>
      <c r="D3" s="48">
        <f>SUM(D4,D8,D14,D20,D26)</f>
        <v>5641323.0000000009</v>
      </c>
      <c r="E3" s="48">
        <f t="shared" ref="E3:R3" si="0">SUM(E4,E8,E14,E20,E26)</f>
        <v>1355841</v>
      </c>
      <c r="F3" s="48">
        <f t="shared" si="0"/>
        <v>4651236</v>
      </c>
      <c r="G3" s="48">
        <f t="shared" si="0"/>
        <v>15678132</v>
      </c>
      <c r="H3" s="48">
        <f t="shared" si="0"/>
        <v>0</v>
      </c>
      <c r="I3" s="48">
        <f t="shared" si="0"/>
        <v>0</v>
      </c>
      <c r="J3" s="48">
        <f t="shared" si="0"/>
        <v>0</v>
      </c>
      <c r="K3" s="48">
        <f t="shared" si="0"/>
        <v>0</v>
      </c>
      <c r="L3" s="48">
        <f t="shared" si="0"/>
        <v>28930</v>
      </c>
      <c r="M3" s="48">
        <f t="shared" si="0"/>
        <v>20125</v>
      </c>
      <c r="N3" s="48">
        <f t="shared" si="0"/>
        <v>31670</v>
      </c>
      <c r="O3" s="48">
        <f t="shared" si="0"/>
        <v>0</v>
      </c>
      <c r="P3" s="49">
        <f t="shared" si="0"/>
        <v>27326532.000000004</v>
      </c>
      <c r="Q3" s="49">
        <f t="shared" si="0"/>
        <v>0</v>
      </c>
      <c r="R3" s="49">
        <f t="shared" si="0"/>
        <v>80725</v>
      </c>
    </row>
    <row r="4" spans="1:18" ht="15.75" x14ac:dyDescent="0.25">
      <c r="A4" s="50"/>
      <c r="B4" s="51">
        <v>40</v>
      </c>
      <c r="C4" s="51"/>
      <c r="D4" s="52">
        <f>SUM(D5:D7)</f>
        <v>735824.73913043481</v>
      </c>
      <c r="E4" s="52">
        <f t="shared" ref="E4:O4" si="1">SUM(E5:E7)</f>
        <v>176848.82608695654</v>
      </c>
      <c r="F4" s="52">
        <f t="shared" si="1"/>
        <v>606682.95652173914</v>
      </c>
      <c r="G4" s="52">
        <f t="shared" si="1"/>
        <v>2044973.7391304348</v>
      </c>
      <c r="H4" s="52">
        <f t="shared" si="1"/>
        <v>0</v>
      </c>
      <c r="I4" s="52">
        <f t="shared" si="1"/>
        <v>0</v>
      </c>
      <c r="J4" s="52">
        <f t="shared" si="1"/>
        <v>0</v>
      </c>
      <c r="K4" s="52">
        <f t="shared" si="1"/>
        <v>0</v>
      </c>
      <c r="L4" s="52">
        <f>SUM(L5:L7)</f>
        <v>28930</v>
      </c>
      <c r="M4" s="52">
        <f t="shared" si="1"/>
        <v>20125</v>
      </c>
      <c r="N4" s="52">
        <f t="shared" si="1"/>
        <v>31670</v>
      </c>
      <c r="O4" s="52">
        <f t="shared" si="1"/>
        <v>0</v>
      </c>
      <c r="P4" s="53">
        <f>SUM(D4:G4)</f>
        <v>3564330.2608695654</v>
      </c>
      <c r="Q4" s="53">
        <f>SUM(H4:K4)</f>
        <v>0</v>
      </c>
      <c r="R4" s="53">
        <f>SUM(L4:O4)</f>
        <v>80725</v>
      </c>
    </row>
    <row r="5" spans="1:18" x14ac:dyDescent="0.25">
      <c r="C5" s="54">
        <v>41913</v>
      </c>
      <c r="D5" s="55">
        <f>([1]Previsionnel!$C$4/COUNT('[1]Prev. Act. Canal'!$C$5:$C$31))</f>
        <v>245274.91304347827</v>
      </c>
      <c r="E5" s="55">
        <f>([1]Previsionnel!$C$5/COUNT('[1]Prev. Act. Canal'!$C$5:$C$31))</f>
        <v>58949.608695652176</v>
      </c>
      <c r="F5" s="55">
        <f>([1]Previsionnel!$C$6/COUNT('[1]Prev. Act. Canal'!$C$5:$C$31))*1</f>
        <v>202227.65217391305</v>
      </c>
      <c r="G5" s="55">
        <f>([1]Previsionnel!$C$7/COUNT('[1]Prev. Act. Canal'!$C$5:$C$31))</f>
        <v>681657.91304347827</v>
      </c>
      <c r="I5" s="55"/>
      <c r="J5" s="55"/>
      <c r="K5" s="55"/>
      <c r="L5" s="55">
        <f>[1]Réel!B4</f>
        <v>13582</v>
      </c>
      <c r="M5" s="55">
        <f>[1]Réel!B5</f>
        <v>9578</v>
      </c>
      <c r="N5" s="55">
        <f>[1]Réel!B6</f>
        <v>20154</v>
      </c>
      <c r="O5" s="55"/>
      <c r="P5" s="56">
        <f t="shared" ref="P5:P83" si="2">SUM(D5:G5)</f>
        <v>1188110.0869565217</v>
      </c>
      <c r="Q5" s="57">
        <f t="shared" ref="Q5:Q83" si="3">SUM(H5:K5)</f>
        <v>0</v>
      </c>
      <c r="R5" s="58">
        <f>SUM(L5:O5)</f>
        <v>43314</v>
      </c>
    </row>
    <row r="6" spans="1:18" x14ac:dyDescent="0.25">
      <c r="A6" s="59"/>
      <c r="B6" s="59"/>
      <c r="C6" s="54">
        <v>41914</v>
      </c>
      <c r="D6" s="55">
        <f>([1]Previsionnel!$C$4/COUNT('[1]Prev. Act. Canal'!$C$5:$C$31))</f>
        <v>245274.91304347827</v>
      </c>
      <c r="E6" s="55">
        <f>([1]Previsionnel!$C$5/COUNT('[1]Prev. Act. Canal'!$C$5:$C$31))</f>
        <v>58949.608695652176</v>
      </c>
      <c r="F6" s="55">
        <f>([1]Previsionnel!$C$6/COUNT('[1]Prev. Act. Canal'!$C$5:$C$31))</f>
        <v>202227.65217391305</v>
      </c>
      <c r="G6" s="55">
        <f>([1]Previsionnel!$C$7/COUNT('[1]Prev. Act. Canal'!$C$5:$C$31))</f>
        <v>681657.91304347827</v>
      </c>
      <c r="I6" s="60"/>
      <c r="J6" s="60"/>
      <c r="K6" s="60"/>
      <c r="L6" s="55">
        <f>[1]Réel!C4</f>
        <v>15348</v>
      </c>
      <c r="M6" s="60">
        <f>[1]Réel!C5</f>
        <v>10547</v>
      </c>
      <c r="N6" s="60">
        <f>[1]Réel!D5</f>
        <v>11516</v>
      </c>
      <c r="O6" s="60"/>
      <c r="P6" s="56">
        <f t="shared" si="2"/>
        <v>1188110.0869565217</v>
      </c>
      <c r="Q6" s="57">
        <f t="shared" si="3"/>
        <v>0</v>
      </c>
      <c r="R6" s="58">
        <f>SUM(L6:O6)</f>
        <v>37411</v>
      </c>
    </row>
    <row r="7" spans="1:18" x14ac:dyDescent="0.25">
      <c r="A7" s="59"/>
      <c r="B7" s="59"/>
      <c r="C7" s="54">
        <v>41915</v>
      </c>
      <c r="D7" s="55">
        <f>([1]Previsionnel!$C$4/COUNT('[1]Prev. Act. Canal'!$C$5:$C$31))</f>
        <v>245274.91304347827</v>
      </c>
      <c r="E7" s="55">
        <f>([1]Previsionnel!$C$5/COUNT('[1]Prev. Act. Canal'!$C$5:$C$31))</f>
        <v>58949.608695652176</v>
      </c>
      <c r="F7" s="55">
        <f>([1]Previsionnel!$C$6/COUNT('[1]Prev. Act. Canal'!$C$5:$C$31))</f>
        <v>202227.65217391305</v>
      </c>
      <c r="G7" s="55">
        <f>([1]Previsionnel!$C$7/COUNT('[1]Prev. Act. Canal'!$C$5:$C$31))</f>
        <v>681657.91304347827</v>
      </c>
      <c r="H7" s="55"/>
      <c r="I7" s="60"/>
      <c r="J7" s="60"/>
      <c r="K7" s="60"/>
      <c r="L7" s="55"/>
      <c r="M7" s="60"/>
      <c r="N7" s="60"/>
      <c r="O7" s="60"/>
      <c r="P7" s="56">
        <f t="shared" si="2"/>
        <v>1188110.0869565217</v>
      </c>
      <c r="Q7" s="57">
        <f t="shared" si="3"/>
        <v>0</v>
      </c>
      <c r="R7" s="58">
        <f t="shared" ref="R7:R83" si="4">SUM(L7:O7)</f>
        <v>0</v>
      </c>
    </row>
    <row r="8" spans="1:18" ht="15.75" x14ac:dyDescent="0.25">
      <c r="A8" s="50"/>
      <c r="B8" s="51">
        <v>41</v>
      </c>
      <c r="C8" s="61"/>
      <c r="D8" s="52">
        <f>SUM(D9:D13)</f>
        <v>1226374.5652173914</v>
      </c>
      <c r="E8" s="52">
        <f t="shared" ref="E8:O8" si="5">SUM(E9:E13)</f>
        <v>294748.04347826086</v>
      </c>
      <c r="F8" s="52">
        <f t="shared" si="5"/>
        <v>1011138.2608695653</v>
      </c>
      <c r="G8" s="52">
        <f t="shared" si="5"/>
        <v>3408289.5652173916</v>
      </c>
      <c r="H8" s="52">
        <f t="shared" si="5"/>
        <v>0</v>
      </c>
      <c r="I8" s="52">
        <f t="shared" si="5"/>
        <v>0</v>
      </c>
      <c r="J8" s="52">
        <f t="shared" si="5"/>
        <v>0</v>
      </c>
      <c r="K8" s="52">
        <f t="shared" si="5"/>
        <v>0</v>
      </c>
      <c r="L8" s="52">
        <f t="shared" si="5"/>
        <v>0</v>
      </c>
      <c r="M8" s="52">
        <f t="shared" si="5"/>
        <v>0</v>
      </c>
      <c r="N8" s="52">
        <f t="shared" si="5"/>
        <v>0</v>
      </c>
      <c r="O8" s="52">
        <f t="shared" si="5"/>
        <v>0</v>
      </c>
      <c r="P8" s="53">
        <f>SUM(D8:G8)</f>
        <v>5940550.4347826093</v>
      </c>
      <c r="Q8" s="53">
        <f>SUM(H8:K8)</f>
        <v>0</v>
      </c>
      <c r="R8" s="53">
        <f>SUM(L8:O8)</f>
        <v>0</v>
      </c>
    </row>
    <row r="9" spans="1:18" x14ac:dyDescent="0.25">
      <c r="A9" s="59"/>
      <c r="B9" s="59"/>
      <c r="C9" s="54">
        <v>41918</v>
      </c>
      <c r="D9" s="55">
        <f>([1]Previsionnel!$C$4/COUNT('[1]Prev. Act. Canal'!$C$5:$C$31))</f>
        <v>245274.91304347827</v>
      </c>
      <c r="E9" s="55">
        <f>([1]Previsionnel!$C$5/COUNT('[1]Prev. Act. Canal'!$C$5:$C$31))</f>
        <v>58949.608695652176</v>
      </c>
      <c r="F9" s="55">
        <f>([1]Previsionnel!$C$6/COUNT('[1]Prev. Act. Canal'!$C$5:$C$31))*1</f>
        <v>202227.65217391305</v>
      </c>
      <c r="G9" s="55">
        <f>([1]Previsionnel!$C$7/COUNT('[1]Prev. Act. Canal'!$C$5:$C$31))</f>
        <v>681657.91304347827</v>
      </c>
      <c r="H9" s="60"/>
      <c r="I9" s="60"/>
      <c r="J9" s="60"/>
      <c r="K9" s="60"/>
      <c r="L9" s="55"/>
      <c r="M9" s="60"/>
      <c r="N9" s="60"/>
      <c r="O9" s="60"/>
      <c r="P9" s="56">
        <f t="shared" si="2"/>
        <v>1188110.0869565217</v>
      </c>
      <c r="Q9" s="57">
        <f t="shared" si="3"/>
        <v>0</v>
      </c>
      <c r="R9" s="58">
        <f t="shared" si="4"/>
        <v>0</v>
      </c>
    </row>
    <row r="10" spans="1:18" x14ac:dyDescent="0.25">
      <c r="A10" s="59"/>
      <c r="B10" s="59"/>
      <c r="C10" s="54">
        <v>41919</v>
      </c>
      <c r="D10" s="55">
        <f>([1]Previsionnel!$C$4/COUNT('[1]Prev. Act. Canal'!$C$5:$C$31))</f>
        <v>245274.91304347827</v>
      </c>
      <c r="E10" s="55">
        <f>([1]Previsionnel!$C$5/COUNT('[1]Prev. Act. Canal'!$C$5:$C$31))</f>
        <v>58949.608695652176</v>
      </c>
      <c r="F10" s="55">
        <f>([1]Previsionnel!$C$6/COUNT('[1]Prev. Act. Canal'!$C$5:$C$31))</f>
        <v>202227.65217391305</v>
      </c>
      <c r="G10" s="55">
        <f>([1]Previsionnel!$C$7/COUNT('[1]Prev. Act. Canal'!$C$5:$C$31))</f>
        <v>681657.91304347827</v>
      </c>
      <c r="H10" s="60"/>
      <c r="I10" s="60"/>
      <c r="J10" s="60"/>
      <c r="K10" s="60"/>
      <c r="L10" s="60"/>
      <c r="M10" s="60"/>
      <c r="N10" s="60"/>
      <c r="O10" s="60"/>
      <c r="P10" s="56">
        <f t="shared" si="2"/>
        <v>1188110.0869565217</v>
      </c>
      <c r="Q10" s="57">
        <f t="shared" si="3"/>
        <v>0</v>
      </c>
      <c r="R10" s="58">
        <f t="shared" si="4"/>
        <v>0</v>
      </c>
    </row>
    <row r="11" spans="1:18" x14ac:dyDescent="0.25">
      <c r="A11" s="59"/>
      <c r="B11" s="59"/>
      <c r="C11" s="54">
        <v>41920</v>
      </c>
      <c r="D11" s="55">
        <f>([1]Previsionnel!$C$4/COUNT('[1]Prev. Act. Canal'!$C$5:$C$31))</f>
        <v>245274.91304347827</v>
      </c>
      <c r="E11" s="55">
        <f>([1]Previsionnel!$C$5/COUNT('[1]Prev. Act. Canal'!$C$5:$C$31))</f>
        <v>58949.608695652176</v>
      </c>
      <c r="F11" s="55">
        <f>([1]Previsionnel!$C$6/COUNT('[1]Prev. Act. Canal'!$C$5:$C$31))</f>
        <v>202227.65217391305</v>
      </c>
      <c r="G11" s="55">
        <f>([1]Previsionnel!$C$7/COUNT('[1]Prev. Act. Canal'!$C$5:$C$31))</f>
        <v>681657.91304347827</v>
      </c>
      <c r="H11" s="60"/>
      <c r="I11" s="60"/>
      <c r="J11" s="60"/>
      <c r="K11" s="60"/>
      <c r="L11" s="55"/>
      <c r="M11" s="60"/>
      <c r="N11" s="60"/>
      <c r="O11" s="60"/>
      <c r="P11" s="56">
        <f t="shared" si="2"/>
        <v>1188110.0869565217</v>
      </c>
      <c r="Q11" s="57">
        <f t="shared" si="3"/>
        <v>0</v>
      </c>
      <c r="R11" s="58">
        <f t="shared" si="4"/>
        <v>0</v>
      </c>
    </row>
    <row r="12" spans="1:18" x14ac:dyDescent="0.25">
      <c r="A12" s="59"/>
      <c r="B12" s="59"/>
      <c r="C12" s="54">
        <v>41921</v>
      </c>
      <c r="D12" s="55">
        <f>([1]Previsionnel!$C$4/COUNT('[1]Prev. Act. Canal'!$C$5:$C$31))</f>
        <v>245274.91304347827</v>
      </c>
      <c r="E12" s="55">
        <f>([1]Previsionnel!$C$5/COUNT('[1]Prev. Act. Canal'!$C$5:$C$31))</f>
        <v>58949.608695652176</v>
      </c>
      <c r="F12" s="55">
        <f>([1]Previsionnel!$C$6/COUNT('[1]Prev. Act. Canal'!$C$5:$C$31))</f>
        <v>202227.65217391305</v>
      </c>
      <c r="G12" s="55">
        <f>([1]Previsionnel!$C$7/COUNT('[1]Prev. Act. Canal'!$C$5:$C$31))</f>
        <v>681657.91304347827</v>
      </c>
      <c r="H12" s="60"/>
      <c r="I12" s="60"/>
      <c r="J12" s="60"/>
      <c r="K12" s="60"/>
      <c r="L12" s="55"/>
      <c r="M12" s="60"/>
      <c r="N12" s="60"/>
      <c r="O12" s="60"/>
      <c r="P12" s="56">
        <f t="shared" si="2"/>
        <v>1188110.0869565217</v>
      </c>
      <c r="Q12" s="57">
        <f t="shared" si="3"/>
        <v>0</v>
      </c>
      <c r="R12" s="58">
        <f t="shared" si="4"/>
        <v>0</v>
      </c>
    </row>
    <row r="13" spans="1:18" x14ac:dyDescent="0.25">
      <c r="A13" s="59"/>
      <c r="B13" s="59"/>
      <c r="C13" s="54">
        <v>41922</v>
      </c>
      <c r="D13" s="55">
        <f>([1]Previsionnel!$C$4/COUNT('[1]Prev. Act. Canal'!$C$5:$C$31))</f>
        <v>245274.91304347827</v>
      </c>
      <c r="E13" s="55">
        <f>([1]Previsionnel!$C$5/COUNT('[1]Prev. Act. Canal'!$C$5:$C$31))</f>
        <v>58949.608695652176</v>
      </c>
      <c r="F13" s="55">
        <f>([1]Previsionnel!$C$6/COUNT('[1]Prev. Act. Canal'!$C$5:$C$31))</f>
        <v>202227.65217391305</v>
      </c>
      <c r="G13" s="55">
        <f>([1]Previsionnel!$C$7/COUNT('[1]Prev. Act. Canal'!$C$5:$C$31))</f>
        <v>681657.91304347827</v>
      </c>
      <c r="H13" s="60"/>
      <c r="I13" s="60"/>
      <c r="J13" s="60"/>
      <c r="K13" s="60"/>
      <c r="L13" s="60"/>
      <c r="M13" s="60"/>
      <c r="N13" s="60"/>
      <c r="O13" s="60"/>
      <c r="P13" s="56">
        <f t="shared" si="2"/>
        <v>1188110.0869565217</v>
      </c>
      <c r="Q13" s="57">
        <f t="shared" si="3"/>
        <v>0</v>
      </c>
      <c r="R13" s="58">
        <f t="shared" si="4"/>
        <v>0</v>
      </c>
    </row>
    <row r="14" spans="1:18" ht="15.75" x14ac:dyDescent="0.25">
      <c r="A14" s="50"/>
      <c r="B14" s="51">
        <v>42</v>
      </c>
      <c r="C14" s="61"/>
      <c r="D14" s="52">
        <f t="shared" ref="D14:O14" si="6">SUM(D15:D19)</f>
        <v>1226374.5652173914</v>
      </c>
      <c r="E14" s="52">
        <f t="shared" si="6"/>
        <v>294748.04347826086</v>
      </c>
      <c r="F14" s="52">
        <f t="shared" si="6"/>
        <v>1011138.2608695653</v>
      </c>
      <c r="G14" s="52">
        <f t="shared" si="6"/>
        <v>3408289.5652173916</v>
      </c>
      <c r="H14" s="52">
        <f t="shared" si="6"/>
        <v>0</v>
      </c>
      <c r="I14" s="52">
        <f t="shared" si="6"/>
        <v>0</v>
      </c>
      <c r="J14" s="52">
        <f t="shared" si="6"/>
        <v>0</v>
      </c>
      <c r="K14" s="52">
        <f t="shared" si="6"/>
        <v>0</v>
      </c>
      <c r="L14" s="52">
        <f t="shared" si="6"/>
        <v>0</v>
      </c>
      <c r="M14" s="52">
        <f t="shared" si="6"/>
        <v>0</v>
      </c>
      <c r="N14" s="52">
        <f t="shared" si="6"/>
        <v>0</v>
      </c>
      <c r="O14" s="52">
        <f t="shared" si="6"/>
        <v>0</v>
      </c>
      <c r="P14" s="53">
        <f>SUM(D14:G14)</f>
        <v>5940550.4347826093</v>
      </c>
      <c r="Q14" s="53">
        <f>SUM(H14:K14)</f>
        <v>0</v>
      </c>
      <c r="R14" s="53">
        <f>SUM(L14:O14)</f>
        <v>0</v>
      </c>
    </row>
    <row r="15" spans="1:18" x14ac:dyDescent="0.25">
      <c r="A15" s="59"/>
      <c r="B15" s="59"/>
      <c r="C15" s="54">
        <v>41925</v>
      </c>
      <c r="D15" s="55">
        <f>([1]Previsionnel!$C$4/COUNT('[1]Prev. Act. Canal'!$C$5:$C$31))</f>
        <v>245274.91304347827</v>
      </c>
      <c r="E15" s="55">
        <f>([1]Previsionnel!$C$5/COUNT('[1]Prev. Act. Canal'!$C$5:$C$31))</f>
        <v>58949.608695652176</v>
      </c>
      <c r="F15" s="55">
        <f>([1]Previsionnel!$C$6/COUNT('[1]Prev. Act. Canal'!$C$5:$C$31))</f>
        <v>202227.65217391305</v>
      </c>
      <c r="G15" s="55">
        <f>([1]Previsionnel!$C$7/COUNT('[1]Prev. Act. Canal'!$C$5:$C$31))</f>
        <v>681657.91304347827</v>
      </c>
      <c r="H15" s="60"/>
      <c r="I15" s="60"/>
      <c r="J15" s="60"/>
      <c r="K15" s="60"/>
      <c r="L15" s="55"/>
      <c r="M15" s="60"/>
      <c r="N15" s="60"/>
      <c r="O15" s="60"/>
      <c r="P15" s="56">
        <f t="shared" si="2"/>
        <v>1188110.0869565217</v>
      </c>
      <c r="Q15" s="57">
        <f t="shared" si="3"/>
        <v>0</v>
      </c>
      <c r="R15" s="58">
        <f t="shared" si="4"/>
        <v>0</v>
      </c>
    </row>
    <row r="16" spans="1:18" x14ac:dyDescent="0.25">
      <c r="A16" s="59"/>
      <c r="B16" s="59"/>
      <c r="C16" s="54">
        <v>41926</v>
      </c>
      <c r="D16" s="55">
        <f>([1]Previsionnel!$C$4/COUNT('[1]Prev. Act. Canal'!$C$5:$C$31))</f>
        <v>245274.91304347827</v>
      </c>
      <c r="E16" s="55">
        <f>([1]Previsionnel!$C$5/COUNT('[1]Prev. Act. Canal'!$C$5:$C$31))</f>
        <v>58949.608695652176</v>
      </c>
      <c r="F16" s="55">
        <f>([1]Previsionnel!$C$6/COUNT('[1]Prev. Act. Canal'!$C$5:$C$31))</f>
        <v>202227.65217391305</v>
      </c>
      <c r="G16" s="55">
        <f>([1]Previsionnel!$C$7/COUNT('[1]Prev. Act. Canal'!$C$5:$C$31))</f>
        <v>681657.91304347827</v>
      </c>
      <c r="H16" s="60"/>
      <c r="I16" s="60"/>
      <c r="J16" s="60"/>
      <c r="K16" s="60"/>
      <c r="L16" s="60"/>
      <c r="M16" s="60"/>
      <c r="N16" s="60"/>
      <c r="O16" s="60"/>
      <c r="P16" s="56">
        <f t="shared" si="2"/>
        <v>1188110.0869565217</v>
      </c>
      <c r="Q16" s="57">
        <f t="shared" si="3"/>
        <v>0</v>
      </c>
      <c r="R16" s="58">
        <f t="shared" si="4"/>
        <v>0</v>
      </c>
    </row>
    <row r="17" spans="1:18" x14ac:dyDescent="0.25">
      <c r="A17" s="59"/>
      <c r="B17" s="59"/>
      <c r="C17" s="54">
        <v>41927</v>
      </c>
      <c r="D17" s="55">
        <f>([1]Previsionnel!$C$4/COUNT('[1]Prev. Act. Canal'!$C$5:$C$31))</f>
        <v>245274.91304347827</v>
      </c>
      <c r="E17" s="55">
        <f>([1]Previsionnel!$C$5/COUNT('[1]Prev. Act. Canal'!$C$5:$C$31))</f>
        <v>58949.608695652176</v>
      </c>
      <c r="F17" s="55">
        <f>([1]Previsionnel!$C$6/COUNT('[1]Prev. Act. Canal'!$C$5:$C$31))</f>
        <v>202227.65217391305</v>
      </c>
      <c r="G17" s="55">
        <f>([1]Previsionnel!$C$7/COUNT('[1]Prev. Act. Canal'!$C$5:$C$31))</f>
        <v>681657.91304347827</v>
      </c>
      <c r="H17" s="60"/>
      <c r="I17" s="60"/>
      <c r="J17" s="60"/>
      <c r="K17" s="60"/>
      <c r="L17" s="55"/>
      <c r="M17" s="60"/>
      <c r="N17" s="60"/>
      <c r="O17" s="60"/>
      <c r="P17" s="56">
        <f t="shared" si="2"/>
        <v>1188110.0869565217</v>
      </c>
      <c r="Q17" s="57">
        <f t="shared" si="3"/>
        <v>0</v>
      </c>
      <c r="R17" s="58">
        <f t="shared" si="4"/>
        <v>0</v>
      </c>
    </row>
    <row r="18" spans="1:18" x14ac:dyDescent="0.25">
      <c r="A18" s="59"/>
      <c r="B18" s="59"/>
      <c r="C18" s="54">
        <v>41928</v>
      </c>
      <c r="D18" s="55">
        <f>([1]Previsionnel!$C$4/COUNT('[1]Prev. Act. Canal'!$C$5:$C$31))</f>
        <v>245274.91304347827</v>
      </c>
      <c r="E18" s="55">
        <f>([1]Previsionnel!$C$5/COUNT('[1]Prev. Act. Canal'!$C$5:$C$31))</f>
        <v>58949.608695652176</v>
      </c>
      <c r="F18" s="55">
        <f>([1]Previsionnel!$C$6/COUNT('[1]Prev. Act. Canal'!$C$5:$C$31))</f>
        <v>202227.65217391305</v>
      </c>
      <c r="G18" s="55">
        <f>([1]Previsionnel!$C$7/COUNT('[1]Prev. Act. Canal'!$C$5:$C$31))</f>
        <v>681657.91304347827</v>
      </c>
      <c r="H18" s="60"/>
      <c r="I18" s="60"/>
      <c r="J18" s="60"/>
      <c r="K18" s="60"/>
      <c r="L18" s="55"/>
      <c r="M18" s="60"/>
      <c r="N18" s="60"/>
      <c r="O18" s="60"/>
      <c r="P18" s="56">
        <f t="shared" si="2"/>
        <v>1188110.0869565217</v>
      </c>
      <c r="Q18" s="57">
        <f t="shared" si="3"/>
        <v>0</v>
      </c>
      <c r="R18" s="58">
        <f t="shared" si="4"/>
        <v>0</v>
      </c>
    </row>
    <row r="19" spans="1:18" x14ac:dyDescent="0.25">
      <c r="A19" s="59"/>
      <c r="B19" s="59"/>
      <c r="C19" s="54">
        <v>41929</v>
      </c>
      <c r="D19" s="55">
        <f>([1]Previsionnel!$C$4/COUNT('[1]Prev. Act. Canal'!$C$5:$C$31))</f>
        <v>245274.91304347827</v>
      </c>
      <c r="E19" s="55">
        <f>([1]Previsionnel!$C$5/COUNT('[1]Prev. Act. Canal'!$C$5:$C$31))</f>
        <v>58949.608695652176</v>
      </c>
      <c r="F19" s="55">
        <f>([1]Previsionnel!$C$6/COUNT('[1]Prev. Act. Canal'!$C$5:$C$31))</f>
        <v>202227.65217391305</v>
      </c>
      <c r="G19" s="55">
        <f>([1]Previsionnel!$C$7/COUNT('[1]Prev. Act. Canal'!$C$5:$C$31))</f>
        <v>681657.91304347827</v>
      </c>
      <c r="H19" s="60"/>
      <c r="I19" s="60"/>
      <c r="J19" s="60"/>
      <c r="K19" s="60"/>
      <c r="L19" s="60"/>
      <c r="M19" s="60"/>
      <c r="N19" s="60"/>
      <c r="O19" s="60"/>
      <c r="P19" s="56">
        <f t="shared" si="2"/>
        <v>1188110.0869565217</v>
      </c>
      <c r="Q19" s="57">
        <f t="shared" si="3"/>
        <v>0</v>
      </c>
      <c r="R19" s="58">
        <f t="shared" si="4"/>
        <v>0</v>
      </c>
    </row>
    <row r="20" spans="1:18" ht="15.75" x14ac:dyDescent="0.25">
      <c r="A20" s="50"/>
      <c r="B20" s="51">
        <v>43</v>
      </c>
      <c r="C20" s="61"/>
      <c r="D20" s="52">
        <f t="shared" ref="D20:O20" si="7">SUM(D21:D25)</f>
        <v>1226374.5652173914</v>
      </c>
      <c r="E20" s="52">
        <f t="shared" si="7"/>
        <v>294748.04347826086</v>
      </c>
      <c r="F20" s="52">
        <f t="shared" si="7"/>
        <v>1011138.2608695653</v>
      </c>
      <c r="G20" s="52">
        <f t="shared" si="7"/>
        <v>3408289.5652173916</v>
      </c>
      <c r="H20" s="52">
        <f t="shared" si="7"/>
        <v>0</v>
      </c>
      <c r="I20" s="52">
        <f t="shared" si="7"/>
        <v>0</v>
      </c>
      <c r="J20" s="52">
        <f t="shared" si="7"/>
        <v>0</v>
      </c>
      <c r="K20" s="52">
        <f t="shared" si="7"/>
        <v>0</v>
      </c>
      <c r="L20" s="52">
        <f t="shared" si="7"/>
        <v>0</v>
      </c>
      <c r="M20" s="52">
        <f t="shared" si="7"/>
        <v>0</v>
      </c>
      <c r="N20" s="52">
        <f t="shared" si="7"/>
        <v>0</v>
      </c>
      <c r="O20" s="52">
        <f t="shared" si="7"/>
        <v>0</v>
      </c>
      <c r="P20" s="53">
        <f>SUM(D20:G20)</f>
        <v>5940550.4347826093</v>
      </c>
      <c r="Q20" s="53">
        <f>SUM(H20:K20)</f>
        <v>0</v>
      </c>
      <c r="R20" s="53">
        <f>SUM(L20:O20)</f>
        <v>0</v>
      </c>
    </row>
    <row r="21" spans="1:18" x14ac:dyDescent="0.25">
      <c r="A21" s="59"/>
      <c r="B21" s="59"/>
      <c r="C21" s="54">
        <v>41932</v>
      </c>
      <c r="D21" s="55">
        <f>([1]Previsionnel!$C$4/COUNT('[1]Prev. Act. Canal'!$C$5:$C$31))</f>
        <v>245274.91304347827</v>
      </c>
      <c r="E21" s="55">
        <f>([1]Previsionnel!$C$5/COUNT('[1]Prev. Act. Canal'!$C$5:$C$31))</f>
        <v>58949.608695652176</v>
      </c>
      <c r="F21" s="55">
        <f>([1]Previsionnel!$C$6/COUNT('[1]Prev. Act. Canal'!$C$5:$C$31))</f>
        <v>202227.65217391305</v>
      </c>
      <c r="G21" s="55">
        <f>([1]Previsionnel!$C$7/COUNT('[1]Prev. Act. Canal'!$C$5:$C$31))</f>
        <v>681657.91304347827</v>
      </c>
      <c r="H21" s="60"/>
      <c r="I21" s="60"/>
      <c r="J21" s="60"/>
      <c r="K21" s="60"/>
      <c r="L21" s="55"/>
      <c r="M21" s="60"/>
      <c r="N21" s="60"/>
      <c r="O21" s="60"/>
      <c r="P21" s="56">
        <f t="shared" si="2"/>
        <v>1188110.0869565217</v>
      </c>
      <c r="Q21" s="57">
        <f t="shared" si="3"/>
        <v>0</v>
      </c>
      <c r="R21" s="58">
        <f t="shared" si="4"/>
        <v>0</v>
      </c>
    </row>
    <row r="22" spans="1:18" x14ac:dyDescent="0.25">
      <c r="A22" s="59"/>
      <c r="B22" s="59"/>
      <c r="C22" s="54">
        <v>41933</v>
      </c>
      <c r="D22" s="55">
        <f>([1]Previsionnel!$C$4/COUNT('[1]Prev. Act. Canal'!$C$5:$C$31))</f>
        <v>245274.91304347827</v>
      </c>
      <c r="E22" s="55">
        <f>([1]Previsionnel!$C$5/COUNT('[1]Prev. Act. Canal'!$C$5:$C$31))</f>
        <v>58949.608695652176</v>
      </c>
      <c r="F22" s="55">
        <f>([1]Previsionnel!$C$6/COUNT('[1]Prev. Act. Canal'!$C$5:$C$31))</f>
        <v>202227.65217391305</v>
      </c>
      <c r="G22" s="55">
        <f>([1]Previsionnel!$C$7/COUNT('[1]Prev. Act. Canal'!$C$5:$C$31))</f>
        <v>681657.91304347827</v>
      </c>
      <c r="H22" s="60"/>
      <c r="I22" s="60"/>
      <c r="J22" s="60"/>
      <c r="K22" s="60"/>
      <c r="L22" s="60"/>
      <c r="M22" s="60"/>
      <c r="N22" s="60"/>
      <c r="O22" s="60"/>
      <c r="P22" s="56">
        <f t="shared" si="2"/>
        <v>1188110.0869565217</v>
      </c>
      <c r="Q22" s="57">
        <f t="shared" si="3"/>
        <v>0</v>
      </c>
      <c r="R22" s="58">
        <f t="shared" si="4"/>
        <v>0</v>
      </c>
    </row>
    <row r="23" spans="1:18" x14ac:dyDescent="0.25">
      <c r="A23" s="59"/>
      <c r="B23" s="59"/>
      <c r="C23" s="54">
        <v>41934</v>
      </c>
      <c r="D23" s="55">
        <f>([1]Previsionnel!$C$4/COUNT('[1]Prev. Act. Canal'!$C$5:$C$31))</f>
        <v>245274.91304347827</v>
      </c>
      <c r="E23" s="55">
        <f>([1]Previsionnel!$C$5/COUNT('[1]Prev. Act. Canal'!$C$5:$C$31))</f>
        <v>58949.608695652176</v>
      </c>
      <c r="F23" s="55">
        <f>([1]Previsionnel!$C$6/COUNT('[1]Prev. Act. Canal'!$C$5:$C$31))</f>
        <v>202227.65217391305</v>
      </c>
      <c r="G23" s="55">
        <f>([1]Previsionnel!$C$7/COUNT('[1]Prev. Act. Canal'!$C$5:$C$31))</f>
        <v>681657.91304347827</v>
      </c>
      <c r="H23" s="60"/>
      <c r="I23" s="60"/>
      <c r="J23" s="60"/>
      <c r="K23" s="60"/>
      <c r="L23" s="55"/>
      <c r="M23" s="60"/>
      <c r="N23" s="60"/>
      <c r="O23" s="60"/>
      <c r="P23" s="56">
        <f t="shared" si="2"/>
        <v>1188110.0869565217</v>
      </c>
      <c r="Q23" s="57">
        <f t="shared" si="3"/>
        <v>0</v>
      </c>
      <c r="R23" s="58">
        <f t="shared" si="4"/>
        <v>0</v>
      </c>
    </row>
    <row r="24" spans="1:18" x14ac:dyDescent="0.25">
      <c r="A24" s="59"/>
      <c r="B24" s="59"/>
      <c r="C24" s="54">
        <v>41935</v>
      </c>
      <c r="D24" s="55">
        <f>([1]Previsionnel!$C$4/COUNT('[1]Prev. Act. Canal'!$C$5:$C$31))</f>
        <v>245274.91304347827</v>
      </c>
      <c r="E24" s="55">
        <f>([1]Previsionnel!$C$5/COUNT('[1]Prev. Act. Canal'!$C$5:$C$31))</f>
        <v>58949.608695652176</v>
      </c>
      <c r="F24" s="55">
        <f>([1]Previsionnel!$C$6/COUNT('[1]Prev. Act. Canal'!$C$5:$C$31))</f>
        <v>202227.65217391305</v>
      </c>
      <c r="G24" s="55">
        <f>([1]Previsionnel!$C$7/COUNT('[1]Prev. Act. Canal'!$C$5:$C$31))</f>
        <v>681657.91304347827</v>
      </c>
      <c r="H24" s="60"/>
      <c r="I24" s="60"/>
      <c r="J24" s="60"/>
      <c r="K24" s="60"/>
      <c r="L24" s="55"/>
      <c r="M24" s="60"/>
      <c r="N24" s="60"/>
      <c r="O24" s="60"/>
      <c r="P24" s="56">
        <f t="shared" si="2"/>
        <v>1188110.0869565217</v>
      </c>
      <c r="Q24" s="57">
        <f t="shared" si="3"/>
        <v>0</v>
      </c>
      <c r="R24" s="58">
        <f t="shared" si="4"/>
        <v>0</v>
      </c>
    </row>
    <row r="25" spans="1:18" x14ac:dyDescent="0.25">
      <c r="A25" s="59"/>
      <c r="B25" s="59"/>
      <c r="C25" s="54">
        <v>41936</v>
      </c>
      <c r="D25" s="55">
        <f>([1]Previsionnel!$C$4/COUNT('[1]Prev. Act. Canal'!$C$5:$C$31))</f>
        <v>245274.91304347827</v>
      </c>
      <c r="E25" s="55">
        <f>([1]Previsionnel!$C$5/COUNT('[1]Prev. Act. Canal'!$C$5:$C$31))</f>
        <v>58949.608695652176</v>
      </c>
      <c r="F25" s="55">
        <f>([1]Previsionnel!$C$6/COUNT('[1]Prev. Act. Canal'!$C$5:$C$31))</f>
        <v>202227.65217391305</v>
      </c>
      <c r="G25" s="55">
        <f>([1]Previsionnel!$C$7/COUNT('[1]Prev. Act. Canal'!$C$5:$C$31))</f>
        <v>681657.91304347827</v>
      </c>
      <c r="H25" s="60"/>
      <c r="I25" s="60"/>
      <c r="J25" s="60"/>
      <c r="K25" s="60"/>
      <c r="L25" s="60"/>
      <c r="M25" s="60"/>
      <c r="N25" s="60"/>
      <c r="O25" s="60"/>
      <c r="P25" s="56">
        <f t="shared" si="2"/>
        <v>1188110.0869565217</v>
      </c>
      <c r="Q25" s="57">
        <f t="shared" si="3"/>
        <v>0</v>
      </c>
      <c r="R25" s="58">
        <f t="shared" si="4"/>
        <v>0</v>
      </c>
    </row>
    <row r="26" spans="1:18" ht="15.75" x14ac:dyDescent="0.25">
      <c r="A26" s="50"/>
      <c r="B26" s="51">
        <v>44</v>
      </c>
      <c r="C26" s="61"/>
      <c r="D26" s="52">
        <f t="shared" ref="D26:O26" si="8">SUM(D27:D31)</f>
        <v>1226374.5652173914</v>
      </c>
      <c r="E26" s="52">
        <f t="shared" si="8"/>
        <v>294748.04347826086</v>
      </c>
      <c r="F26" s="52">
        <f t="shared" si="8"/>
        <v>1011138.2608695653</v>
      </c>
      <c r="G26" s="52">
        <f t="shared" si="8"/>
        <v>3408289.5652173916</v>
      </c>
      <c r="H26" s="52">
        <f t="shared" si="8"/>
        <v>0</v>
      </c>
      <c r="I26" s="52">
        <f t="shared" si="8"/>
        <v>0</v>
      </c>
      <c r="J26" s="52">
        <f t="shared" si="8"/>
        <v>0</v>
      </c>
      <c r="K26" s="52">
        <f t="shared" si="8"/>
        <v>0</v>
      </c>
      <c r="L26" s="52">
        <f t="shared" si="8"/>
        <v>0</v>
      </c>
      <c r="M26" s="52">
        <f t="shared" si="8"/>
        <v>0</v>
      </c>
      <c r="N26" s="52">
        <f t="shared" si="8"/>
        <v>0</v>
      </c>
      <c r="O26" s="52">
        <f t="shared" si="8"/>
        <v>0</v>
      </c>
      <c r="P26" s="53">
        <f>SUM(D26:G26)</f>
        <v>5940550.4347826093</v>
      </c>
      <c r="Q26" s="53">
        <f>SUM(H26:K26)</f>
        <v>0</v>
      </c>
      <c r="R26" s="53">
        <f>SUM(L26:O26)</f>
        <v>0</v>
      </c>
    </row>
    <row r="27" spans="1:18" x14ac:dyDescent="0.25">
      <c r="A27" s="59"/>
      <c r="B27" s="59"/>
      <c r="C27" s="54">
        <v>41939</v>
      </c>
      <c r="D27" s="55">
        <f>([1]Previsionnel!$C$4/COUNT('[1]Prev. Act. Canal'!$C$5:$C$31))</f>
        <v>245274.91304347827</v>
      </c>
      <c r="E27" s="55">
        <f>([1]Previsionnel!$C$5/COUNT('[1]Prev. Act. Canal'!$C$5:$C$31))</f>
        <v>58949.608695652176</v>
      </c>
      <c r="F27" s="55">
        <f>([1]Previsionnel!$C$6/COUNT('[1]Prev. Act. Canal'!$C$5:$C$31))</f>
        <v>202227.65217391305</v>
      </c>
      <c r="G27" s="55">
        <f>([1]Previsionnel!$C$7/COUNT('[1]Prev. Act. Canal'!$C$5:$C$31))</f>
        <v>681657.91304347827</v>
      </c>
      <c r="H27" s="60"/>
      <c r="I27" s="60"/>
      <c r="J27" s="60"/>
      <c r="K27" s="60"/>
      <c r="L27" s="55"/>
      <c r="M27" s="60"/>
      <c r="N27" s="60"/>
      <c r="O27" s="60"/>
      <c r="P27" s="56">
        <f t="shared" si="2"/>
        <v>1188110.0869565217</v>
      </c>
      <c r="Q27" s="57">
        <f t="shared" si="3"/>
        <v>0</v>
      </c>
      <c r="R27" s="58">
        <f t="shared" si="4"/>
        <v>0</v>
      </c>
    </row>
    <row r="28" spans="1:18" x14ac:dyDescent="0.25">
      <c r="A28" s="59"/>
      <c r="B28" s="59"/>
      <c r="C28" s="54">
        <v>41940</v>
      </c>
      <c r="D28" s="55">
        <f>([1]Previsionnel!$C$4/COUNT('[1]Prev. Act. Canal'!$C$5:$C$31))</f>
        <v>245274.91304347827</v>
      </c>
      <c r="E28" s="55">
        <f>([1]Previsionnel!$C$5/COUNT('[1]Prev. Act. Canal'!$C$5:$C$31))</f>
        <v>58949.608695652176</v>
      </c>
      <c r="F28" s="55">
        <f>([1]Previsionnel!$C$6/COUNT('[1]Prev. Act. Canal'!$C$5:$C$31))</f>
        <v>202227.65217391305</v>
      </c>
      <c r="G28" s="55">
        <f>([1]Previsionnel!$C$7/COUNT('[1]Prev. Act. Canal'!$C$5:$C$31))</f>
        <v>681657.91304347827</v>
      </c>
      <c r="H28" s="60"/>
      <c r="I28" s="60"/>
      <c r="J28" s="60"/>
      <c r="K28" s="60"/>
      <c r="L28" s="60"/>
      <c r="M28" s="60"/>
      <c r="N28" s="60"/>
      <c r="O28" s="60"/>
      <c r="P28" s="56">
        <f t="shared" si="2"/>
        <v>1188110.0869565217</v>
      </c>
      <c r="Q28" s="57">
        <f t="shared" si="3"/>
        <v>0</v>
      </c>
      <c r="R28" s="58">
        <f t="shared" si="4"/>
        <v>0</v>
      </c>
    </row>
    <row r="29" spans="1:18" x14ac:dyDescent="0.25">
      <c r="A29" s="59"/>
      <c r="B29" s="59"/>
      <c r="C29" s="54">
        <v>41941</v>
      </c>
      <c r="D29" s="55">
        <f>([1]Previsionnel!$C$4/COUNT('[1]Prev. Act. Canal'!$C$5:$C$31))</f>
        <v>245274.91304347827</v>
      </c>
      <c r="E29" s="55">
        <f>([1]Previsionnel!$C$5/COUNT('[1]Prev. Act. Canal'!$C$5:$C$31))</f>
        <v>58949.608695652176</v>
      </c>
      <c r="F29" s="55">
        <f>([1]Previsionnel!$C$6/COUNT('[1]Prev. Act. Canal'!$C$5:$C$31))</f>
        <v>202227.65217391305</v>
      </c>
      <c r="G29" s="55">
        <f>([1]Previsionnel!$C$7/COUNT('[1]Prev. Act. Canal'!$C$5:$C$31))</f>
        <v>681657.91304347827</v>
      </c>
      <c r="H29" s="60"/>
      <c r="I29" s="60"/>
      <c r="J29" s="60"/>
      <c r="K29" s="60"/>
      <c r="L29" s="55"/>
      <c r="M29" s="60"/>
      <c r="N29" s="60"/>
      <c r="O29" s="60"/>
      <c r="P29" s="56">
        <f t="shared" si="2"/>
        <v>1188110.0869565217</v>
      </c>
      <c r="Q29" s="57">
        <f t="shared" si="3"/>
        <v>0</v>
      </c>
      <c r="R29" s="58">
        <f t="shared" si="4"/>
        <v>0</v>
      </c>
    </row>
    <row r="30" spans="1:18" x14ac:dyDescent="0.25">
      <c r="A30" s="59"/>
      <c r="B30" s="59"/>
      <c r="C30" s="54">
        <v>41942</v>
      </c>
      <c r="D30" s="55">
        <f>([1]Previsionnel!$C$4/COUNT('[1]Prev. Act. Canal'!$C$5:$C$31))</f>
        <v>245274.91304347827</v>
      </c>
      <c r="E30" s="55">
        <f>([1]Previsionnel!$C$5/COUNT('[1]Prev. Act. Canal'!$C$5:$C$31))</f>
        <v>58949.608695652176</v>
      </c>
      <c r="F30" s="55">
        <f>([1]Previsionnel!$C$6/COUNT('[1]Prev. Act. Canal'!$C$5:$C$31))</f>
        <v>202227.65217391305</v>
      </c>
      <c r="G30" s="55">
        <f>([1]Previsionnel!$C$7/COUNT('[1]Prev. Act. Canal'!$C$5:$C$31))</f>
        <v>681657.91304347827</v>
      </c>
      <c r="H30" s="60"/>
      <c r="I30" s="60"/>
      <c r="J30" s="60"/>
      <c r="K30" s="60"/>
      <c r="L30" s="55"/>
      <c r="M30" s="60"/>
      <c r="N30" s="60"/>
      <c r="O30" s="60"/>
      <c r="P30" s="56">
        <f t="shared" si="2"/>
        <v>1188110.0869565217</v>
      </c>
      <c r="Q30" s="57">
        <f t="shared" si="3"/>
        <v>0</v>
      </c>
      <c r="R30" s="58">
        <f t="shared" si="4"/>
        <v>0</v>
      </c>
    </row>
    <row r="31" spans="1:18" x14ac:dyDescent="0.25">
      <c r="A31" s="59"/>
      <c r="B31" s="59"/>
      <c r="C31" s="54">
        <v>41943</v>
      </c>
      <c r="D31" s="55">
        <f>([1]Previsionnel!$C$4/COUNT('[1]Prev. Act. Canal'!$C$5:$C$31))</f>
        <v>245274.91304347827</v>
      </c>
      <c r="E31" s="55">
        <f>([1]Previsionnel!$C$5/COUNT('[1]Prev. Act. Canal'!$C$5:$C$31))</f>
        <v>58949.608695652176</v>
      </c>
      <c r="F31" s="55">
        <f>([1]Previsionnel!$C$6/COUNT('[1]Prev. Act. Canal'!$C$5:$C$31))</f>
        <v>202227.65217391305</v>
      </c>
      <c r="G31" s="55">
        <f>([1]Previsionnel!$C$7/COUNT('[1]Prev. Act. Canal'!$C$5:$C$31))</f>
        <v>681657.91304347827</v>
      </c>
      <c r="H31" s="60"/>
      <c r="I31" s="60"/>
      <c r="J31" s="60"/>
      <c r="K31" s="60"/>
      <c r="L31" s="60"/>
      <c r="M31" s="60"/>
      <c r="N31" s="60"/>
      <c r="O31" s="60"/>
      <c r="P31" s="56">
        <f t="shared" si="2"/>
        <v>1188110.0869565217</v>
      </c>
      <c r="Q31" s="57">
        <f t="shared" si="3"/>
        <v>0</v>
      </c>
      <c r="R31" s="58">
        <f t="shared" si="4"/>
        <v>0</v>
      </c>
    </row>
    <row r="32" spans="1:18" ht="15.75" x14ac:dyDescent="0.25">
      <c r="A32" s="46" t="str">
        <f>PROPER(TEXT(DATE(2014,11,1),"mmmm aaaa"))</f>
        <v>Novembre 2014</v>
      </c>
      <c r="B32" s="47"/>
      <c r="C32" s="47"/>
      <c r="D32" s="48">
        <f>SUM(D33,D39,D45,D51)</f>
        <v>0</v>
      </c>
      <c r="E32" s="48">
        <f t="shared" ref="E32:R32" si="9">SUM(E33,E39,E45,E51)</f>
        <v>0</v>
      </c>
      <c r="F32" s="48">
        <f t="shared" si="9"/>
        <v>0</v>
      </c>
      <c r="G32" s="48">
        <f t="shared" si="9"/>
        <v>0</v>
      </c>
      <c r="H32" s="48">
        <f t="shared" si="9"/>
        <v>0</v>
      </c>
      <c r="I32" s="48">
        <f t="shared" si="9"/>
        <v>0</v>
      </c>
      <c r="J32" s="48">
        <f t="shared" si="9"/>
        <v>0</v>
      </c>
      <c r="K32" s="48">
        <f t="shared" si="9"/>
        <v>0</v>
      </c>
      <c r="L32" s="48">
        <f t="shared" si="9"/>
        <v>0</v>
      </c>
      <c r="M32" s="48">
        <f t="shared" si="9"/>
        <v>0</v>
      </c>
      <c r="N32" s="48">
        <f t="shared" si="9"/>
        <v>0</v>
      </c>
      <c r="O32" s="48">
        <f t="shared" si="9"/>
        <v>0</v>
      </c>
      <c r="P32" s="49">
        <f t="shared" si="9"/>
        <v>0</v>
      </c>
      <c r="Q32" s="49">
        <f t="shared" si="9"/>
        <v>0</v>
      </c>
      <c r="R32" s="49">
        <f t="shared" si="9"/>
        <v>0</v>
      </c>
    </row>
    <row r="33" spans="1:18" ht="15.75" x14ac:dyDescent="0.25">
      <c r="A33" s="50"/>
      <c r="B33" s="51">
        <v>45</v>
      </c>
      <c r="C33" s="61"/>
      <c r="D33" s="52">
        <f t="shared" ref="D33:O33" si="10">SUM(D34:D38)</f>
        <v>0</v>
      </c>
      <c r="E33" s="52">
        <f t="shared" si="10"/>
        <v>0</v>
      </c>
      <c r="F33" s="52">
        <f t="shared" si="10"/>
        <v>0</v>
      </c>
      <c r="G33" s="52">
        <f t="shared" si="10"/>
        <v>0</v>
      </c>
      <c r="H33" s="52">
        <f t="shared" si="10"/>
        <v>0</v>
      </c>
      <c r="I33" s="52">
        <f t="shared" si="10"/>
        <v>0</v>
      </c>
      <c r="J33" s="52">
        <f t="shared" si="10"/>
        <v>0</v>
      </c>
      <c r="K33" s="52">
        <f t="shared" si="10"/>
        <v>0</v>
      </c>
      <c r="L33" s="52">
        <f t="shared" si="10"/>
        <v>0</v>
      </c>
      <c r="M33" s="52">
        <f t="shared" si="10"/>
        <v>0</v>
      </c>
      <c r="N33" s="52">
        <f t="shared" si="10"/>
        <v>0</v>
      </c>
      <c r="O33" s="52">
        <f t="shared" si="10"/>
        <v>0</v>
      </c>
      <c r="P33" s="53">
        <f>SUM(D33:G33)</f>
        <v>0</v>
      </c>
      <c r="Q33" s="53">
        <f>SUM(H33:K33)</f>
        <v>0</v>
      </c>
      <c r="R33" s="53">
        <f>SUM(L33:O33)</f>
        <v>0</v>
      </c>
    </row>
    <row r="34" spans="1:18" x14ac:dyDescent="0.25">
      <c r="A34" s="59"/>
      <c r="B34" s="59"/>
      <c r="C34" s="54">
        <v>41946</v>
      </c>
      <c r="D34" s="55">
        <f>([1]Previsionnel!$D$4/COUNT($C$34:$C$56))</f>
        <v>0</v>
      </c>
      <c r="E34" s="55">
        <f>([1]Previsionnel!$D$5/COUNT($C$34:$C$56))</f>
        <v>0</v>
      </c>
      <c r="F34" s="55">
        <f>([1]Previsionnel!$D$6/COUNT($C$34:$C$56))</f>
        <v>0</v>
      </c>
      <c r="G34" s="55">
        <f>([1]Previsionnel!$D$7/COUNT($C$34:$C$56))</f>
        <v>0</v>
      </c>
      <c r="H34" s="60"/>
      <c r="I34" s="60"/>
      <c r="J34" s="60"/>
      <c r="K34" s="60"/>
      <c r="L34" s="60"/>
      <c r="M34" s="60"/>
      <c r="N34" s="60"/>
      <c r="O34" s="60"/>
      <c r="P34" s="56">
        <f t="shared" si="2"/>
        <v>0</v>
      </c>
      <c r="Q34" s="57">
        <f t="shared" si="3"/>
        <v>0</v>
      </c>
      <c r="R34" s="58">
        <f t="shared" si="4"/>
        <v>0</v>
      </c>
    </row>
    <row r="35" spans="1:18" x14ac:dyDescent="0.25">
      <c r="A35" s="59"/>
      <c r="B35" s="59"/>
      <c r="C35" s="54">
        <v>41947</v>
      </c>
      <c r="D35" s="55">
        <f>([1]Previsionnel!$D$4/COUNT($C$34:$C$56))</f>
        <v>0</v>
      </c>
      <c r="E35" s="55">
        <f>([1]Previsionnel!$D$5/COUNT($C$34:$C$56))</f>
        <v>0</v>
      </c>
      <c r="F35" s="55">
        <f>([1]Previsionnel!$D$6/COUNT($C$34:$C$56))</f>
        <v>0</v>
      </c>
      <c r="G35" s="55">
        <f>([1]Previsionnel!$D$7/COUNT($C$34:$C$56))</f>
        <v>0</v>
      </c>
      <c r="H35" s="60"/>
      <c r="I35" s="60"/>
      <c r="J35" s="60"/>
      <c r="K35" s="60"/>
      <c r="L35" s="60"/>
      <c r="M35" s="60"/>
      <c r="N35" s="60"/>
      <c r="O35" s="60"/>
      <c r="P35" s="56">
        <f t="shared" si="2"/>
        <v>0</v>
      </c>
      <c r="Q35" s="57">
        <f t="shared" si="3"/>
        <v>0</v>
      </c>
      <c r="R35" s="58">
        <f t="shared" si="4"/>
        <v>0</v>
      </c>
    </row>
    <row r="36" spans="1:18" x14ac:dyDescent="0.25">
      <c r="A36" s="59"/>
      <c r="B36" s="59"/>
      <c r="C36" s="54">
        <v>41948</v>
      </c>
      <c r="D36" s="55">
        <f>([1]Previsionnel!$D$4/COUNT($C$34:$C$56))</f>
        <v>0</v>
      </c>
      <c r="E36" s="55">
        <f>([1]Previsionnel!$D$5/COUNT($C$34:$C$56))</f>
        <v>0</v>
      </c>
      <c r="F36" s="55">
        <f>([1]Previsionnel!$D$6/COUNT($C$34:$C$56))</f>
        <v>0</v>
      </c>
      <c r="G36" s="55">
        <f>([1]Previsionnel!$D$7/COUNT($C$34:$C$56))</f>
        <v>0</v>
      </c>
      <c r="H36" s="60"/>
      <c r="I36" s="60"/>
      <c r="J36" s="60"/>
      <c r="K36" s="60"/>
      <c r="L36" s="60"/>
      <c r="M36" s="60"/>
      <c r="N36" s="60"/>
      <c r="O36" s="60"/>
      <c r="P36" s="56">
        <f t="shared" si="2"/>
        <v>0</v>
      </c>
      <c r="Q36" s="57">
        <f t="shared" si="3"/>
        <v>0</v>
      </c>
      <c r="R36" s="58">
        <f t="shared" si="4"/>
        <v>0</v>
      </c>
    </row>
    <row r="37" spans="1:18" x14ac:dyDescent="0.25">
      <c r="A37" s="59"/>
      <c r="B37" s="59"/>
      <c r="C37" s="54">
        <v>41949</v>
      </c>
      <c r="D37" s="55">
        <f>([1]Previsionnel!$D$4/COUNT($C$34:$C$56))</f>
        <v>0</v>
      </c>
      <c r="E37" s="55">
        <f>([1]Previsionnel!$D$5/COUNT($C$34:$C$56))</f>
        <v>0</v>
      </c>
      <c r="F37" s="55">
        <f>([1]Previsionnel!$D$6/COUNT($C$34:$C$56))</f>
        <v>0</v>
      </c>
      <c r="G37" s="55">
        <f>([1]Previsionnel!$D$7/COUNT($C$34:$C$56))</f>
        <v>0</v>
      </c>
      <c r="H37" s="60"/>
      <c r="I37" s="60"/>
      <c r="J37" s="60"/>
      <c r="K37" s="60"/>
      <c r="L37" s="60"/>
      <c r="M37" s="60"/>
      <c r="N37" s="60"/>
      <c r="O37" s="60"/>
      <c r="P37" s="56">
        <f t="shared" si="2"/>
        <v>0</v>
      </c>
      <c r="Q37" s="57">
        <f t="shared" si="3"/>
        <v>0</v>
      </c>
      <c r="R37" s="58">
        <f t="shared" si="4"/>
        <v>0</v>
      </c>
    </row>
    <row r="38" spans="1:18" x14ac:dyDescent="0.25">
      <c r="A38" s="59"/>
      <c r="B38" s="59"/>
      <c r="C38" s="54">
        <v>41950</v>
      </c>
      <c r="D38" s="55">
        <f>([1]Previsionnel!$D$4/COUNT($C$34:$C$56))</f>
        <v>0</v>
      </c>
      <c r="E38" s="55">
        <f>([1]Previsionnel!$D$5/COUNT($C$34:$C$56))</f>
        <v>0</v>
      </c>
      <c r="F38" s="55">
        <f>([1]Previsionnel!$D$6/COUNT($C$34:$C$56))</f>
        <v>0</v>
      </c>
      <c r="G38" s="55">
        <f>([1]Previsionnel!$D$7/COUNT($C$34:$C$56))</f>
        <v>0</v>
      </c>
      <c r="H38" s="60"/>
      <c r="I38" s="60"/>
      <c r="J38" s="60"/>
      <c r="K38" s="60"/>
      <c r="L38" s="60"/>
      <c r="M38" s="60"/>
      <c r="N38" s="60"/>
      <c r="O38" s="60"/>
      <c r="P38" s="56">
        <f t="shared" si="2"/>
        <v>0</v>
      </c>
      <c r="Q38" s="57">
        <f t="shared" si="3"/>
        <v>0</v>
      </c>
      <c r="R38" s="58">
        <f t="shared" si="4"/>
        <v>0</v>
      </c>
    </row>
    <row r="39" spans="1:18" ht="15.75" x14ac:dyDescent="0.25">
      <c r="A39" s="50"/>
      <c r="B39" s="51">
        <v>46</v>
      </c>
      <c r="C39" s="61"/>
      <c r="D39" s="52">
        <f t="shared" ref="D39:O39" si="11">SUM(D40:D44)</f>
        <v>0</v>
      </c>
      <c r="E39" s="52">
        <f t="shared" si="11"/>
        <v>0</v>
      </c>
      <c r="F39" s="52">
        <f t="shared" si="11"/>
        <v>0</v>
      </c>
      <c r="G39" s="52">
        <f t="shared" si="11"/>
        <v>0</v>
      </c>
      <c r="H39" s="52">
        <f t="shared" si="11"/>
        <v>0</v>
      </c>
      <c r="I39" s="52">
        <f t="shared" si="11"/>
        <v>0</v>
      </c>
      <c r="J39" s="52">
        <f t="shared" si="11"/>
        <v>0</v>
      </c>
      <c r="K39" s="52">
        <f t="shared" si="11"/>
        <v>0</v>
      </c>
      <c r="L39" s="52">
        <f t="shared" si="11"/>
        <v>0</v>
      </c>
      <c r="M39" s="52">
        <f t="shared" si="11"/>
        <v>0</v>
      </c>
      <c r="N39" s="52">
        <f t="shared" si="11"/>
        <v>0</v>
      </c>
      <c r="O39" s="52">
        <f t="shared" si="11"/>
        <v>0</v>
      </c>
      <c r="P39" s="53">
        <f>SUM(D39:G39)</f>
        <v>0</v>
      </c>
      <c r="Q39" s="53">
        <f>SUM(H39:K39)</f>
        <v>0</v>
      </c>
      <c r="R39" s="53">
        <f>SUM(L39:O39)</f>
        <v>0</v>
      </c>
    </row>
    <row r="40" spans="1:18" x14ac:dyDescent="0.25">
      <c r="A40" s="59"/>
      <c r="B40" s="59"/>
      <c r="C40" s="54">
        <v>41953</v>
      </c>
      <c r="D40" s="55">
        <f>([1]Previsionnel!$D$4/COUNT($C$34:$C$56))</f>
        <v>0</v>
      </c>
      <c r="E40" s="55">
        <f>([1]Previsionnel!$D$5/COUNT($C$34:$C$56))</f>
        <v>0</v>
      </c>
      <c r="F40" s="55">
        <f>([1]Previsionnel!$D$6/COUNT($C$34:$C$56))</f>
        <v>0</v>
      </c>
      <c r="G40" s="55">
        <f>([1]Previsionnel!$D$7/COUNT($C$34:$C$56))</f>
        <v>0</v>
      </c>
      <c r="H40" s="62"/>
      <c r="I40" s="62"/>
      <c r="J40" s="62"/>
      <c r="K40" s="62"/>
      <c r="L40" s="62"/>
      <c r="M40" s="62"/>
      <c r="N40" s="62"/>
      <c r="O40" s="62"/>
      <c r="P40" s="56">
        <f t="shared" si="2"/>
        <v>0</v>
      </c>
      <c r="Q40" s="57">
        <f t="shared" si="3"/>
        <v>0</v>
      </c>
      <c r="R40" s="58">
        <f t="shared" si="4"/>
        <v>0</v>
      </c>
    </row>
    <row r="41" spans="1:18" x14ac:dyDescent="0.25">
      <c r="A41" s="59"/>
      <c r="B41" s="59"/>
      <c r="C41" s="54">
        <v>41954</v>
      </c>
      <c r="D41" s="55">
        <f>([1]Previsionnel!$D$4/COUNT($C$34:$C$56))</f>
        <v>0</v>
      </c>
      <c r="E41" s="55">
        <f>([1]Previsionnel!$D$5/COUNT($C$34:$C$56))</f>
        <v>0</v>
      </c>
      <c r="F41" s="55">
        <f>([1]Previsionnel!$D$6/COUNT($C$34:$C$56))</f>
        <v>0</v>
      </c>
      <c r="G41" s="55">
        <f>([1]Previsionnel!$D$7/COUNT($C$34:$C$56))</f>
        <v>0</v>
      </c>
      <c r="H41" s="60"/>
      <c r="I41" s="60"/>
      <c r="J41" s="60"/>
      <c r="K41" s="60"/>
      <c r="L41" s="60"/>
      <c r="M41" s="60"/>
      <c r="N41" s="60"/>
      <c r="O41" s="60"/>
      <c r="P41" s="56">
        <f t="shared" si="2"/>
        <v>0</v>
      </c>
      <c r="Q41" s="57">
        <f t="shared" si="3"/>
        <v>0</v>
      </c>
      <c r="R41" s="58">
        <f t="shared" si="4"/>
        <v>0</v>
      </c>
    </row>
    <row r="42" spans="1:18" x14ac:dyDescent="0.25">
      <c r="A42" s="59"/>
      <c r="B42" s="59"/>
      <c r="C42" s="54">
        <v>41955</v>
      </c>
      <c r="D42" s="55">
        <f>([1]Previsionnel!$D$4/COUNT($C$34:$C$56))</f>
        <v>0</v>
      </c>
      <c r="E42" s="55">
        <f>([1]Previsionnel!$D$5/COUNT($C$34:$C$56))</f>
        <v>0</v>
      </c>
      <c r="F42" s="55">
        <f>([1]Previsionnel!$D$6/COUNT($C$34:$C$56))</f>
        <v>0</v>
      </c>
      <c r="G42" s="55">
        <f>([1]Previsionnel!$D$7/COUNT($C$34:$C$56))</f>
        <v>0</v>
      </c>
      <c r="H42" s="60"/>
      <c r="I42" s="60"/>
      <c r="J42" s="60"/>
      <c r="K42" s="60"/>
      <c r="L42" s="60"/>
      <c r="M42" s="60"/>
      <c r="N42" s="60"/>
      <c r="O42" s="60"/>
      <c r="P42" s="56">
        <f t="shared" si="2"/>
        <v>0</v>
      </c>
      <c r="Q42" s="57">
        <f t="shared" si="3"/>
        <v>0</v>
      </c>
      <c r="R42" s="58">
        <f t="shared" si="4"/>
        <v>0</v>
      </c>
    </row>
    <row r="43" spans="1:18" x14ac:dyDescent="0.25">
      <c r="A43" s="59"/>
      <c r="B43" s="59"/>
      <c r="C43" s="54">
        <v>41956</v>
      </c>
      <c r="D43" s="55">
        <f>([1]Previsionnel!$D$4/COUNT($C$34:$C$56))</f>
        <v>0</v>
      </c>
      <c r="E43" s="55">
        <f>([1]Previsionnel!$D$5/COUNT($C$34:$C$56))</f>
        <v>0</v>
      </c>
      <c r="F43" s="55">
        <f>([1]Previsionnel!$D$6/COUNT($C$34:$C$56))</f>
        <v>0</v>
      </c>
      <c r="G43" s="55">
        <f>([1]Previsionnel!$D$7/COUNT($C$34:$C$56))</f>
        <v>0</v>
      </c>
      <c r="H43" s="60"/>
      <c r="I43" s="60"/>
      <c r="J43" s="60"/>
      <c r="K43" s="60"/>
      <c r="L43" s="60"/>
      <c r="M43" s="60"/>
      <c r="N43" s="60"/>
      <c r="O43" s="60"/>
      <c r="P43" s="56">
        <f t="shared" si="2"/>
        <v>0</v>
      </c>
      <c r="Q43" s="57">
        <f t="shared" si="3"/>
        <v>0</v>
      </c>
      <c r="R43" s="58">
        <f t="shared" si="4"/>
        <v>0</v>
      </c>
    </row>
    <row r="44" spans="1:18" x14ac:dyDescent="0.25">
      <c r="A44" s="59"/>
      <c r="B44" s="59"/>
      <c r="C44" s="54">
        <v>41957</v>
      </c>
      <c r="D44" s="55">
        <f>([1]Previsionnel!$D$4/COUNT($C$34:$C$56))</f>
        <v>0</v>
      </c>
      <c r="E44" s="55">
        <f>([1]Previsionnel!$D$5/COUNT($C$34:$C$56))</f>
        <v>0</v>
      </c>
      <c r="F44" s="55">
        <f>([1]Previsionnel!$D$6/COUNT($C$34:$C$56))</f>
        <v>0</v>
      </c>
      <c r="G44" s="55">
        <f>([1]Previsionnel!$D$7/COUNT($C$34:$C$56))</f>
        <v>0</v>
      </c>
      <c r="H44" s="60"/>
      <c r="I44" s="60"/>
      <c r="J44" s="60"/>
      <c r="K44" s="60"/>
      <c r="L44" s="60"/>
      <c r="M44" s="60"/>
      <c r="N44" s="60"/>
      <c r="O44" s="60"/>
      <c r="P44" s="56">
        <f t="shared" si="2"/>
        <v>0</v>
      </c>
      <c r="Q44" s="57">
        <f t="shared" si="3"/>
        <v>0</v>
      </c>
      <c r="R44" s="58">
        <f t="shared" si="4"/>
        <v>0</v>
      </c>
    </row>
    <row r="45" spans="1:18" ht="15.75" x14ac:dyDescent="0.25">
      <c r="A45" s="50"/>
      <c r="B45" s="51">
        <v>47</v>
      </c>
      <c r="C45" s="61"/>
      <c r="D45" s="52">
        <f t="shared" ref="D45:O45" si="12">SUM(D46:D50)</f>
        <v>0</v>
      </c>
      <c r="E45" s="52">
        <f t="shared" si="12"/>
        <v>0</v>
      </c>
      <c r="F45" s="52">
        <f t="shared" si="12"/>
        <v>0</v>
      </c>
      <c r="G45" s="52">
        <f t="shared" si="12"/>
        <v>0</v>
      </c>
      <c r="H45" s="52">
        <f t="shared" si="12"/>
        <v>0</v>
      </c>
      <c r="I45" s="52">
        <f t="shared" si="12"/>
        <v>0</v>
      </c>
      <c r="J45" s="52">
        <f t="shared" si="12"/>
        <v>0</v>
      </c>
      <c r="K45" s="52">
        <f t="shared" si="12"/>
        <v>0</v>
      </c>
      <c r="L45" s="52">
        <f t="shared" si="12"/>
        <v>0</v>
      </c>
      <c r="M45" s="52">
        <f t="shared" si="12"/>
        <v>0</v>
      </c>
      <c r="N45" s="52">
        <f t="shared" si="12"/>
        <v>0</v>
      </c>
      <c r="O45" s="52">
        <f t="shared" si="12"/>
        <v>0</v>
      </c>
      <c r="P45" s="53">
        <f>SUM(D45:G45)</f>
        <v>0</v>
      </c>
      <c r="Q45" s="53">
        <f>SUM(H45:K45)</f>
        <v>0</v>
      </c>
      <c r="R45" s="53">
        <f>SUM(L45:O45)</f>
        <v>0</v>
      </c>
    </row>
    <row r="46" spans="1:18" x14ac:dyDescent="0.25">
      <c r="A46" s="59"/>
      <c r="B46" s="59"/>
      <c r="C46" s="54">
        <v>41960</v>
      </c>
      <c r="D46" s="55">
        <f>([1]Previsionnel!$D$4/COUNT($C$34:$C$56))</f>
        <v>0</v>
      </c>
      <c r="E46" s="55">
        <f>([1]Previsionnel!$D$5/COUNT($C$34:$C$56))</f>
        <v>0</v>
      </c>
      <c r="F46" s="55">
        <f>([1]Previsionnel!$D$6/COUNT($C$34:$C$56))</f>
        <v>0</v>
      </c>
      <c r="G46" s="55">
        <f>([1]Previsionnel!$D$7/COUNT($C$34:$C$56))</f>
        <v>0</v>
      </c>
      <c r="H46" s="60"/>
      <c r="I46" s="60"/>
      <c r="J46" s="60"/>
      <c r="K46" s="60"/>
      <c r="L46" s="60"/>
      <c r="M46" s="60"/>
      <c r="N46" s="60"/>
      <c r="O46" s="60"/>
      <c r="P46" s="56">
        <f t="shared" si="2"/>
        <v>0</v>
      </c>
      <c r="Q46" s="57">
        <f t="shared" si="3"/>
        <v>0</v>
      </c>
      <c r="R46" s="58">
        <f t="shared" si="4"/>
        <v>0</v>
      </c>
    </row>
    <row r="47" spans="1:18" x14ac:dyDescent="0.25">
      <c r="A47" s="59"/>
      <c r="B47" s="59"/>
      <c r="C47" s="54">
        <v>41961</v>
      </c>
      <c r="D47" s="55">
        <f>([1]Previsionnel!$D$4/COUNT($C$34:$C$56))</f>
        <v>0</v>
      </c>
      <c r="E47" s="55">
        <f>([1]Previsionnel!$D$5/COUNT($C$34:$C$56))</f>
        <v>0</v>
      </c>
      <c r="F47" s="55">
        <f>([1]Previsionnel!$D$6/COUNT($C$34:$C$56))</f>
        <v>0</v>
      </c>
      <c r="G47" s="55">
        <f>([1]Previsionnel!$D$7/COUNT($C$34:$C$56))</f>
        <v>0</v>
      </c>
      <c r="H47" s="60"/>
      <c r="I47" s="60"/>
      <c r="J47" s="60"/>
      <c r="K47" s="60"/>
      <c r="L47" s="60"/>
      <c r="M47" s="60"/>
      <c r="N47" s="60"/>
      <c r="O47" s="60"/>
      <c r="P47" s="56">
        <f t="shared" si="2"/>
        <v>0</v>
      </c>
      <c r="Q47" s="57">
        <f t="shared" si="3"/>
        <v>0</v>
      </c>
      <c r="R47" s="58">
        <f t="shared" si="4"/>
        <v>0</v>
      </c>
    </row>
    <row r="48" spans="1:18" x14ac:dyDescent="0.25">
      <c r="A48" s="59"/>
      <c r="B48" s="59"/>
      <c r="C48" s="54">
        <v>41962</v>
      </c>
      <c r="D48" s="55">
        <f>([1]Previsionnel!$D$4/COUNT($C$34:$C$56))</f>
        <v>0</v>
      </c>
      <c r="E48" s="55">
        <f>([1]Previsionnel!$D$5/COUNT($C$34:$C$56))</f>
        <v>0</v>
      </c>
      <c r="F48" s="55">
        <f>([1]Previsionnel!$D$6/COUNT($C$34:$C$56))</f>
        <v>0</v>
      </c>
      <c r="G48" s="55">
        <f>([1]Previsionnel!$D$7/COUNT($C$34:$C$56))</f>
        <v>0</v>
      </c>
      <c r="H48" s="60"/>
      <c r="I48" s="60"/>
      <c r="J48" s="60"/>
      <c r="K48" s="60"/>
      <c r="L48" s="60"/>
      <c r="M48" s="60"/>
      <c r="N48" s="60"/>
      <c r="O48" s="60"/>
      <c r="P48" s="56">
        <f t="shared" si="2"/>
        <v>0</v>
      </c>
      <c r="Q48" s="57">
        <f t="shared" si="3"/>
        <v>0</v>
      </c>
      <c r="R48" s="58">
        <f t="shared" si="4"/>
        <v>0</v>
      </c>
    </row>
    <row r="49" spans="1:18" x14ac:dyDescent="0.25">
      <c r="A49" s="59"/>
      <c r="B49" s="59"/>
      <c r="C49" s="54">
        <v>41963</v>
      </c>
      <c r="D49" s="55">
        <f>([1]Previsionnel!$D$4/COUNT($C$34:$C$56))</f>
        <v>0</v>
      </c>
      <c r="E49" s="55">
        <f>([1]Previsionnel!$D$5/COUNT($C$34:$C$56))</f>
        <v>0</v>
      </c>
      <c r="F49" s="55">
        <f>([1]Previsionnel!$D$6/COUNT($C$34:$C$56))</f>
        <v>0</v>
      </c>
      <c r="G49" s="55">
        <f>([1]Previsionnel!$D$7/COUNT($C$34:$C$56))</f>
        <v>0</v>
      </c>
      <c r="H49" s="60"/>
      <c r="I49" s="60"/>
      <c r="J49" s="60"/>
      <c r="K49" s="60"/>
      <c r="L49" s="60"/>
      <c r="M49" s="60"/>
      <c r="N49" s="60"/>
      <c r="O49" s="60"/>
      <c r="P49" s="56">
        <f t="shared" si="2"/>
        <v>0</v>
      </c>
      <c r="Q49" s="57">
        <f t="shared" si="3"/>
        <v>0</v>
      </c>
      <c r="R49" s="58">
        <f t="shared" si="4"/>
        <v>0</v>
      </c>
    </row>
    <row r="50" spans="1:18" x14ac:dyDescent="0.25">
      <c r="A50" s="59"/>
      <c r="B50" s="59"/>
      <c r="C50" s="54">
        <v>41964</v>
      </c>
      <c r="D50" s="55">
        <f>([1]Previsionnel!$D$4/COUNT($C$34:$C$56))</f>
        <v>0</v>
      </c>
      <c r="E50" s="55">
        <f>([1]Previsionnel!$D$5/COUNT($C$34:$C$56))</f>
        <v>0</v>
      </c>
      <c r="F50" s="55">
        <f>([1]Previsionnel!$D$6/COUNT($C$34:$C$56))</f>
        <v>0</v>
      </c>
      <c r="G50" s="55">
        <f>([1]Previsionnel!$D$7/COUNT($C$34:$C$56))</f>
        <v>0</v>
      </c>
      <c r="H50" s="60"/>
      <c r="I50" s="60"/>
      <c r="J50" s="60"/>
      <c r="K50" s="60"/>
      <c r="L50" s="60"/>
      <c r="M50" s="60"/>
      <c r="N50" s="60"/>
      <c r="O50" s="60"/>
      <c r="P50" s="56">
        <f t="shared" si="2"/>
        <v>0</v>
      </c>
      <c r="Q50" s="57">
        <f t="shared" si="3"/>
        <v>0</v>
      </c>
      <c r="R50" s="58">
        <f t="shared" si="4"/>
        <v>0</v>
      </c>
    </row>
    <row r="51" spans="1:18" ht="15.75" x14ac:dyDescent="0.25">
      <c r="A51" s="50"/>
      <c r="B51" s="51">
        <v>48</v>
      </c>
      <c r="C51" s="61"/>
      <c r="D51" s="52">
        <f t="shared" ref="D51:O51" si="13">SUM(D52:D56)</f>
        <v>0</v>
      </c>
      <c r="E51" s="52">
        <f t="shared" si="13"/>
        <v>0</v>
      </c>
      <c r="F51" s="52">
        <f t="shared" si="13"/>
        <v>0</v>
      </c>
      <c r="G51" s="52">
        <f t="shared" si="13"/>
        <v>0</v>
      </c>
      <c r="H51" s="52">
        <f t="shared" si="13"/>
        <v>0</v>
      </c>
      <c r="I51" s="52">
        <f t="shared" si="13"/>
        <v>0</v>
      </c>
      <c r="J51" s="52">
        <f t="shared" si="13"/>
        <v>0</v>
      </c>
      <c r="K51" s="52">
        <f t="shared" si="13"/>
        <v>0</v>
      </c>
      <c r="L51" s="52">
        <f t="shared" si="13"/>
        <v>0</v>
      </c>
      <c r="M51" s="52">
        <f t="shared" si="13"/>
        <v>0</v>
      </c>
      <c r="N51" s="52">
        <f t="shared" si="13"/>
        <v>0</v>
      </c>
      <c r="O51" s="52">
        <f t="shared" si="13"/>
        <v>0</v>
      </c>
      <c r="P51" s="53">
        <f>SUM(D51:G51)</f>
        <v>0</v>
      </c>
      <c r="Q51" s="53">
        <f>SUM(H51:K51)</f>
        <v>0</v>
      </c>
      <c r="R51" s="53">
        <f>SUM(L51:O51)</f>
        <v>0</v>
      </c>
    </row>
    <row r="52" spans="1:18" x14ac:dyDescent="0.25">
      <c r="A52" s="59"/>
      <c r="B52" s="59"/>
      <c r="C52" s="54">
        <v>41967</v>
      </c>
      <c r="D52" s="55">
        <f>([1]Previsionnel!$D$4/COUNT($C$34:$C$56))</f>
        <v>0</v>
      </c>
      <c r="E52" s="55">
        <f>([1]Previsionnel!$D$5/COUNT($C$34:$C$56))</f>
        <v>0</v>
      </c>
      <c r="F52" s="55">
        <f>([1]Previsionnel!$D$6/COUNT($C$34:$C$56))</f>
        <v>0</v>
      </c>
      <c r="G52" s="55">
        <f>([1]Previsionnel!$D$7/COUNT($C$34:$C$56))</f>
        <v>0</v>
      </c>
      <c r="H52" s="60"/>
      <c r="I52" s="60"/>
      <c r="J52" s="60"/>
      <c r="K52" s="60"/>
      <c r="L52" s="60"/>
      <c r="M52" s="60"/>
      <c r="N52" s="60"/>
      <c r="O52" s="60"/>
      <c r="P52" s="56">
        <f t="shared" si="2"/>
        <v>0</v>
      </c>
      <c r="Q52" s="57">
        <f t="shared" si="3"/>
        <v>0</v>
      </c>
      <c r="R52" s="58">
        <f t="shared" si="4"/>
        <v>0</v>
      </c>
    </row>
    <row r="53" spans="1:18" x14ac:dyDescent="0.25">
      <c r="A53" s="59"/>
      <c r="B53" s="59"/>
      <c r="C53" s="54">
        <v>41968</v>
      </c>
      <c r="D53" s="55">
        <f>([1]Previsionnel!$D$4/COUNT($C$34:$C$56))</f>
        <v>0</v>
      </c>
      <c r="E53" s="55">
        <f>([1]Previsionnel!$D$5/COUNT($C$34:$C$56))</f>
        <v>0</v>
      </c>
      <c r="F53" s="55">
        <f>([1]Previsionnel!$D$6/COUNT($C$34:$C$56))</f>
        <v>0</v>
      </c>
      <c r="G53" s="55">
        <f>([1]Previsionnel!$D$7/COUNT($C$34:$C$56))</f>
        <v>0</v>
      </c>
      <c r="H53" s="60"/>
      <c r="I53" s="60"/>
      <c r="J53" s="60"/>
      <c r="K53" s="60"/>
      <c r="L53" s="60"/>
      <c r="M53" s="60"/>
      <c r="N53" s="60"/>
      <c r="O53" s="60"/>
      <c r="P53" s="56">
        <f t="shared" si="2"/>
        <v>0</v>
      </c>
      <c r="Q53" s="57">
        <f t="shared" si="3"/>
        <v>0</v>
      </c>
      <c r="R53" s="58">
        <f t="shared" si="4"/>
        <v>0</v>
      </c>
    </row>
    <row r="54" spans="1:18" x14ac:dyDescent="0.25">
      <c r="A54" s="59"/>
      <c r="B54" s="59"/>
      <c r="C54" s="54">
        <v>41969</v>
      </c>
      <c r="D54" s="55">
        <f>([1]Previsionnel!$D$4/COUNT($C$34:$C$56))</f>
        <v>0</v>
      </c>
      <c r="E54" s="55">
        <f>([1]Previsionnel!$D$5/COUNT($C$34:$C$56))</f>
        <v>0</v>
      </c>
      <c r="F54" s="55">
        <f>([1]Previsionnel!$D$6/COUNT($C$34:$C$56))</f>
        <v>0</v>
      </c>
      <c r="G54" s="55">
        <f>([1]Previsionnel!$D$7/COUNT($C$34:$C$56))</f>
        <v>0</v>
      </c>
      <c r="H54" s="60"/>
      <c r="I54" s="60"/>
      <c r="J54" s="60"/>
      <c r="K54" s="60"/>
      <c r="L54" s="60"/>
      <c r="M54" s="60"/>
      <c r="N54" s="60"/>
      <c r="O54" s="60"/>
      <c r="P54" s="56">
        <f t="shared" si="2"/>
        <v>0</v>
      </c>
      <c r="Q54" s="57">
        <f t="shared" si="3"/>
        <v>0</v>
      </c>
      <c r="R54" s="58">
        <f t="shared" si="4"/>
        <v>0</v>
      </c>
    </row>
    <row r="55" spans="1:18" x14ac:dyDescent="0.25">
      <c r="A55" s="59"/>
      <c r="B55" s="59"/>
      <c r="C55" s="54">
        <v>41970</v>
      </c>
      <c r="D55" s="55">
        <f>([1]Previsionnel!$D$4/COUNT($C$34:$C$56))</f>
        <v>0</v>
      </c>
      <c r="E55" s="55">
        <f>([1]Previsionnel!$D$5/COUNT($C$34:$C$56))</f>
        <v>0</v>
      </c>
      <c r="F55" s="55">
        <f>([1]Previsionnel!$D$6/COUNT($C$34:$C$56))</f>
        <v>0</v>
      </c>
      <c r="G55" s="55">
        <f>([1]Previsionnel!$D$7/COUNT($C$34:$C$56))</f>
        <v>0</v>
      </c>
      <c r="H55" s="60"/>
      <c r="I55" s="60"/>
      <c r="J55" s="60"/>
      <c r="K55" s="60"/>
      <c r="L55" s="60"/>
      <c r="M55" s="60"/>
      <c r="N55" s="60"/>
      <c r="O55" s="60"/>
      <c r="P55" s="56">
        <f t="shared" si="2"/>
        <v>0</v>
      </c>
      <c r="Q55" s="57">
        <f t="shared" si="3"/>
        <v>0</v>
      </c>
      <c r="R55" s="58">
        <f t="shared" si="4"/>
        <v>0</v>
      </c>
    </row>
    <row r="56" spans="1:18" x14ac:dyDescent="0.25">
      <c r="A56" s="59"/>
      <c r="B56" s="59"/>
      <c r="C56" s="54">
        <v>41971</v>
      </c>
      <c r="D56" s="55">
        <f>([1]Previsionnel!$D$4/COUNT($C$34:$C$56))</f>
        <v>0</v>
      </c>
      <c r="E56" s="55">
        <f>([1]Previsionnel!$D$5/COUNT($C$34:$C$56))</f>
        <v>0</v>
      </c>
      <c r="F56" s="55">
        <f>([1]Previsionnel!$D$6/COUNT($C$34:$C$56))</f>
        <v>0</v>
      </c>
      <c r="G56" s="55">
        <f>([1]Previsionnel!$D$7/COUNT($C$34:$C$56))</f>
        <v>0</v>
      </c>
      <c r="H56" s="60"/>
      <c r="I56" s="60"/>
      <c r="J56" s="60"/>
      <c r="K56" s="60"/>
      <c r="L56" s="60"/>
      <c r="M56" s="60"/>
      <c r="N56" s="60"/>
      <c r="O56" s="60"/>
      <c r="P56" s="56">
        <f t="shared" si="2"/>
        <v>0</v>
      </c>
      <c r="Q56" s="57">
        <f t="shared" si="3"/>
        <v>0</v>
      </c>
      <c r="R56" s="58">
        <f t="shared" si="4"/>
        <v>0</v>
      </c>
    </row>
    <row r="57" spans="1:18" ht="15.75" x14ac:dyDescent="0.25">
      <c r="A57" s="46" t="str">
        <f>PROPER(TEXT(DATE(2014,12,1),"mmmm aaaa"))</f>
        <v>Décembre 2014</v>
      </c>
      <c r="B57" s="47"/>
      <c r="C57" s="47"/>
      <c r="D57" s="48">
        <f>SUM(D58,D64,D70,D76,D82)-D87-D88</f>
        <v>0</v>
      </c>
      <c r="E57" s="48">
        <f t="shared" ref="E57:R57" si="14">SUM(E58,E64,E70,E76,E82)-E87-E88</f>
        <v>0</v>
      </c>
      <c r="F57" s="48">
        <f t="shared" si="14"/>
        <v>0</v>
      </c>
      <c r="G57" s="48">
        <f t="shared" si="14"/>
        <v>0</v>
      </c>
      <c r="H57" s="48">
        <f t="shared" si="14"/>
        <v>0</v>
      </c>
      <c r="I57" s="48">
        <f t="shared" si="14"/>
        <v>0</v>
      </c>
      <c r="J57" s="48">
        <f t="shared" si="14"/>
        <v>0</v>
      </c>
      <c r="K57" s="48">
        <f t="shared" si="14"/>
        <v>0</v>
      </c>
      <c r="L57" s="48">
        <f t="shared" si="14"/>
        <v>0</v>
      </c>
      <c r="M57" s="48">
        <f t="shared" si="14"/>
        <v>0</v>
      </c>
      <c r="N57" s="48">
        <f t="shared" si="14"/>
        <v>0</v>
      </c>
      <c r="O57" s="48">
        <f t="shared" si="14"/>
        <v>0</v>
      </c>
      <c r="P57" s="49">
        <f t="shared" si="14"/>
        <v>0</v>
      </c>
      <c r="Q57" s="49">
        <f t="shared" si="14"/>
        <v>0</v>
      </c>
      <c r="R57" s="49">
        <f t="shared" si="14"/>
        <v>0</v>
      </c>
    </row>
    <row r="58" spans="1:18" ht="15.75" x14ac:dyDescent="0.25">
      <c r="A58" s="50"/>
      <c r="B58" s="51">
        <v>49</v>
      </c>
      <c r="C58" s="61"/>
      <c r="D58" s="52">
        <f t="shared" ref="D58:O58" si="15">SUM(D59:D63)</f>
        <v>0</v>
      </c>
      <c r="E58" s="52">
        <f t="shared" si="15"/>
        <v>0</v>
      </c>
      <c r="F58" s="52">
        <f t="shared" si="15"/>
        <v>0</v>
      </c>
      <c r="G58" s="52">
        <f t="shared" si="15"/>
        <v>0</v>
      </c>
      <c r="H58" s="52">
        <f t="shared" si="15"/>
        <v>0</v>
      </c>
      <c r="I58" s="52">
        <f t="shared" si="15"/>
        <v>0</v>
      </c>
      <c r="J58" s="52">
        <f t="shared" si="15"/>
        <v>0</v>
      </c>
      <c r="K58" s="52">
        <f t="shared" si="15"/>
        <v>0</v>
      </c>
      <c r="L58" s="52">
        <f t="shared" si="15"/>
        <v>0</v>
      </c>
      <c r="M58" s="52">
        <f t="shared" si="15"/>
        <v>0</v>
      </c>
      <c r="N58" s="52">
        <f t="shared" si="15"/>
        <v>0</v>
      </c>
      <c r="O58" s="52">
        <f t="shared" si="15"/>
        <v>0</v>
      </c>
      <c r="P58" s="53">
        <f>SUM(D58:G58)</f>
        <v>0</v>
      </c>
      <c r="Q58" s="53">
        <f>SUM(H58:K58)</f>
        <v>0</v>
      </c>
      <c r="R58" s="53">
        <f>SUM(L58:O58)</f>
        <v>0</v>
      </c>
    </row>
    <row r="59" spans="1:18" x14ac:dyDescent="0.25">
      <c r="B59" s="59"/>
      <c r="C59" s="54">
        <v>41974</v>
      </c>
      <c r="D59" s="55">
        <f>([1]Previsionnel!$E$4/COUNT($C$59:$C$85))</f>
        <v>0</v>
      </c>
      <c r="E59" s="55">
        <f>([1]Previsionnel!$E$5/COUNT($C$59:$C$85))</f>
        <v>0</v>
      </c>
      <c r="F59" s="55">
        <f>([1]Previsionnel!$E$6/COUNT($C$59:$C$85))</f>
        <v>0</v>
      </c>
      <c r="G59" s="55">
        <f>([1]Previsionnel!$E$7/COUNT($C$59:$C$85))</f>
        <v>0</v>
      </c>
      <c r="H59" s="60"/>
      <c r="I59" s="60"/>
      <c r="J59" s="60"/>
      <c r="K59" s="60"/>
      <c r="L59" s="60"/>
      <c r="M59" s="60"/>
      <c r="N59" s="60"/>
      <c r="O59" s="60"/>
      <c r="P59" s="56">
        <f t="shared" si="2"/>
        <v>0</v>
      </c>
      <c r="Q59" s="57">
        <f t="shared" si="3"/>
        <v>0</v>
      </c>
      <c r="R59" s="58">
        <f t="shared" si="4"/>
        <v>0</v>
      </c>
    </row>
    <row r="60" spans="1:18" x14ac:dyDescent="0.25">
      <c r="B60" s="59"/>
      <c r="C60" s="54">
        <v>41975</v>
      </c>
      <c r="D60" s="55">
        <f>([1]Previsionnel!$E$4/COUNT($C$59:$C$85))</f>
        <v>0</v>
      </c>
      <c r="E60" s="55">
        <f>([1]Previsionnel!$E$5/COUNT($C$59:$C$85))</f>
        <v>0</v>
      </c>
      <c r="F60" s="55">
        <f>([1]Previsionnel!$E$6/COUNT($C$59:$C$85))</f>
        <v>0</v>
      </c>
      <c r="G60" s="55">
        <f>([1]Previsionnel!$E$7/COUNT($C$59:$C$85))</f>
        <v>0</v>
      </c>
      <c r="H60" s="60"/>
      <c r="I60" s="60"/>
      <c r="J60" s="60"/>
      <c r="K60" s="60"/>
      <c r="L60" s="60"/>
      <c r="M60" s="60"/>
      <c r="N60" s="60"/>
      <c r="O60" s="60"/>
      <c r="P60" s="56">
        <f t="shared" si="2"/>
        <v>0</v>
      </c>
      <c r="Q60" s="57">
        <f t="shared" si="3"/>
        <v>0</v>
      </c>
      <c r="R60" s="58">
        <f t="shared" si="4"/>
        <v>0</v>
      </c>
    </row>
    <row r="61" spans="1:18" x14ac:dyDescent="0.25">
      <c r="A61" s="59"/>
      <c r="B61" s="59"/>
      <c r="C61" s="54">
        <v>41976</v>
      </c>
      <c r="D61" s="55">
        <f>([1]Previsionnel!$E$4/COUNT($C$59:$C$85))</f>
        <v>0</v>
      </c>
      <c r="E61" s="55">
        <f>([1]Previsionnel!$E$5/COUNT($C$59:$C$85))</f>
        <v>0</v>
      </c>
      <c r="F61" s="55">
        <f>([1]Previsionnel!$E$6/COUNT($C$59:$C$85))</f>
        <v>0</v>
      </c>
      <c r="G61" s="55">
        <f>([1]Previsionnel!$E$7/COUNT($C$59:$C$85))</f>
        <v>0</v>
      </c>
      <c r="H61" s="60"/>
      <c r="I61" s="60"/>
      <c r="J61" s="60"/>
      <c r="K61" s="60"/>
      <c r="L61" s="60"/>
      <c r="M61" s="60"/>
      <c r="N61" s="60"/>
      <c r="O61" s="60"/>
      <c r="P61" s="56">
        <f t="shared" si="2"/>
        <v>0</v>
      </c>
      <c r="Q61" s="57">
        <f t="shared" si="3"/>
        <v>0</v>
      </c>
      <c r="R61" s="58">
        <f t="shared" si="4"/>
        <v>0</v>
      </c>
    </row>
    <row r="62" spans="1:18" x14ac:dyDescent="0.25">
      <c r="A62" s="59"/>
      <c r="B62" s="59"/>
      <c r="C62" s="54">
        <v>41977</v>
      </c>
      <c r="D62" s="55">
        <f>([1]Previsionnel!$E$4/COUNT($C$59:$C$85))</f>
        <v>0</v>
      </c>
      <c r="E62" s="55">
        <f>([1]Previsionnel!$E$5/COUNT($C$59:$C$85))</f>
        <v>0</v>
      </c>
      <c r="F62" s="55">
        <f>([1]Previsionnel!$E$6/COUNT($C$59:$C$85))</f>
        <v>0</v>
      </c>
      <c r="G62" s="55">
        <f>([1]Previsionnel!$E$7/COUNT($C$59:$C$85))</f>
        <v>0</v>
      </c>
      <c r="H62" s="60"/>
      <c r="I62" s="60"/>
      <c r="J62" s="60"/>
      <c r="K62" s="60"/>
      <c r="L62" s="60"/>
      <c r="M62" s="60"/>
      <c r="N62" s="60"/>
      <c r="O62" s="60"/>
      <c r="P62" s="56">
        <f t="shared" si="2"/>
        <v>0</v>
      </c>
      <c r="Q62" s="57">
        <f t="shared" si="3"/>
        <v>0</v>
      </c>
      <c r="R62" s="58">
        <f t="shared" si="4"/>
        <v>0</v>
      </c>
    </row>
    <row r="63" spans="1:18" x14ac:dyDescent="0.25">
      <c r="A63" s="59"/>
      <c r="B63" s="59"/>
      <c r="C63" s="54">
        <v>41978</v>
      </c>
      <c r="D63" s="55">
        <f>([1]Previsionnel!$E$4/COUNT($C$59:$C$85))</f>
        <v>0</v>
      </c>
      <c r="E63" s="55">
        <f>([1]Previsionnel!$E$5/COUNT($C$59:$C$85))</f>
        <v>0</v>
      </c>
      <c r="F63" s="55">
        <f>([1]Previsionnel!$E$6/COUNT($C$59:$C$85))</f>
        <v>0</v>
      </c>
      <c r="G63" s="55">
        <f>([1]Previsionnel!$E$7/COUNT($C$59:$C$85))</f>
        <v>0</v>
      </c>
      <c r="H63" s="60"/>
      <c r="I63" s="60"/>
      <c r="J63" s="60"/>
      <c r="K63" s="60"/>
      <c r="L63" s="60"/>
      <c r="M63" s="60"/>
      <c r="N63" s="60"/>
      <c r="O63" s="60"/>
      <c r="P63" s="56">
        <f t="shared" si="2"/>
        <v>0</v>
      </c>
      <c r="Q63" s="57">
        <f t="shared" si="3"/>
        <v>0</v>
      </c>
      <c r="R63" s="58">
        <f t="shared" si="4"/>
        <v>0</v>
      </c>
    </row>
    <row r="64" spans="1:18" ht="15.75" x14ac:dyDescent="0.25">
      <c r="A64" s="50"/>
      <c r="B64" s="51">
        <v>50</v>
      </c>
      <c r="C64" s="61"/>
      <c r="D64" s="52">
        <f t="shared" ref="D64:O64" si="16">SUM(D65:D69)</f>
        <v>0</v>
      </c>
      <c r="E64" s="52">
        <f t="shared" si="16"/>
        <v>0</v>
      </c>
      <c r="F64" s="52">
        <f t="shared" si="16"/>
        <v>0</v>
      </c>
      <c r="G64" s="52">
        <f t="shared" si="16"/>
        <v>0</v>
      </c>
      <c r="H64" s="52">
        <f t="shared" si="16"/>
        <v>0</v>
      </c>
      <c r="I64" s="52">
        <f t="shared" si="16"/>
        <v>0</v>
      </c>
      <c r="J64" s="52">
        <f t="shared" si="16"/>
        <v>0</v>
      </c>
      <c r="K64" s="52">
        <f t="shared" si="16"/>
        <v>0</v>
      </c>
      <c r="L64" s="52">
        <f t="shared" si="16"/>
        <v>0</v>
      </c>
      <c r="M64" s="52">
        <f t="shared" si="16"/>
        <v>0</v>
      </c>
      <c r="N64" s="52">
        <f t="shared" si="16"/>
        <v>0</v>
      </c>
      <c r="O64" s="52">
        <f t="shared" si="16"/>
        <v>0</v>
      </c>
      <c r="P64" s="53">
        <f>SUM(D64:G64)</f>
        <v>0</v>
      </c>
      <c r="Q64" s="53">
        <f>SUM(H64:K64)</f>
        <v>0</v>
      </c>
      <c r="R64" s="53">
        <f>SUM(L64:O64)</f>
        <v>0</v>
      </c>
    </row>
    <row r="65" spans="1:18" x14ac:dyDescent="0.25">
      <c r="A65" s="59"/>
      <c r="B65" s="59"/>
      <c r="C65" s="54">
        <v>41981</v>
      </c>
      <c r="D65" s="55">
        <f>([1]Previsionnel!$E$4/COUNT($C$59:$C$85))</f>
        <v>0</v>
      </c>
      <c r="E65" s="55">
        <f>([1]Previsionnel!$E$5/COUNT($C$59:$C$85))</f>
        <v>0</v>
      </c>
      <c r="F65" s="55">
        <f>([1]Previsionnel!$E$6/COUNT($C$59:$C$85))</f>
        <v>0</v>
      </c>
      <c r="G65" s="55">
        <f>([1]Previsionnel!$E$7/COUNT($C$59:$C$85))</f>
        <v>0</v>
      </c>
      <c r="H65" s="60"/>
      <c r="I65" s="60"/>
      <c r="J65" s="60"/>
      <c r="K65" s="60"/>
      <c r="L65" s="60"/>
      <c r="M65" s="60"/>
      <c r="N65" s="60"/>
      <c r="O65" s="60"/>
      <c r="P65" s="56">
        <f t="shared" si="2"/>
        <v>0</v>
      </c>
      <c r="Q65" s="57">
        <f t="shared" si="3"/>
        <v>0</v>
      </c>
      <c r="R65" s="58">
        <f t="shared" si="4"/>
        <v>0</v>
      </c>
    </row>
    <row r="66" spans="1:18" x14ac:dyDescent="0.25">
      <c r="A66" s="59"/>
      <c r="B66" s="59"/>
      <c r="C66" s="54">
        <v>41982</v>
      </c>
      <c r="D66" s="55">
        <f>([1]Previsionnel!$E$4/COUNT($C$59:$C$85))</f>
        <v>0</v>
      </c>
      <c r="E66" s="55">
        <f>([1]Previsionnel!$E$5/COUNT($C$59:$C$85))</f>
        <v>0</v>
      </c>
      <c r="F66" s="55">
        <f>([1]Previsionnel!$E$6/COUNT($C$59:$C$85))</f>
        <v>0</v>
      </c>
      <c r="G66" s="55">
        <f>([1]Previsionnel!$E$7/COUNT($C$59:$C$85))</f>
        <v>0</v>
      </c>
      <c r="H66" s="60"/>
      <c r="I66" s="60"/>
      <c r="J66" s="60"/>
      <c r="K66" s="60"/>
      <c r="L66" s="60"/>
      <c r="M66" s="60"/>
      <c r="N66" s="60"/>
      <c r="O66" s="60"/>
      <c r="P66" s="56">
        <f t="shared" si="2"/>
        <v>0</v>
      </c>
      <c r="Q66" s="57">
        <f t="shared" si="3"/>
        <v>0</v>
      </c>
      <c r="R66" s="58">
        <f t="shared" si="4"/>
        <v>0</v>
      </c>
    </row>
    <row r="67" spans="1:18" x14ac:dyDescent="0.25">
      <c r="A67" s="59"/>
      <c r="B67" s="59"/>
      <c r="C67" s="54">
        <v>41983</v>
      </c>
      <c r="D67" s="55">
        <f>([1]Previsionnel!$E$4/COUNT($C$59:$C$85))</f>
        <v>0</v>
      </c>
      <c r="E67" s="55">
        <f>([1]Previsionnel!$E$5/COUNT($C$59:$C$85))</f>
        <v>0</v>
      </c>
      <c r="F67" s="55">
        <f>([1]Previsionnel!$E$6/COUNT($C$59:$C$85))</f>
        <v>0</v>
      </c>
      <c r="G67" s="55">
        <f>([1]Previsionnel!$E$7/COUNT($C$59:$C$85))</f>
        <v>0</v>
      </c>
      <c r="H67" s="60"/>
      <c r="I67" s="60"/>
      <c r="J67" s="60"/>
      <c r="K67" s="60"/>
      <c r="L67" s="60"/>
      <c r="M67" s="60"/>
      <c r="N67" s="60"/>
      <c r="O67" s="60"/>
      <c r="P67" s="56">
        <f t="shared" si="2"/>
        <v>0</v>
      </c>
      <c r="Q67" s="57">
        <f t="shared" si="3"/>
        <v>0</v>
      </c>
      <c r="R67" s="58">
        <f t="shared" si="4"/>
        <v>0</v>
      </c>
    </row>
    <row r="68" spans="1:18" x14ac:dyDescent="0.25">
      <c r="A68" s="59"/>
      <c r="B68" s="59"/>
      <c r="C68" s="54">
        <v>41984</v>
      </c>
      <c r="D68" s="55">
        <f>([1]Previsionnel!$E$4/COUNT($C$59:$C$85))</f>
        <v>0</v>
      </c>
      <c r="E68" s="55">
        <f>([1]Previsionnel!$E$5/COUNT($C$59:$C$85))</f>
        <v>0</v>
      </c>
      <c r="F68" s="55">
        <f>([1]Previsionnel!$E$6/COUNT($C$59:$C$85))</f>
        <v>0</v>
      </c>
      <c r="G68" s="55">
        <f>([1]Previsionnel!$E$7/COUNT($C$59:$C$85))</f>
        <v>0</v>
      </c>
      <c r="H68" s="60"/>
      <c r="I68" s="60"/>
      <c r="J68" s="60"/>
      <c r="K68" s="60"/>
      <c r="L68" s="60"/>
      <c r="M68" s="60"/>
      <c r="N68" s="60"/>
      <c r="O68" s="60"/>
      <c r="P68" s="56">
        <f t="shared" si="2"/>
        <v>0</v>
      </c>
      <c r="Q68" s="57">
        <f t="shared" si="3"/>
        <v>0</v>
      </c>
      <c r="R68" s="58">
        <f t="shared" si="4"/>
        <v>0</v>
      </c>
    </row>
    <row r="69" spans="1:18" x14ac:dyDescent="0.25">
      <c r="A69" s="59"/>
      <c r="B69" s="59"/>
      <c r="C69" s="54">
        <v>41985</v>
      </c>
      <c r="D69" s="55">
        <f>([1]Previsionnel!$E$4/COUNT($C$59:$C$85))</f>
        <v>0</v>
      </c>
      <c r="E69" s="55">
        <f>([1]Previsionnel!$E$5/COUNT($C$59:$C$85))</f>
        <v>0</v>
      </c>
      <c r="F69" s="55">
        <f>([1]Previsionnel!$E$6/COUNT($C$59:$C$85))</f>
        <v>0</v>
      </c>
      <c r="G69" s="55">
        <f>([1]Previsionnel!$E$7/COUNT($C$59:$C$85))</f>
        <v>0</v>
      </c>
      <c r="H69" s="60"/>
      <c r="I69" s="60"/>
      <c r="J69" s="60"/>
      <c r="K69" s="60"/>
      <c r="L69" s="60"/>
      <c r="M69" s="60"/>
      <c r="N69" s="60"/>
      <c r="O69" s="60"/>
      <c r="P69" s="56">
        <f t="shared" si="2"/>
        <v>0</v>
      </c>
      <c r="Q69" s="57">
        <f t="shared" si="3"/>
        <v>0</v>
      </c>
      <c r="R69" s="58">
        <f t="shared" si="4"/>
        <v>0</v>
      </c>
    </row>
    <row r="70" spans="1:18" ht="15.75" x14ac:dyDescent="0.25">
      <c r="A70" s="50"/>
      <c r="B70" s="51">
        <v>51</v>
      </c>
      <c r="C70" s="61"/>
      <c r="D70" s="52">
        <f t="shared" ref="D70:O70" si="17">SUM(D71:D75)</f>
        <v>0</v>
      </c>
      <c r="E70" s="52">
        <f t="shared" si="17"/>
        <v>0</v>
      </c>
      <c r="F70" s="52">
        <f t="shared" si="17"/>
        <v>0</v>
      </c>
      <c r="G70" s="52">
        <f t="shared" si="17"/>
        <v>0</v>
      </c>
      <c r="H70" s="52">
        <f t="shared" si="17"/>
        <v>0</v>
      </c>
      <c r="I70" s="52">
        <f t="shared" si="17"/>
        <v>0</v>
      </c>
      <c r="J70" s="52">
        <f t="shared" si="17"/>
        <v>0</v>
      </c>
      <c r="K70" s="52">
        <f t="shared" si="17"/>
        <v>0</v>
      </c>
      <c r="L70" s="52">
        <f t="shared" si="17"/>
        <v>0</v>
      </c>
      <c r="M70" s="52">
        <f t="shared" si="17"/>
        <v>0</v>
      </c>
      <c r="N70" s="52">
        <f t="shared" si="17"/>
        <v>0</v>
      </c>
      <c r="O70" s="52">
        <f t="shared" si="17"/>
        <v>0</v>
      </c>
      <c r="P70" s="53">
        <f>SUM(D70:G70)</f>
        <v>0</v>
      </c>
      <c r="Q70" s="53">
        <f>SUM(H70:K70)</f>
        <v>0</v>
      </c>
      <c r="R70" s="53">
        <f>SUM(L70:O70)</f>
        <v>0</v>
      </c>
    </row>
    <row r="71" spans="1:18" x14ac:dyDescent="0.25">
      <c r="A71" s="59"/>
      <c r="B71" s="59"/>
      <c r="C71" s="54">
        <v>41988</v>
      </c>
      <c r="D71" s="55">
        <f>([1]Previsionnel!$E$4/COUNT($C$59:$C$85))</f>
        <v>0</v>
      </c>
      <c r="E71" s="55">
        <f>([1]Previsionnel!$E$5/COUNT($C$59:$C$85))</f>
        <v>0</v>
      </c>
      <c r="F71" s="55">
        <f>([1]Previsionnel!$E$6/COUNT($C$59:$C$85))</f>
        <v>0</v>
      </c>
      <c r="G71" s="55">
        <f>([1]Previsionnel!$E$7/COUNT($C$59:$C$85))</f>
        <v>0</v>
      </c>
      <c r="H71" s="60"/>
      <c r="I71" s="60"/>
      <c r="J71" s="60"/>
      <c r="K71" s="60"/>
      <c r="L71" s="60"/>
      <c r="M71" s="60"/>
      <c r="N71" s="60"/>
      <c r="O71" s="60"/>
      <c r="P71" s="56">
        <f t="shared" si="2"/>
        <v>0</v>
      </c>
      <c r="Q71" s="57">
        <f t="shared" si="3"/>
        <v>0</v>
      </c>
      <c r="R71" s="58">
        <f t="shared" si="4"/>
        <v>0</v>
      </c>
    </row>
    <row r="72" spans="1:18" x14ac:dyDescent="0.25">
      <c r="A72" s="59"/>
      <c r="B72" s="59"/>
      <c r="C72" s="54">
        <v>41989</v>
      </c>
      <c r="D72" s="55">
        <f>([1]Previsionnel!$E$4/COUNT($C$59:$C$85))</f>
        <v>0</v>
      </c>
      <c r="E72" s="55">
        <f>([1]Previsionnel!$E$5/COUNT($C$59:$C$85))</f>
        <v>0</v>
      </c>
      <c r="F72" s="55">
        <f>([1]Previsionnel!$E$6/COUNT($C$59:$C$85))</f>
        <v>0</v>
      </c>
      <c r="G72" s="55">
        <f>([1]Previsionnel!$E$7/COUNT($C$59:$C$85))</f>
        <v>0</v>
      </c>
      <c r="H72" s="62"/>
      <c r="I72" s="62"/>
      <c r="J72" s="62"/>
      <c r="K72" s="62"/>
      <c r="L72" s="62"/>
      <c r="M72" s="62"/>
      <c r="N72" s="62"/>
      <c r="O72" s="62"/>
      <c r="P72" s="56">
        <f t="shared" si="2"/>
        <v>0</v>
      </c>
      <c r="Q72" s="57">
        <f t="shared" si="3"/>
        <v>0</v>
      </c>
      <c r="R72" s="58">
        <f t="shared" si="4"/>
        <v>0</v>
      </c>
    </row>
    <row r="73" spans="1:18" x14ac:dyDescent="0.25">
      <c r="A73" s="59"/>
      <c r="B73" s="59"/>
      <c r="C73" s="54">
        <v>41990</v>
      </c>
      <c r="D73" s="55">
        <f>([1]Previsionnel!$E$4/COUNT($C$59:$C$85))</f>
        <v>0</v>
      </c>
      <c r="E73" s="55">
        <f>([1]Previsionnel!$E$5/COUNT($C$59:$C$85))</f>
        <v>0</v>
      </c>
      <c r="F73" s="55">
        <f>([1]Previsionnel!$E$6/COUNT($C$59:$C$85))</f>
        <v>0</v>
      </c>
      <c r="G73" s="55">
        <f>([1]Previsionnel!$E$7/COUNT($C$59:$C$85))</f>
        <v>0</v>
      </c>
      <c r="H73" s="60"/>
      <c r="I73" s="60"/>
      <c r="J73" s="60"/>
      <c r="K73" s="60"/>
      <c r="L73" s="60"/>
      <c r="M73" s="60"/>
      <c r="N73" s="60"/>
      <c r="O73" s="60"/>
      <c r="P73" s="56">
        <f t="shared" si="2"/>
        <v>0</v>
      </c>
      <c r="Q73" s="57">
        <f t="shared" si="3"/>
        <v>0</v>
      </c>
      <c r="R73" s="58">
        <f t="shared" si="4"/>
        <v>0</v>
      </c>
    </row>
    <row r="74" spans="1:18" x14ac:dyDescent="0.25">
      <c r="A74" s="59"/>
      <c r="B74" s="59"/>
      <c r="C74" s="54">
        <v>41991</v>
      </c>
      <c r="D74" s="55">
        <f>([1]Previsionnel!$E$4/COUNT($C$59:$C$85))</f>
        <v>0</v>
      </c>
      <c r="E74" s="55">
        <f>([1]Previsionnel!$E$5/COUNT($C$59:$C$85))</f>
        <v>0</v>
      </c>
      <c r="F74" s="55">
        <f>([1]Previsionnel!$E$6/COUNT($C$59:$C$85))</f>
        <v>0</v>
      </c>
      <c r="G74" s="55">
        <f>([1]Previsionnel!$E$7/COUNT($C$59:$C$85))</f>
        <v>0</v>
      </c>
      <c r="H74" s="60"/>
      <c r="I74" s="60"/>
      <c r="J74" s="60"/>
      <c r="K74" s="60"/>
      <c r="L74" s="60"/>
      <c r="M74" s="60"/>
      <c r="N74" s="60"/>
      <c r="O74" s="60"/>
      <c r="P74" s="56">
        <f t="shared" si="2"/>
        <v>0</v>
      </c>
      <c r="Q74" s="57">
        <f t="shared" si="3"/>
        <v>0</v>
      </c>
      <c r="R74" s="58">
        <f t="shared" si="4"/>
        <v>0</v>
      </c>
    </row>
    <row r="75" spans="1:18" x14ac:dyDescent="0.25">
      <c r="A75" s="59"/>
      <c r="B75" s="59"/>
      <c r="C75" s="54">
        <v>41992</v>
      </c>
      <c r="D75" s="55">
        <f>([1]Previsionnel!$E$4/COUNT($C$59:$C$85))</f>
        <v>0</v>
      </c>
      <c r="E75" s="55">
        <f>([1]Previsionnel!$E$5/COUNT($C$59:$C$85))</f>
        <v>0</v>
      </c>
      <c r="F75" s="55">
        <f>([1]Previsionnel!$E$6/COUNT($C$59:$C$85))</f>
        <v>0</v>
      </c>
      <c r="G75" s="55">
        <f>([1]Previsionnel!$E$7/COUNT($C$59:$C$85))</f>
        <v>0</v>
      </c>
      <c r="H75" s="60"/>
      <c r="I75" s="60"/>
      <c r="J75" s="60"/>
      <c r="K75" s="60"/>
      <c r="L75" s="60"/>
      <c r="M75" s="60"/>
      <c r="N75" s="60"/>
      <c r="O75" s="60"/>
      <c r="P75" s="56">
        <f t="shared" si="2"/>
        <v>0</v>
      </c>
      <c r="Q75" s="57">
        <f t="shared" si="3"/>
        <v>0</v>
      </c>
      <c r="R75" s="58">
        <f t="shared" si="4"/>
        <v>0</v>
      </c>
    </row>
    <row r="76" spans="1:18" ht="15.75" x14ac:dyDescent="0.25">
      <c r="A76" s="50"/>
      <c r="B76" s="51">
        <v>52</v>
      </c>
      <c r="C76" s="61"/>
      <c r="D76" s="52">
        <f t="shared" ref="D76:O76" si="18">SUM(D77:D81)</f>
        <v>0</v>
      </c>
      <c r="E76" s="52">
        <f t="shared" si="18"/>
        <v>0</v>
      </c>
      <c r="F76" s="52">
        <f t="shared" si="18"/>
        <v>0</v>
      </c>
      <c r="G76" s="52">
        <f t="shared" si="18"/>
        <v>0</v>
      </c>
      <c r="H76" s="52">
        <f t="shared" si="18"/>
        <v>0</v>
      </c>
      <c r="I76" s="52">
        <f t="shared" si="18"/>
        <v>0</v>
      </c>
      <c r="J76" s="52">
        <f t="shared" si="18"/>
        <v>0</v>
      </c>
      <c r="K76" s="52">
        <f t="shared" si="18"/>
        <v>0</v>
      </c>
      <c r="L76" s="52">
        <f t="shared" si="18"/>
        <v>0</v>
      </c>
      <c r="M76" s="52">
        <f t="shared" si="18"/>
        <v>0</v>
      </c>
      <c r="N76" s="52">
        <f t="shared" si="18"/>
        <v>0</v>
      </c>
      <c r="O76" s="52">
        <f t="shared" si="18"/>
        <v>0</v>
      </c>
      <c r="P76" s="53">
        <f>SUM(D76:G76)</f>
        <v>0</v>
      </c>
      <c r="Q76" s="53">
        <f>SUM(H76:K76)</f>
        <v>0</v>
      </c>
      <c r="R76" s="53">
        <f>SUM(L76:O76)</f>
        <v>0</v>
      </c>
    </row>
    <row r="77" spans="1:18" x14ac:dyDescent="0.25">
      <c r="A77" s="59"/>
      <c r="B77" s="59"/>
      <c r="C77" s="54">
        <v>41995</v>
      </c>
      <c r="D77" s="55">
        <f>([1]Previsionnel!$E$4/COUNT($C$59:$C$85))</f>
        <v>0</v>
      </c>
      <c r="E77" s="55">
        <f>([1]Previsionnel!$E$5/COUNT($C$59:$C$85))</f>
        <v>0</v>
      </c>
      <c r="F77" s="55">
        <f>([1]Previsionnel!$E$6/COUNT($C$59:$C$85))</f>
        <v>0</v>
      </c>
      <c r="G77" s="55">
        <f>([1]Previsionnel!$E$7/COUNT($C$59:$C$85))</f>
        <v>0</v>
      </c>
      <c r="H77" s="60"/>
      <c r="I77" s="60"/>
      <c r="J77" s="60"/>
      <c r="K77" s="60"/>
      <c r="L77" s="60"/>
      <c r="M77" s="60"/>
      <c r="N77" s="60"/>
      <c r="O77" s="60"/>
      <c r="P77" s="56">
        <f t="shared" si="2"/>
        <v>0</v>
      </c>
      <c r="Q77" s="57">
        <f t="shared" si="3"/>
        <v>0</v>
      </c>
      <c r="R77" s="58">
        <f t="shared" si="4"/>
        <v>0</v>
      </c>
    </row>
    <row r="78" spans="1:18" x14ac:dyDescent="0.25">
      <c r="A78" s="59"/>
      <c r="B78" s="59"/>
      <c r="C78" s="54">
        <v>41996</v>
      </c>
      <c r="D78" s="55">
        <f>([1]Previsionnel!$E$4/COUNT($C$59:$C$85))</f>
        <v>0</v>
      </c>
      <c r="E78" s="55">
        <f>([1]Previsionnel!$E$5/COUNT($C$59:$C$85))</f>
        <v>0</v>
      </c>
      <c r="F78" s="55">
        <f>([1]Previsionnel!$E$6/COUNT($C$59:$C$85))</f>
        <v>0</v>
      </c>
      <c r="G78" s="55">
        <f>([1]Previsionnel!$E$7/COUNT($C$59:$C$85))</f>
        <v>0</v>
      </c>
      <c r="H78" s="60"/>
      <c r="I78" s="60"/>
      <c r="J78" s="60"/>
      <c r="K78" s="60"/>
      <c r="L78" s="60"/>
      <c r="M78" s="60"/>
      <c r="N78" s="60"/>
      <c r="O78" s="60"/>
      <c r="P78" s="56">
        <f t="shared" si="2"/>
        <v>0</v>
      </c>
      <c r="Q78" s="57">
        <f t="shared" si="3"/>
        <v>0</v>
      </c>
      <c r="R78" s="58">
        <f t="shared" si="4"/>
        <v>0</v>
      </c>
    </row>
    <row r="79" spans="1:18" x14ac:dyDescent="0.25">
      <c r="A79" s="59"/>
      <c r="B79" s="59"/>
      <c r="C79" s="54">
        <v>41997</v>
      </c>
      <c r="D79" s="55">
        <f>([1]Previsionnel!$E$4/COUNT($C$59:$C$85))</f>
        <v>0</v>
      </c>
      <c r="E79" s="55">
        <f>([1]Previsionnel!$E$5/COUNT($C$59:$C$85))</f>
        <v>0</v>
      </c>
      <c r="F79" s="55">
        <f>([1]Previsionnel!$E$6/COUNT($C$59:$C$85))</f>
        <v>0</v>
      </c>
      <c r="G79" s="55">
        <f>([1]Previsionnel!$E$7/COUNT($C$59:$C$85))</f>
        <v>0</v>
      </c>
      <c r="H79" s="60"/>
      <c r="I79" s="60"/>
      <c r="J79" s="60"/>
      <c r="K79" s="60"/>
      <c r="L79" s="60"/>
      <c r="M79" s="60"/>
      <c r="N79" s="60"/>
      <c r="O79" s="60"/>
      <c r="P79" s="56">
        <f t="shared" si="2"/>
        <v>0</v>
      </c>
      <c r="Q79" s="57">
        <f t="shared" si="3"/>
        <v>0</v>
      </c>
      <c r="R79" s="58">
        <f t="shared" si="4"/>
        <v>0</v>
      </c>
    </row>
    <row r="80" spans="1:18" x14ac:dyDescent="0.25">
      <c r="A80" s="59"/>
      <c r="B80" s="59"/>
      <c r="C80" s="54">
        <v>41998</v>
      </c>
      <c r="D80" s="55">
        <f>([1]Previsionnel!$E$4/COUNT($C$59:$C$85))</f>
        <v>0</v>
      </c>
      <c r="E80" s="55">
        <f>([1]Previsionnel!$E$5/COUNT($C$59:$C$85))</f>
        <v>0</v>
      </c>
      <c r="F80" s="55">
        <f>([1]Previsionnel!$E$6/COUNT($C$59:$C$85))</f>
        <v>0</v>
      </c>
      <c r="G80" s="55">
        <f>([1]Previsionnel!$E$7/COUNT($C$59:$C$85))</f>
        <v>0</v>
      </c>
      <c r="H80" s="60"/>
      <c r="I80" s="60"/>
      <c r="J80" s="60"/>
      <c r="K80" s="60"/>
      <c r="L80" s="60"/>
      <c r="M80" s="60"/>
      <c r="N80" s="60"/>
      <c r="O80" s="60"/>
      <c r="P80" s="56">
        <f t="shared" si="2"/>
        <v>0</v>
      </c>
      <c r="Q80" s="57">
        <f t="shared" si="3"/>
        <v>0</v>
      </c>
      <c r="R80" s="58">
        <f t="shared" si="4"/>
        <v>0</v>
      </c>
    </row>
    <row r="81" spans="1:18" x14ac:dyDescent="0.25">
      <c r="A81" s="59"/>
      <c r="B81" s="59"/>
      <c r="C81" s="54">
        <v>41999</v>
      </c>
      <c r="D81" s="55">
        <f>([1]Previsionnel!$E$4/COUNT($C$59:$C$85))</f>
        <v>0</v>
      </c>
      <c r="E81" s="55">
        <f>([1]Previsionnel!$E$5/COUNT($C$59:$C$85))</f>
        <v>0</v>
      </c>
      <c r="F81" s="55">
        <f>([1]Previsionnel!$E$6/COUNT($C$59:$C$85))</f>
        <v>0</v>
      </c>
      <c r="G81" s="55">
        <f>([1]Previsionnel!$E$7/COUNT($C$59:$C$85))</f>
        <v>0</v>
      </c>
      <c r="H81" s="60"/>
      <c r="I81" s="60"/>
      <c r="J81" s="60"/>
      <c r="K81" s="60"/>
      <c r="L81" s="60"/>
      <c r="M81" s="60"/>
      <c r="N81" s="60"/>
      <c r="O81" s="60"/>
      <c r="P81" s="56">
        <f t="shared" si="2"/>
        <v>0</v>
      </c>
      <c r="Q81" s="57">
        <f t="shared" si="3"/>
        <v>0</v>
      </c>
      <c r="R81" s="58">
        <f t="shared" si="4"/>
        <v>0</v>
      </c>
    </row>
    <row r="82" spans="1:18" ht="15.75" x14ac:dyDescent="0.25">
      <c r="A82" s="50"/>
      <c r="B82" s="51">
        <v>1</v>
      </c>
      <c r="C82" s="61"/>
      <c r="D82" s="52">
        <f>SUM(D83:D85,D87:D88)</f>
        <v>0</v>
      </c>
      <c r="E82" s="52">
        <f t="shared" ref="E82:P82" si="19">SUM(E83:E85,E87:E88)</f>
        <v>0</v>
      </c>
      <c r="F82" s="52">
        <f t="shared" si="19"/>
        <v>0</v>
      </c>
      <c r="G82" s="52">
        <f t="shared" si="19"/>
        <v>0</v>
      </c>
      <c r="H82" s="52">
        <f t="shared" si="19"/>
        <v>0</v>
      </c>
      <c r="I82" s="52">
        <f t="shared" si="19"/>
        <v>0</v>
      </c>
      <c r="J82" s="52">
        <f t="shared" si="19"/>
        <v>0</v>
      </c>
      <c r="K82" s="52">
        <f t="shared" si="19"/>
        <v>0</v>
      </c>
      <c r="L82" s="52">
        <f t="shared" si="19"/>
        <v>0</v>
      </c>
      <c r="M82" s="52">
        <f t="shared" si="19"/>
        <v>0</v>
      </c>
      <c r="N82" s="52">
        <f t="shared" si="19"/>
        <v>0</v>
      </c>
      <c r="O82" s="52">
        <f t="shared" si="19"/>
        <v>0</v>
      </c>
      <c r="P82" s="53">
        <f t="shared" si="19"/>
        <v>0</v>
      </c>
      <c r="Q82" s="53">
        <f>SUM(H82:K82)</f>
        <v>0</v>
      </c>
      <c r="R82" s="53">
        <f>SUM(L82:O82)</f>
        <v>0</v>
      </c>
    </row>
    <row r="83" spans="1:18" x14ac:dyDescent="0.25">
      <c r="A83" s="59"/>
      <c r="B83" s="59"/>
      <c r="C83" s="54">
        <v>42002</v>
      </c>
      <c r="D83" s="55">
        <f>([1]Previsionnel!$E$4/COUNT($C$59:$C$85))</f>
        <v>0</v>
      </c>
      <c r="E83" s="55">
        <f>([1]Previsionnel!$E$5/COUNT($C$59:$C$85))</f>
        <v>0</v>
      </c>
      <c r="F83" s="55">
        <f>([1]Previsionnel!$E$6/COUNT($C$59:$C$85))</f>
        <v>0</v>
      </c>
      <c r="G83" s="55">
        <f>([1]Previsionnel!$E$7/COUNT($C$59:$C$85))</f>
        <v>0</v>
      </c>
      <c r="H83" s="60"/>
      <c r="I83" s="60"/>
      <c r="J83" s="60"/>
      <c r="K83" s="60"/>
      <c r="L83" s="60"/>
      <c r="M83" s="60"/>
      <c r="N83" s="60"/>
      <c r="O83" s="60"/>
      <c r="P83" s="56">
        <f t="shared" si="2"/>
        <v>0</v>
      </c>
      <c r="Q83" s="57">
        <f t="shared" si="3"/>
        <v>0</v>
      </c>
      <c r="R83" s="58">
        <f t="shared" si="4"/>
        <v>0</v>
      </c>
    </row>
    <row r="84" spans="1:18" x14ac:dyDescent="0.25">
      <c r="A84" s="59"/>
      <c r="B84" s="59"/>
      <c r="C84" s="54">
        <v>42003</v>
      </c>
      <c r="D84" s="55">
        <f>([1]Previsionnel!$E$4/COUNT($C$59:$C$85))</f>
        <v>0</v>
      </c>
      <c r="E84" s="55">
        <f>([1]Previsionnel!$E$5/COUNT($C$59:$C$85))</f>
        <v>0</v>
      </c>
      <c r="F84" s="55">
        <f>([1]Previsionnel!$E$6/COUNT($C$59:$C$85))</f>
        <v>0</v>
      </c>
      <c r="G84" s="55">
        <f>([1]Previsionnel!$E$7/COUNT($C$59:$C$85))</f>
        <v>0</v>
      </c>
      <c r="H84" s="60"/>
      <c r="I84" s="60"/>
      <c r="J84" s="60"/>
      <c r="K84" s="60"/>
      <c r="L84" s="60"/>
      <c r="M84" s="60"/>
      <c r="N84" s="60"/>
      <c r="O84" s="60"/>
      <c r="P84" s="56">
        <f t="shared" ref="P84:P162" si="20">SUM(D84:G84)</f>
        <v>0</v>
      </c>
      <c r="Q84" s="57">
        <f t="shared" ref="Q84:Q162" si="21">SUM(H84:K84)</f>
        <v>0</v>
      </c>
      <c r="R84" s="58">
        <f t="shared" ref="R84:R162" si="22">SUM(L84:O84)</f>
        <v>0</v>
      </c>
    </row>
    <row r="85" spans="1:18" x14ac:dyDescent="0.25">
      <c r="A85" s="59"/>
      <c r="B85" s="59"/>
      <c r="C85" s="54">
        <v>42004</v>
      </c>
      <c r="D85" s="55">
        <f>([1]Previsionnel!$E$4/COUNT($C$59:$C$85))</f>
        <v>0</v>
      </c>
      <c r="E85" s="55">
        <f>([1]Previsionnel!$E$5/COUNT($C$59:$C$85))</f>
        <v>0</v>
      </c>
      <c r="F85" s="55">
        <f>([1]Previsionnel!$E$6/COUNT($C$59:$C$85))</f>
        <v>0</v>
      </c>
      <c r="G85" s="55">
        <f>([1]Previsionnel!$E$7/COUNT($C$59:$C$85))</f>
        <v>0</v>
      </c>
      <c r="H85" s="60"/>
      <c r="I85" s="60"/>
      <c r="J85" s="60"/>
      <c r="K85" s="60"/>
      <c r="L85" s="60"/>
      <c r="M85" s="60"/>
      <c r="N85" s="60"/>
      <c r="O85" s="60"/>
      <c r="P85" s="56">
        <f t="shared" si="20"/>
        <v>0</v>
      </c>
      <c r="Q85" s="57">
        <f t="shared" si="21"/>
        <v>0</v>
      </c>
      <c r="R85" s="58">
        <f t="shared" si="22"/>
        <v>0</v>
      </c>
    </row>
    <row r="86" spans="1:18" ht="15.75" x14ac:dyDescent="0.25">
      <c r="A86" s="46" t="str">
        <f>PROPER(TEXT(DATE(2015,1,1),"mmmm aaaa"))</f>
        <v>Janvier 2015</v>
      </c>
      <c r="B86" s="47"/>
      <c r="C86" s="47"/>
      <c r="D86" s="48">
        <f>SUM(D87:D88,D89,D95,D101,D107)</f>
        <v>0</v>
      </c>
      <c r="E86" s="48">
        <f t="shared" ref="E86:R86" si="23">SUM(E87:E88,E89,E95,E101,E107)</f>
        <v>0</v>
      </c>
      <c r="F86" s="48">
        <f t="shared" si="23"/>
        <v>0</v>
      </c>
      <c r="G86" s="48">
        <f t="shared" si="23"/>
        <v>0</v>
      </c>
      <c r="H86" s="48">
        <f t="shared" si="23"/>
        <v>0</v>
      </c>
      <c r="I86" s="48">
        <f t="shared" si="23"/>
        <v>0</v>
      </c>
      <c r="J86" s="48">
        <f t="shared" si="23"/>
        <v>0</v>
      </c>
      <c r="K86" s="48">
        <f t="shared" si="23"/>
        <v>0</v>
      </c>
      <c r="L86" s="48">
        <f t="shared" si="23"/>
        <v>0</v>
      </c>
      <c r="M86" s="48">
        <f t="shared" si="23"/>
        <v>0</v>
      </c>
      <c r="N86" s="48">
        <f t="shared" si="23"/>
        <v>0</v>
      </c>
      <c r="O86" s="48">
        <f t="shared" si="23"/>
        <v>0</v>
      </c>
      <c r="P86" s="49">
        <f t="shared" si="23"/>
        <v>0</v>
      </c>
      <c r="Q86" s="49">
        <f t="shared" si="23"/>
        <v>0</v>
      </c>
      <c r="R86" s="49">
        <f t="shared" si="23"/>
        <v>0</v>
      </c>
    </row>
    <row r="87" spans="1:18" x14ac:dyDescent="0.25">
      <c r="B87" s="59"/>
      <c r="C87" s="54">
        <v>42005</v>
      </c>
      <c r="D87" s="55">
        <f>([1]Previsionnel!$F$4/COUNT($C$87:$C$112))</f>
        <v>0</v>
      </c>
      <c r="E87" s="55">
        <f>([1]Previsionnel!$F$5/COUNT($C$87:$C$112))</f>
        <v>0</v>
      </c>
      <c r="F87" s="55">
        <f>([1]Previsionnel!$F$6/COUNT($C$87:$C$112))</f>
        <v>0</v>
      </c>
      <c r="G87" s="55">
        <f>([1]Previsionnel!$F$7/COUNT($C$87:$C$112))</f>
        <v>0</v>
      </c>
      <c r="H87" s="60"/>
      <c r="I87" s="60"/>
      <c r="J87" s="60"/>
      <c r="K87" s="60"/>
      <c r="L87" s="60"/>
      <c r="M87" s="60"/>
      <c r="N87" s="60"/>
      <c r="O87" s="60"/>
      <c r="P87" s="56">
        <f t="shared" si="20"/>
        <v>0</v>
      </c>
      <c r="Q87" s="57">
        <f t="shared" si="21"/>
        <v>0</v>
      </c>
      <c r="R87" s="58">
        <f t="shared" si="22"/>
        <v>0</v>
      </c>
    </row>
    <row r="88" spans="1:18" x14ac:dyDescent="0.25">
      <c r="A88" s="59"/>
      <c r="B88" s="59"/>
      <c r="C88" s="54">
        <v>42006</v>
      </c>
      <c r="D88" s="55">
        <f>([1]Previsionnel!$F$4/COUNT($C$87:$C$112))</f>
        <v>0</v>
      </c>
      <c r="E88" s="55">
        <f>([1]Previsionnel!$F$5/COUNT($C$87:$C$112))</f>
        <v>0</v>
      </c>
      <c r="F88" s="55">
        <f>([1]Previsionnel!$F$6/COUNT($C$87:$C$112))</f>
        <v>0</v>
      </c>
      <c r="G88" s="55">
        <f>([1]Previsionnel!$F$7/COUNT($C$87:$C$112))</f>
        <v>0</v>
      </c>
      <c r="H88" s="60"/>
      <c r="I88" s="60"/>
      <c r="J88" s="60"/>
      <c r="K88" s="60"/>
      <c r="L88" s="60"/>
      <c r="M88" s="60"/>
      <c r="N88" s="60"/>
      <c r="O88" s="60"/>
      <c r="P88" s="56">
        <f t="shared" si="20"/>
        <v>0</v>
      </c>
      <c r="Q88" s="57">
        <f t="shared" si="21"/>
        <v>0</v>
      </c>
      <c r="R88" s="58">
        <f t="shared" si="22"/>
        <v>0</v>
      </c>
    </row>
    <row r="89" spans="1:18" ht="15.75" x14ac:dyDescent="0.25">
      <c r="A89" s="50"/>
      <c r="B89" s="51">
        <v>2</v>
      </c>
      <c r="C89" s="61"/>
      <c r="D89" s="52">
        <f t="shared" ref="D89:O89" si="24">SUM(D90:D94)</f>
        <v>0</v>
      </c>
      <c r="E89" s="52">
        <f t="shared" si="24"/>
        <v>0</v>
      </c>
      <c r="F89" s="52">
        <f t="shared" si="24"/>
        <v>0</v>
      </c>
      <c r="G89" s="52">
        <f t="shared" si="24"/>
        <v>0</v>
      </c>
      <c r="H89" s="52">
        <f t="shared" si="24"/>
        <v>0</v>
      </c>
      <c r="I89" s="52">
        <f t="shared" si="24"/>
        <v>0</v>
      </c>
      <c r="J89" s="52">
        <f t="shared" si="24"/>
        <v>0</v>
      </c>
      <c r="K89" s="52">
        <f t="shared" si="24"/>
        <v>0</v>
      </c>
      <c r="L89" s="52">
        <f t="shared" si="24"/>
        <v>0</v>
      </c>
      <c r="M89" s="52">
        <f t="shared" si="24"/>
        <v>0</v>
      </c>
      <c r="N89" s="52">
        <f t="shared" si="24"/>
        <v>0</v>
      </c>
      <c r="O89" s="52">
        <f t="shared" si="24"/>
        <v>0</v>
      </c>
      <c r="P89" s="53">
        <f>SUM(D89:G89)</f>
        <v>0</v>
      </c>
      <c r="Q89" s="53">
        <f>SUM(H89:K89)</f>
        <v>0</v>
      </c>
      <c r="R89" s="53">
        <f>SUM(L89:O89)</f>
        <v>0</v>
      </c>
    </row>
    <row r="90" spans="1:18" x14ac:dyDescent="0.25">
      <c r="A90" s="59"/>
      <c r="B90" s="59"/>
      <c r="C90" s="54">
        <v>42009</v>
      </c>
      <c r="D90" s="55">
        <f>([1]Previsionnel!$F$4/COUNT($C$87:$C$112))</f>
        <v>0</v>
      </c>
      <c r="E90" s="55">
        <f>([1]Previsionnel!$F$5/COUNT($C$87:$C$112))</f>
        <v>0</v>
      </c>
      <c r="F90" s="55">
        <f>([1]Previsionnel!$F$6/COUNT($C$87:$C$112))</f>
        <v>0</v>
      </c>
      <c r="G90" s="55">
        <f>([1]Previsionnel!$F$7/COUNT($C$87:$C$112))</f>
        <v>0</v>
      </c>
      <c r="H90" s="60"/>
      <c r="I90" s="60"/>
      <c r="J90" s="60"/>
      <c r="K90" s="60"/>
      <c r="L90" s="60"/>
      <c r="M90" s="60"/>
      <c r="N90" s="60"/>
      <c r="O90" s="60"/>
      <c r="P90" s="56">
        <f t="shared" si="20"/>
        <v>0</v>
      </c>
      <c r="Q90" s="57">
        <f t="shared" si="21"/>
        <v>0</v>
      </c>
      <c r="R90" s="58">
        <f t="shared" si="22"/>
        <v>0</v>
      </c>
    </row>
    <row r="91" spans="1:18" x14ac:dyDescent="0.25">
      <c r="A91" s="59"/>
      <c r="B91" s="59"/>
      <c r="C91" s="54">
        <v>42010</v>
      </c>
      <c r="D91" s="55">
        <f>([1]Previsionnel!$F$4/COUNT($C$87:$C$112))</f>
        <v>0</v>
      </c>
      <c r="E91" s="55">
        <f>([1]Previsionnel!$F$5/COUNT($C$87:$C$112))</f>
        <v>0</v>
      </c>
      <c r="F91" s="55">
        <f>([1]Previsionnel!$F$6/COUNT($C$87:$C$112))</f>
        <v>0</v>
      </c>
      <c r="G91" s="55">
        <f>([1]Previsionnel!$F$7/COUNT($C$87:$C$112))</f>
        <v>0</v>
      </c>
      <c r="H91" s="60"/>
      <c r="I91" s="60"/>
      <c r="J91" s="60"/>
      <c r="K91" s="60"/>
      <c r="L91" s="60"/>
      <c r="M91" s="60"/>
      <c r="N91" s="60"/>
      <c r="O91" s="60"/>
      <c r="P91" s="56">
        <f t="shared" si="20"/>
        <v>0</v>
      </c>
      <c r="Q91" s="57">
        <f t="shared" si="21"/>
        <v>0</v>
      </c>
      <c r="R91" s="58">
        <f t="shared" si="22"/>
        <v>0</v>
      </c>
    </row>
    <row r="92" spans="1:18" x14ac:dyDescent="0.25">
      <c r="A92" s="59"/>
      <c r="B92" s="59"/>
      <c r="C92" s="54">
        <v>42011</v>
      </c>
      <c r="D92" s="55">
        <f>([1]Previsionnel!$F$4/COUNT($C$87:$C$112))</f>
        <v>0</v>
      </c>
      <c r="E92" s="55">
        <f>([1]Previsionnel!$F$5/COUNT($C$87:$C$112))</f>
        <v>0</v>
      </c>
      <c r="F92" s="55">
        <f>([1]Previsionnel!$F$6/COUNT($C$87:$C$112))</f>
        <v>0</v>
      </c>
      <c r="G92" s="55">
        <f>([1]Previsionnel!$F$7/COUNT($C$87:$C$112))</f>
        <v>0</v>
      </c>
      <c r="H92" s="60"/>
      <c r="I92" s="60"/>
      <c r="J92" s="60"/>
      <c r="K92" s="60"/>
      <c r="L92" s="60"/>
      <c r="M92" s="60"/>
      <c r="N92" s="60"/>
      <c r="O92" s="60"/>
      <c r="P92" s="56">
        <f t="shared" si="20"/>
        <v>0</v>
      </c>
      <c r="Q92" s="57">
        <f t="shared" si="21"/>
        <v>0</v>
      </c>
      <c r="R92" s="58">
        <f t="shared" si="22"/>
        <v>0</v>
      </c>
    </row>
    <row r="93" spans="1:18" x14ac:dyDescent="0.25">
      <c r="A93" s="59"/>
      <c r="B93" s="59"/>
      <c r="C93" s="54">
        <v>42012</v>
      </c>
      <c r="D93" s="55">
        <f>([1]Previsionnel!$F$4/COUNT($C$87:$C$112))</f>
        <v>0</v>
      </c>
      <c r="E93" s="55">
        <f>([1]Previsionnel!$F$5/COUNT($C$87:$C$112))</f>
        <v>0</v>
      </c>
      <c r="F93" s="55">
        <f>([1]Previsionnel!$F$6/COUNT($C$87:$C$112))</f>
        <v>0</v>
      </c>
      <c r="G93" s="55">
        <f>([1]Previsionnel!$F$7/COUNT($C$87:$C$112))</f>
        <v>0</v>
      </c>
      <c r="H93" s="60"/>
      <c r="I93" s="60"/>
      <c r="J93" s="60"/>
      <c r="K93" s="60"/>
      <c r="L93" s="60"/>
      <c r="M93" s="60"/>
      <c r="N93" s="60"/>
      <c r="O93" s="60"/>
      <c r="P93" s="56">
        <f t="shared" si="20"/>
        <v>0</v>
      </c>
      <c r="Q93" s="57">
        <f t="shared" si="21"/>
        <v>0</v>
      </c>
      <c r="R93" s="58">
        <f t="shared" si="22"/>
        <v>0</v>
      </c>
    </row>
    <row r="94" spans="1:18" x14ac:dyDescent="0.25">
      <c r="A94" s="59"/>
      <c r="B94" s="59"/>
      <c r="C94" s="54">
        <v>42013</v>
      </c>
      <c r="D94" s="55">
        <f>([1]Previsionnel!$F$4/COUNT($C$87:$C$112))</f>
        <v>0</v>
      </c>
      <c r="E94" s="55">
        <f>([1]Previsionnel!$F$5/COUNT($C$87:$C$112))</f>
        <v>0</v>
      </c>
      <c r="F94" s="55">
        <f>([1]Previsionnel!$F$6/COUNT($C$87:$C$112))</f>
        <v>0</v>
      </c>
      <c r="G94" s="55">
        <f>([1]Previsionnel!$F$7/COUNT($C$87:$C$112))</f>
        <v>0</v>
      </c>
      <c r="H94" s="60"/>
      <c r="I94" s="60"/>
      <c r="J94" s="60"/>
      <c r="K94" s="60"/>
      <c r="L94" s="60"/>
      <c r="M94" s="60"/>
      <c r="N94" s="60"/>
      <c r="O94" s="60"/>
      <c r="P94" s="56">
        <f t="shared" si="20"/>
        <v>0</v>
      </c>
      <c r="Q94" s="57">
        <f t="shared" si="21"/>
        <v>0</v>
      </c>
      <c r="R94" s="58">
        <f t="shared" si="22"/>
        <v>0</v>
      </c>
    </row>
    <row r="95" spans="1:18" ht="15.75" x14ac:dyDescent="0.25">
      <c r="A95" s="50"/>
      <c r="B95" s="51">
        <v>3</v>
      </c>
      <c r="C95" s="61"/>
      <c r="D95" s="52">
        <f t="shared" ref="D95:O95" si="25">SUM(D96:D100)</f>
        <v>0</v>
      </c>
      <c r="E95" s="52">
        <f t="shared" si="25"/>
        <v>0</v>
      </c>
      <c r="F95" s="52">
        <f t="shared" si="25"/>
        <v>0</v>
      </c>
      <c r="G95" s="52">
        <f t="shared" si="25"/>
        <v>0</v>
      </c>
      <c r="H95" s="52">
        <f t="shared" si="25"/>
        <v>0</v>
      </c>
      <c r="I95" s="52">
        <f t="shared" si="25"/>
        <v>0</v>
      </c>
      <c r="J95" s="52">
        <f t="shared" si="25"/>
        <v>0</v>
      </c>
      <c r="K95" s="52">
        <f t="shared" si="25"/>
        <v>0</v>
      </c>
      <c r="L95" s="52">
        <f t="shared" si="25"/>
        <v>0</v>
      </c>
      <c r="M95" s="52">
        <f t="shared" si="25"/>
        <v>0</v>
      </c>
      <c r="N95" s="52">
        <f t="shared" si="25"/>
        <v>0</v>
      </c>
      <c r="O95" s="52">
        <f t="shared" si="25"/>
        <v>0</v>
      </c>
      <c r="P95" s="53">
        <f>SUM(D95:G95)</f>
        <v>0</v>
      </c>
      <c r="Q95" s="53">
        <f>SUM(H95:K95)</f>
        <v>0</v>
      </c>
      <c r="R95" s="53">
        <f>SUM(L95:O95)</f>
        <v>0</v>
      </c>
    </row>
    <row r="96" spans="1:18" x14ac:dyDescent="0.25">
      <c r="A96" s="59"/>
      <c r="B96" s="59"/>
      <c r="C96" s="54">
        <v>42016</v>
      </c>
      <c r="D96" s="55">
        <f>([1]Previsionnel!$F$4/COUNT($C$87:$C$112))</f>
        <v>0</v>
      </c>
      <c r="E96" s="55">
        <f>([1]Previsionnel!$F$5/COUNT($C$87:$C$112))</f>
        <v>0</v>
      </c>
      <c r="F96" s="55">
        <f>([1]Previsionnel!$F$6/COUNT($C$87:$C$112))</f>
        <v>0</v>
      </c>
      <c r="G96" s="55">
        <f>([1]Previsionnel!$F$7/COUNT($C$87:$C$112))</f>
        <v>0</v>
      </c>
      <c r="H96" s="60"/>
      <c r="I96" s="60"/>
      <c r="J96" s="60"/>
      <c r="K96" s="60"/>
      <c r="L96" s="60"/>
      <c r="M96" s="60"/>
      <c r="N96" s="60"/>
      <c r="O96" s="60"/>
      <c r="P96" s="56">
        <f t="shared" si="20"/>
        <v>0</v>
      </c>
      <c r="Q96" s="57">
        <f t="shared" si="21"/>
        <v>0</v>
      </c>
      <c r="R96" s="58">
        <f t="shared" si="22"/>
        <v>0</v>
      </c>
    </row>
    <row r="97" spans="1:18" x14ac:dyDescent="0.25">
      <c r="A97" s="59"/>
      <c r="B97" s="59"/>
      <c r="C97" s="54">
        <v>42017</v>
      </c>
      <c r="D97" s="55">
        <f>([1]Previsionnel!$F$4/COUNT($C$87:$C$112))</f>
        <v>0</v>
      </c>
      <c r="E97" s="55">
        <f>([1]Previsionnel!$F$5/COUNT($C$87:$C$112))</f>
        <v>0</v>
      </c>
      <c r="F97" s="55">
        <f>([1]Previsionnel!$F$6/COUNT($C$87:$C$112))</f>
        <v>0</v>
      </c>
      <c r="G97" s="55">
        <f>([1]Previsionnel!$F$7/COUNT($C$87:$C$112))</f>
        <v>0</v>
      </c>
      <c r="H97" s="60"/>
      <c r="I97" s="60"/>
      <c r="J97" s="60"/>
      <c r="K97" s="60"/>
      <c r="L97" s="60"/>
      <c r="M97" s="60"/>
      <c r="N97" s="60"/>
      <c r="O97" s="60"/>
      <c r="P97" s="56">
        <f t="shared" si="20"/>
        <v>0</v>
      </c>
      <c r="Q97" s="57">
        <f t="shared" si="21"/>
        <v>0</v>
      </c>
      <c r="R97" s="58">
        <f t="shared" si="22"/>
        <v>0</v>
      </c>
    </row>
    <row r="98" spans="1:18" x14ac:dyDescent="0.25">
      <c r="A98" s="59"/>
      <c r="B98" s="59"/>
      <c r="C98" s="54">
        <v>42018</v>
      </c>
      <c r="D98" s="55">
        <f>([1]Previsionnel!$F$4/COUNT($C$87:$C$112))</f>
        <v>0</v>
      </c>
      <c r="E98" s="55">
        <f>([1]Previsionnel!$F$5/COUNT($C$87:$C$112))</f>
        <v>0</v>
      </c>
      <c r="F98" s="55">
        <f>([1]Previsionnel!$F$6/COUNT($C$87:$C$112))</f>
        <v>0</v>
      </c>
      <c r="G98" s="55">
        <f>([1]Previsionnel!$F$7/COUNT($C$87:$C$112))</f>
        <v>0</v>
      </c>
      <c r="H98" s="60"/>
      <c r="I98" s="60"/>
      <c r="J98" s="60"/>
      <c r="K98" s="60"/>
      <c r="L98" s="60"/>
      <c r="M98" s="60"/>
      <c r="N98" s="60"/>
      <c r="O98" s="60"/>
      <c r="P98" s="56">
        <f t="shared" si="20"/>
        <v>0</v>
      </c>
      <c r="Q98" s="57">
        <f t="shared" si="21"/>
        <v>0</v>
      </c>
      <c r="R98" s="58">
        <f t="shared" si="22"/>
        <v>0</v>
      </c>
    </row>
    <row r="99" spans="1:18" x14ac:dyDescent="0.25">
      <c r="A99" s="59"/>
      <c r="B99" s="59"/>
      <c r="C99" s="54">
        <v>42019</v>
      </c>
      <c r="D99" s="55">
        <f>([1]Previsionnel!$F$4/COUNT($C$87:$C$112))</f>
        <v>0</v>
      </c>
      <c r="E99" s="55">
        <f>([1]Previsionnel!$F$5/COUNT($C$87:$C$112))</f>
        <v>0</v>
      </c>
      <c r="F99" s="55">
        <f>([1]Previsionnel!$F$6/COUNT($C$87:$C$112))</f>
        <v>0</v>
      </c>
      <c r="G99" s="55">
        <f>([1]Previsionnel!$F$7/COUNT($C$87:$C$112))</f>
        <v>0</v>
      </c>
      <c r="H99" s="60"/>
      <c r="I99" s="60"/>
      <c r="J99" s="60"/>
      <c r="K99" s="60"/>
      <c r="L99" s="60"/>
      <c r="M99" s="60"/>
      <c r="N99" s="60"/>
      <c r="O99" s="60"/>
      <c r="P99" s="56">
        <f t="shared" si="20"/>
        <v>0</v>
      </c>
      <c r="Q99" s="57">
        <f t="shared" si="21"/>
        <v>0</v>
      </c>
      <c r="R99" s="58">
        <f t="shared" si="22"/>
        <v>0</v>
      </c>
    </row>
    <row r="100" spans="1:18" x14ac:dyDescent="0.25">
      <c r="A100" s="59"/>
      <c r="B100" s="59"/>
      <c r="C100" s="54">
        <v>42020</v>
      </c>
      <c r="D100" s="55">
        <f>([1]Previsionnel!$F$4/COUNT($C$87:$C$112))</f>
        <v>0</v>
      </c>
      <c r="E100" s="55">
        <f>([1]Previsionnel!$F$5/COUNT($C$87:$C$112))</f>
        <v>0</v>
      </c>
      <c r="F100" s="55">
        <f>([1]Previsionnel!$F$6/COUNT($C$87:$C$112))</f>
        <v>0</v>
      </c>
      <c r="G100" s="55">
        <f>([1]Previsionnel!$F$7/COUNT($C$87:$C$112))</f>
        <v>0</v>
      </c>
      <c r="H100" s="60"/>
      <c r="I100" s="60"/>
      <c r="J100" s="60"/>
      <c r="K100" s="60"/>
      <c r="L100" s="60"/>
      <c r="M100" s="60"/>
      <c r="N100" s="60"/>
      <c r="O100" s="60"/>
      <c r="P100" s="56">
        <f t="shared" si="20"/>
        <v>0</v>
      </c>
      <c r="Q100" s="57">
        <f t="shared" si="21"/>
        <v>0</v>
      </c>
      <c r="R100" s="58">
        <f t="shared" si="22"/>
        <v>0</v>
      </c>
    </row>
    <row r="101" spans="1:18" ht="15.75" x14ac:dyDescent="0.25">
      <c r="A101" s="50"/>
      <c r="B101" s="51">
        <v>4</v>
      </c>
      <c r="C101" s="61"/>
      <c r="D101" s="52">
        <f t="shared" ref="D101:O101" si="26">SUM(D102:D106)</f>
        <v>0</v>
      </c>
      <c r="E101" s="52">
        <f t="shared" si="26"/>
        <v>0</v>
      </c>
      <c r="F101" s="52">
        <f t="shared" si="26"/>
        <v>0</v>
      </c>
      <c r="G101" s="52">
        <f t="shared" si="26"/>
        <v>0</v>
      </c>
      <c r="H101" s="52">
        <f t="shared" si="26"/>
        <v>0</v>
      </c>
      <c r="I101" s="52">
        <f t="shared" si="26"/>
        <v>0</v>
      </c>
      <c r="J101" s="52">
        <f t="shared" si="26"/>
        <v>0</v>
      </c>
      <c r="K101" s="52">
        <f t="shared" si="26"/>
        <v>0</v>
      </c>
      <c r="L101" s="52">
        <f t="shared" si="26"/>
        <v>0</v>
      </c>
      <c r="M101" s="52">
        <f t="shared" si="26"/>
        <v>0</v>
      </c>
      <c r="N101" s="52">
        <f t="shared" si="26"/>
        <v>0</v>
      </c>
      <c r="O101" s="52">
        <f t="shared" si="26"/>
        <v>0</v>
      </c>
      <c r="P101" s="53">
        <f>SUM(D101:G101)</f>
        <v>0</v>
      </c>
      <c r="Q101" s="53">
        <f>SUM(H101:K101)</f>
        <v>0</v>
      </c>
      <c r="R101" s="53">
        <f>SUM(L101:O101)</f>
        <v>0</v>
      </c>
    </row>
    <row r="102" spans="1:18" x14ac:dyDescent="0.25">
      <c r="A102" s="59"/>
      <c r="B102" s="59"/>
      <c r="C102" s="54">
        <v>42023</v>
      </c>
      <c r="D102" s="55">
        <f>([1]Previsionnel!$F$4/COUNT($C$87:$C$112))</f>
        <v>0</v>
      </c>
      <c r="E102" s="55">
        <f>([1]Previsionnel!$F$5/COUNT($C$87:$C$112))</f>
        <v>0</v>
      </c>
      <c r="F102" s="55">
        <f>([1]Previsionnel!$F$6/COUNT($C$87:$C$112))</f>
        <v>0</v>
      </c>
      <c r="G102" s="55">
        <f>([1]Previsionnel!$F$7/COUNT($C$87:$C$112))</f>
        <v>0</v>
      </c>
      <c r="H102" s="60"/>
      <c r="I102" s="60"/>
      <c r="J102" s="60"/>
      <c r="K102" s="60"/>
      <c r="L102" s="60"/>
      <c r="M102" s="60"/>
      <c r="N102" s="60"/>
      <c r="O102" s="60"/>
      <c r="P102" s="56">
        <f t="shared" si="20"/>
        <v>0</v>
      </c>
      <c r="Q102" s="57">
        <f t="shared" si="21"/>
        <v>0</v>
      </c>
      <c r="R102" s="58">
        <f t="shared" si="22"/>
        <v>0</v>
      </c>
    </row>
    <row r="103" spans="1:18" x14ac:dyDescent="0.25">
      <c r="A103" s="59"/>
      <c r="B103" s="59"/>
      <c r="C103" s="54">
        <v>42024</v>
      </c>
      <c r="D103" s="55">
        <f>([1]Previsionnel!$F$4/COUNT($C$87:$C$112))</f>
        <v>0</v>
      </c>
      <c r="E103" s="55">
        <f>([1]Previsionnel!$F$5/COUNT($C$87:$C$112))</f>
        <v>0</v>
      </c>
      <c r="F103" s="55">
        <f>([1]Previsionnel!$F$6/COUNT($C$87:$C$112))</f>
        <v>0</v>
      </c>
      <c r="G103" s="55">
        <f>([1]Previsionnel!$F$7/COUNT($C$87:$C$112))</f>
        <v>0</v>
      </c>
      <c r="H103" s="60"/>
      <c r="I103" s="60"/>
      <c r="J103" s="60"/>
      <c r="K103" s="60"/>
      <c r="L103" s="60"/>
      <c r="M103" s="60"/>
      <c r="N103" s="60"/>
      <c r="O103" s="60"/>
      <c r="P103" s="56">
        <f t="shared" si="20"/>
        <v>0</v>
      </c>
      <c r="Q103" s="57">
        <f t="shared" si="21"/>
        <v>0</v>
      </c>
      <c r="R103" s="58">
        <f t="shared" si="22"/>
        <v>0</v>
      </c>
    </row>
    <row r="104" spans="1:18" x14ac:dyDescent="0.25">
      <c r="A104" s="59"/>
      <c r="B104" s="59"/>
      <c r="C104" s="54">
        <v>42025</v>
      </c>
      <c r="D104" s="55">
        <f>([1]Previsionnel!$F$4/COUNT($C$87:$C$112))</f>
        <v>0</v>
      </c>
      <c r="E104" s="55">
        <f>([1]Previsionnel!$F$5/COUNT($C$87:$C$112))</f>
        <v>0</v>
      </c>
      <c r="F104" s="55">
        <f>([1]Previsionnel!$F$6/COUNT($C$87:$C$112))</f>
        <v>0</v>
      </c>
      <c r="G104" s="55">
        <f>([1]Previsionnel!$F$7/COUNT($C$87:$C$112))</f>
        <v>0</v>
      </c>
      <c r="H104" s="60"/>
      <c r="I104" s="60"/>
      <c r="J104" s="60"/>
      <c r="K104" s="60"/>
      <c r="L104" s="60"/>
      <c r="M104" s="60"/>
      <c r="N104" s="60"/>
      <c r="O104" s="60"/>
      <c r="P104" s="56">
        <f t="shared" si="20"/>
        <v>0</v>
      </c>
      <c r="Q104" s="57">
        <f t="shared" si="21"/>
        <v>0</v>
      </c>
      <c r="R104" s="58">
        <f t="shared" si="22"/>
        <v>0</v>
      </c>
    </row>
    <row r="105" spans="1:18" x14ac:dyDescent="0.25">
      <c r="A105" s="59"/>
      <c r="B105" s="59"/>
      <c r="C105" s="54">
        <v>42026</v>
      </c>
      <c r="D105" s="55">
        <f>([1]Previsionnel!$F$4/COUNT($C$87:$C$112))</f>
        <v>0</v>
      </c>
      <c r="E105" s="55">
        <f>([1]Previsionnel!$F$5/COUNT($C$87:$C$112))</f>
        <v>0</v>
      </c>
      <c r="F105" s="55">
        <f>([1]Previsionnel!$F$6/COUNT($C$87:$C$112))</f>
        <v>0</v>
      </c>
      <c r="G105" s="55">
        <f>([1]Previsionnel!$F$7/COUNT($C$87:$C$112))</f>
        <v>0</v>
      </c>
      <c r="H105" s="62"/>
      <c r="I105" s="62"/>
      <c r="J105" s="62"/>
      <c r="K105" s="62"/>
      <c r="L105" s="62"/>
      <c r="M105" s="62"/>
      <c r="N105" s="62"/>
      <c r="O105" s="62"/>
      <c r="P105" s="56">
        <f t="shared" si="20"/>
        <v>0</v>
      </c>
      <c r="Q105" s="57">
        <f t="shared" si="21"/>
        <v>0</v>
      </c>
      <c r="R105" s="58">
        <f t="shared" si="22"/>
        <v>0</v>
      </c>
    </row>
    <row r="106" spans="1:18" x14ac:dyDescent="0.25">
      <c r="A106" s="59"/>
      <c r="B106" s="59"/>
      <c r="C106" s="54">
        <v>42027</v>
      </c>
      <c r="D106" s="55">
        <f>([1]Previsionnel!$F$4/COUNT($C$87:$C$112))</f>
        <v>0</v>
      </c>
      <c r="E106" s="55">
        <f>([1]Previsionnel!$F$5/COUNT($C$87:$C$112))</f>
        <v>0</v>
      </c>
      <c r="F106" s="55">
        <f>([1]Previsionnel!$F$6/COUNT($C$87:$C$112))</f>
        <v>0</v>
      </c>
      <c r="G106" s="55">
        <f>([1]Previsionnel!$F$7/COUNT($C$87:$C$112))</f>
        <v>0</v>
      </c>
      <c r="H106" s="60"/>
      <c r="I106" s="60"/>
      <c r="J106" s="60"/>
      <c r="K106" s="60"/>
      <c r="L106" s="60"/>
      <c r="M106" s="60"/>
      <c r="N106" s="60"/>
      <c r="O106" s="60"/>
      <c r="P106" s="56">
        <f t="shared" si="20"/>
        <v>0</v>
      </c>
      <c r="Q106" s="57">
        <f t="shared" si="21"/>
        <v>0</v>
      </c>
      <c r="R106" s="58">
        <f t="shared" si="22"/>
        <v>0</v>
      </c>
    </row>
    <row r="107" spans="1:18" ht="15.75" x14ac:dyDescent="0.25">
      <c r="A107" s="50"/>
      <c r="B107" s="51">
        <v>5</v>
      </c>
      <c r="C107" s="61"/>
      <c r="D107" s="52">
        <f t="shared" ref="D107:O107" si="27">SUM(D108:D112)</f>
        <v>0</v>
      </c>
      <c r="E107" s="52">
        <f t="shared" si="27"/>
        <v>0</v>
      </c>
      <c r="F107" s="52">
        <f t="shared" si="27"/>
        <v>0</v>
      </c>
      <c r="G107" s="52">
        <f t="shared" si="27"/>
        <v>0</v>
      </c>
      <c r="H107" s="52">
        <f t="shared" si="27"/>
        <v>0</v>
      </c>
      <c r="I107" s="52">
        <f t="shared" si="27"/>
        <v>0</v>
      </c>
      <c r="J107" s="52">
        <f t="shared" si="27"/>
        <v>0</v>
      </c>
      <c r="K107" s="52">
        <f t="shared" si="27"/>
        <v>0</v>
      </c>
      <c r="L107" s="52">
        <f t="shared" si="27"/>
        <v>0</v>
      </c>
      <c r="M107" s="52">
        <f t="shared" si="27"/>
        <v>0</v>
      </c>
      <c r="N107" s="52">
        <f t="shared" si="27"/>
        <v>0</v>
      </c>
      <c r="O107" s="52">
        <f t="shared" si="27"/>
        <v>0</v>
      </c>
      <c r="P107" s="53">
        <f>SUM(D107:G107)</f>
        <v>0</v>
      </c>
      <c r="Q107" s="53">
        <f>SUM(H107:K107)</f>
        <v>0</v>
      </c>
      <c r="R107" s="53">
        <f>SUM(L107:O107)</f>
        <v>0</v>
      </c>
    </row>
    <row r="108" spans="1:18" x14ac:dyDescent="0.25">
      <c r="A108" s="59"/>
      <c r="B108" s="59"/>
      <c r="C108" s="54">
        <v>42030</v>
      </c>
      <c r="D108" s="55">
        <f>([1]Previsionnel!$F$4/COUNT($C$87:$C$112))</f>
        <v>0</v>
      </c>
      <c r="E108" s="55">
        <f>([1]Previsionnel!$F$5/COUNT($C$87:$C$112))</f>
        <v>0</v>
      </c>
      <c r="F108" s="55">
        <f>([1]Previsionnel!$F$6/COUNT($C$87:$C$112))</f>
        <v>0</v>
      </c>
      <c r="G108" s="55">
        <f>([1]Previsionnel!$F$7/COUNT($C$87:$C$112))</f>
        <v>0</v>
      </c>
      <c r="H108" s="60"/>
      <c r="I108" s="60"/>
      <c r="J108" s="60"/>
      <c r="K108" s="60"/>
      <c r="L108" s="60"/>
      <c r="M108" s="60"/>
      <c r="N108" s="60"/>
      <c r="O108" s="60"/>
      <c r="P108" s="56">
        <f t="shared" si="20"/>
        <v>0</v>
      </c>
      <c r="Q108" s="57">
        <f t="shared" si="21"/>
        <v>0</v>
      </c>
      <c r="R108" s="58">
        <f t="shared" si="22"/>
        <v>0</v>
      </c>
    </row>
    <row r="109" spans="1:18" x14ac:dyDescent="0.25">
      <c r="A109" s="59"/>
      <c r="B109" s="59"/>
      <c r="C109" s="54">
        <v>42031</v>
      </c>
      <c r="D109" s="55">
        <f>([1]Previsionnel!$F$4/COUNT($C$87:$C$112))</f>
        <v>0</v>
      </c>
      <c r="E109" s="55">
        <f>([1]Previsionnel!$F$5/COUNT($C$87:$C$112))</f>
        <v>0</v>
      </c>
      <c r="F109" s="55">
        <f>([1]Previsionnel!$F$6/COUNT($C$87:$C$112))</f>
        <v>0</v>
      </c>
      <c r="G109" s="55">
        <f>([1]Previsionnel!$F$7/COUNT($C$87:$C$112))</f>
        <v>0</v>
      </c>
      <c r="H109" s="60"/>
      <c r="I109" s="60"/>
      <c r="J109" s="60"/>
      <c r="K109" s="60"/>
      <c r="L109" s="60"/>
      <c r="M109" s="60"/>
      <c r="N109" s="60"/>
      <c r="O109" s="60"/>
      <c r="P109" s="56">
        <f t="shared" si="20"/>
        <v>0</v>
      </c>
      <c r="Q109" s="57">
        <f t="shared" si="21"/>
        <v>0</v>
      </c>
      <c r="R109" s="58">
        <f t="shared" si="22"/>
        <v>0</v>
      </c>
    </row>
    <row r="110" spans="1:18" x14ac:dyDescent="0.25">
      <c r="A110" s="59"/>
      <c r="B110" s="59"/>
      <c r="C110" s="54">
        <v>42032</v>
      </c>
      <c r="D110" s="55">
        <f>([1]Previsionnel!$F$4/COUNT($C$87:$C$112))</f>
        <v>0</v>
      </c>
      <c r="E110" s="55">
        <f>([1]Previsionnel!$F$5/COUNT($C$87:$C$112))</f>
        <v>0</v>
      </c>
      <c r="F110" s="55">
        <f>([1]Previsionnel!$F$6/COUNT($C$87:$C$112))</f>
        <v>0</v>
      </c>
      <c r="G110" s="55">
        <f>([1]Previsionnel!$F$7/COUNT($C$87:$C$112))</f>
        <v>0</v>
      </c>
      <c r="H110" s="60"/>
      <c r="I110" s="60"/>
      <c r="J110" s="60"/>
      <c r="K110" s="60"/>
      <c r="L110" s="60"/>
      <c r="M110" s="60"/>
      <c r="N110" s="60"/>
      <c r="O110" s="60"/>
      <c r="P110" s="56">
        <f t="shared" si="20"/>
        <v>0</v>
      </c>
      <c r="Q110" s="57">
        <f t="shared" si="21"/>
        <v>0</v>
      </c>
      <c r="R110" s="58">
        <f t="shared" si="22"/>
        <v>0</v>
      </c>
    </row>
    <row r="111" spans="1:18" x14ac:dyDescent="0.25">
      <c r="A111" s="59"/>
      <c r="B111" s="59"/>
      <c r="C111" s="54">
        <v>42033</v>
      </c>
      <c r="D111" s="55">
        <f>([1]Previsionnel!$F$4/COUNT($C$87:$C$112))</f>
        <v>0</v>
      </c>
      <c r="E111" s="55">
        <f>([1]Previsionnel!$F$5/COUNT($C$87:$C$112))</f>
        <v>0</v>
      </c>
      <c r="F111" s="55">
        <f>([1]Previsionnel!$F$6/COUNT($C$87:$C$112))</f>
        <v>0</v>
      </c>
      <c r="G111" s="55">
        <f>([1]Previsionnel!$F$7/COUNT($C$87:$C$112))</f>
        <v>0</v>
      </c>
      <c r="H111" s="60"/>
      <c r="I111" s="60"/>
      <c r="J111" s="60"/>
      <c r="K111" s="60"/>
      <c r="L111" s="60"/>
      <c r="M111" s="60"/>
      <c r="N111" s="60"/>
      <c r="O111" s="60"/>
      <c r="P111" s="56">
        <f t="shared" si="20"/>
        <v>0</v>
      </c>
      <c r="Q111" s="57">
        <f t="shared" si="21"/>
        <v>0</v>
      </c>
      <c r="R111" s="58">
        <f t="shared" si="22"/>
        <v>0</v>
      </c>
    </row>
    <row r="112" spans="1:18" x14ac:dyDescent="0.25">
      <c r="A112" s="59"/>
      <c r="B112" s="59"/>
      <c r="C112" s="54">
        <v>42034</v>
      </c>
      <c r="D112" s="55">
        <f>([1]Previsionnel!$F$4/COUNT($C$87:$C$112))</f>
        <v>0</v>
      </c>
      <c r="E112" s="55">
        <f>([1]Previsionnel!$F$5/COUNT($C$87:$C$112))</f>
        <v>0</v>
      </c>
      <c r="F112" s="55">
        <f>([1]Previsionnel!$F$6/COUNT($C$87:$C$112))</f>
        <v>0</v>
      </c>
      <c r="G112" s="55">
        <f>([1]Previsionnel!$F$7/COUNT($C$87:$C$112))</f>
        <v>0</v>
      </c>
      <c r="H112" s="60"/>
      <c r="I112" s="60"/>
      <c r="J112" s="60"/>
      <c r="K112" s="60"/>
      <c r="L112" s="60"/>
      <c r="M112" s="60"/>
      <c r="N112" s="60"/>
      <c r="O112" s="60"/>
      <c r="P112" s="56">
        <f t="shared" si="20"/>
        <v>0</v>
      </c>
      <c r="Q112" s="57">
        <f t="shared" si="21"/>
        <v>0</v>
      </c>
      <c r="R112" s="58">
        <f t="shared" si="22"/>
        <v>0</v>
      </c>
    </row>
    <row r="113" spans="1:18" ht="15.75" x14ac:dyDescent="0.25">
      <c r="A113" s="46" t="str">
        <f>PROPER(TEXT(DATE(2015,2,1),"mmmm aaaa"))</f>
        <v>Février 2015</v>
      </c>
      <c r="B113" s="47"/>
      <c r="C113" s="47"/>
      <c r="D113" s="48">
        <f>SUM(D114,D120,D126,D132)</f>
        <v>0</v>
      </c>
      <c r="E113" s="48">
        <f t="shared" ref="E113:R113" si="28">SUM(E114,E120,E126,E132)</f>
        <v>0</v>
      </c>
      <c r="F113" s="48">
        <f t="shared" si="28"/>
        <v>0</v>
      </c>
      <c r="G113" s="48">
        <f t="shared" si="28"/>
        <v>0</v>
      </c>
      <c r="H113" s="48">
        <f t="shared" si="28"/>
        <v>0</v>
      </c>
      <c r="I113" s="48">
        <f t="shared" si="28"/>
        <v>0</v>
      </c>
      <c r="J113" s="48">
        <f t="shared" si="28"/>
        <v>0</v>
      </c>
      <c r="K113" s="48">
        <f t="shared" si="28"/>
        <v>0</v>
      </c>
      <c r="L113" s="48">
        <f t="shared" si="28"/>
        <v>0</v>
      </c>
      <c r="M113" s="48">
        <f t="shared" si="28"/>
        <v>0</v>
      </c>
      <c r="N113" s="48">
        <f t="shared" si="28"/>
        <v>0</v>
      </c>
      <c r="O113" s="48">
        <f t="shared" si="28"/>
        <v>0</v>
      </c>
      <c r="P113" s="49">
        <f t="shared" si="28"/>
        <v>0</v>
      </c>
      <c r="Q113" s="49">
        <f t="shared" si="28"/>
        <v>0</v>
      </c>
      <c r="R113" s="49">
        <f t="shared" si="28"/>
        <v>0</v>
      </c>
    </row>
    <row r="114" spans="1:18" ht="15.75" x14ac:dyDescent="0.25">
      <c r="A114" s="50"/>
      <c r="B114" s="51">
        <v>6</v>
      </c>
      <c r="C114" s="61"/>
      <c r="D114" s="52">
        <f t="shared" ref="D114:O114" si="29">SUM(D115:D119)</f>
        <v>0</v>
      </c>
      <c r="E114" s="52">
        <f t="shared" si="29"/>
        <v>0</v>
      </c>
      <c r="F114" s="52">
        <f t="shared" si="29"/>
        <v>0</v>
      </c>
      <c r="G114" s="52">
        <f t="shared" si="29"/>
        <v>0</v>
      </c>
      <c r="H114" s="52">
        <f t="shared" si="29"/>
        <v>0</v>
      </c>
      <c r="I114" s="52">
        <f t="shared" si="29"/>
        <v>0</v>
      </c>
      <c r="J114" s="52">
        <f t="shared" si="29"/>
        <v>0</v>
      </c>
      <c r="K114" s="52">
        <f t="shared" si="29"/>
        <v>0</v>
      </c>
      <c r="L114" s="52">
        <f t="shared" si="29"/>
        <v>0</v>
      </c>
      <c r="M114" s="52">
        <f t="shared" si="29"/>
        <v>0</v>
      </c>
      <c r="N114" s="52">
        <f t="shared" si="29"/>
        <v>0</v>
      </c>
      <c r="O114" s="52">
        <f t="shared" si="29"/>
        <v>0</v>
      </c>
      <c r="P114" s="53">
        <f>SUM(D114:G114)</f>
        <v>0</v>
      </c>
      <c r="Q114" s="53">
        <f>SUM(H114:K114)</f>
        <v>0</v>
      </c>
      <c r="R114" s="53">
        <f>SUM(L114:O114)</f>
        <v>0</v>
      </c>
    </row>
    <row r="115" spans="1:18" x14ac:dyDescent="0.25">
      <c r="B115" s="59"/>
      <c r="C115" s="54">
        <v>42037</v>
      </c>
      <c r="D115" s="55">
        <f>([1]Previsionnel!$G$4/COUNT($C$115:$C$137))</f>
        <v>0</v>
      </c>
      <c r="E115" s="55">
        <f>([1]Previsionnel!$G$5/COUNT($C$115:$C$137))</f>
        <v>0</v>
      </c>
      <c r="F115" s="55">
        <f>([1]Previsionnel!$G$6/COUNT($C$115:$C$137))</f>
        <v>0</v>
      </c>
      <c r="G115" s="55">
        <f>([1]Previsionnel!$G$7/COUNT($C$115:$C$137))</f>
        <v>0</v>
      </c>
      <c r="H115" s="60"/>
      <c r="I115" s="60"/>
      <c r="J115" s="60"/>
      <c r="K115" s="60"/>
      <c r="L115" s="60"/>
      <c r="M115" s="60"/>
      <c r="N115" s="60"/>
      <c r="O115" s="60"/>
      <c r="P115" s="56">
        <f t="shared" si="20"/>
        <v>0</v>
      </c>
      <c r="Q115" s="57">
        <f t="shared" si="21"/>
        <v>0</v>
      </c>
      <c r="R115" s="58">
        <f t="shared" si="22"/>
        <v>0</v>
      </c>
    </row>
    <row r="116" spans="1:18" x14ac:dyDescent="0.25">
      <c r="B116" s="59"/>
      <c r="C116" s="54">
        <v>42038</v>
      </c>
      <c r="D116" s="55">
        <f>([1]Previsionnel!$G$4/COUNT($C$115:$C$137))</f>
        <v>0</v>
      </c>
      <c r="E116" s="55">
        <f>([1]Previsionnel!$G$5/COUNT($C$115:$C$137))</f>
        <v>0</v>
      </c>
      <c r="F116" s="55">
        <f>([1]Previsionnel!$G$6/COUNT($C$115:$C$137))</f>
        <v>0</v>
      </c>
      <c r="G116" s="55">
        <f>([1]Previsionnel!$G$7/COUNT($C$115:$C$137))</f>
        <v>0</v>
      </c>
      <c r="H116" s="60"/>
      <c r="I116" s="60"/>
      <c r="J116" s="60"/>
      <c r="K116" s="60"/>
      <c r="L116" s="60"/>
      <c r="M116" s="60"/>
      <c r="N116" s="60"/>
      <c r="O116" s="60"/>
      <c r="P116" s="56">
        <f t="shared" si="20"/>
        <v>0</v>
      </c>
      <c r="Q116" s="57">
        <f t="shared" si="21"/>
        <v>0</v>
      </c>
      <c r="R116" s="58">
        <f t="shared" si="22"/>
        <v>0</v>
      </c>
    </row>
    <row r="117" spans="1:18" x14ac:dyDescent="0.25">
      <c r="A117" s="59"/>
      <c r="B117" s="59"/>
      <c r="C117" s="54">
        <v>42039</v>
      </c>
      <c r="D117" s="55">
        <f>([1]Previsionnel!$G$4/COUNT($C$115:$C$137))</f>
        <v>0</v>
      </c>
      <c r="E117" s="55">
        <f>([1]Previsionnel!$G$5/COUNT($C$115:$C$137))</f>
        <v>0</v>
      </c>
      <c r="F117" s="55">
        <f>([1]Previsionnel!$G$6/COUNT($C$115:$C$137))</f>
        <v>0</v>
      </c>
      <c r="G117" s="55">
        <f>([1]Previsionnel!$G$7/COUNT($C$115:$C$137))</f>
        <v>0</v>
      </c>
      <c r="H117" s="60"/>
      <c r="I117" s="60"/>
      <c r="J117" s="60"/>
      <c r="K117" s="60"/>
      <c r="L117" s="60"/>
      <c r="M117" s="60"/>
      <c r="N117" s="60"/>
      <c r="O117" s="60"/>
      <c r="P117" s="56">
        <f t="shared" si="20"/>
        <v>0</v>
      </c>
      <c r="Q117" s="57">
        <f t="shared" si="21"/>
        <v>0</v>
      </c>
      <c r="R117" s="58">
        <f t="shared" si="22"/>
        <v>0</v>
      </c>
    </row>
    <row r="118" spans="1:18" x14ac:dyDescent="0.25">
      <c r="A118" s="59"/>
      <c r="B118" s="59"/>
      <c r="C118" s="54">
        <v>42040</v>
      </c>
      <c r="D118" s="55">
        <f>([1]Previsionnel!$G$4/COUNT($C$115:$C$137))</f>
        <v>0</v>
      </c>
      <c r="E118" s="55">
        <f>([1]Previsionnel!$G$5/COUNT($C$115:$C$137))</f>
        <v>0</v>
      </c>
      <c r="F118" s="55">
        <f>([1]Previsionnel!$G$6/COUNT($C$115:$C$137))</f>
        <v>0</v>
      </c>
      <c r="G118" s="55">
        <f>([1]Previsionnel!$G$7/COUNT($C$115:$C$137))</f>
        <v>0</v>
      </c>
      <c r="H118" s="60"/>
      <c r="I118" s="60"/>
      <c r="J118" s="60"/>
      <c r="K118" s="60"/>
      <c r="L118" s="60"/>
      <c r="M118" s="60"/>
      <c r="N118" s="60"/>
      <c r="O118" s="60"/>
      <c r="P118" s="56">
        <f t="shared" si="20"/>
        <v>0</v>
      </c>
      <c r="Q118" s="57">
        <f t="shared" si="21"/>
        <v>0</v>
      </c>
      <c r="R118" s="58">
        <f t="shared" si="22"/>
        <v>0</v>
      </c>
    </row>
    <row r="119" spans="1:18" x14ac:dyDescent="0.25">
      <c r="A119" s="59"/>
      <c r="B119" s="59"/>
      <c r="C119" s="54">
        <v>42041</v>
      </c>
      <c r="D119" s="55">
        <f>([1]Previsionnel!$G$4/COUNT($C$115:$C$137))</f>
        <v>0</v>
      </c>
      <c r="E119" s="55">
        <f>([1]Previsionnel!$G$5/COUNT($C$115:$C$137))</f>
        <v>0</v>
      </c>
      <c r="F119" s="55">
        <f>([1]Previsionnel!$G$6/COUNT($C$115:$C$137))</f>
        <v>0</v>
      </c>
      <c r="G119" s="55">
        <f>([1]Previsionnel!$G$7/COUNT($C$115:$C$137))</f>
        <v>0</v>
      </c>
      <c r="H119" s="60"/>
      <c r="I119" s="60"/>
      <c r="J119" s="60"/>
      <c r="K119" s="60"/>
      <c r="L119" s="60"/>
      <c r="M119" s="60"/>
      <c r="N119" s="60"/>
      <c r="O119" s="60"/>
      <c r="P119" s="56">
        <f t="shared" si="20"/>
        <v>0</v>
      </c>
      <c r="Q119" s="57">
        <f t="shared" si="21"/>
        <v>0</v>
      </c>
      <c r="R119" s="58">
        <f t="shared" si="22"/>
        <v>0</v>
      </c>
    </row>
    <row r="120" spans="1:18" ht="15.75" x14ac:dyDescent="0.25">
      <c r="A120" s="50"/>
      <c r="B120" s="51">
        <v>7</v>
      </c>
      <c r="C120" s="61"/>
      <c r="D120" s="52">
        <f t="shared" ref="D120:O120" si="30">SUM(D121:D125)</f>
        <v>0</v>
      </c>
      <c r="E120" s="52">
        <f t="shared" si="30"/>
        <v>0</v>
      </c>
      <c r="F120" s="52">
        <f t="shared" si="30"/>
        <v>0</v>
      </c>
      <c r="G120" s="52">
        <f t="shared" si="30"/>
        <v>0</v>
      </c>
      <c r="H120" s="52">
        <f t="shared" si="30"/>
        <v>0</v>
      </c>
      <c r="I120" s="52">
        <f t="shared" si="30"/>
        <v>0</v>
      </c>
      <c r="J120" s="52">
        <f t="shared" si="30"/>
        <v>0</v>
      </c>
      <c r="K120" s="52">
        <f t="shared" si="30"/>
        <v>0</v>
      </c>
      <c r="L120" s="52">
        <f t="shared" si="30"/>
        <v>0</v>
      </c>
      <c r="M120" s="52">
        <f t="shared" si="30"/>
        <v>0</v>
      </c>
      <c r="N120" s="52">
        <f t="shared" si="30"/>
        <v>0</v>
      </c>
      <c r="O120" s="52">
        <f t="shared" si="30"/>
        <v>0</v>
      </c>
      <c r="P120" s="53">
        <f>SUM(D120:G120)</f>
        <v>0</v>
      </c>
      <c r="Q120" s="53">
        <f>SUM(H120:K120)</f>
        <v>0</v>
      </c>
      <c r="R120" s="53">
        <f>SUM(L120:O120)</f>
        <v>0</v>
      </c>
    </row>
    <row r="121" spans="1:18" x14ac:dyDescent="0.25">
      <c r="A121" s="59"/>
      <c r="B121" s="59"/>
      <c r="C121" s="54">
        <v>42044</v>
      </c>
      <c r="D121" s="55">
        <f>([1]Previsionnel!$G$4/COUNT($C$115:$C$137))</f>
        <v>0</v>
      </c>
      <c r="E121" s="55">
        <f>([1]Previsionnel!$G$5/COUNT($C$115:$C$137))</f>
        <v>0</v>
      </c>
      <c r="F121" s="55">
        <f>([1]Previsionnel!$G$6/COUNT($C$115:$C$137))</f>
        <v>0</v>
      </c>
      <c r="G121" s="55">
        <f>([1]Previsionnel!$G$7/COUNT($C$115:$C$137))</f>
        <v>0</v>
      </c>
      <c r="H121" s="60"/>
      <c r="I121" s="60"/>
      <c r="J121" s="60"/>
      <c r="K121" s="60"/>
      <c r="L121" s="60"/>
      <c r="M121" s="60"/>
      <c r="N121" s="60"/>
      <c r="O121" s="60"/>
      <c r="P121" s="56">
        <f t="shared" si="20"/>
        <v>0</v>
      </c>
      <c r="Q121" s="57">
        <f t="shared" si="21"/>
        <v>0</v>
      </c>
      <c r="R121" s="58">
        <f t="shared" si="22"/>
        <v>0</v>
      </c>
    </row>
    <row r="122" spans="1:18" x14ac:dyDescent="0.25">
      <c r="A122" s="59"/>
      <c r="B122" s="59"/>
      <c r="C122" s="54">
        <v>42045</v>
      </c>
      <c r="D122" s="55">
        <f>([1]Previsionnel!$G$4/COUNT($C$115:$C$137))</f>
        <v>0</v>
      </c>
      <c r="E122" s="55">
        <f>([1]Previsionnel!$G$5/COUNT($C$115:$C$137))</f>
        <v>0</v>
      </c>
      <c r="F122" s="55">
        <f>([1]Previsionnel!$G$6/COUNT($C$115:$C$137))</f>
        <v>0</v>
      </c>
      <c r="G122" s="55">
        <f>([1]Previsionnel!$G$7/COUNT($C$115:$C$137))</f>
        <v>0</v>
      </c>
      <c r="H122" s="60"/>
      <c r="I122" s="60"/>
      <c r="J122" s="60"/>
      <c r="K122" s="60"/>
      <c r="L122" s="60"/>
      <c r="M122" s="60"/>
      <c r="N122" s="60"/>
      <c r="O122" s="60"/>
      <c r="P122" s="56">
        <f t="shared" si="20"/>
        <v>0</v>
      </c>
      <c r="Q122" s="57">
        <f t="shared" si="21"/>
        <v>0</v>
      </c>
      <c r="R122" s="58">
        <f t="shared" si="22"/>
        <v>0</v>
      </c>
    </row>
    <row r="123" spans="1:18" x14ac:dyDescent="0.25">
      <c r="A123" s="59"/>
      <c r="B123" s="59"/>
      <c r="C123" s="54">
        <v>42046</v>
      </c>
      <c r="D123" s="55">
        <f>([1]Previsionnel!$G$4/COUNT($C$115:$C$137))</f>
        <v>0</v>
      </c>
      <c r="E123" s="55">
        <f>([1]Previsionnel!$G$5/COUNT($C$115:$C$137))</f>
        <v>0</v>
      </c>
      <c r="F123" s="55">
        <f>([1]Previsionnel!$G$6/COUNT($C$115:$C$137))</f>
        <v>0</v>
      </c>
      <c r="G123" s="55">
        <f>([1]Previsionnel!$G$7/COUNT($C$115:$C$137))</f>
        <v>0</v>
      </c>
      <c r="H123" s="60"/>
      <c r="I123" s="60"/>
      <c r="J123" s="60"/>
      <c r="K123" s="60"/>
      <c r="L123" s="60"/>
      <c r="M123" s="60"/>
      <c r="N123" s="60"/>
      <c r="O123" s="60"/>
      <c r="P123" s="56">
        <f t="shared" si="20"/>
        <v>0</v>
      </c>
      <c r="Q123" s="57">
        <f t="shared" si="21"/>
        <v>0</v>
      </c>
      <c r="R123" s="58">
        <f t="shared" si="22"/>
        <v>0</v>
      </c>
    </row>
    <row r="124" spans="1:18" x14ac:dyDescent="0.25">
      <c r="A124" s="59"/>
      <c r="B124" s="59"/>
      <c r="C124" s="54">
        <v>42047</v>
      </c>
      <c r="D124" s="55">
        <f>([1]Previsionnel!$G$4/COUNT($C$115:$C$137))</f>
        <v>0</v>
      </c>
      <c r="E124" s="55">
        <f>([1]Previsionnel!$G$5/COUNT($C$115:$C$137))</f>
        <v>0</v>
      </c>
      <c r="F124" s="55">
        <f>([1]Previsionnel!$G$6/COUNT($C$115:$C$137))</f>
        <v>0</v>
      </c>
      <c r="G124" s="55">
        <f>([1]Previsionnel!$G$7/COUNT($C$115:$C$137))</f>
        <v>0</v>
      </c>
      <c r="H124" s="60"/>
      <c r="I124" s="60"/>
      <c r="J124" s="60"/>
      <c r="K124" s="60"/>
      <c r="L124" s="60"/>
      <c r="M124" s="60"/>
      <c r="N124" s="60"/>
      <c r="O124" s="60"/>
      <c r="P124" s="56">
        <f t="shared" si="20"/>
        <v>0</v>
      </c>
      <c r="Q124" s="57">
        <f t="shared" si="21"/>
        <v>0</v>
      </c>
      <c r="R124" s="58">
        <f t="shared" si="22"/>
        <v>0</v>
      </c>
    </row>
    <row r="125" spans="1:18" x14ac:dyDescent="0.25">
      <c r="A125" s="59"/>
      <c r="B125" s="59"/>
      <c r="C125" s="54">
        <v>42048</v>
      </c>
      <c r="D125" s="55">
        <f>([1]Previsionnel!$G$4/COUNT($C$115:$C$137))</f>
        <v>0</v>
      </c>
      <c r="E125" s="55">
        <f>([1]Previsionnel!$G$5/COUNT($C$115:$C$137))</f>
        <v>0</v>
      </c>
      <c r="F125" s="55">
        <f>([1]Previsionnel!$G$6/COUNT($C$115:$C$137))</f>
        <v>0</v>
      </c>
      <c r="G125" s="55">
        <f>([1]Previsionnel!$G$7/COUNT($C$115:$C$137))</f>
        <v>0</v>
      </c>
      <c r="H125" s="60"/>
      <c r="I125" s="60"/>
      <c r="J125" s="60"/>
      <c r="K125" s="60"/>
      <c r="L125" s="60"/>
      <c r="M125" s="60"/>
      <c r="N125" s="60"/>
      <c r="O125" s="60"/>
      <c r="P125" s="56">
        <f t="shared" si="20"/>
        <v>0</v>
      </c>
      <c r="Q125" s="57">
        <f t="shared" si="21"/>
        <v>0</v>
      </c>
      <c r="R125" s="58">
        <f t="shared" si="22"/>
        <v>0</v>
      </c>
    </row>
    <row r="126" spans="1:18" ht="15.75" x14ac:dyDescent="0.25">
      <c r="A126" s="50"/>
      <c r="B126" s="51">
        <v>8</v>
      </c>
      <c r="C126" s="61"/>
      <c r="D126" s="52">
        <f t="shared" ref="D126:O126" si="31">SUM(D127:D131)</f>
        <v>0</v>
      </c>
      <c r="E126" s="52">
        <f t="shared" si="31"/>
        <v>0</v>
      </c>
      <c r="F126" s="52">
        <f t="shared" si="31"/>
        <v>0</v>
      </c>
      <c r="G126" s="52">
        <f t="shared" si="31"/>
        <v>0</v>
      </c>
      <c r="H126" s="52">
        <f t="shared" si="31"/>
        <v>0</v>
      </c>
      <c r="I126" s="52">
        <f t="shared" si="31"/>
        <v>0</v>
      </c>
      <c r="J126" s="52">
        <f t="shared" si="31"/>
        <v>0</v>
      </c>
      <c r="K126" s="52">
        <f t="shared" si="31"/>
        <v>0</v>
      </c>
      <c r="L126" s="52">
        <f t="shared" si="31"/>
        <v>0</v>
      </c>
      <c r="M126" s="52">
        <f t="shared" si="31"/>
        <v>0</v>
      </c>
      <c r="N126" s="52">
        <f t="shared" si="31"/>
        <v>0</v>
      </c>
      <c r="O126" s="52">
        <f t="shared" si="31"/>
        <v>0</v>
      </c>
      <c r="P126" s="53">
        <f>SUM(D126:G126)</f>
        <v>0</v>
      </c>
      <c r="Q126" s="53">
        <f>SUM(H126:K126)</f>
        <v>0</v>
      </c>
      <c r="R126" s="53">
        <f>SUM(L126:O126)</f>
        <v>0</v>
      </c>
    </row>
    <row r="127" spans="1:18" x14ac:dyDescent="0.25">
      <c r="A127" s="59"/>
      <c r="B127" s="59"/>
      <c r="C127" s="54">
        <v>42051</v>
      </c>
      <c r="D127" s="55">
        <f>([1]Previsionnel!$G$4/COUNT($C$115:$C$137))</f>
        <v>0</v>
      </c>
      <c r="E127" s="55">
        <f>([1]Previsionnel!$G$5/COUNT($C$115:$C$137))</f>
        <v>0</v>
      </c>
      <c r="F127" s="55">
        <f>([1]Previsionnel!$G$6/COUNT($C$115:$C$137))</f>
        <v>0</v>
      </c>
      <c r="G127" s="55">
        <f>([1]Previsionnel!$G$7/COUNT($C$115:$C$137))</f>
        <v>0</v>
      </c>
      <c r="H127" s="60"/>
      <c r="I127" s="60"/>
      <c r="J127" s="60"/>
      <c r="K127" s="60"/>
      <c r="L127" s="60"/>
      <c r="M127" s="60"/>
      <c r="N127" s="60"/>
      <c r="O127" s="60"/>
      <c r="P127" s="56">
        <f t="shared" si="20"/>
        <v>0</v>
      </c>
      <c r="Q127" s="57">
        <f t="shared" si="21"/>
        <v>0</v>
      </c>
      <c r="R127" s="58">
        <f t="shared" si="22"/>
        <v>0</v>
      </c>
    </row>
    <row r="128" spans="1:18" x14ac:dyDescent="0.25">
      <c r="A128" s="59"/>
      <c r="B128" s="59"/>
      <c r="C128" s="54">
        <v>42052</v>
      </c>
      <c r="D128" s="55">
        <f>([1]Previsionnel!$G$4/COUNT($C$115:$C$137))</f>
        <v>0</v>
      </c>
      <c r="E128" s="55">
        <f>([1]Previsionnel!$G$5/COUNT($C$115:$C$137))</f>
        <v>0</v>
      </c>
      <c r="F128" s="55">
        <f>([1]Previsionnel!$G$6/COUNT($C$115:$C$137))</f>
        <v>0</v>
      </c>
      <c r="G128" s="55">
        <f>([1]Previsionnel!$G$7/COUNT($C$115:$C$137))</f>
        <v>0</v>
      </c>
      <c r="H128" s="60"/>
      <c r="I128" s="60"/>
      <c r="J128" s="60"/>
      <c r="K128" s="60"/>
      <c r="L128" s="60"/>
      <c r="M128" s="60"/>
      <c r="N128" s="60"/>
      <c r="O128" s="60"/>
      <c r="P128" s="56">
        <f t="shared" si="20"/>
        <v>0</v>
      </c>
      <c r="Q128" s="57">
        <f t="shared" si="21"/>
        <v>0</v>
      </c>
      <c r="R128" s="58">
        <f t="shared" si="22"/>
        <v>0</v>
      </c>
    </row>
    <row r="129" spans="1:18" x14ac:dyDescent="0.25">
      <c r="A129" s="59"/>
      <c r="B129" s="59"/>
      <c r="C129" s="54">
        <v>42053</v>
      </c>
      <c r="D129" s="55">
        <f>([1]Previsionnel!$G$4/COUNT($C$115:$C$137))</f>
        <v>0</v>
      </c>
      <c r="E129" s="55">
        <f>([1]Previsionnel!$G$5/COUNT($C$115:$C$137))</f>
        <v>0</v>
      </c>
      <c r="F129" s="55">
        <f>([1]Previsionnel!$G$6/COUNT($C$115:$C$137))</f>
        <v>0</v>
      </c>
      <c r="G129" s="55">
        <f>([1]Previsionnel!$G$7/COUNT($C$115:$C$137))</f>
        <v>0</v>
      </c>
      <c r="H129" s="60"/>
      <c r="I129" s="60"/>
      <c r="J129" s="60"/>
      <c r="K129" s="60"/>
      <c r="L129" s="60"/>
      <c r="M129" s="60"/>
      <c r="N129" s="60"/>
      <c r="O129" s="60"/>
      <c r="P129" s="56">
        <f t="shared" si="20"/>
        <v>0</v>
      </c>
      <c r="Q129" s="57">
        <f t="shared" si="21"/>
        <v>0</v>
      </c>
      <c r="R129" s="58">
        <f t="shared" si="22"/>
        <v>0</v>
      </c>
    </row>
    <row r="130" spans="1:18" x14ac:dyDescent="0.25">
      <c r="A130" s="59"/>
      <c r="B130" s="59"/>
      <c r="C130" s="54">
        <v>42054</v>
      </c>
      <c r="D130" s="55">
        <f>([1]Previsionnel!$G$4/COUNT($C$115:$C$137))</f>
        <v>0</v>
      </c>
      <c r="E130" s="55">
        <f>([1]Previsionnel!$G$5/COUNT($C$115:$C$137))</f>
        <v>0</v>
      </c>
      <c r="F130" s="55">
        <f>([1]Previsionnel!$G$6/COUNT($C$115:$C$137))</f>
        <v>0</v>
      </c>
      <c r="G130" s="55">
        <f>([1]Previsionnel!$G$7/COUNT($C$115:$C$137))</f>
        <v>0</v>
      </c>
      <c r="H130" s="60"/>
      <c r="I130" s="60"/>
      <c r="J130" s="60"/>
      <c r="K130" s="60"/>
      <c r="L130" s="60"/>
      <c r="M130" s="60"/>
      <c r="N130" s="60"/>
      <c r="O130" s="60"/>
      <c r="P130" s="56">
        <f t="shared" si="20"/>
        <v>0</v>
      </c>
      <c r="Q130" s="57">
        <f t="shared" si="21"/>
        <v>0</v>
      </c>
      <c r="R130" s="58">
        <f t="shared" si="22"/>
        <v>0</v>
      </c>
    </row>
    <row r="131" spans="1:18" x14ac:dyDescent="0.25">
      <c r="A131" s="59"/>
      <c r="B131" s="59"/>
      <c r="C131" s="54">
        <v>42055</v>
      </c>
      <c r="D131" s="55">
        <f>([1]Previsionnel!$G$4/COUNT($C$115:$C$137))</f>
        <v>0</v>
      </c>
      <c r="E131" s="55">
        <f>([1]Previsionnel!$G$5/COUNT($C$115:$C$137))</f>
        <v>0</v>
      </c>
      <c r="F131" s="55">
        <f>([1]Previsionnel!$G$6/COUNT($C$115:$C$137))</f>
        <v>0</v>
      </c>
      <c r="G131" s="55">
        <f>([1]Previsionnel!$G$7/COUNT($C$115:$C$137))</f>
        <v>0</v>
      </c>
      <c r="H131" s="60"/>
      <c r="I131" s="60"/>
      <c r="J131" s="60"/>
      <c r="K131" s="60"/>
      <c r="L131" s="60"/>
      <c r="M131" s="60"/>
      <c r="N131" s="60"/>
      <c r="O131" s="60"/>
      <c r="P131" s="56">
        <f t="shared" si="20"/>
        <v>0</v>
      </c>
      <c r="Q131" s="57">
        <f t="shared" si="21"/>
        <v>0</v>
      </c>
      <c r="R131" s="58">
        <f t="shared" si="22"/>
        <v>0</v>
      </c>
    </row>
    <row r="132" spans="1:18" ht="15.75" x14ac:dyDescent="0.25">
      <c r="A132" s="50"/>
      <c r="B132" s="51">
        <v>9</v>
      </c>
      <c r="C132" s="61"/>
      <c r="D132" s="52">
        <f t="shared" ref="D132:O132" si="32">SUM(D133:D137)</f>
        <v>0</v>
      </c>
      <c r="E132" s="52">
        <f t="shared" si="32"/>
        <v>0</v>
      </c>
      <c r="F132" s="52">
        <f t="shared" si="32"/>
        <v>0</v>
      </c>
      <c r="G132" s="52">
        <f t="shared" si="32"/>
        <v>0</v>
      </c>
      <c r="H132" s="52">
        <f t="shared" si="32"/>
        <v>0</v>
      </c>
      <c r="I132" s="52">
        <f t="shared" si="32"/>
        <v>0</v>
      </c>
      <c r="J132" s="52">
        <f t="shared" si="32"/>
        <v>0</v>
      </c>
      <c r="K132" s="52">
        <f t="shared" si="32"/>
        <v>0</v>
      </c>
      <c r="L132" s="52">
        <f t="shared" si="32"/>
        <v>0</v>
      </c>
      <c r="M132" s="52">
        <f t="shared" si="32"/>
        <v>0</v>
      </c>
      <c r="N132" s="52">
        <f t="shared" si="32"/>
        <v>0</v>
      </c>
      <c r="O132" s="52">
        <f t="shared" si="32"/>
        <v>0</v>
      </c>
      <c r="P132" s="53">
        <f>SUM(D132:G132)</f>
        <v>0</v>
      </c>
      <c r="Q132" s="53">
        <f>SUM(H132:K132)</f>
        <v>0</v>
      </c>
      <c r="R132" s="53">
        <f>SUM(L132:O132)</f>
        <v>0</v>
      </c>
    </row>
    <row r="133" spans="1:18" x14ac:dyDescent="0.25">
      <c r="A133" s="59"/>
      <c r="B133" s="59"/>
      <c r="C133" s="54">
        <v>42058</v>
      </c>
      <c r="D133" s="55">
        <f>([1]Previsionnel!$G$4/COUNT($C$115:$C$137))</f>
        <v>0</v>
      </c>
      <c r="E133" s="55">
        <f>([1]Previsionnel!$G$5/COUNT($C$115:$C$137))</f>
        <v>0</v>
      </c>
      <c r="F133" s="55">
        <f>([1]Previsionnel!$G$6/COUNT($C$115:$C$137))</f>
        <v>0</v>
      </c>
      <c r="G133" s="55">
        <f>([1]Previsionnel!$G$7/COUNT($C$115:$C$137))</f>
        <v>0</v>
      </c>
      <c r="H133" s="60"/>
      <c r="I133" s="60"/>
      <c r="J133" s="60"/>
      <c r="K133" s="60"/>
      <c r="L133" s="60"/>
      <c r="M133" s="60"/>
      <c r="N133" s="60"/>
      <c r="O133" s="60"/>
      <c r="P133" s="56">
        <f t="shared" si="20"/>
        <v>0</v>
      </c>
      <c r="Q133" s="57">
        <f t="shared" si="21"/>
        <v>0</v>
      </c>
      <c r="R133" s="58">
        <f t="shared" si="22"/>
        <v>0</v>
      </c>
    </row>
    <row r="134" spans="1:18" x14ac:dyDescent="0.25">
      <c r="A134" s="59"/>
      <c r="B134" s="59"/>
      <c r="C134" s="54">
        <v>42059</v>
      </c>
      <c r="D134" s="55">
        <f>([1]Previsionnel!$G$4/COUNT($C$115:$C$137))</f>
        <v>0</v>
      </c>
      <c r="E134" s="55">
        <f>([1]Previsionnel!$G$5/COUNT($C$115:$C$137))</f>
        <v>0</v>
      </c>
      <c r="F134" s="55">
        <f>([1]Previsionnel!$G$6/COUNT($C$115:$C$137))</f>
        <v>0</v>
      </c>
      <c r="G134" s="55">
        <f>([1]Previsionnel!$G$7/COUNT($C$115:$C$137))</f>
        <v>0</v>
      </c>
      <c r="H134" s="60"/>
      <c r="I134" s="60"/>
      <c r="J134" s="60"/>
      <c r="K134" s="60"/>
      <c r="L134" s="60"/>
      <c r="M134" s="60"/>
      <c r="N134" s="60"/>
      <c r="O134" s="60"/>
      <c r="P134" s="56">
        <f t="shared" si="20"/>
        <v>0</v>
      </c>
      <c r="Q134" s="57">
        <f t="shared" si="21"/>
        <v>0</v>
      </c>
      <c r="R134" s="58">
        <f t="shared" si="22"/>
        <v>0</v>
      </c>
    </row>
    <row r="135" spans="1:18" x14ac:dyDescent="0.25">
      <c r="A135" s="59"/>
      <c r="B135" s="59"/>
      <c r="C135" s="54">
        <v>42060</v>
      </c>
      <c r="D135" s="55">
        <f>([1]Previsionnel!$G$4/COUNT($C$115:$C$137))</f>
        <v>0</v>
      </c>
      <c r="E135" s="55">
        <f>([1]Previsionnel!$G$5/COUNT($C$115:$C$137))</f>
        <v>0</v>
      </c>
      <c r="F135" s="55">
        <f>([1]Previsionnel!$G$6/COUNT($C$115:$C$137))</f>
        <v>0</v>
      </c>
      <c r="G135" s="55">
        <f>([1]Previsionnel!$G$7/COUNT($C$115:$C$137))</f>
        <v>0</v>
      </c>
      <c r="H135" s="60"/>
      <c r="I135" s="60"/>
      <c r="J135" s="60"/>
      <c r="K135" s="60"/>
      <c r="L135" s="60"/>
      <c r="M135" s="60"/>
      <c r="N135" s="60"/>
      <c r="O135" s="60"/>
      <c r="P135" s="56">
        <f t="shared" si="20"/>
        <v>0</v>
      </c>
      <c r="Q135" s="57">
        <f t="shared" si="21"/>
        <v>0</v>
      </c>
      <c r="R135" s="58">
        <f t="shared" si="22"/>
        <v>0</v>
      </c>
    </row>
    <row r="136" spans="1:18" x14ac:dyDescent="0.25">
      <c r="A136" s="59"/>
      <c r="B136" s="59"/>
      <c r="C136" s="54">
        <v>42061</v>
      </c>
      <c r="D136" s="55">
        <f>([1]Previsionnel!$G$4/COUNT($C$115:$C$137))</f>
        <v>0</v>
      </c>
      <c r="E136" s="55">
        <f>([1]Previsionnel!$G$5/COUNT($C$115:$C$137))</f>
        <v>0</v>
      </c>
      <c r="F136" s="55">
        <f>([1]Previsionnel!$G$6/COUNT($C$115:$C$137))</f>
        <v>0</v>
      </c>
      <c r="G136" s="55">
        <f>([1]Previsionnel!$G$7/COUNT($C$115:$C$137))</f>
        <v>0</v>
      </c>
      <c r="H136" s="60"/>
      <c r="I136" s="60"/>
      <c r="J136" s="60"/>
      <c r="K136" s="60"/>
      <c r="L136" s="60"/>
      <c r="M136" s="60"/>
      <c r="N136" s="60"/>
      <c r="O136" s="60"/>
      <c r="P136" s="56">
        <f t="shared" si="20"/>
        <v>0</v>
      </c>
      <c r="Q136" s="57">
        <f t="shared" si="21"/>
        <v>0</v>
      </c>
      <c r="R136" s="58">
        <f t="shared" si="22"/>
        <v>0</v>
      </c>
    </row>
    <row r="137" spans="1:18" x14ac:dyDescent="0.25">
      <c r="A137" s="59"/>
      <c r="B137" s="59"/>
      <c r="C137" s="54">
        <v>42062</v>
      </c>
      <c r="D137" s="55">
        <f>([1]Previsionnel!$G$4/COUNT($C$115:$C$137))</f>
        <v>0</v>
      </c>
      <c r="E137" s="55">
        <f>([1]Previsionnel!$G$5/COUNT($C$115:$C$137))</f>
        <v>0</v>
      </c>
      <c r="F137" s="55">
        <f>([1]Previsionnel!$G$6/COUNT($C$115:$C$137))</f>
        <v>0</v>
      </c>
      <c r="G137" s="55">
        <f>([1]Previsionnel!$G$7/COUNT($C$115:$C$137))</f>
        <v>0</v>
      </c>
      <c r="H137" s="60"/>
      <c r="I137" s="60"/>
      <c r="J137" s="60"/>
      <c r="K137" s="60"/>
      <c r="L137" s="60"/>
      <c r="M137" s="60"/>
      <c r="N137" s="60"/>
      <c r="O137" s="60"/>
      <c r="P137" s="56">
        <f t="shared" si="20"/>
        <v>0</v>
      </c>
      <c r="Q137" s="57">
        <f t="shared" si="21"/>
        <v>0</v>
      </c>
      <c r="R137" s="58">
        <f t="shared" si="22"/>
        <v>0</v>
      </c>
    </row>
    <row r="138" spans="1:18" ht="15.75" x14ac:dyDescent="0.25">
      <c r="A138" s="46" t="str">
        <f>PROPER(TEXT(DATE(2015,3,1),"mmmm aaaa"))</f>
        <v>Mars 2015</v>
      </c>
      <c r="B138" s="47"/>
      <c r="C138" s="47"/>
      <c r="D138" s="48">
        <f>SUM(D139,D145,D151,D157,D164:D165)</f>
        <v>0</v>
      </c>
      <c r="E138" s="48">
        <f t="shared" ref="E138:R138" si="33">SUM(E139,E145,E151,E157,E164:E165)</f>
        <v>0</v>
      </c>
      <c r="F138" s="48">
        <f t="shared" si="33"/>
        <v>0</v>
      </c>
      <c r="G138" s="48">
        <f t="shared" si="33"/>
        <v>0</v>
      </c>
      <c r="H138" s="48">
        <f t="shared" si="33"/>
        <v>0</v>
      </c>
      <c r="I138" s="48">
        <f t="shared" si="33"/>
        <v>0</v>
      </c>
      <c r="J138" s="48">
        <f t="shared" si="33"/>
        <v>0</v>
      </c>
      <c r="K138" s="48">
        <f t="shared" si="33"/>
        <v>0</v>
      </c>
      <c r="L138" s="48">
        <f t="shared" si="33"/>
        <v>0</v>
      </c>
      <c r="M138" s="48">
        <f t="shared" si="33"/>
        <v>0</v>
      </c>
      <c r="N138" s="48">
        <f t="shared" si="33"/>
        <v>0</v>
      </c>
      <c r="O138" s="48">
        <f t="shared" si="33"/>
        <v>0</v>
      </c>
      <c r="P138" s="49">
        <f t="shared" si="33"/>
        <v>0</v>
      </c>
      <c r="Q138" s="49">
        <f t="shared" si="33"/>
        <v>0</v>
      </c>
      <c r="R138" s="49">
        <f t="shared" si="33"/>
        <v>0</v>
      </c>
    </row>
    <row r="139" spans="1:18" ht="15.75" x14ac:dyDescent="0.25">
      <c r="A139" s="50"/>
      <c r="B139" s="51">
        <v>10</v>
      </c>
      <c r="C139" s="61"/>
      <c r="D139" s="52">
        <f t="shared" ref="D139:O139" si="34">SUM(D140:D144)</f>
        <v>0</v>
      </c>
      <c r="E139" s="52">
        <f t="shared" si="34"/>
        <v>0</v>
      </c>
      <c r="F139" s="52">
        <f t="shared" si="34"/>
        <v>0</v>
      </c>
      <c r="G139" s="52">
        <f t="shared" si="34"/>
        <v>0</v>
      </c>
      <c r="H139" s="52">
        <f t="shared" si="34"/>
        <v>0</v>
      </c>
      <c r="I139" s="52">
        <f t="shared" si="34"/>
        <v>0</v>
      </c>
      <c r="J139" s="52">
        <f t="shared" si="34"/>
        <v>0</v>
      </c>
      <c r="K139" s="52">
        <f t="shared" si="34"/>
        <v>0</v>
      </c>
      <c r="L139" s="52">
        <f t="shared" si="34"/>
        <v>0</v>
      </c>
      <c r="M139" s="52">
        <f t="shared" si="34"/>
        <v>0</v>
      </c>
      <c r="N139" s="52">
        <f t="shared" si="34"/>
        <v>0</v>
      </c>
      <c r="O139" s="52">
        <f t="shared" si="34"/>
        <v>0</v>
      </c>
      <c r="P139" s="53">
        <f>SUM(D139:G139)</f>
        <v>0</v>
      </c>
      <c r="Q139" s="53">
        <f>SUM(H139:K139)</f>
        <v>0</v>
      </c>
      <c r="R139" s="53">
        <f>SUM(L139:O139)</f>
        <v>0</v>
      </c>
    </row>
    <row r="140" spans="1:18" x14ac:dyDescent="0.25">
      <c r="B140" s="59"/>
      <c r="C140" s="54">
        <v>42065</v>
      </c>
      <c r="D140" s="55">
        <f>([1]Previsionnel!$H$4/COUNT($C$140:$C$165))</f>
        <v>0</v>
      </c>
      <c r="E140" s="55">
        <f>([1]Previsionnel!$H$5/COUNT($C$140:$C$165))</f>
        <v>0</v>
      </c>
      <c r="F140" s="55">
        <f>([1]Previsionnel!$H$6/COUNT($C$140:$C$165))</f>
        <v>0</v>
      </c>
      <c r="G140" s="55">
        <f>([1]Previsionnel!$H$7/COUNT($C$140:$C$165))</f>
        <v>0</v>
      </c>
      <c r="H140" s="60"/>
      <c r="I140" s="60"/>
      <c r="J140" s="60"/>
      <c r="K140" s="60"/>
      <c r="L140" s="60"/>
      <c r="M140" s="60"/>
      <c r="N140" s="60"/>
      <c r="O140" s="60"/>
      <c r="P140" s="56">
        <f t="shared" si="20"/>
        <v>0</v>
      </c>
      <c r="Q140" s="57">
        <f t="shared" si="21"/>
        <v>0</v>
      </c>
      <c r="R140" s="58">
        <f t="shared" si="22"/>
        <v>0</v>
      </c>
    </row>
    <row r="141" spans="1:18" x14ac:dyDescent="0.25">
      <c r="B141" s="59"/>
      <c r="C141" s="54">
        <v>42066</v>
      </c>
      <c r="D141" s="55">
        <f>([1]Previsionnel!$H$4/COUNT($C$140:$C$165))</f>
        <v>0</v>
      </c>
      <c r="E141" s="55">
        <f>([1]Previsionnel!$H$5/COUNT($C$140:$C$165))</f>
        <v>0</v>
      </c>
      <c r="F141" s="55">
        <f>([1]Previsionnel!$H$6/COUNT($C$140:$C$165))</f>
        <v>0</v>
      </c>
      <c r="G141" s="55">
        <f>([1]Previsionnel!$H$7/COUNT($C$140:$C$165))</f>
        <v>0</v>
      </c>
      <c r="H141" s="62"/>
      <c r="I141" s="62"/>
      <c r="J141" s="62"/>
      <c r="K141" s="62"/>
      <c r="L141" s="62"/>
      <c r="M141" s="62"/>
      <c r="N141" s="62"/>
      <c r="O141" s="62"/>
      <c r="P141" s="56">
        <f t="shared" si="20"/>
        <v>0</v>
      </c>
      <c r="Q141" s="57">
        <f t="shared" si="21"/>
        <v>0</v>
      </c>
      <c r="R141" s="58">
        <f t="shared" si="22"/>
        <v>0</v>
      </c>
    </row>
    <row r="142" spans="1:18" x14ac:dyDescent="0.25">
      <c r="A142" s="59"/>
      <c r="B142" s="59"/>
      <c r="C142" s="54">
        <v>42067</v>
      </c>
      <c r="D142" s="55">
        <f>([1]Previsionnel!$H$4/COUNT($C$140:$C$165))</f>
        <v>0</v>
      </c>
      <c r="E142" s="55">
        <f>([1]Previsionnel!$H$5/COUNT($C$140:$C$165))</f>
        <v>0</v>
      </c>
      <c r="F142" s="55">
        <f>([1]Previsionnel!$H$6/COUNT($C$140:$C$165))</f>
        <v>0</v>
      </c>
      <c r="G142" s="55">
        <f>([1]Previsionnel!$H$7/COUNT($C$140:$C$165))</f>
        <v>0</v>
      </c>
      <c r="H142" s="60"/>
      <c r="I142" s="60"/>
      <c r="J142" s="60"/>
      <c r="K142" s="60"/>
      <c r="L142" s="60"/>
      <c r="M142" s="60"/>
      <c r="N142" s="60"/>
      <c r="O142" s="60"/>
      <c r="P142" s="56">
        <f t="shared" si="20"/>
        <v>0</v>
      </c>
      <c r="Q142" s="57">
        <f t="shared" si="21"/>
        <v>0</v>
      </c>
      <c r="R142" s="58">
        <f t="shared" si="22"/>
        <v>0</v>
      </c>
    </row>
    <row r="143" spans="1:18" x14ac:dyDescent="0.25">
      <c r="A143" s="59"/>
      <c r="B143" s="59"/>
      <c r="C143" s="54">
        <v>42068</v>
      </c>
      <c r="D143" s="55">
        <f>([1]Previsionnel!$H$4/COUNT($C$140:$C$165))</f>
        <v>0</v>
      </c>
      <c r="E143" s="55">
        <f>([1]Previsionnel!$H$5/COUNT($C$140:$C$165))</f>
        <v>0</v>
      </c>
      <c r="F143" s="55">
        <f>([1]Previsionnel!$H$6/COUNT($C$140:$C$165))</f>
        <v>0</v>
      </c>
      <c r="G143" s="55">
        <f>([1]Previsionnel!$H$7/COUNT($C$140:$C$165))</f>
        <v>0</v>
      </c>
      <c r="H143" s="60"/>
      <c r="I143" s="60"/>
      <c r="J143" s="60"/>
      <c r="K143" s="60"/>
      <c r="L143" s="60"/>
      <c r="M143" s="60"/>
      <c r="N143" s="60"/>
      <c r="O143" s="60"/>
      <c r="P143" s="56">
        <f t="shared" si="20"/>
        <v>0</v>
      </c>
      <c r="Q143" s="57">
        <f t="shared" si="21"/>
        <v>0</v>
      </c>
      <c r="R143" s="58">
        <f t="shared" si="22"/>
        <v>0</v>
      </c>
    </row>
    <row r="144" spans="1:18" x14ac:dyDescent="0.25">
      <c r="A144" s="59"/>
      <c r="B144" s="59"/>
      <c r="C144" s="54">
        <v>42069</v>
      </c>
      <c r="D144" s="55">
        <f>([1]Previsionnel!$H$4/COUNT($C$140:$C$165))</f>
        <v>0</v>
      </c>
      <c r="E144" s="55">
        <f>([1]Previsionnel!$H$5/COUNT($C$140:$C$165))</f>
        <v>0</v>
      </c>
      <c r="F144" s="55">
        <f>([1]Previsionnel!$H$6/COUNT($C$140:$C$165))</f>
        <v>0</v>
      </c>
      <c r="G144" s="55">
        <f>([1]Previsionnel!$H$7/COUNT($C$140:$C$165))</f>
        <v>0</v>
      </c>
      <c r="H144" s="60"/>
      <c r="I144" s="60"/>
      <c r="J144" s="60"/>
      <c r="K144" s="60"/>
      <c r="L144" s="60"/>
      <c r="M144" s="60"/>
      <c r="N144" s="60"/>
      <c r="O144" s="60"/>
      <c r="P144" s="56">
        <f t="shared" si="20"/>
        <v>0</v>
      </c>
      <c r="Q144" s="57">
        <f t="shared" si="21"/>
        <v>0</v>
      </c>
      <c r="R144" s="58">
        <f t="shared" si="22"/>
        <v>0</v>
      </c>
    </row>
    <row r="145" spans="1:18" ht="15.75" x14ac:dyDescent="0.25">
      <c r="A145" s="50"/>
      <c r="B145" s="51">
        <v>11</v>
      </c>
      <c r="C145" s="61"/>
      <c r="D145" s="52">
        <f t="shared" ref="D145:O145" si="35">SUM(D146:D150)</f>
        <v>0</v>
      </c>
      <c r="E145" s="52">
        <f t="shared" si="35"/>
        <v>0</v>
      </c>
      <c r="F145" s="52">
        <f t="shared" si="35"/>
        <v>0</v>
      </c>
      <c r="G145" s="52">
        <f t="shared" si="35"/>
        <v>0</v>
      </c>
      <c r="H145" s="52">
        <f t="shared" si="35"/>
        <v>0</v>
      </c>
      <c r="I145" s="52">
        <f t="shared" si="35"/>
        <v>0</v>
      </c>
      <c r="J145" s="52">
        <f t="shared" si="35"/>
        <v>0</v>
      </c>
      <c r="K145" s="52">
        <f t="shared" si="35"/>
        <v>0</v>
      </c>
      <c r="L145" s="52">
        <f t="shared" si="35"/>
        <v>0</v>
      </c>
      <c r="M145" s="52">
        <f t="shared" si="35"/>
        <v>0</v>
      </c>
      <c r="N145" s="52">
        <f t="shared" si="35"/>
        <v>0</v>
      </c>
      <c r="O145" s="52">
        <f t="shared" si="35"/>
        <v>0</v>
      </c>
      <c r="P145" s="53">
        <f>SUM(D145:G145)</f>
        <v>0</v>
      </c>
      <c r="Q145" s="53">
        <f>SUM(H145:K145)</f>
        <v>0</v>
      </c>
      <c r="R145" s="53">
        <f>SUM(L145:O145)</f>
        <v>0</v>
      </c>
    </row>
    <row r="146" spans="1:18" x14ac:dyDescent="0.25">
      <c r="A146" s="59"/>
      <c r="B146" s="59"/>
      <c r="C146" s="54">
        <v>42072</v>
      </c>
      <c r="D146" s="55">
        <f>([1]Previsionnel!$H$4/COUNT($C$140:$C$165))</f>
        <v>0</v>
      </c>
      <c r="E146" s="55">
        <f>([1]Previsionnel!$H$5/COUNT($C$140:$C$165))</f>
        <v>0</v>
      </c>
      <c r="F146" s="55">
        <f>([1]Previsionnel!$H$6/COUNT($C$140:$C$165))</f>
        <v>0</v>
      </c>
      <c r="G146" s="55">
        <f>([1]Previsionnel!$H$7/COUNT($C$140:$C$165))</f>
        <v>0</v>
      </c>
      <c r="H146" s="60"/>
      <c r="I146" s="60"/>
      <c r="J146" s="60"/>
      <c r="K146" s="60"/>
      <c r="L146" s="60"/>
      <c r="M146" s="60"/>
      <c r="N146" s="60"/>
      <c r="O146" s="60"/>
      <c r="P146" s="56">
        <f t="shared" si="20"/>
        <v>0</v>
      </c>
      <c r="Q146" s="57">
        <f t="shared" si="21"/>
        <v>0</v>
      </c>
      <c r="R146" s="58">
        <f t="shared" si="22"/>
        <v>0</v>
      </c>
    </row>
    <row r="147" spans="1:18" x14ac:dyDescent="0.25">
      <c r="A147" s="59"/>
      <c r="B147" s="59"/>
      <c r="C147" s="54">
        <v>42073</v>
      </c>
      <c r="D147" s="55">
        <f>([1]Previsionnel!$H$4/COUNT($C$140:$C$165))</f>
        <v>0</v>
      </c>
      <c r="E147" s="55">
        <f>([1]Previsionnel!$H$5/COUNT($C$140:$C$165))</f>
        <v>0</v>
      </c>
      <c r="F147" s="55">
        <f>([1]Previsionnel!$H$6/COUNT($C$140:$C$165))</f>
        <v>0</v>
      </c>
      <c r="G147" s="55">
        <f>([1]Previsionnel!$H$7/COUNT($C$140:$C$165))</f>
        <v>0</v>
      </c>
      <c r="H147" s="60"/>
      <c r="I147" s="60"/>
      <c r="J147" s="60"/>
      <c r="K147" s="60"/>
      <c r="L147" s="60"/>
      <c r="M147" s="60"/>
      <c r="N147" s="60"/>
      <c r="O147" s="60"/>
      <c r="P147" s="56">
        <f t="shared" si="20"/>
        <v>0</v>
      </c>
      <c r="Q147" s="57">
        <f t="shared" si="21"/>
        <v>0</v>
      </c>
      <c r="R147" s="58">
        <f t="shared" si="22"/>
        <v>0</v>
      </c>
    </row>
    <row r="148" spans="1:18" x14ac:dyDescent="0.25">
      <c r="A148" s="59"/>
      <c r="B148" s="59"/>
      <c r="C148" s="54">
        <v>42074</v>
      </c>
      <c r="D148" s="55">
        <f>([1]Previsionnel!$H$4/COUNT($C$140:$C$165))</f>
        <v>0</v>
      </c>
      <c r="E148" s="55">
        <f>([1]Previsionnel!$H$5/COUNT($C$140:$C$165))</f>
        <v>0</v>
      </c>
      <c r="F148" s="55">
        <f>([1]Previsionnel!$H$6/COUNT($C$140:$C$165))</f>
        <v>0</v>
      </c>
      <c r="G148" s="55">
        <f>([1]Previsionnel!$H$7/COUNT($C$140:$C$165))</f>
        <v>0</v>
      </c>
      <c r="H148" s="60"/>
      <c r="I148" s="60"/>
      <c r="J148" s="60"/>
      <c r="K148" s="60"/>
      <c r="L148" s="60"/>
      <c r="M148" s="60"/>
      <c r="N148" s="60"/>
      <c r="O148" s="60"/>
      <c r="P148" s="56">
        <f t="shared" si="20"/>
        <v>0</v>
      </c>
      <c r="Q148" s="57">
        <f t="shared" si="21"/>
        <v>0</v>
      </c>
      <c r="R148" s="58">
        <f t="shared" si="22"/>
        <v>0</v>
      </c>
    </row>
    <row r="149" spans="1:18" x14ac:dyDescent="0.25">
      <c r="A149" s="59"/>
      <c r="B149" s="59"/>
      <c r="C149" s="54">
        <v>42075</v>
      </c>
      <c r="D149" s="55">
        <f>([1]Previsionnel!$H$4/COUNT($C$140:$C$165))</f>
        <v>0</v>
      </c>
      <c r="E149" s="55">
        <f>([1]Previsionnel!$H$5/COUNT($C$140:$C$165))</f>
        <v>0</v>
      </c>
      <c r="F149" s="55">
        <f>([1]Previsionnel!$H$6/COUNT($C$140:$C$165))</f>
        <v>0</v>
      </c>
      <c r="G149" s="55">
        <f>([1]Previsionnel!$H$7/COUNT($C$140:$C$165))</f>
        <v>0</v>
      </c>
      <c r="H149" s="60"/>
      <c r="I149" s="60"/>
      <c r="J149" s="60"/>
      <c r="K149" s="60"/>
      <c r="L149" s="60"/>
      <c r="M149" s="60"/>
      <c r="N149" s="60"/>
      <c r="O149" s="60"/>
      <c r="P149" s="56">
        <f t="shared" si="20"/>
        <v>0</v>
      </c>
      <c r="Q149" s="57">
        <f t="shared" si="21"/>
        <v>0</v>
      </c>
      <c r="R149" s="58">
        <f t="shared" si="22"/>
        <v>0</v>
      </c>
    </row>
    <row r="150" spans="1:18" x14ac:dyDescent="0.25">
      <c r="A150" s="59"/>
      <c r="B150" s="59"/>
      <c r="C150" s="54">
        <v>42076</v>
      </c>
      <c r="D150" s="55">
        <f>([1]Previsionnel!$H$4/COUNT($C$140:$C$165))</f>
        <v>0</v>
      </c>
      <c r="E150" s="55">
        <f>([1]Previsionnel!$H$5/COUNT($C$140:$C$165))</f>
        <v>0</v>
      </c>
      <c r="F150" s="55">
        <f>([1]Previsionnel!$H$6/COUNT($C$140:$C$165))</f>
        <v>0</v>
      </c>
      <c r="G150" s="55">
        <f>([1]Previsionnel!$H$7/COUNT($C$140:$C$165))</f>
        <v>0</v>
      </c>
      <c r="H150" s="60"/>
      <c r="I150" s="60"/>
      <c r="J150" s="60"/>
      <c r="K150" s="60"/>
      <c r="L150" s="60"/>
      <c r="M150" s="60"/>
      <c r="N150" s="60"/>
      <c r="O150" s="60"/>
      <c r="P150" s="56">
        <f t="shared" si="20"/>
        <v>0</v>
      </c>
      <c r="Q150" s="57">
        <f t="shared" si="21"/>
        <v>0</v>
      </c>
      <c r="R150" s="58">
        <f t="shared" si="22"/>
        <v>0</v>
      </c>
    </row>
    <row r="151" spans="1:18" ht="15.75" x14ac:dyDescent="0.25">
      <c r="A151" s="50"/>
      <c r="B151" s="51">
        <v>12</v>
      </c>
      <c r="C151" s="61"/>
      <c r="D151" s="52">
        <f t="shared" ref="D151:O151" si="36">SUM(D152:D156)</f>
        <v>0</v>
      </c>
      <c r="E151" s="52">
        <f t="shared" si="36"/>
        <v>0</v>
      </c>
      <c r="F151" s="52">
        <f t="shared" si="36"/>
        <v>0</v>
      </c>
      <c r="G151" s="52">
        <f t="shared" si="36"/>
        <v>0</v>
      </c>
      <c r="H151" s="52">
        <f t="shared" si="36"/>
        <v>0</v>
      </c>
      <c r="I151" s="52">
        <f t="shared" si="36"/>
        <v>0</v>
      </c>
      <c r="J151" s="52">
        <f t="shared" si="36"/>
        <v>0</v>
      </c>
      <c r="K151" s="52">
        <f t="shared" si="36"/>
        <v>0</v>
      </c>
      <c r="L151" s="52">
        <f t="shared" si="36"/>
        <v>0</v>
      </c>
      <c r="M151" s="52">
        <f t="shared" si="36"/>
        <v>0</v>
      </c>
      <c r="N151" s="52">
        <f t="shared" si="36"/>
        <v>0</v>
      </c>
      <c r="O151" s="52">
        <f t="shared" si="36"/>
        <v>0</v>
      </c>
      <c r="P151" s="53">
        <f>SUM(D151:G151)</f>
        <v>0</v>
      </c>
      <c r="Q151" s="53">
        <f>SUM(H151:K151)</f>
        <v>0</v>
      </c>
      <c r="R151" s="53">
        <f>SUM(L151:O151)</f>
        <v>0</v>
      </c>
    </row>
    <row r="152" spans="1:18" x14ac:dyDescent="0.25">
      <c r="A152" s="59"/>
      <c r="B152" s="59"/>
      <c r="C152" s="54">
        <v>42079</v>
      </c>
      <c r="D152" s="55">
        <f>([1]Previsionnel!$H$4/COUNT($C$140:$C$165))</f>
        <v>0</v>
      </c>
      <c r="E152" s="55">
        <f>([1]Previsionnel!$H$5/COUNT($C$140:$C$165))</f>
        <v>0</v>
      </c>
      <c r="F152" s="55">
        <f>([1]Previsionnel!$H$6/COUNT($C$140:$C$165))</f>
        <v>0</v>
      </c>
      <c r="G152" s="55">
        <f>([1]Previsionnel!$H$7/COUNT($C$140:$C$165))</f>
        <v>0</v>
      </c>
      <c r="H152" s="60"/>
      <c r="I152" s="60"/>
      <c r="J152" s="60"/>
      <c r="K152" s="60"/>
      <c r="L152" s="60"/>
      <c r="M152" s="60"/>
      <c r="N152" s="60"/>
      <c r="O152" s="60"/>
      <c r="P152" s="56">
        <f t="shared" si="20"/>
        <v>0</v>
      </c>
      <c r="Q152" s="57">
        <f t="shared" si="21"/>
        <v>0</v>
      </c>
      <c r="R152" s="58">
        <f t="shared" si="22"/>
        <v>0</v>
      </c>
    </row>
    <row r="153" spans="1:18" x14ac:dyDescent="0.25">
      <c r="A153" s="59"/>
      <c r="B153" s="59"/>
      <c r="C153" s="54">
        <v>42080</v>
      </c>
      <c r="D153" s="55">
        <f>([1]Previsionnel!$H$4/COUNT($C$140:$C$165))</f>
        <v>0</v>
      </c>
      <c r="E153" s="55">
        <f>([1]Previsionnel!$H$5/COUNT($C$140:$C$165))</f>
        <v>0</v>
      </c>
      <c r="F153" s="55">
        <f>([1]Previsionnel!$H$6/COUNT($C$140:$C$165))</f>
        <v>0</v>
      </c>
      <c r="G153" s="55">
        <f>([1]Previsionnel!$H$7/COUNT($C$140:$C$165))</f>
        <v>0</v>
      </c>
      <c r="H153" s="60"/>
      <c r="I153" s="60"/>
      <c r="J153" s="60"/>
      <c r="K153" s="60"/>
      <c r="L153" s="60"/>
      <c r="M153" s="60"/>
      <c r="N153" s="60"/>
      <c r="O153" s="60"/>
      <c r="P153" s="56">
        <f t="shared" si="20"/>
        <v>0</v>
      </c>
      <c r="Q153" s="57">
        <f t="shared" si="21"/>
        <v>0</v>
      </c>
      <c r="R153" s="58">
        <f t="shared" si="22"/>
        <v>0</v>
      </c>
    </row>
    <row r="154" spans="1:18" x14ac:dyDescent="0.25">
      <c r="A154" s="59"/>
      <c r="B154" s="59"/>
      <c r="C154" s="54">
        <v>42081</v>
      </c>
      <c r="D154" s="55">
        <f>([1]Previsionnel!$H$4/COUNT($C$140:$C$165))</f>
        <v>0</v>
      </c>
      <c r="E154" s="55">
        <f>([1]Previsionnel!$H$5/COUNT($C$140:$C$165))</f>
        <v>0</v>
      </c>
      <c r="F154" s="55">
        <f>([1]Previsionnel!$H$6/COUNT($C$140:$C$165))</f>
        <v>0</v>
      </c>
      <c r="G154" s="55">
        <f>([1]Previsionnel!$H$7/COUNT($C$140:$C$165))</f>
        <v>0</v>
      </c>
      <c r="H154" s="60"/>
      <c r="I154" s="60"/>
      <c r="J154" s="60"/>
      <c r="K154" s="60"/>
      <c r="L154" s="60"/>
      <c r="M154" s="60"/>
      <c r="N154" s="60"/>
      <c r="O154" s="60"/>
      <c r="P154" s="56">
        <f t="shared" si="20"/>
        <v>0</v>
      </c>
      <c r="Q154" s="57">
        <f t="shared" si="21"/>
        <v>0</v>
      </c>
      <c r="R154" s="58">
        <f t="shared" si="22"/>
        <v>0</v>
      </c>
    </row>
    <row r="155" spans="1:18" x14ac:dyDescent="0.25">
      <c r="A155" s="59"/>
      <c r="B155" s="59"/>
      <c r="C155" s="54">
        <v>42082</v>
      </c>
      <c r="D155" s="55">
        <f>([1]Previsionnel!$H$4/COUNT($C$140:$C$165))</f>
        <v>0</v>
      </c>
      <c r="E155" s="55">
        <f>([1]Previsionnel!$H$5/COUNT($C$140:$C$165))</f>
        <v>0</v>
      </c>
      <c r="F155" s="55">
        <f>([1]Previsionnel!$H$6/COUNT($C$140:$C$165))</f>
        <v>0</v>
      </c>
      <c r="G155" s="55">
        <f>([1]Previsionnel!$H$7/COUNT($C$140:$C$165))</f>
        <v>0</v>
      </c>
      <c r="H155" s="60"/>
      <c r="I155" s="60"/>
      <c r="J155" s="60"/>
      <c r="K155" s="60"/>
      <c r="L155" s="60"/>
      <c r="M155" s="60"/>
      <c r="N155" s="60"/>
      <c r="O155" s="60"/>
      <c r="P155" s="56">
        <f t="shared" si="20"/>
        <v>0</v>
      </c>
      <c r="Q155" s="57">
        <f t="shared" si="21"/>
        <v>0</v>
      </c>
      <c r="R155" s="58">
        <f t="shared" si="22"/>
        <v>0</v>
      </c>
    </row>
    <row r="156" spans="1:18" x14ac:dyDescent="0.25">
      <c r="A156" s="59"/>
      <c r="B156" s="59"/>
      <c r="C156" s="54">
        <v>42083</v>
      </c>
      <c r="D156" s="55">
        <f>([1]Previsionnel!$H$4/COUNT($C$140:$C$165))</f>
        <v>0</v>
      </c>
      <c r="E156" s="55">
        <f>([1]Previsionnel!$H$5/COUNT($C$140:$C$165))</f>
        <v>0</v>
      </c>
      <c r="F156" s="55">
        <f>([1]Previsionnel!$H$6/COUNT($C$140:$C$165))</f>
        <v>0</v>
      </c>
      <c r="G156" s="55">
        <f>([1]Previsionnel!$H$7/COUNT($C$140:$C$165))</f>
        <v>0</v>
      </c>
      <c r="H156" s="60"/>
      <c r="I156" s="60"/>
      <c r="J156" s="60"/>
      <c r="K156" s="60"/>
      <c r="L156" s="60"/>
      <c r="M156" s="60"/>
      <c r="N156" s="60"/>
      <c r="O156" s="60"/>
      <c r="P156" s="56">
        <f t="shared" si="20"/>
        <v>0</v>
      </c>
      <c r="Q156" s="57">
        <f t="shared" si="21"/>
        <v>0</v>
      </c>
      <c r="R156" s="58">
        <f t="shared" si="22"/>
        <v>0</v>
      </c>
    </row>
    <row r="157" spans="1:18" ht="15.75" x14ac:dyDescent="0.25">
      <c r="A157" s="50"/>
      <c r="B157" s="51">
        <v>13</v>
      </c>
      <c r="C157" s="61"/>
      <c r="D157" s="52">
        <f t="shared" ref="D157:O157" si="37">SUM(D158:D162)</f>
        <v>0</v>
      </c>
      <c r="E157" s="52">
        <f t="shared" si="37"/>
        <v>0</v>
      </c>
      <c r="F157" s="52">
        <f t="shared" si="37"/>
        <v>0</v>
      </c>
      <c r="G157" s="52">
        <f t="shared" si="37"/>
        <v>0</v>
      </c>
      <c r="H157" s="52">
        <f t="shared" si="37"/>
        <v>0</v>
      </c>
      <c r="I157" s="52">
        <f t="shared" si="37"/>
        <v>0</v>
      </c>
      <c r="J157" s="52">
        <f t="shared" si="37"/>
        <v>0</v>
      </c>
      <c r="K157" s="52">
        <f t="shared" si="37"/>
        <v>0</v>
      </c>
      <c r="L157" s="52">
        <f t="shared" si="37"/>
        <v>0</v>
      </c>
      <c r="M157" s="52">
        <f t="shared" si="37"/>
        <v>0</v>
      </c>
      <c r="N157" s="52">
        <f t="shared" si="37"/>
        <v>0</v>
      </c>
      <c r="O157" s="52">
        <f t="shared" si="37"/>
        <v>0</v>
      </c>
      <c r="P157" s="53">
        <f>SUM(D157:G157)</f>
        <v>0</v>
      </c>
      <c r="Q157" s="53">
        <f>SUM(H157:K157)</f>
        <v>0</v>
      </c>
      <c r="R157" s="53">
        <f>SUM(L157:O157)</f>
        <v>0</v>
      </c>
    </row>
    <row r="158" spans="1:18" x14ac:dyDescent="0.25">
      <c r="A158" s="59"/>
      <c r="B158" s="59"/>
      <c r="C158" s="54">
        <v>42086</v>
      </c>
      <c r="D158" s="55">
        <f>([1]Previsionnel!$H$4/COUNT($C$140:$C$165))</f>
        <v>0</v>
      </c>
      <c r="E158" s="55">
        <f>([1]Previsionnel!$H$5/COUNT($C$140:$C$165))</f>
        <v>0</v>
      </c>
      <c r="F158" s="55">
        <f>([1]Previsionnel!$H$6/COUNT($C$140:$C$165))</f>
        <v>0</v>
      </c>
      <c r="G158" s="55">
        <f>([1]Previsionnel!$H$7/COUNT($C$140:$C$165))</f>
        <v>0</v>
      </c>
      <c r="H158" s="60"/>
      <c r="I158" s="60"/>
      <c r="J158" s="60"/>
      <c r="K158" s="60"/>
      <c r="L158" s="60"/>
      <c r="M158" s="60"/>
      <c r="N158" s="60"/>
      <c r="O158" s="60"/>
      <c r="P158" s="56">
        <f t="shared" si="20"/>
        <v>0</v>
      </c>
      <c r="Q158" s="57">
        <f t="shared" si="21"/>
        <v>0</v>
      </c>
      <c r="R158" s="58">
        <f t="shared" si="22"/>
        <v>0</v>
      </c>
    </row>
    <row r="159" spans="1:18" x14ac:dyDescent="0.25">
      <c r="A159" s="59"/>
      <c r="B159" s="59"/>
      <c r="C159" s="54">
        <v>42087</v>
      </c>
      <c r="D159" s="55">
        <f>([1]Previsionnel!$H$4/COUNT($C$140:$C$165))</f>
        <v>0</v>
      </c>
      <c r="E159" s="55">
        <f>([1]Previsionnel!$H$5/COUNT($C$140:$C$165))</f>
        <v>0</v>
      </c>
      <c r="F159" s="55">
        <f>([1]Previsionnel!$H$6/COUNT($C$140:$C$165))</f>
        <v>0</v>
      </c>
      <c r="G159" s="55">
        <f>([1]Previsionnel!$H$7/COUNT($C$140:$C$165))</f>
        <v>0</v>
      </c>
      <c r="H159" s="60"/>
      <c r="I159" s="60"/>
      <c r="J159" s="60"/>
      <c r="K159" s="60"/>
      <c r="L159" s="60"/>
      <c r="M159" s="60"/>
      <c r="N159" s="60"/>
      <c r="O159" s="60"/>
      <c r="P159" s="56">
        <f t="shared" si="20"/>
        <v>0</v>
      </c>
      <c r="Q159" s="57">
        <f t="shared" si="21"/>
        <v>0</v>
      </c>
      <c r="R159" s="58">
        <f t="shared" si="22"/>
        <v>0</v>
      </c>
    </row>
    <row r="160" spans="1:18" x14ac:dyDescent="0.25">
      <c r="A160" s="59"/>
      <c r="B160" s="59"/>
      <c r="C160" s="54">
        <v>42088</v>
      </c>
      <c r="D160" s="55">
        <f>([1]Previsionnel!$H$4/COUNT($C$140:$C$165))</f>
        <v>0</v>
      </c>
      <c r="E160" s="55">
        <f>([1]Previsionnel!$H$5/COUNT($C$140:$C$165))</f>
        <v>0</v>
      </c>
      <c r="F160" s="55">
        <f>([1]Previsionnel!$H$6/COUNT($C$140:$C$165))</f>
        <v>0</v>
      </c>
      <c r="G160" s="55">
        <f>([1]Previsionnel!$H$7/COUNT($C$140:$C$165))</f>
        <v>0</v>
      </c>
      <c r="H160" s="60"/>
      <c r="I160" s="60"/>
      <c r="J160" s="60"/>
      <c r="K160" s="60"/>
      <c r="L160" s="60"/>
      <c r="M160" s="60"/>
      <c r="N160" s="60"/>
      <c r="O160" s="60"/>
      <c r="P160" s="56">
        <f t="shared" si="20"/>
        <v>0</v>
      </c>
      <c r="Q160" s="57">
        <f t="shared" si="21"/>
        <v>0</v>
      </c>
      <c r="R160" s="58">
        <f t="shared" si="22"/>
        <v>0</v>
      </c>
    </row>
    <row r="161" spans="1:18" x14ac:dyDescent="0.25">
      <c r="A161" s="59"/>
      <c r="B161" s="59"/>
      <c r="C161" s="54">
        <v>42089</v>
      </c>
      <c r="D161" s="55">
        <f>([1]Previsionnel!$H$4/COUNT($C$140:$C$165))</f>
        <v>0</v>
      </c>
      <c r="E161" s="55">
        <f>([1]Previsionnel!$H$5/COUNT($C$140:$C$165))</f>
        <v>0</v>
      </c>
      <c r="F161" s="55">
        <f>([1]Previsionnel!$H$6/COUNT($C$140:$C$165))</f>
        <v>0</v>
      </c>
      <c r="G161" s="55">
        <f>([1]Previsionnel!$H$7/COUNT($C$140:$C$165))</f>
        <v>0</v>
      </c>
      <c r="H161" s="60"/>
      <c r="I161" s="60"/>
      <c r="J161" s="60"/>
      <c r="K161" s="60"/>
      <c r="L161" s="60"/>
      <c r="M161" s="60"/>
      <c r="N161" s="60"/>
      <c r="O161" s="60"/>
      <c r="P161" s="56">
        <f t="shared" si="20"/>
        <v>0</v>
      </c>
      <c r="Q161" s="57">
        <f t="shared" si="21"/>
        <v>0</v>
      </c>
      <c r="R161" s="58">
        <f t="shared" si="22"/>
        <v>0</v>
      </c>
    </row>
    <row r="162" spans="1:18" x14ac:dyDescent="0.25">
      <c r="A162" s="59"/>
      <c r="B162" s="59"/>
      <c r="C162" s="54">
        <v>42090</v>
      </c>
      <c r="D162" s="55">
        <f>([1]Previsionnel!$H$4/COUNT($C$140:$C$165))</f>
        <v>0</v>
      </c>
      <c r="E162" s="55">
        <f>([1]Previsionnel!$H$5/COUNT($C$140:$C$165))</f>
        <v>0</v>
      </c>
      <c r="F162" s="55">
        <f>([1]Previsionnel!$H$6/COUNT($C$140:$C$165))</f>
        <v>0</v>
      </c>
      <c r="G162" s="55">
        <f>([1]Previsionnel!$H$7/COUNT($C$140:$C$165))</f>
        <v>0</v>
      </c>
      <c r="H162" s="60"/>
      <c r="I162" s="60"/>
      <c r="J162" s="60"/>
      <c r="K162" s="60"/>
      <c r="L162" s="60"/>
      <c r="M162" s="60"/>
      <c r="N162" s="60"/>
      <c r="O162" s="60"/>
      <c r="P162" s="56">
        <f t="shared" si="20"/>
        <v>0</v>
      </c>
      <c r="Q162" s="57">
        <f t="shared" si="21"/>
        <v>0</v>
      </c>
      <c r="R162" s="58">
        <f t="shared" si="22"/>
        <v>0</v>
      </c>
    </row>
    <row r="163" spans="1:18" ht="15.75" x14ac:dyDescent="0.25">
      <c r="A163" s="50"/>
      <c r="B163" s="51">
        <v>14</v>
      </c>
      <c r="C163" s="61"/>
      <c r="D163" s="52">
        <f>SUM(D164:D165,D167:D169)</f>
        <v>0</v>
      </c>
      <c r="E163" s="52">
        <f t="shared" ref="E163:R163" si="38">SUM(E164:E165,E167:E169)</f>
        <v>0</v>
      </c>
      <c r="F163" s="52">
        <f t="shared" si="38"/>
        <v>0</v>
      </c>
      <c r="G163" s="52">
        <f t="shared" si="38"/>
        <v>0</v>
      </c>
      <c r="H163" s="52">
        <f t="shared" si="38"/>
        <v>0</v>
      </c>
      <c r="I163" s="52">
        <f t="shared" si="38"/>
        <v>0</v>
      </c>
      <c r="J163" s="52">
        <f t="shared" si="38"/>
        <v>0</v>
      </c>
      <c r="K163" s="52">
        <f t="shared" si="38"/>
        <v>0</v>
      </c>
      <c r="L163" s="52">
        <f t="shared" si="38"/>
        <v>0</v>
      </c>
      <c r="M163" s="52">
        <f t="shared" si="38"/>
        <v>0</v>
      </c>
      <c r="N163" s="52">
        <f t="shared" si="38"/>
        <v>0</v>
      </c>
      <c r="O163" s="52">
        <f t="shared" si="38"/>
        <v>0</v>
      </c>
      <c r="P163" s="53">
        <f t="shared" si="38"/>
        <v>0</v>
      </c>
      <c r="Q163" s="53">
        <f t="shared" si="38"/>
        <v>0</v>
      </c>
      <c r="R163" s="53">
        <f t="shared" si="38"/>
        <v>0</v>
      </c>
    </row>
    <row r="164" spans="1:18" x14ac:dyDescent="0.25">
      <c r="A164" s="59"/>
      <c r="B164" s="59"/>
      <c r="C164" s="54">
        <v>42093</v>
      </c>
      <c r="D164" s="55">
        <f>([1]Previsionnel!$H$4/COUNT($C$140:$C$165))</f>
        <v>0</v>
      </c>
      <c r="E164" s="55">
        <f>([1]Previsionnel!$H$5/COUNT($C$140:$C$165))</f>
        <v>0</v>
      </c>
      <c r="F164" s="55">
        <f>([1]Previsionnel!$H$6/COUNT($C$140:$C$165))</f>
        <v>0</v>
      </c>
      <c r="G164" s="55">
        <f>([1]Previsionnel!$H$7/COUNT($C$140:$C$165))</f>
        <v>0</v>
      </c>
      <c r="H164" s="60"/>
      <c r="I164" s="60"/>
      <c r="J164" s="60"/>
      <c r="K164" s="60"/>
      <c r="L164" s="60"/>
      <c r="M164" s="60"/>
      <c r="N164" s="60"/>
      <c r="O164" s="60"/>
      <c r="P164" s="56">
        <f t="shared" ref="P164:P242" si="39">SUM(D164:G164)</f>
        <v>0</v>
      </c>
      <c r="Q164" s="57">
        <f t="shared" ref="Q164:Q242" si="40">SUM(H164:K164)</f>
        <v>0</v>
      </c>
      <c r="R164" s="58">
        <f t="shared" ref="R164:R242" si="41">SUM(L164:O164)</f>
        <v>0</v>
      </c>
    </row>
    <row r="165" spans="1:18" x14ac:dyDescent="0.25">
      <c r="A165" s="59"/>
      <c r="B165" s="59"/>
      <c r="C165" s="54">
        <v>42094</v>
      </c>
      <c r="D165" s="55">
        <f>([1]Previsionnel!$H$4/COUNT($C$140:$C$165))</f>
        <v>0</v>
      </c>
      <c r="E165" s="55">
        <f>([1]Previsionnel!$H$5/COUNT($C$140:$C$165))</f>
        <v>0</v>
      </c>
      <c r="F165" s="55">
        <f>([1]Previsionnel!$H$6/COUNT($C$140:$C$165))</f>
        <v>0</v>
      </c>
      <c r="G165" s="55">
        <f>([1]Previsionnel!$H$7/COUNT($C$140:$C$165))</f>
        <v>0</v>
      </c>
      <c r="H165" s="60"/>
      <c r="I165" s="60"/>
      <c r="J165" s="60"/>
      <c r="K165" s="60"/>
      <c r="L165" s="60"/>
      <c r="M165" s="60"/>
      <c r="N165" s="60"/>
      <c r="O165" s="60"/>
      <c r="P165" s="56">
        <f t="shared" si="39"/>
        <v>0</v>
      </c>
      <c r="Q165" s="57">
        <f t="shared" si="40"/>
        <v>0</v>
      </c>
      <c r="R165" s="58">
        <f t="shared" si="41"/>
        <v>0</v>
      </c>
    </row>
    <row r="166" spans="1:18" ht="15.75" x14ac:dyDescent="0.25">
      <c r="A166" s="46" t="str">
        <f>PROPER(TEXT(DATE(2015,4,1),"mmmm aaaa"))</f>
        <v>Avril 2015</v>
      </c>
      <c r="B166" s="47"/>
      <c r="C166" s="47"/>
      <c r="D166" s="48">
        <f>SUM(D167:D169,D170,D176,D182,D188)-D194</f>
        <v>0</v>
      </c>
      <c r="E166" s="48">
        <f t="shared" ref="E166:R166" si="42">SUM(E167:E169,E170,E176,E182,E188)-E194</f>
        <v>0</v>
      </c>
      <c r="F166" s="48">
        <f t="shared" si="42"/>
        <v>0</v>
      </c>
      <c r="G166" s="48">
        <f t="shared" si="42"/>
        <v>0</v>
      </c>
      <c r="H166" s="48">
        <f t="shared" si="42"/>
        <v>0</v>
      </c>
      <c r="I166" s="48">
        <f t="shared" si="42"/>
        <v>0</v>
      </c>
      <c r="J166" s="48">
        <f t="shared" si="42"/>
        <v>0</v>
      </c>
      <c r="K166" s="48">
        <f t="shared" si="42"/>
        <v>0</v>
      </c>
      <c r="L166" s="48">
        <f t="shared" si="42"/>
        <v>0</v>
      </c>
      <c r="M166" s="48">
        <f t="shared" si="42"/>
        <v>0</v>
      </c>
      <c r="N166" s="48">
        <f t="shared" si="42"/>
        <v>0</v>
      </c>
      <c r="O166" s="48">
        <f t="shared" si="42"/>
        <v>0</v>
      </c>
      <c r="P166" s="49">
        <f t="shared" si="42"/>
        <v>0</v>
      </c>
      <c r="Q166" s="49">
        <f t="shared" si="42"/>
        <v>0</v>
      </c>
      <c r="R166" s="49">
        <f t="shared" si="42"/>
        <v>0</v>
      </c>
    </row>
    <row r="167" spans="1:18" x14ac:dyDescent="0.25">
      <c r="B167" s="59"/>
      <c r="C167" s="54">
        <v>42095</v>
      </c>
      <c r="D167" s="55">
        <f>([1]Previsionnel!$I$4/COUNT($C$167:$C$192))</f>
        <v>0</v>
      </c>
      <c r="E167" s="55">
        <f>([1]Previsionnel!$I$5/COUNT($C$167:$C$192))</f>
        <v>0</v>
      </c>
      <c r="F167" s="55">
        <f>([1]Previsionnel!$I$6/COUNT($C$167:$C$192))</f>
        <v>0</v>
      </c>
      <c r="G167" s="55">
        <f>([1]Previsionnel!$I$7/COUNT($C$167:$C$192))</f>
        <v>0</v>
      </c>
      <c r="H167" s="60"/>
      <c r="I167" s="60"/>
      <c r="J167" s="60"/>
      <c r="K167" s="60"/>
      <c r="L167" s="60"/>
      <c r="M167" s="60"/>
      <c r="N167" s="60"/>
      <c r="O167" s="60"/>
      <c r="P167" s="56">
        <f t="shared" si="39"/>
        <v>0</v>
      </c>
      <c r="Q167" s="57">
        <f t="shared" si="40"/>
        <v>0</v>
      </c>
      <c r="R167" s="58">
        <f t="shared" si="41"/>
        <v>0</v>
      </c>
    </row>
    <row r="168" spans="1:18" x14ac:dyDescent="0.25">
      <c r="A168" s="59"/>
      <c r="B168" s="59"/>
      <c r="C168" s="54">
        <v>42096</v>
      </c>
      <c r="D168" s="55">
        <f>([1]Previsionnel!$I$4/COUNT($C$167:$C$192))</f>
        <v>0</v>
      </c>
      <c r="E168" s="55">
        <f>([1]Previsionnel!$I$5/COUNT($C$167:$C$192))</f>
        <v>0</v>
      </c>
      <c r="F168" s="55">
        <f>([1]Previsionnel!$I$6/COUNT($C$167:$C$192))</f>
        <v>0</v>
      </c>
      <c r="G168" s="55">
        <f>([1]Previsionnel!$I$7/COUNT($C$167:$C$192))</f>
        <v>0</v>
      </c>
      <c r="H168" s="60"/>
      <c r="I168" s="60"/>
      <c r="J168" s="60"/>
      <c r="K168" s="60"/>
      <c r="L168" s="60"/>
      <c r="M168" s="60"/>
      <c r="N168" s="60"/>
      <c r="O168" s="60"/>
      <c r="P168" s="56">
        <f t="shared" si="39"/>
        <v>0</v>
      </c>
      <c r="Q168" s="57">
        <f t="shared" si="40"/>
        <v>0</v>
      </c>
      <c r="R168" s="58">
        <f t="shared" si="41"/>
        <v>0</v>
      </c>
    </row>
    <row r="169" spans="1:18" x14ac:dyDescent="0.25">
      <c r="A169" s="59"/>
      <c r="B169" s="59"/>
      <c r="C169" s="54">
        <v>42097</v>
      </c>
      <c r="D169" s="55">
        <f>([1]Previsionnel!$I$4/COUNT($C$167:$C$192))</f>
        <v>0</v>
      </c>
      <c r="E169" s="55">
        <f>([1]Previsionnel!$I$5/COUNT($C$167:$C$192))</f>
        <v>0</v>
      </c>
      <c r="F169" s="55">
        <f>([1]Previsionnel!$I$6/COUNT($C$167:$C$192))</f>
        <v>0</v>
      </c>
      <c r="G169" s="55">
        <f>([1]Previsionnel!$I$7/COUNT($C$167:$C$192))</f>
        <v>0</v>
      </c>
      <c r="H169" s="60"/>
      <c r="I169" s="60"/>
      <c r="J169" s="60"/>
      <c r="K169" s="60"/>
      <c r="L169" s="60"/>
      <c r="M169" s="60"/>
      <c r="N169" s="60"/>
      <c r="O169" s="60"/>
      <c r="P169" s="56">
        <f t="shared" si="39"/>
        <v>0</v>
      </c>
      <c r="Q169" s="57">
        <f t="shared" si="40"/>
        <v>0</v>
      </c>
      <c r="R169" s="58">
        <f t="shared" si="41"/>
        <v>0</v>
      </c>
    </row>
    <row r="170" spans="1:18" ht="15.75" x14ac:dyDescent="0.25">
      <c r="A170" s="50"/>
      <c r="B170" s="51">
        <v>15</v>
      </c>
      <c r="C170" s="61"/>
      <c r="D170" s="52">
        <f t="shared" ref="D170:O170" si="43">SUM(D171:D175)</f>
        <v>0</v>
      </c>
      <c r="E170" s="52">
        <f t="shared" si="43"/>
        <v>0</v>
      </c>
      <c r="F170" s="52">
        <f t="shared" si="43"/>
        <v>0</v>
      </c>
      <c r="G170" s="52">
        <f t="shared" si="43"/>
        <v>0</v>
      </c>
      <c r="H170" s="52">
        <f t="shared" si="43"/>
        <v>0</v>
      </c>
      <c r="I170" s="52">
        <f t="shared" si="43"/>
        <v>0</v>
      </c>
      <c r="J170" s="52">
        <f t="shared" si="43"/>
        <v>0</v>
      </c>
      <c r="K170" s="52">
        <f t="shared" si="43"/>
        <v>0</v>
      </c>
      <c r="L170" s="52">
        <f t="shared" si="43"/>
        <v>0</v>
      </c>
      <c r="M170" s="52">
        <f t="shared" si="43"/>
        <v>0</v>
      </c>
      <c r="N170" s="52">
        <f t="shared" si="43"/>
        <v>0</v>
      </c>
      <c r="O170" s="52">
        <f t="shared" si="43"/>
        <v>0</v>
      </c>
      <c r="P170" s="53">
        <f>SUM(D170:G170)</f>
        <v>0</v>
      </c>
      <c r="Q170" s="53">
        <f>SUM(H170:K170)</f>
        <v>0</v>
      </c>
      <c r="R170" s="53">
        <f>SUM(L170:O170)</f>
        <v>0</v>
      </c>
    </row>
    <row r="171" spans="1:18" x14ac:dyDescent="0.25">
      <c r="A171" s="59"/>
      <c r="B171" s="59"/>
      <c r="C171" s="54">
        <v>42100</v>
      </c>
      <c r="D171" s="55">
        <f>([1]Previsionnel!$I$4/COUNT($C$167:$C$192))</f>
        <v>0</v>
      </c>
      <c r="E171" s="55">
        <f>([1]Previsionnel!$I$5/COUNT($C$167:$C$192))</f>
        <v>0</v>
      </c>
      <c r="F171" s="55">
        <f>([1]Previsionnel!$I$6/COUNT($C$167:$C$192))</f>
        <v>0</v>
      </c>
      <c r="G171" s="55">
        <f>([1]Previsionnel!$I$7/COUNT($C$167:$C$192))</f>
        <v>0</v>
      </c>
      <c r="H171" s="60"/>
      <c r="I171" s="60"/>
      <c r="J171" s="60"/>
      <c r="K171" s="60"/>
      <c r="L171" s="60"/>
      <c r="M171" s="60"/>
      <c r="N171" s="60"/>
      <c r="O171" s="60"/>
      <c r="P171" s="56">
        <f t="shared" si="39"/>
        <v>0</v>
      </c>
      <c r="Q171" s="57">
        <f t="shared" si="40"/>
        <v>0</v>
      </c>
      <c r="R171" s="58">
        <f t="shared" si="41"/>
        <v>0</v>
      </c>
    </row>
    <row r="172" spans="1:18" x14ac:dyDescent="0.25">
      <c r="A172" s="59"/>
      <c r="B172" s="59"/>
      <c r="C172" s="54">
        <v>42101</v>
      </c>
      <c r="D172" s="55">
        <f>([1]Previsionnel!$I$4/COUNT($C$167:$C$192))</f>
        <v>0</v>
      </c>
      <c r="E172" s="55">
        <f>([1]Previsionnel!$I$5/COUNT($C$167:$C$192))</f>
        <v>0</v>
      </c>
      <c r="F172" s="55">
        <f>([1]Previsionnel!$I$6/COUNT($C$167:$C$192))</f>
        <v>0</v>
      </c>
      <c r="G172" s="55">
        <f>([1]Previsionnel!$I$7/COUNT($C$167:$C$192))</f>
        <v>0</v>
      </c>
      <c r="H172" s="62"/>
      <c r="I172" s="62"/>
      <c r="J172" s="62"/>
      <c r="K172" s="62"/>
      <c r="L172" s="62"/>
      <c r="M172" s="62"/>
      <c r="N172" s="62"/>
      <c r="O172" s="62"/>
      <c r="P172" s="56">
        <f t="shared" si="39"/>
        <v>0</v>
      </c>
      <c r="Q172" s="57">
        <f t="shared" si="40"/>
        <v>0</v>
      </c>
      <c r="R172" s="58">
        <f t="shared" si="41"/>
        <v>0</v>
      </c>
    </row>
    <row r="173" spans="1:18" x14ac:dyDescent="0.25">
      <c r="A173" s="59"/>
      <c r="B173" s="59"/>
      <c r="C173" s="54">
        <v>42102</v>
      </c>
      <c r="D173" s="55">
        <f>([1]Previsionnel!$I$4/COUNT($C$167:$C$192))</f>
        <v>0</v>
      </c>
      <c r="E173" s="55">
        <f>([1]Previsionnel!$I$5/COUNT($C$167:$C$192))</f>
        <v>0</v>
      </c>
      <c r="F173" s="55">
        <f>([1]Previsionnel!$I$6/COUNT($C$167:$C$192))</f>
        <v>0</v>
      </c>
      <c r="G173" s="55">
        <f>([1]Previsionnel!$I$7/COUNT($C$167:$C$192))</f>
        <v>0</v>
      </c>
      <c r="H173" s="60"/>
      <c r="I173" s="60"/>
      <c r="J173" s="60"/>
      <c r="K173" s="60"/>
      <c r="L173" s="60"/>
      <c r="M173" s="60"/>
      <c r="N173" s="60"/>
      <c r="O173" s="60"/>
      <c r="P173" s="56">
        <f t="shared" si="39"/>
        <v>0</v>
      </c>
      <c r="Q173" s="57">
        <f t="shared" si="40"/>
        <v>0</v>
      </c>
      <c r="R173" s="58">
        <f t="shared" si="41"/>
        <v>0</v>
      </c>
    </row>
    <row r="174" spans="1:18" x14ac:dyDescent="0.25">
      <c r="A174" s="59"/>
      <c r="B174" s="59"/>
      <c r="C174" s="54">
        <v>42103</v>
      </c>
      <c r="D174" s="55">
        <f>([1]Previsionnel!$I$4/COUNT($C$167:$C$192))</f>
        <v>0</v>
      </c>
      <c r="E174" s="55">
        <f>([1]Previsionnel!$I$5/COUNT($C$167:$C$192))</f>
        <v>0</v>
      </c>
      <c r="F174" s="55">
        <f>([1]Previsionnel!$I$6/COUNT($C$167:$C$192))</f>
        <v>0</v>
      </c>
      <c r="G174" s="55">
        <f>([1]Previsionnel!$I$7/COUNT($C$167:$C$192))</f>
        <v>0</v>
      </c>
      <c r="H174" s="60"/>
      <c r="I174" s="60"/>
      <c r="J174" s="60"/>
      <c r="K174" s="60"/>
      <c r="L174" s="60"/>
      <c r="M174" s="60"/>
      <c r="N174" s="60"/>
      <c r="O174" s="60"/>
      <c r="P174" s="56">
        <f t="shared" si="39"/>
        <v>0</v>
      </c>
      <c r="Q174" s="57">
        <f t="shared" si="40"/>
        <v>0</v>
      </c>
      <c r="R174" s="58">
        <f t="shared" si="41"/>
        <v>0</v>
      </c>
    </row>
    <row r="175" spans="1:18" x14ac:dyDescent="0.25">
      <c r="A175" s="59"/>
      <c r="B175" s="59"/>
      <c r="C175" s="54">
        <v>42104</v>
      </c>
      <c r="D175" s="55">
        <f>([1]Previsionnel!$I$4/COUNT($C$167:$C$192))</f>
        <v>0</v>
      </c>
      <c r="E175" s="55">
        <f>([1]Previsionnel!$I$5/COUNT($C$167:$C$192))</f>
        <v>0</v>
      </c>
      <c r="F175" s="55">
        <f>([1]Previsionnel!$I$6/COUNT($C$167:$C$192))</f>
        <v>0</v>
      </c>
      <c r="G175" s="55">
        <f>([1]Previsionnel!$I$7/COUNT($C$167:$C$192))</f>
        <v>0</v>
      </c>
      <c r="H175" s="60"/>
      <c r="I175" s="60"/>
      <c r="J175" s="60"/>
      <c r="K175" s="60"/>
      <c r="L175" s="60"/>
      <c r="M175" s="60"/>
      <c r="N175" s="60"/>
      <c r="O175" s="60"/>
      <c r="P175" s="56">
        <f t="shared" si="39"/>
        <v>0</v>
      </c>
      <c r="Q175" s="57">
        <f t="shared" si="40"/>
        <v>0</v>
      </c>
      <c r="R175" s="58">
        <f t="shared" si="41"/>
        <v>0</v>
      </c>
    </row>
    <row r="176" spans="1:18" ht="15.75" x14ac:dyDescent="0.25">
      <c r="A176" s="50"/>
      <c r="B176" s="51">
        <v>16</v>
      </c>
      <c r="C176" s="61"/>
      <c r="D176" s="52">
        <f t="shared" ref="D176:O176" si="44">SUM(D177:D181)</f>
        <v>0</v>
      </c>
      <c r="E176" s="52">
        <f t="shared" si="44"/>
        <v>0</v>
      </c>
      <c r="F176" s="52">
        <f t="shared" si="44"/>
        <v>0</v>
      </c>
      <c r="G176" s="52">
        <f t="shared" si="44"/>
        <v>0</v>
      </c>
      <c r="H176" s="52">
        <f t="shared" si="44"/>
        <v>0</v>
      </c>
      <c r="I176" s="52">
        <f t="shared" si="44"/>
        <v>0</v>
      </c>
      <c r="J176" s="52">
        <f t="shared" si="44"/>
        <v>0</v>
      </c>
      <c r="K176" s="52">
        <f t="shared" si="44"/>
        <v>0</v>
      </c>
      <c r="L176" s="52">
        <f t="shared" si="44"/>
        <v>0</v>
      </c>
      <c r="M176" s="52">
        <f t="shared" si="44"/>
        <v>0</v>
      </c>
      <c r="N176" s="52">
        <f t="shared" si="44"/>
        <v>0</v>
      </c>
      <c r="O176" s="52">
        <f t="shared" si="44"/>
        <v>0</v>
      </c>
      <c r="P176" s="53">
        <f>SUM(D176:G176)</f>
        <v>0</v>
      </c>
      <c r="Q176" s="53">
        <f>SUM(H176:K176)</f>
        <v>0</v>
      </c>
      <c r="R176" s="53">
        <f>SUM(L176:O176)</f>
        <v>0</v>
      </c>
    </row>
    <row r="177" spans="1:18" x14ac:dyDescent="0.25">
      <c r="A177" s="59"/>
      <c r="B177" s="59"/>
      <c r="C177" s="54">
        <v>42107</v>
      </c>
      <c r="D177" s="55">
        <f>([1]Previsionnel!$I$4/COUNT($C$167:$C$192))</f>
        <v>0</v>
      </c>
      <c r="E177" s="55">
        <f>([1]Previsionnel!$I$5/COUNT($C$167:$C$192))</f>
        <v>0</v>
      </c>
      <c r="F177" s="55">
        <f>([1]Previsionnel!$I$6/COUNT($C$167:$C$192))</f>
        <v>0</v>
      </c>
      <c r="G177" s="55">
        <f>([1]Previsionnel!$I$7/COUNT($C$167:$C$192))</f>
        <v>0</v>
      </c>
      <c r="H177" s="60"/>
      <c r="I177" s="60"/>
      <c r="J177" s="60"/>
      <c r="K177" s="60"/>
      <c r="L177" s="60"/>
      <c r="M177" s="60"/>
      <c r="N177" s="60"/>
      <c r="O177" s="60"/>
      <c r="P177" s="56">
        <f t="shared" si="39"/>
        <v>0</v>
      </c>
      <c r="Q177" s="57">
        <f t="shared" si="40"/>
        <v>0</v>
      </c>
      <c r="R177" s="58">
        <f t="shared" si="41"/>
        <v>0</v>
      </c>
    </row>
    <row r="178" spans="1:18" x14ac:dyDescent="0.25">
      <c r="A178" s="59"/>
      <c r="B178" s="59"/>
      <c r="C178" s="54">
        <v>42108</v>
      </c>
      <c r="D178" s="55">
        <f>([1]Previsionnel!$I$4/COUNT($C$167:$C$192))</f>
        <v>0</v>
      </c>
      <c r="E178" s="55">
        <f>([1]Previsionnel!$I$5/COUNT($C$167:$C$192))</f>
        <v>0</v>
      </c>
      <c r="F178" s="55">
        <f>([1]Previsionnel!$I$6/COUNT($C$167:$C$192))</f>
        <v>0</v>
      </c>
      <c r="G178" s="55">
        <f>([1]Previsionnel!$I$7/COUNT($C$167:$C$192))</f>
        <v>0</v>
      </c>
      <c r="H178" s="60"/>
      <c r="I178" s="60"/>
      <c r="J178" s="60"/>
      <c r="K178" s="60"/>
      <c r="L178" s="60"/>
      <c r="M178" s="60"/>
      <c r="N178" s="60"/>
      <c r="O178" s="60"/>
      <c r="P178" s="56">
        <f t="shared" si="39"/>
        <v>0</v>
      </c>
      <c r="Q178" s="57">
        <f t="shared" si="40"/>
        <v>0</v>
      </c>
      <c r="R178" s="58">
        <f t="shared" si="41"/>
        <v>0</v>
      </c>
    </row>
    <row r="179" spans="1:18" x14ac:dyDescent="0.25">
      <c r="A179" s="59"/>
      <c r="B179" s="59"/>
      <c r="C179" s="54">
        <v>42109</v>
      </c>
      <c r="D179" s="55">
        <f>([1]Previsionnel!$I$4/COUNT($C$167:$C$192))</f>
        <v>0</v>
      </c>
      <c r="E179" s="55">
        <f>([1]Previsionnel!$I$5/COUNT($C$167:$C$192))</f>
        <v>0</v>
      </c>
      <c r="F179" s="55">
        <f>([1]Previsionnel!$I$6/COUNT($C$167:$C$192))</f>
        <v>0</v>
      </c>
      <c r="G179" s="55">
        <f>([1]Previsionnel!$I$7/COUNT($C$167:$C$192))</f>
        <v>0</v>
      </c>
      <c r="H179" s="60"/>
      <c r="I179" s="60"/>
      <c r="J179" s="60"/>
      <c r="K179" s="60"/>
      <c r="L179" s="60"/>
      <c r="M179" s="60"/>
      <c r="N179" s="60"/>
      <c r="O179" s="60"/>
      <c r="P179" s="56">
        <f t="shared" si="39"/>
        <v>0</v>
      </c>
      <c r="Q179" s="57">
        <f t="shared" si="40"/>
        <v>0</v>
      </c>
      <c r="R179" s="58">
        <f t="shared" si="41"/>
        <v>0</v>
      </c>
    </row>
    <row r="180" spans="1:18" x14ac:dyDescent="0.25">
      <c r="A180" s="59"/>
      <c r="B180" s="59"/>
      <c r="C180" s="54">
        <v>42110</v>
      </c>
      <c r="D180" s="55">
        <f>([1]Previsionnel!$I$4/COUNT($C$167:$C$192))</f>
        <v>0</v>
      </c>
      <c r="E180" s="55">
        <f>([1]Previsionnel!$I$5/COUNT($C$167:$C$192))</f>
        <v>0</v>
      </c>
      <c r="F180" s="55">
        <f>([1]Previsionnel!$I$6/COUNT($C$167:$C$192))</f>
        <v>0</v>
      </c>
      <c r="G180" s="55">
        <f>([1]Previsionnel!$I$7/COUNT($C$167:$C$192))</f>
        <v>0</v>
      </c>
      <c r="H180" s="60"/>
      <c r="I180" s="60"/>
      <c r="J180" s="60"/>
      <c r="K180" s="60"/>
      <c r="L180" s="60"/>
      <c r="M180" s="60"/>
      <c r="N180" s="60"/>
      <c r="O180" s="60"/>
      <c r="P180" s="56">
        <f t="shared" si="39"/>
        <v>0</v>
      </c>
      <c r="Q180" s="57">
        <f t="shared" si="40"/>
        <v>0</v>
      </c>
      <c r="R180" s="58">
        <f t="shared" si="41"/>
        <v>0</v>
      </c>
    </row>
    <row r="181" spans="1:18" x14ac:dyDescent="0.25">
      <c r="A181" s="59"/>
      <c r="B181" s="59"/>
      <c r="C181" s="54">
        <v>42111</v>
      </c>
      <c r="D181" s="55">
        <f>([1]Previsionnel!$I$4/COUNT($C$167:$C$192))</f>
        <v>0</v>
      </c>
      <c r="E181" s="55">
        <f>([1]Previsionnel!$I$5/COUNT($C$167:$C$192))</f>
        <v>0</v>
      </c>
      <c r="F181" s="55">
        <f>([1]Previsionnel!$I$6/COUNT($C$167:$C$192))</f>
        <v>0</v>
      </c>
      <c r="G181" s="55">
        <f>([1]Previsionnel!$I$7/COUNT($C$167:$C$192))</f>
        <v>0</v>
      </c>
      <c r="H181" s="60"/>
      <c r="I181" s="60"/>
      <c r="J181" s="60"/>
      <c r="K181" s="60"/>
      <c r="L181" s="60"/>
      <c r="M181" s="60"/>
      <c r="N181" s="60"/>
      <c r="O181" s="60"/>
      <c r="P181" s="56">
        <f t="shared" si="39"/>
        <v>0</v>
      </c>
      <c r="Q181" s="57">
        <f t="shared" si="40"/>
        <v>0</v>
      </c>
      <c r="R181" s="58">
        <f t="shared" si="41"/>
        <v>0</v>
      </c>
    </row>
    <row r="182" spans="1:18" ht="15.75" x14ac:dyDescent="0.25">
      <c r="A182" s="50"/>
      <c r="B182" s="51">
        <v>17</v>
      </c>
      <c r="C182" s="61"/>
      <c r="D182" s="52">
        <f t="shared" ref="D182:O182" si="45">SUM(D183:D187)</f>
        <v>0</v>
      </c>
      <c r="E182" s="52">
        <f t="shared" si="45"/>
        <v>0</v>
      </c>
      <c r="F182" s="52">
        <f t="shared" si="45"/>
        <v>0</v>
      </c>
      <c r="G182" s="52">
        <f t="shared" si="45"/>
        <v>0</v>
      </c>
      <c r="H182" s="52">
        <f t="shared" si="45"/>
        <v>0</v>
      </c>
      <c r="I182" s="52">
        <f t="shared" si="45"/>
        <v>0</v>
      </c>
      <c r="J182" s="52">
        <f t="shared" si="45"/>
        <v>0</v>
      </c>
      <c r="K182" s="52">
        <f t="shared" si="45"/>
        <v>0</v>
      </c>
      <c r="L182" s="52">
        <f t="shared" si="45"/>
        <v>0</v>
      </c>
      <c r="M182" s="52">
        <f t="shared" si="45"/>
        <v>0</v>
      </c>
      <c r="N182" s="52">
        <f t="shared" si="45"/>
        <v>0</v>
      </c>
      <c r="O182" s="52">
        <f t="shared" si="45"/>
        <v>0</v>
      </c>
      <c r="P182" s="53">
        <f>SUM(D182:G182)</f>
        <v>0</v>
      </c>
      <c r="Q182" s="53">
        <f>SUM(H182:K182)</f>
        <v>0</v>
      </c>
      <c r="R182" s="53">
        <f>SUM(L182:O182)</f>
        <v>0</v>
      </c>
    </row>
    <row r="183" spans="1:18" x14ac:dyDescent="0.25">
      <c r="A183" s="59"/>
      <c r="B183" s="59"/>
      <c r="C183" s="54">
        <v>42114</v>
      </c>
      <c r="D183" s="55">
        <f>([1]Previsionnel!$I$4/COUNT($C$167:$C$192))</f>
        <v>0</v>
      </c>
      <c r="E183" s="55">
        <f>([1]Previsionnel!$I$5/COUNT($C$167:$C$192))</f>
        <v>0</v>
      </c>
      <c r="F183" s="55">
        <f>([1]Previsionnel!$I$6/COUNT($C$167:$C$192))</f>
        <v>0</v>
      </c>
      <c r="G183" s="55">
        <f>([1]Previsionnel!$I$7/COUNT($C$167:$C$192))</f>
        <v>0</v>
      </c>
      <c r="H183" s="60"/>
      <c r="I183" s="60"/>
      <c r="J183" s="60"/>
      <c r="K183" s="60"/>
      <c r="L183" s="60"/>
      <c r="M183" s="60"/>
      <c r="N183" s="60"/>
      <c r="O183" s="60"/>
      <c r="P183" s="56">
        <f t="shared" si="39"/>
        <v>0</v>
      </c>
      <c r="Q183" s="57">
        <f t="shared" si="40"/>
        <v>0</v>
      </c>
      <c r="R183" s="58">
        <f t="shared" si="41"/>
        <v>0</v>
      </c>
    </row>
    <row r="184" spans="1:18" x14ac:dyDescent="0.25">
      <c r="A184" s="59"/>
      <c r="B184" s="59"/>
      <c r="C184" s="54">
        <v>42115</v>
      </c>
      <c r="D184" s="55">
        <f>([1]Previsionnel!$I$4/COUNT($C$167:$C$192))</f>
        <v>0</v>
      </c>
      <c r="E184" s="55">
        <f>([1]Previsionnel!$I$5/COUNT($C$167:$C$192))</f>
        <v>0</v>
      </c>
      <c r="F184" s="55">
        <f>([1]Previsionnel!$I$6/COUNT($C$167:$C$192))</f>
        <v>0</v>
      </c>
      <c r="G184" s="55">
        <f>([1]Previsionnel!$I$7/COUNT($C$167:$C$192))</f>
        <v>0</v>
      </c>
      <c r="H184" s="60"/>
      <c r="I184" s="60"/>
      <c r="J184" s="60"/>
      <c r="K184" s="60"/>
      <c r="L184" s="60"/>
      <c r="M184" s="60"/>
      <c r="N184" s="60"/>
      <c r="O184" s="60"/>
      <c r="P184" s="56">
        <f t="shared" si="39"/>
        <v>0</v>
      </c>
      <c r="Q184" s="57">
        <f t="shared" si="40"/>
        <v>0</v>
      </c>
      <c r="R184" s="58">
        <f t="shared" si="41"/>
        <v>0</v>
      </c>
    </row>
    <row r="185" spans="1:18" x14ac:dyDescent="0.25">
      <c r="A185" s="59"/>
      <c r="B185" s="59"/>
      <c r="C185" s="54">
        <v>42116</v>
      </c>
      <c r="D185" s="55">
        <f>([1]Previsionnel!$I$4/COUNT($C$167:$C$192))</f>
        <v>0</v>
      </c>
      <c r="E185" s="55">
        <f>([1]Previsionnel!$I$5/COUNT($C$167:$C$192))</f>
        <v>0</v>
      </c>
      <c r="F185" s="55">
        <f>([1]Previsionnel!$I$6/COUNT($C$167:$C$192))</f>
        <v>0</v>
      </c>
      <c r="G185" s="55">
        <f>([1]Previsionnel!$I$7/COUNT($C$167:$C$192))</f>
        <v>0</v>
      </c>
      <c r="H185" s="60"/>
      <c r="I185" s="60"/>
      <c r="J185" s="60"/>
      <c r="K185" s="60"/>
      <c r="L185" s="60"/>
      <c r="M185" s="60"/>
      <c r="N185" s="60"/>
      <c r="O185" s="60"/>
      <c r="P185" s="56">
        <f t="shared" si="39"/>
        <v>0</v>
      </c>
      <c r="Q185" s="57">
        <f t="shared" si="40"/>
        <v>0</v>
      </c>
      <c r="R185" s="58">
        <f t="shared" si="41"/>
        <v>0</v>
      </c>
    </row>
    <row r="186" spans="1:18" x14ac:dyDescent="0.25">
      <c r="A186" s="59"/>
      <c r="B186" s="59"/>
      <c r="C186" s="54">
        <v>42117</v>
      </c>
      <c r="D186" s="55">
        <f>([1]Previsionnel!$I$4/COUNT($C$167:$C$192))</f>
        <v>0</v>
      </c>
      <c r="E186" s="55">
        <f>([1]Previsionnel!$I$5/COUNT($C$167:$C$192))</f>
        <v>0</v>
      </c>
      <c r="F186" s="55">
        <f>([1]Previsionnel!$I$6/COUNT($C$167:$C$192))</f>
        <v>0</v>
      </c>
      <c r="G186" s="55">
        <f>([1]Previsionnel!$I$7/COUNT($C$167:$C$192))</f>
        <v>0</v>
      </c>
      <c r="H186" s="60"/>
      <c r="I186" s="60"/>
      <c r="J186" s="60"/>
      <c r="K186" s="60"/>
      <c r="L186" s="60"/>
      <c r="M186" s="60"/>
      <c r="N186" s="60"/>
      <c r="O186" s="60"/>
      <c r="P186" s="56">
        <f t="shared" si="39"/>
        <v>0</v>
      </c>
      <c r="Q186" s="57">
        <f t="shared" si="40"/>
        <v>0</v>
      </c>
      <c r="R186" s="58">
        <f t="shared" si="41"/>
        <v>0</v>
      </c>
    </row>
    <row r="187" spans="1:18" x14ac:dyDescent="0.25">
      <c r="A187" s="59"/>
      <c r="B187" s="59"/>
      <c r="C187" s="54">
        <v>42118</v>
      </c>
      <c r="D187" s="55">
        <f>([1]Previsionnel!$I$4/COUNT($C$167:$C$192))</f>
        <v>0</v>
      </c>
      <c r="E187" s="55">
        <f>([1]Previsionnel!$I$5/COUNT($C$167:$C$192))</f>
        <v>0</v>
      </c>
      <c r="F187" s="55">
        <f>([1]Previsionnel!$I$6/COUNT($C$167:$C$192))</f>
        <v>0</v>
      </c>
      <c r="G187" s="55">
        <f>([1]Previsionnel!$I$7/COUNT($C$167:$C$192))</f>
        <v>0</v>
      </c>
      <c r="H187" s="60"/>
      <c r="I187" s="60"/>
      <c r="J187" s="60"/>
      <c r="K187" s="60"/>
      <c r="L187" s="60"/>
      <c r="M187" s="60"/>
      <c r="N187" s="60"/>
      <c r="O187" s="60"/>
      <c r="P187" s="56">
        <f t="shared" si="39"/>
        <v>0</v>
      </c>
      <c r="Q187" s="57">
        <f t="shared" si="40"/>
        <v>0</v>
      </c>
      <c r="R187" s="58">
        <f t="shared" si="41"/>
        <v>0</v>
      </c>
    </row>
    <row r="188" spans="1:18" ht="15.75" x14ac:dyDescent="0.25">
      <c r="A188" s="50"/>
      <c r="B188" s="51">
        <v>18</v>
      </c>
      <c r="C188" s="61"/>
      <c r="D188" s="52">
        <f>SUM(D189:D192,D194)</f>
        <v>0</v>
      </c>
      <c r="E188" s="52">
        <f t="shared" ref="E188:R188" si="46">SUM(E189:E192,E194)</f>
        <v>0</v>
      </c>
      <c r="F188" s="52">
        <f t="shared" si="46"/>
        <v>0</v>
      </c>
      <c r="G188" s="52">
        <f t="shared" si="46"/>
        <v>0</v>
      </c>
      <c r="H188" s="52">
        <f t="shared" si="46"/>
        <v>0</v>
      </c>
      <c r="I188" s="52">
        <f t="shared" si="46"/>
        <v>0</v>
      </c>
      <c r="J188" s="52">
        <f t="shared" si="46"/>
        <v>0</v>
      </c>
      <c r="K188" s="52">
        <f t="shared" si="46"/>
        <v>0</v>
      </c>
      <c r="L188" s="52">
        <f t="shared" si="46"/>
        <v>0</v>
      </c>
      <c r="M188" s="52">
        <f t="shared" si="46"/>
        <v>0</v>
      </c>
      <c r="N188" s="52">
        <f t="shared" si="46"/>
        <v>0</v>
      </c>
      <c r="O188" s="52">
        <f t="shared" si="46"/>
        <v>0</v>
      </c>
      <c r="P188" s="53">
        <f t="shared" si="46"/>
        <v>0</v>
      </c>
      <c r="Q188" s="53">
        <f t="shared" si="46"/>
        <v>0</v>
      </c>
      <c r="R188" s="53">
        <f t="shared" si="46"/>
        <v>0</v>
      </c>
    </row>
    <row r="189" spans="1:18" x14ac:dyDescent="0.25">
      <c r="A189" s="59"/>
      <c r="B189" s="59"/>
      <c r="C189" s="54">
        <v>42121</v>
      </c>
      <c r="D189" s="55">
        <f>([1]Previsionnel!$I$4/COUNT($C$167:$C$192))</f>
        <v>0</v>
      </c>
      <c r="E189" s="55">
        <f>([1]Previsionnel!$I$5/COUNT($C$167:$C$192))</f>
        <v>0</v>
      </c>
      <c r="F189" s="55">
        <f>([1]Previsionnel!$I$6/COUNT($C$167:$C$192))</f>
        <v>0</v>
      </c>
      <c r="G189" s="55">
        <f>([1]Previsionnel!$I$7/COUNT($C$167:$C$192))</f>
        <v>0</v>
      </c>
      <c r="H189" s="60"/>
      <c r="I189" s="60"/>
      <c r="J189" s="60"/>
      <c r="K189" s="60"/>
      <c r="L189" s="60"/>
      <c r="M189" s="60"/>
      <c r="N189" s="60"/>
      <c r="O189" s="60"/>
      <c r="P189" s="56">
        <f t="shared" si="39"/>
        <v>0</v>
      </c>
      <c r="Q189" s="57">
        <f t="shared" si="40"/>
        <v>0</v>
      </c>
      <c r="R189" s="58">
        <f t="shared" si="41"/>
        <v>0</v>
      </c>
    </row>
    <row r="190" spans="1:18" x14ac:dyDescent="0.25">
      <c r="A190" s="59"/>
      <c r="B190" s="59"/>
      <c r="C190" s="54">
        <v>42122</v>
      </c>
      <c r="D190" s="55">
        <f>([1]Previsionnel!$I$4/COUNT($C$167:$C$192))</f>
        <v>0</v>
      </c>
      <c r="E190" s="55">
        <f>([1]Previsionnel!$I$5/COUNT($C$167:$C$192))</f>
        <v>0</v>
      </c>
      <c r="F190" s="55">
        <f>([1]Previsionnel!$I$6/COUNT($C$167:$C$192))</f>
        <v>0</v>
      </c>
      <c r="G190" s="55">
        <f>([1]Previsionnel!$I$7/COUNT($C$167:$C$192))</f>
        <v>0</v>
      </c>
      <c r="H190" s="60"/>
      <c r="I190" s="60"/>
      <c r="J190" s="60"/>
      <c r="K190" s="60"/>
      <c r="L190" s="60"/>
      <c r="M190" s="60"/>
      <c r="N190" s="60"/>
      <c r="O190" s="60"/>
      <c r="P190" s="56">
        <f t="shared" si="39"/>
        <v>0</v>
      </c>
      <c r="Q190" s="57">
        <f t="shared" si="40"/>
        <v>0</v>
      </c>
      <c r="R190" s="58">
        <f t="shared" si="41"/>
        <v>0</v>
      </c>
    </row>
    <row r="191" spans="1:18" x14ac:dyDescent="0.25">
      <c r="A191" s="59"/>
      <c r="B191" s="59"/>
      <c r="C191" s="54">
        <v>42123</v>
      </c>
      <c r="D191" s="55">
        <f>([1]Previsionnel!$I$4/COUNT($C$167:$C$192))</f>
        <v>0</v>
      </c>
      <c r="E191" s="55">
        <f>([1]Previsionnel!$I$5/COUNT($C$167:$C$192))</f>
        <v>0</v>
      </c>
      <c r="F191" s="55">
        <f>([1]Previsionnel!$I$6/COUNT($C$167:$C$192))</f>
        <v>0</v>
      </c>
      <c r="G191" s="55">
        <f>([1]Previsionnel!$I$7/COUNT($C$167:$C$192))</f>
        <v>0</v>
      </c>
      <c r="H191" s="60"/>
      <c r="I191" s="60"/>
      <c r="J191" s="60"/>
      <c r="K191" s="60"/>
      <c r="L191" s="60"/>
      <c r="M191" s="60"/>
      <c r="N191" s="60"/>
      <c r="O191" s="60"/>
      <c r="P191" s="56">
        <f t="shared" si="39"/>
        <v>0</v>
      </c>
      <c r="Q191" s="57">
        <f t="shared" si="40"/>
        <v>0</v>
      </c>
      <c r="R191" s="58">
        <f t="shared" si="41"/>
        <v>0</v>
      </c>
    </row>
    <row r="192" spans="1:18" x14ac:dyDescent="0.25">
      <c r="A192" s="59"/>
      <c r="B192" s="59"/>
      <c r="C192" s="54">
        <v>42124</v>
      </c>
      <c r="D192" s="55">
        <f>([1]Previsionnel!$I$4/COUNT($C$167:$C$192))</f>
        <v>0</v>
      </c>
      <c r="E192" s="55">
        <f>([1]Previsionnel!$I$5/COUNT($C$167:$C$192))</f>
        <v>0</v>
      </c>
      <c r="F192" s="55">
        <f>([1]Previsionnel!$I$6/COUNT($C$167:$C$192))</f>
        <v>0</v>
      </c>
      <c r="G192" s="55">
        <f>([1]Previsionnel!$I$7/COUNT($C$167:$C$192))</f>
        <v>0</v>
      </c>
      <c r="H192" s="60"/>
      <c r="I192" s="60"/>
      <c r="J192" s="60"/>
      <c r="K192" s="60"/>
      <c r="L192" s="60"/>
      <c r="M192" s="60"/>
      <c r="N192" s="60"/>
      <c r="O192" s="60"/>
      <c r="P192" s="56">
        <f t="shared" si="39"/>
        <v>0</v>
      </c>
      <c r="Q192" s="57">
        <f t="shared" si="40"/>
        <v>0</v>
      </c>
      <c r="R192" s="58">
        <f t="shared" si="41"/>
        <v>0</v>
      </c>
    </row>
    <row r="193" spans="1:18" ht="15.75" x14ac:dyDescent="0.25">
      <c r="A193" s="46" t="str">
        <f>PROPER(TEXT(DATE(2015,5,1),"mmmm aaaa"))</f>
        <v>Mai 2015</v>
      </c>
      <c r="B193" s="47"/>
      <c r="C193" s="47"/>
      <c r="D193" s="48">
        <f>SUM(D194,D195,D201,D207,D213)</f>
        <v>0</v>
      </c>
      <c r="E193" s="48">
        <f t="shared" ref="E193:R193" si="47">SUM(E194,E195,E201,E207,E213)</f>
        <v>0</v>
      </c>
      <c r="F193" s="48">
        <f t="shared" si="47"/>
        <v>0</v>
      </c>
      <c r="G193" s="48">
        <f t="shared" si="47"/>
        <v>0</v>
      </c>
      <c r="H193" s="48">
        <f t="shared" si="47"/>
        <v>0</v>
      </c>
      <c r="I193" s="48">
        <f t="shared" si="47"/>
        <v>0</v>
      </c>
      <c r="J193" s="48">
        <f t="shared" si="47"/>
        <v>0</v>
      </c>
      <c r="K193" s="48">
        <f t="shared" si="47"/>
        <v>0</v>
      </c>
      <c r="L193" s="48">
        <f t="shared" si="47"/>
        <v>0</v>
      </c>
      <c r="M193" s="48">
        <f t="shared" si="47"/>
        <v>0</v>
      </c>
      <c r="N193" s="48">
        <f t="shared" si="47"/>
        <v>0</v>
      </c>
      <c r="O193" s="48">
        <f t="shared" si="47"/>
        <v>0</v>
      </c>
      <c r="P193" s="49">
        <f t="shared" si="47"/>
        <v>0</v>
      </c>
      <c r="Q193" s="49">
        <f t="shared" si="47"/>
        <v>0</v>
      </c>
      <c r="R193" s="49">
        <f t="shared" si="47"/>
        <v>0</v>
      </c>
    </row>
    <row r="194" spans="1:18" x14ac:dyDescent="0.25">
      <c r="B194" s="59"/>
      <c r="C194" s="54">
        <v>42125</v>
      </c>
      <c r="D194" s="55">
        <f>([1]Previsionnel!$J$4/COUNT($C$194:$C$218))</f>
        <v>0</v>
      </c>
      <c r="E194" s="55">
        <f>([1]Previsionnel!$J$5/COUNT($C$194:$C$218))</f>
        <v>0</v>
      </c>
      <c r="F194" s="55">
        <f>([1]Previsionnel!$J$6/COUNT($C$194:$C$218))</f>
        <v>0</v>
      </c>
      <c r="G194" s="55">
        <f>([1]Previsionnel!$J$7/COUNT($C$194:$C$218))</f>
        <v>0</v>
      </c>
      <c r="H194" s="60"/>
      <c r="I194" s="60"/>
      <c r="J194" s="60"/>
      <c r="K194" s="60"/>
      <c r="L194" s="60"/>
      <c r="M194" s="60"/>
      <c r="N194" s="60"/>
      <c r="O194" s="60"/>
      <c r="P194" s="56">
        <f t="shared" si="39"/>
        <v>0</v>
      </c>
      <c r="Q194" s="57">
        <f t="shared" si="40"/>
        <v>0</v>
      </c>
      <c r="R194" s="58">
        <f t="shared" si="41"/>
        <v>0</v>
      </c>
    </row>
    <row r="195" spans="1:18" ht="15.75" x14ac:dyDescent="0.25">
      <c r="A195" s="50"/>
      <c r="B195" s="51">
        <v>19</v>
      </c>
      <c r="C195" s="61"/>
      <c r="D195" s="52">
        <f t="shared" ref="D195:O195" si="48">SUM(D196:D200)</f>
        <v>0</v>
      </c>
      <c r="E195" s="52">
        <f t="shared" si="48"/>
        <v>0</v>
      </c>
      <c r="F195" s="52">
        <f t="shared" si="48"/>
        <v>0</v>
      </c>
      <c r="G195" s="52">
        <f t="shared" si="48"/>
        <v>0</v>
      </c>
      <c r="H195" s="52">
        <f t="shared" si="48"/>
        <v>0</v>
      </c>
      <c r="I195" s="52">
        <f t="shared" si="48"/>
        <v>0</v>
      </c>
      <c r="J195" s="52">
        <f t="shared" si="48"/>
        <v>0</v>
      </c>
      <c r="K195" s="52">
        <f t="shared" si="48"/>
        <v>0</v>
      </c>
      <c r="L195" s="52">
        <f t="shared" si="48"/>
        <v>0</v>
      </c>
      <c r="M195" s="52">
        <f t="shared" si="48"/>
        <v>0</v>
      </c>
      <c r="N195" s="52">
        <f t="shared" si="48"/>
        <v>0</v>
      </c>
      <c r="O195" s="52">
        <f t="shared" si="48"/>
        <v>0</v>
      </c>
      <c r="P195" s="53">
        <f>SUM(D195:G195)</f>
        <v>0</v>
      </c>
      <c r="Q195" s="53">
        <f>SUM(H195:K195)</f>
        <v>0</v>
      </c>
      <c r="R195" s="53">
        <f>SUM(L195:O195)</f>
        <v>0</v>
      </c>
    </row>
    <row r="196" spans="1:18" x14ac:dyDescent="0.25">
      <c r="A196" s="59"/>
      <c r="B196" s="59"/>
      <c r="C196" s="54">
        <v>42128</v>
      </c>
      <c r="D196" s="55">
        <f>([1]Previsionnel!$J$4/COUNT($C$194:$C$218))</f>
        <v>0</v>
      </c>
      <c r="E196" s="55">
        <f>([1]Previsionnel!$J$5/COUNT($C$194:$C$218))</f>
        <v>0</v>
      </c>
      <c r="F196" s="55">
        <f>([1]Previsionnel!$J$6/COUNT($C$194:$C$218))</f>
        <v>0</v>
      </c>
      <c r="G196" s="55">
        <f>([1]Previsionnel!$J$7/COUNT($C$194:$C$218))</f>
        <v>0</v>
      </c>
      <c r="H196" s="60"/>
      <c r="I196" s="60"/>
      <c r="J196" s="60"/>
      <c r="K196" s="60"/>
      <c r="L196" s="60"/>
      <c r="M196" s="60"/>
      <c r="N196" s="60"/>
      <c r="O196" s="60"/>
      <c r="P196" s="56">
        <f t="shared" si="39"/>
        <v>0</v>
      </c>
      <c r="Q196" s="57">
        <f t="shared" si="40"/>
        <v>0</v>
      </c>
      <c r="R196" s="58">
        <f t="shared" si="41"/>
        <v>0</v>
      </c>
    </row>
    <row r="197" spans="1:18" x14ac:dyDescent="0.25">
      <c r="A197" s="59"/>
      <c r="B197" s="59"/>
      <c r="C197" s="54">
        <v>42129</v>
      </c>
      <c r="D197" s="55">
        <f>([1]Previsionnel!$J$4/COUNT($C$194:$C$218))</f>
        <v>0</v>
      </c>
      <c r="E197" s="55">
        <f>([1]Previsionnel!$J$5/COUNT($C$194:$C$218))</f>
        <v>0</v>
      </c>
      <c r="F197" s="55">
        <f>([1]Previsionnel!$J$6/COUNT($C$194:$C$218))</f>
        <v>0</v>
      </c>
      <c r="G197" s="55">
        <f>([1]Previsionnel!$J$7/COUNT($C$194:$C$218))</f>
        <v>0</v>
      </c>
      <c r="H197" s="60"/>
      <c r="I197" s="60"/>
      <c r="J197" s="60"/>
      <c r="K197" s="60"/>
      <c r="L197" s="60"/>
      <c r="M197" s="60"/>
      <c r="N197" s="60"/>
      <c r="O197" s="60"/>
      <c r="P197" s="56">
        <f t="shared" si="39"/>
        <v>0</v>
      </c>
      <c r="Q197" s="57">
        <f t="shared" si="40"/>
        <v>0</v>
      </c>
      <c r="R197" s="58">
        <f t="shared" si="41"/>
        <v>0</v>
      </c>
    </row>
    <row r="198" spans="1:18" x14ac:dyDescent="0.25">
      <c r="A198" s="59"/>
      <c r="B198" s="59"/>
      <c r="C198" s="54">
        <v>42130</v>
      </c>
      <c r="D198" s="55">
        <f>([1]Previsionnel!$J$4/COUNT($C$194:$C$218))</f>
        <v>0</v>
      </c>
      <c r="E198" s="55">
        <f>([1]Previsionnel!$J$5/COUNT($C$194:$C$218))</f>
        <v>0</v>
      </c>
      <c r="F198" s="55">
        <f>([1]Previsionnel!$J$6/COUNT($C$194:$C$218))</f>
        <v>0</v>
      </c>
      <c r="G198" s="55">
        <f>([1]Previsionnel!$J$7/COUNT($C$194:$C$218))</f>
        <v>0</v>
      </c>
      <c r="H198" s="60"/>
      <c r="I198" s="60"/>
      <c r="J198" s="60"/>
      <c r="K198" s="60"/>
      <c r="L198" s="60"/>
      <c r="M198" s="60"/>
      <c r="N198" s="60"/>
      <c r="O198" s="60"/>
      <c r="P198" s="56">
        <f t="shared" si="39"/>
        <v>0</v>
      </c>
      <c r="Q198" s="57">
        <f t="shared" si="40"/>
        <v>0</v>
      </c>
      <c r="R198" s="58">
        <f t="shared" si="41"/>
        <v>0</v>
      </c>
    </row>
    <row r="199" spans="1:18" x14ac:dyDescent="0.25">
      <c r="A199" s="59"/>
      <c r="B199" s="59"/>
      <c r="C199" s="54">
        <v>42131</v>
      </c>
      <c r="D199" s="55">
        <f>([1]Previsionnel!$J$4/COUNT($C$194:$C$218))</f>
        <v>0</v>
      </c>
      <c r="E199" s="55">
        <f>([1]Previsionnel!$J$5/COUNT($C$194:$C$218))</f>
        <v>0</v>
      </c>
      <c r="F199" s="55">
        <f>([1]Previsionnel!$J$6/COUNT($C$194:$C$218))</f>
        <v>0</v>
      </c>
      <c r="G199" s="55">
        <f>([1]Previsionnel!$J$7/COUNT($C$194:$C$218))</f>
        <v>0</v>
      </c>
      <c r="H199" s="60"/>
      <c r="I199" s="60"/>
      <c r="J199" s="60"/>
      <c r="K199" s="60"/>
      <c r="L199" s="60"/>
      <c r="M199" s="60"/>
      <c r="N199" s="60"/>
      <c r="O199" s="60"/>
      <c r="P199" s="56">
        <f t="shared" si="39"/>
        <v>0</v>
      </c>
      <c r="Q199" s="57">
        <f t="shared" si="40"/>
        <v>0</v>
      </c>
      <c r="R199" s="58">
        <f t="shared" si="41"/>
        <v>0</v>
      </c>
    </row>
    <row r="200" spans="1:18" x14ac:dyDescent="0.25">
      <c r="A200" s="59"/>
      <c r="B200" s="59"/>
      <c r="C200" s="54">
        <v>42132</v>
      </c>
      <c r="D200" s="55">
        <f>([1]Previsionnel!$J$4/COUNT($C$194:$C$218))</f>
        <v>0</v>
      </c>
      <c r="E200" s="55">
        <f>([1]Previsionnel!$J$5/COUNT($C$194:$C$218))</f>
        <v>0</v>
      </c>
      <c r="F200" s="55">
        <f>([1]Previsionnel!$J$6/COUNT($C$194:$C$218))</f>
        <v>0</v>
      </c>
      <c r="G200" s="55">
        <f>([1]Previsionnel!$J$7/COUNT($C$194:$C$218))</f>
        <v>0</v>
      </c>
      <c r="H200" s="60"/>
      <c r="I200" s="60"/>
      <c r="J200" s="60"/>
      <c r="K200" s="60"/>
      <c r="L200" s="60"/>
      <c r="M200" s="60"/>
      <c r="N200" s="60"/>
      <c r="O200" s="60"/>
      <c r="P200" s="56">
        <f t="shared" si="39"/>
        <v>0</v>
      </c>
      <c r="Q200" s="57">
        <f t="shared" si="40"/>
        <v>0</v>
      </c>
      <c r="R200" s="58">
        <f t="shared" si="41"/>
        <v>0</v>
      </c>
    </row>
    <row r="201" spans="1:18" ht="15.75" x14ac:dyDescent="0.25">
      <c r="A201" s="50"/>
      <c r="B201" s="51">
        <v>20</v>
      </c>
      <c r="C201" s="61"/>
      <c r="D201" s="52">
        <f t="shared" ref="D201:O201" si="49">SUM(D202:D206)</f>
        <v>0</v>
      </c>
      <c r="E201" s="52">
        <f t="shared" si="49"/>
        <v>0</v>
      </c>
      <c r="F201" s="52">
        <f t="shared" si="49"/>
        <v>0</v>
      </c>
      <c r="G201" s="52">
        <f t="shared" si="49"/>
        <v>0</v>
      </c>
      <c r="H201" s="52">
        <f t="shared" si="49"/>
        <v>0</v>
      </c>
      <c r="I201" s="52">
        <f t="shared" si="49"/>
        <v>0</v>
      </c>
      <c r="J201" s="52">
        <f t="shared" si="49"/>
        <v>0</v>
      </c>
      <c r="K201" s="52">
        <f t="shared" si="49"/>
        <v>0</v>
      </c>
      <c r="L201" s="52">
        <f t="shared" si="49"/>
        <v>0</v>
      </c>
      <c r="M201" s="52">
        <f t="shared" si="49"/>
        <v>0</v>
      </c>
      <c r="N201" s="52">
        <f t="shared" si="49"/>
        <v>0</v>
      </c>
      <c r="O201" s="52">
        <f t="shared" si="49"/>
        <v>0</v>
      </c>
      <c r="P201" s="53">
        <f>SUM(D201:G201)</f>
        <v>0</v>
      </c>
      <c r="Q201" s="53">
        <f>SUM(H201:K201)</f>
        <v>0</v>
      </c>
      <c r="R201" s="53">
        <f>SUM(L201:O201)</f>
        <v>0</v>
      </c>
    </row>
    <row r="202" spans="1:18" x14ac:dyDescent="0.25">
      <c r="A202" s="59"/>
      <c r="B202" s="59"/>
      <c r="C202" s="54">
        <v>42135</v>
      </c>
      <c r="D202" s="55">
        <f>([1]Previsionnel!$J$4/COUNT($C$194:$C$218))</f>
        <v>0</v>
      </c>
      <c r="E202" s="55">
        <f>([1]Previsionnel!$J$5/COUNT($C$194:$C$218))</f>
        <v>0</v>
      </c>
      <c r="F202" s="55">
        <f>([1]Previsionnel!$J$6/COUNT($C$194:$C$218))</f>
        <v>0</v>
      </c>
      <c r="G202" s="55">
        <f>([1]Previsionnel!$J$7/COUNT($C$194:$C$218))</f>
        <v>0</v>
      </c>
      <c r="H202" s="60"/>
      <c r="I202" s="60"/>
      <c r="J202" s="60"/>
      <c r="K202" s="60"/>
      <c r="L202" s="60"/>
      <c r="M202" s="60"/>
      <c r="N202" s="60"/>
      <c r="O202" s="60"/>
      <c r="P202" s="56">
        <f t="shared" si="39"/>
        <v>0</v>
      </c>
      <c r="Q202" s="57">
        <f t="shared" si="40"/>
        <v>0</v>
      </c>
      <c r="R202" s="58">
        <f t="shared" si="41"/>
        <v>0</v>
      </c>
    </row>
    <row r="203" spans="1:18" x14ac:dyDescent="0.25">
      <c r="A203" s="59"/>
      <c r="B203" s="59"/>
      <c r="C203" s="54">
        <v>42136</v>
      </c>
      <c r="D203" s="55">
        <f>([1]Previsionnel!$J$4/COUNT($C$194:$C$218))</f>
        <v>0</v>
      </c>
      <c r="E203" s="55">
        <f>([1]Previsionnel!$J$5/COUNT($C$194:$C$218))</f>
        <v>0</v>
      </c>
      <c r="F203" s="55">
        <f>([1]Previsionnel!$J$6/COUNT($C$194:$C$218))</f>
        <v>0</v>
      </c>
      <c r="G203" s="55">
        <f>([1]Previsionnel!$J$7/COUNT($C$194:$C$218))</f>
        <v>0</v>
      </c>
      <c r="H203" s="60"/>
      <c r="I203" s="60"/>
      <c r="J203" s="60"/>
      <c r="K203" s="60"/>
      <c r="L203" s="60"/>
      <c r="M203" s="60"/>
      <c r="N203" s="60"/>
      <c r="O203" s="60"/>
      <c r="P203" s="56">
        <f t="shared" si="39"/>
        <v>0</v>
      </c>
      <c r="Q203" s="57">
        <f t="shared" si="40"/>
        <v>0</v>
      </c>
      <c r="R203" s="58">
        <f t="shared" si="41"/>
        <v>0</v>
      </c>
    </row>
    <row r="204" spans="1:18" x14ac:dyDescent="0.25">
      <c r="A204" s="59"/>
      <c r="B204" s="59"/>
      <c r="C204" s="54">
        <v>42137</v>
      </c>
      <c r="D204" s="55">
        <f>([1]Previsionnel!$J$4/COUNT($C$194:$C$218))</f>
        <v>0</v>
      </c>
      <c r="E204" s="55">
        <f>([1]Previsionnel!$J$5/COUNT($C$194:$C$218))</f>
        <v>0</v>
      </c>
      <c r="F204" s="55">
        <f>([1]Previsionnel!$J$6/COUNT($C$194:$C$218))</f>
        <v>0</v>
      </c>
      <c r="G204" s="55">
        <f>([1]Previsionnel!$J$7/COUNT($C$194:$C$218))</f>
        <v>0</v>
      </c>
      <c r="H204" s="60"/>
      <c r="I204" s="60"/>
      <c r="J204" s="60"/>
      <c r="K204" s="60"/>
      <c r="L204" s="60"/>
      <c r="M204" s="60"/>
      <c r="N204" s="60"/>
      <c r="O204" s="60"/>
      <c r="P204" s="56">
        <f t="shared" si="39"/>
        <v>0</v>
      </c>
      <c r="Q204" s="57">
        <f t="shared" si="40"/>
        <v>0</v>
      </c>
      <c r="R204" s="58">
        <f t="shared" si="41"/>
        <v>0</v>
      </c>
    </row>
    <row r="205" spans="1:18" x14ac:dyDescent="0.25">
      <c r="A205" s="59"/>
      <c r="B205" s="59"/>
      <c r="C205" s="54">
        <v>42138</v>
      </c>
      <c r="D205" s="55">
        <f>([1]Previsionnel!$J$4/COUNT($C$194:$C$218))</f>
        <v>0</v>
      </c>
      <c r="E205" s="55">
        <f>([1]Previsionnel!$J$5/COUNT($C$194:$C$218))</f>
        <v>0</v>
      </c>
      <c r="F205" s="55">
        <f>([1]Previsionnel!$J$6/COUNT($C$194:$C$218))</f>
        <v>0</v>
      </c>
      <c r="G205" s="55">
        <f>([1]Previsionnel!$J$7/COUNT($C$194:$C$218))</f>
        <v>0</v>
      </c>
      <c r="H205" s="62"/>
      <c r="I205" s="62"/>
      <c r="J205" s="62"/>
      <c r="K205" s="62"/>
      <c r="L205" s="62"/>
      <c r="M205" s="62"/>
      <c r="N205" s="62"/>
      <c r="O205" s="62"/>
      <c r="P205" s="56">
        <f t="shared" si="39"/>
        <v>0</v>
      </c>
      <c r="Q205" s="57">
        <f t="shared" si="40"/>
        <v>0</v>
      </c>
      <c r="R205" s="58">
        <f t="shared" si="41"/>
        <v>0</v>
      </c>
    </row>
    <row r="206" spans="1:18" x14ac:dyDescent="0.25">
      <c r="A206" s="59"/>
      <c r="B206" s="59"/>
      <c r="C206" s="54">
        <v>42139</v>
      </c>
      <c r="D206" s="55">
        <f>([1]Previsionnel!$J$4/COUNT($C$194:$C$218))</f>
        <v>0</v>
      </c>
      <c r="E206" s="55">
        <f>([1]Previsionnel!$J$5/COUNT($C$194:$C$218))</f>
        <v>0</v>
      </c>
      <c r="F206" s="55">
        <f>([1]Previsionnel!$J$6/COUNT($C$194:$C$218))</f>
        <v>0</v>
      </c>
      <c r="G206" s="55">
        <f>([1]Previsionnel!$J$7/COUNT($C$194:$C$218))</f>
        <v>0</v>
      </c>
      <c r="H206" s="60"/>
      <c r="I206" s="60"/>
      <c r="J206" s="60"/>
      <c r="K206" s="60"/>
      <c r="L206" s="60"/>
      <c r="M206" s="60"/>
      <c r="N206" s="60"/>
      <c r="O206" s="60"/>
      <c r="P206" s="56">
        <f t="shared" si="39"/>
        <v>0</v>
      </c>
      <c r="Q206" s="57">
        <f t="shared" si="40"/>
        <v>0</v>
      </c>
      <c r="R206" s="58">
        <f t="shared" si="41"/>
        <v>0</v>
      </c>
    </row>
    <row r="207" spans="1:18" ht="15.75" x14ac:dyDescent="0.25">
      <c r="A207" s="50"/>
      <c r="B207" s="51">
        <v>21</v>
      </c>
      <c r="C207" s="61"/>
      <c r="D207" s="52">
        <f t="shared" ref="D207:O207" si="50">SUM(D208:D212)</f>
        <v>0</v>
      </c>
      <c r="E207" s="52">
        <f t="shared" si="50"/>
        <v>0</v>
      </c>
      <c r="F207" s="52">
        <f t="shared" si="50"/>
        <v>0</v>
      </c>
      <c r="G207" s="52">
        <f t="shared" si="50"/>
        <v>0</v>
      </c>
      <c r="H207" s="52">
        <f t="shared" si="50"/>
        <v>0</v>
      </c>
      <c r="I207" s="52">
        <f t="shared" si="50"/>
        <v>0</v>
      </c>
      <c r="J207" s="52">
        <f t="shared" si="50"/>
        <v>0</v>
      </c>
      <c r="K207" s="52">
        <f t="shared" si="50"/>
        <v>0</v>
      </c>
      <c r="L207" s="52">
        <f t="shared" si="50"/>
        <v>0</v>
      </c>
      <c r="M207" s="52">
        <f t="shared" si="50"/>
        <v>0</v>
      </c>
      <c r="N207" s="52">
        <f t="shared" si="50"/>
        <v>0</v>
      </c>
      <c r="O207" s="52">
        <f t="shared" si="50"/>
        <v>0</v>
      </c>
      <c r="P207" s="53">
        <f>SUM(D207:G207)</f>
        <v>0</v>
      </c>
      <c r="Q207" s="53">
        <f>SUM(H207:K207)</f>
        <v>0</v>
      </c>
      <c r="R207" s="53">
        <f>SUM(L207:O207)</f>
        <v>0</v>
      </c>
    </row>
    <row r="208" spans="1:18" x14ac:dyDescent="0.25">
      <c r="A208" s="59"/>
      <c r="B208" s="59"/>
      <c r="C208" s="54">
        <v>42142</v>
      </c>
      <c r="D208" s="55">
        <f>([1]Previsionnel!$J$4/COUNT($C$194:$C$218))</f>
        <v>0</v>
      </c>
      <c r="E208" s="55">
        <f>([1]Previsionnel!$J$5/COUNT($C$194:$C$218))</f>
        <v>0</v>
      </c>
      <c r="F208" s="55">
        <f>([1]Previsionnel!$J$6/COUNT($C$194:$C$218))</f>
        <v>0</v>
      </c>
      <c r="G208" s="55">
        <f>([1]Previsionnel!$J$7/COUNT($C$194:$C$218))</f>
        <v>0</v>
      </c>
      <c r="H208" s="60"/>
      <c r="I208" s="60"/>
      <c r="J208" s="60"/>
      <c r="K208" s="60"/>
      <c r="L208" s="60"/>
      <c r="M208" s="60"/>
      <c r="N208" s="60"/>
      <c r="O208" s="60"/>
      <c r="P208" s="56">
        <f t="shared" si="39"/>
        <v>0</v>
      </c>
      <c r="Q208" s="57">
        <f t="shared" si="40"/>
        <v>0</v>
      </c>
      <c r="R208" s="58">
        <f t="shared" si="41"/>
        <v>0</v>
      </c>
    </row>
    <row r="209" spans="1:18" x14ac:dyDescent="0.25">
      <c r="A209" s="59"/>
      <c r="B209" s="59"/>
      <c r="C209" s="54">
        <v>42143</v>
      </c>
      <c r="D209" s="55">
        <f>([1]Previsionnel!$J$4/COUNT($C$194:$C$218))</f>
        <v>0</v>
      </c>
      <c r="E209" s="55">
        <f>([1]Previsionnel!$J$5/COUNT($C$194:$C$218))</f>
        <v>0</v>
      </c>
      <c r="F209" s="55">
        <f>([1]Previsionnel!$J$6/COUNT($C$194:$C$218))</f>
        <v>0</v>
      </c>
      <c r="G209" s="55">
        <f>([1]Previsionnel!$J$7/COUNT($C$194:$C$218))</f>
        <v>0</v>
      </c>
      <c r="H209" s="60"/>
      <c r="I209" s="60"/>
      <c r="J209" s="60"/>
      <c r="K209" s="60"/>
      <c r="L209" s="60"/>
      <c r="M209" s="60"/>
      <c r="N209" s="60"/>
      <c r="O209" s="60"/>
      <c r="P209" s="56">
        <f t="shared" si="39"/>
        <v>0</v>
      </c>
      <c r="Q209" s="57">
        <f t="shared" si="40"/>
        <v>0</v>
      </c>
      <c r="R209" s="58">
        <f t="shared" si="41"/>
        <v>0</v>
      </c>
    </row>
    <row r="210" spans="1:18" x14ac:dyDescent="0.25">
      <c r="A210" s="59"/>
      <c r="B210" s="59"/>
      <c r="C210" s="54">
        <v>42144</v>
      </c>
      <c r="D210" s="55">
        <f>([1]Previsionnel!$J$4/COUNT($C$194:$C$218))</f>
        <v>0</v>
      </c>
      <c r="E210" s="55">
        <f>([1]Previsionnel!$J$5/COUNT($C$194:$C$218))</f>
        <v>0</v>
      </c>
      <c r="F210" s="55">
        <f>([1]Previsionnel!$J$6/COUNT($C$194:$C$218))</f>
        <v>0</v>
      </c>
      <c r="G210" s="55">
        <f>([1]Previsionnel!$J$7/COUNT($C$194:$C$218))</f>
        <v>0</v>
      </c>
      <c r="H210" s="60"/>
      <c r="I210" s="60"/>
      <c r="J210" s="60"/>
      <c r="K210" s="60"/>
      <c r="L210" s="60"/>
      <c r="M210" s="60"/>
      <c r="N210" s="60"/>
      <c r="O210" s="60"/>
      <c r="P210" s="56">
        <f t="shared" si="39"/>
        <v>0</v>
      </c>
      <c r="Q210" s="57">
        <f t="shared" si="40"/>
        <v>0</v>
      </c>
      <c r="R210" s="58">
        <f t="shared" si="41"/>
        <v>0</v>
      </c>
    </row>
    <row r="211" spans="1:18" x14ac:dyDescent="0.25">
      <c r="A211" s="59"/>
      <c r="B211" s="59"/>
      <c r="C211" s="54">
        <v>42145</v>
      </c>
      <c r="D211" s="55">
        <f>([1]Previsionnel!$J$4/COUNT($C$194:$C$218))</f>
        <v>0</v>
      </c>
      <c r="E211" s="55">
        <f>([1]Previsionnel!$J$5/COUNT($C$194:$C$218))</f>
        <v>0</v>
      </c>
      <c r="F211" s="55">
        <f>([1]Previsionnel!$J$6/COUNT($C$194:$C$218))</f>
        <v>0</v>
      </c>
      <c r="G211" s="55">
        <f>([1]Previsionnel!$J$7/COUNT($C$194:$C$218))</f>
        <v>0</v>
      </c>
      <c r="H211" s="60"/>
      <c r="I211" s="60"/>
      <c r="J211" s="60"/>
      <c r="K211" s="60"/>
      <c r="L211" s="60"/>
      <c r="M211" s="60"/>
      <c r="N211" s="60"/>
      <c r="O211" s="60"/>
      <c r="P211" s="56">
        <f t="shared" si="39"/>
        <v>0</v>
      </c>
      <c r="Q211" s="57">
        <f t="shared" si="40"/>
        <v>0</v>
      </c>
      <c r="R211" s="58">
        <f t="shared" si="41"/>
        <v>0</v>
      </c>
    </row>
    <row r="212" spans="1:18" x14ac:dyDescent="0.25">
      <c r="A212" s="59"/>
      <c r="B212" s="59"/>
      <c r="C212" s="54">
        <v>42146</v>
      </c>
      <c r="D212" s="55">
        <f>([1]Previsionnel!$J$4/COUNT($C$194:$C$218))</f>
        <v>0</v>
      </c>
      <c r="E212" s="55">
        <f>([1]Previsionnel!$J$5/COUNT($C$194:$C$218))</f>
        <v>0</v>
      </c>
      <c r="F212" s="55">
        <f>([1]Previsionnel!$J$6/COUNT($C$194:$C$218))</f>
        <v>0</v>
      </c>
      <c r="G212" s="55">
        <f>([1]Previsionnel!$J$7/COUNT($C$194:$C$218))</f>
        <v>0</v>
      </c>
      <c r="H212" s="60"/>
      <c r="I212" s="60"/>
      <c r="J212" s="60"/>
      <c r="K212" s="60"/>
      <c r="L212" s="60"/>
      <c r="M212" s="60"/>
      <c r="N212" s="60"/>
      <c r="O212" s="60"/>
      <c r="P212" s="56">
        <f t="shared" si="39"/>
        <v>0</v>
      </c>
      <c r="Q212" s="57">
        <f t="shared" si="40"/>
        <v>0</v>
      </c>
      <c r="R212" s="58">
        <f t="shared" si="41"/>
        <v>0</v>
      </c>
    </row>
    <row r="213" spans="1:18" ht="15.75" x14ac:dyDescent="0.25">
      <c r="A213" s="50"/>
      <c r="B213" s="51">
        <v>22</v>
      </c>
      <c r="C213" s="61"/>
      <c r="D213" s="52">
        <f t="shared" ref="D213:O213" si="51">SUM(D214:D218)</f>
        <v>0</v>
      </c>
      <c r="E213" s="52">
        <f t="shared" si="51"/>
        <v>0</v>
      </c>
      <c r="F213" s="52">
        <f t="shared" si="51"/>
        <v>0</v>
      </c>
      <c r="G213" s="52">
        <f t="shared" si="51"/>
        <v>0</v>
      </c>
      <c r="H213" s="52">
        <f t="shared" si="51"/>
        <v>0</v>
      </c>
      <c r="I213" s="52">
        <f t="shared" si="51"/>
        <v>0</v>
      </c>
      <c r="J213" s="52">
        <f t="shared" si="51"/>
        <v>0</v>
      </c>
      <c r="K213" s="52">
        <f t="shared" si="51"/>
        <v>0</v>
      </c>
      <c r="L213" s="52">
        <f t="shared" si="51"/>
        <v>0</v>
      </c>
      <c r="M213" s="52">
        <f t="shared" si="51"/>
        <v>0</v>
      </c>
      <c r="N213" s="52">
        <f t="shared" si="51"/>
        <v>0</v>
      </c>
      <c r="O213" s="52">
        <f t="shared" si="51"/>
        <v>0</v>
      </c>
      <c r="P213" s="53">
        <f>SUM(D213:G213)</f>
        <v>0</v>
      </c>
      <c r="Q213" s="53">
        <f>SUM(H213:K213)</f>
        <v>0</v>
      </c>
      <c r="R213" s="53">
        <f>SUM(L213:O213)</f>
        <v>0</v>
      </c>
    </row>
    <row r="214" spans="1:18" x14ac:dyDescent="0.25">
      <c r="A214" s="59"/>
      <c r="B214" s="59"/>
      <c r="C214" s="54">
        <v>42149</v>
      </c>
      <c r="D214" s="55">
        <f>([1]Previsionnel!$J$4/COUNT($C$194:$C$218))</f>
        <v>0</v>
      </c>
      <c r="E214" s="55">
        <f>([1]Previsionnel!$J$5/COUNT($C$194:$C$218))</f>
        <v>0</v>
      </c>
      <c r="F214" s="55">
        <f>([1]Previsionnel!$J$6/COUNT($C$194:$C$218))</f>
        <v>0</v>
      </c>
      <c r="G214" s="55">
        <f>([1]Previsionnel!$J$7/COUNT($C$194:$C$218))</f>
        <v>0</v>
      </c>
      <c r="H214" s="60"/>
      <c r="I214" s="60"/>
      <c r="J214" s="60"/>
      <c r="K214" s="60"/>
      <c r="L214" s="60"/>
      <c r="M214" s="60"/>
      <c r="N214" s="60"/>
      <c r="O214" s="60"/>
      <c r="P214" s="56">
        <f t="shared" si="39"/>
        <v>0</v>
      </c>
      <c r="Q214" s="57">
        <f t="shared" si="40"/>
        <v>0</v>
      </c>
      <c r="R214" s="58">
        <f t="shared" si="41"/>
        <v>0</v>
      </c>
    </row>
    <row r="215" spans="1:18" x14ac:dyDescent="0.25">
      <c r="A215" s="59"/>
      <c r="B215" s="59"/>
      <c r="C215" s="54">
        <v>42150</v>
      </c>
      <c r="D215" s="55">
        <f>([1]Previsionnel!$J$4/COUNT($C$194:$C$218))</f>
        <v>0</v>
      </c>
      <c r="E215" s="55">
        <f>([1]Previsionnel!$J$5/COUNT($C$194:$C$218))</f>
        <v>0</v>
      </c>
      <c r="F215" s="55">
        <f>([1]Previsionnel!$J$6/COUNT($C$194:$C$218))</f>
        <v>0</v>
      </c>
      <c r="G215" s="55">
        <f>([1]Previsionnel!$J$7/COUNT($C$194:$C$218))</f>
        <v>0</v>
      </c>
      <c r="H215" s="60"/>
      <c r="I215" s="60"/>
      <c r="J215" s="60"/>
      <c r="K215" s="60"/>
      <c r="L215" s="60"/>
      <c r="M215" s="60"/>
      <c r="N215" s="60"/>
      <c r="O215" s="60"/>
      <c r="P215" s="56">
        <f t="shared" si="39"/>
        <v>0</v>
      </c>
      <c r="Q215" s="57">
        <f t="shared" si="40"/>
        <v>0</v>
      </c>
      <c r="R215" s="58">
        <f t="shared" si="41"/>
        <v>0</v>
      </c>
    </row>
    <row r="216" spans="1:18" x14ac:dyDescent="0.25">
      <c r="A216" s="59"/>
      <c r="B216" s="59"/>
      <c r="C216" s="54">
        <v>42151</v>
      </c>
      <c r="D216" s="55">
        <f>([1]Previsionnel!$J$4/COUNT($C$194:$C$218))</f>
        <v>0</v>
      </c>
      <c r="E216" s="55">
        <f>([1]Previsionnel!$J$5/COUNT($C$194:$C$218))</f>
        <v>0</v>
      </c>
      <c r="F216" s="55">
        <f>([1]Previsionnel!$J$6/COUNT($C$194:$C$218))</f>
        <v>0</v>
      </c>
      <c r="G216" s="55">
        <f>([1]Previsionnel!$J$7/COUNT($C$194:$C$218))</f>
        <v>0</v>
      </c>
      <c r="H216" s="60"/>
      <c r="I216" s="60"/>
      <c r="J216" s="60"/>
      <c r="K216" s="60"/>
      <c r="L216" s="60"/>
      <c r="M216" s="60"/>
      <c r="N216" s="60"/>
      <c r="O216" s="60"/>
      <c r="P216" s="56">
        <f t="shared" si="39"/>
        <v>0</v>
      </c>
      <c r="Q216" s="57">
        <f t="shared" si="40"/>
        <v>0</v>
      </c>
      <c r="R216" s="58">
        <f t="shared" si="41"/>
        <v>0</v>
      </c>
    </row>
    <row r="217" spans="1:18" x14ac:dyDescent="0.25">
      <c r="A217" s="59"/>
      <c r="B217" s="59"/>
      <c r="C217" s="54">
        <v>42152</v>
      </c>
      <c r="D217" s="55">
        <f>([1]Previsionnel!$J$4/COUNT($C$194:$C$218))</f>
        <v>0</v>
      </c>
      <c r="E217" s="55">
        <f>([1]Previsionnel!$J$5/COUNT($C$194:$C$218))</f>
        <v>0</v>
      </c>
      <c r="F217" s="55">
        <f>([1]Previsionnel!$J$6/COUNT($C$194:$C$218))</f>
        <v>0</v>
      </c>
      <c r="G217" s="55">
        <f>([1]Previsionnel!$J$7/COUNT($C$194:$C$218))</f>
        <v>0</v>
      </c>
      <c r="H217" s="60"/>
      <c r="I217" s="60"/>
      <c r="J217" s="60"/>
      <c r="K217" s="60"/>
      <c r="L217" s="60"/>
      <c r="M217" s="60"/>
      <c r="N217" s="60"/>
      <c r="O217" s="60"/>
      <c r="P217" s="56">
        <f t="shared" si="39"/>
        <v>0</v>
      </c>
      <c r="Q217" s="57">
        <f t="shared" si="40"/>
        <v>0</v>
      </c>
      <c r="R217" s="58">
        <f t="shared" si="41"/>
        <v>0</v>
      </c>
    </row>
    <row r="218" spans="1:18" x14ac:dyDescent="0.25">
      <c r="A218" s="59"/>
      <c r="B218" s="59"/>
      <c r="C218" s="54">
        <v>42153</v>
      </c>
      <c r="D218" s="55">
        <f>([1]Previsionnel!$J$4/COUNT($C$194:$C$218))</f>
        <v>0</v>
      </c>
      <c r="E218" s="55">
        <f>([1]Previsionnel!$J$5/COUNT($C$194:$C$218))</f>
        <v>0</v>
      </c>
      <c r="F218" s="55">
        <f>([1]Previsionnel!$J$6/COUNT($C$194:$C$218))</f>
        <v>0</v>
      </c>
      <c r="G218" s="55">
        <f>([1]Previsionnel!$J$7/COUNT($C$194:$C$218))</f>
        <v>0</v>
      </c>
      <c r="H218" s="60"/>
      <c r="I218" s="60"/>
      <c r="J218" s="60"/>
      <c r="K218" s="60"/>
      <c r="L218" s="60"/>
      <c r="M218" s="60"/>
      <c r="N218" s="60"/>
      <c r="O218" s="60"/>
      <c r="P218" s="56">
        <f t="shared" si="39"/>
        <v>0</v>
      </c>
      <c r="Q218" s="57">
        <f t="shared" si="40"/>
        <v>0</v>
      </c>
      <c r="R218" s="58">
        <f t="shared" si="41"/>
        <v>0</v>
      </c>
    </row>
    <row r="219" spans="1:18" ht="15.75" x14ac:dyDescent="0.25">
      <c r="A219" s="46" t="str">
        <f>PROPER(TEXT(DATE(2015,6,1),"mmmm aaaa"))</f>
        <v>Juin 2015</v>
      </c>
      <c r="B219" s="47"/>
      <c r="C219" s="47"/>
      <c r="D219" s="48">
        <f>SUM(D220,D226,D232,D238,D245:D246)</f>
        <v>0</v>
      </c>
      <c r="E219" s="48">
        <f t="shared" ref="E219:R219" si="52">SUM(E220,E226,E232,E238,E245:E246)</f>
        <v>0</v>
      </c>
      <c r="F219" s="48">
        <f t="shared" si="52"/>
        <v>0</v>
      </c>
      <c r="G219" s="48">
        <f t="shared" si="52"/>
        <v>0</v>
      </c>
      <c r="H219" s="48">
        <f t="shared" si="52"/>
        <v>0</v>
      </c>
      <c r="I219" s="48">
        <f t="shared" si="52"/>
        <v>0</v>
      </c>
      <c r="J219" s="48">
        <f t="shared" si="52"/>
        <v>0</v>
      </c>
      <c r="K219" s="48">
        <f t="shared" si="52"/>
        <v>0</v>
      </c>
      <c r="L219" s="48">
        <f t="shared" si="52"/>
        <v>0</v>
      </c>
      <c r="M219" s="48">
        <f t="shared" si="52"/>
        <v>0</v>
      </c>
      <c r="N219" s="48">
        <f t="shared" si="52"/>
        <v>0</v>
      </c>
      <c r="O219" s="48">
        <f t="shared" si="52"/>
        <v>0</v>
      </c>
      <c r="P219" s="49">
        <f t="shared" si="52"/>
        <v>0</v>
      </c>
      <c r="Q219" s="49">
        <f t="shared" si="52"/>
        <v>0</v>
      </c>
      <c r="R219" s="49">
        <f t="shared" si="52"/>
        <v>0</v>
      </c>
    </row>
    <row r="220" spans="1:18" ht="15.75" x14ac:dyDescent="0.25">
      <c r="A220" s="50"/>
      <c r="B220" s="51">
        <v>23</v>
      </c>
      <c r="C220" s="61"/>
      <c r="D220" s="52">
        <f t="shared" ref="D220:O220" si="53">SUM(D221:D225)</f>
        <v>0</v>
      </c>
      <c r="E220" s="52">
        <f t="shared" si="53"/>
        <v>0</v>
      </c>
      <c r="F220" s="52">
        <f t="shared" si="53"/>
        <v>0</v>
      </c>
      <c r="G220" s="52">
        <f t="shared" si="53"/>
        <v>0</v>
      </c>
      <c r="H220" s="52">
        <f t="shared" si="53"/>
        <v>0</v>
      </c>
      <c r="I220" s="52">
        <f t="shared" si="53"/>
        <v>0</v>
      </c>
      <c r="J220" s="52">
        <f t="shared" si="53"/>
        <v>0</v>
      </c>
      <c r="K220" s="52">
        <f t="shared" si="53"/>
        <v>0</v>
      </c>
      <c r="L220" s="52">
        <f t="shared" si="53"/>
        <v>0</v>
      </c>
      <c r="M220" s="52">
        <f t="shared" si="53"/>
        <v>0</v>
      </c>
      <c r="N220" s="52">
        <f t="shared" si="53"/>
        <v>0</v>
      </c>
      <c r="O220" s="52">
        <f t="shared" si="53"/>
        <v>0</v>
      </c>
      <c r="P220" s="53">
        <f>SUM(D220:G220)</f>
        <v>0</v>
      </c>
      <c r="Q220" s="53">
        <f>SUM(H220:K220)</f>
        <v>0</v>
      </c>
      <c r="R220" s="53">
        <f>SUM(L220:O220)</f>
        <v>0</v>
      </c>
    </row>
    <row r="221" spans="1:18" x14ac:dyDescent="0.25">
      <c r="B221" s="59"/>
      <c r="C221" s="54">
        <v>42156</v>
      </c>
      <c r="D221" s="55">
        <f>([1]Previsionnel!$K$4/COUNT($C$221:$C$246))</f>
        <v>0</v>
      </c>
      <c r="E221" s="55">
        <f>([1]Previsionnel!$K$5/COUNT($C$221:$C$246))</f>
        <v>0</v>
      </c>
      <c r="F221" s="55">
        <f>([1]Previsionnel!$K$6/COUNT($C$221:$C$246))</f>
        <v>0</v>
      </c>
      <c r="G221" s="55">
        <f>([1]Previsionnel!$K$7/COUNT($C$221:$C$246))</f>
        <v>0</v>
      </c>
      <c r="H221" s="60"/>
      <c r="I221" s="60"/>
      <c r="J221" s="60"/>
      <c r="K221" s="60"/>
      <c r="L221" s="60"/>
      <c r="M221" s="60"/>
      <c r="N221" s="60"/>
      <c r="O221" s="60"/>
      <c r="P221" s="56">
        <f t="shared" si="39"/>
        <v>0</v>
      </c>
      <c r="Q221" s="57">
        <f t="shared" si="40"/>
        <v>0</v>
      </c>
      <c r="R221" s="58">
        <f t="shared" si="41"/>
        <v>0</v>
      </c>
    </row>
    <row r="222" spans="1:18" x14ac:dyDescent="0.25">
      <c r="B222" s="59"/>
      <c r="C222" s="54">
        <v>42157</v>
      </c>
      <c r="D222" s="55">
        <f>([1]Previsionnel!$K$4/COUNT($C$221:$C$246))</f>
        <v>0</v>
      </c>
      <c r="E222" s="55">
        <f>([1]Previsionnel!$K$5/COUNT($C$221:$C$246))</f>
        <v>0</v>
      </c>
      <c r="F222" s="55">
        <f>([1]Previsionnel!$K$6/COUNT($C$221:$C$246))</f>
        <v>0</v>
      </c>
      <c r="G222" s="55">
        <f>([1]Previsionnel!$K$7/COUNT($C$221:$C$246))</f>
        <v>0</v>
      </c>
      <c r="H222" s="60"/>
      <c r="I222" s="60"/>
      <c r="J222" s="60"/>
      <c r="K222" s="60"/>
      <c r="L222" s="60"/>
      <c r="M222" s="60"/>
      <c r="N222" s="60"/>
      <c r="O222" s="60"/>
      <c r="P222" s="56">
        <f t="shared" si="39"/>
        <v>0</v>
      </c>
      <c r="Q222" s="57">
        <f t="shared" si="40"/>
        <v>0</v>
      </c>
      <c r="R222" s="58">
        <f t="shared" si="41"/>
        <v>0</v>
      </c>
    </row>
    <row r="223" spans="1:18" x14ac:dyDescent="0.25">
      <c r="A223" s="59"/>
      <c r="B223" s="59"/>
      <c r="C223" s="54">
        <v>42158</v>
      </c>
      <c r="D223" s="55">
        <f>([1]Previsionnel!$K$4/COUNT($C$221:$C$246))</f>
        <v>0</v>
      </c>
      <c r="E223" s="55">
        <f>([1]Previsionnel!$K$5/COUNT($C$221:$C$246))</f>
        <v>0</v>
      </c>
      <c r="F223" s="55">
        <f>([1]Previsionnel!$K$6/COUNT($C$221:$C$246))</f>
        <v>0</v>
      </c>
      <c r="G223" s="55">
        <f>([1]Previsionnel!$K$7/COUNT($C$221:$C$246))</f>
        <v>0</v>
      </c>
      <c r="H223" s="60"/>
      <c r="I223" s="60"/>
      <c r="J223" s="60"/>
      <c r="K223" s="60"/>
      <c r="L223" s="60"/>
      <c r="M223" s="60"/>
      <c r="N223" s="60"/>
      <c r="O223" s="60"/>
      <c r="P223" s="56">
        <f t="shared" si="39"/>
        <v>0</v>
      </c>
      <c r="Q223" s="57">
        <f t="shared" si="40"/>
        <v>0</v>
      </c>
      <c r="R223" s="58">
        <f t="shared" si="41"/>
        <v>0</v>
      </c>
    </row>
    <row r="224" spans="1:18" x14ac:dyDescent="0.25">
      <c r="A224" s="59"/>
      <c r="B224" s="59"/>
      <c r="C224" s="54">
        <v>42159</v>
      </c>
      <c r="D224" s="55">
        <f>([1]Previsionnel!$K$4/COUNT($C$221:$C$246))</f>
        <v>0</v>
      </c>
      <c r="E224" s="55">
        <f>([1]Previsionnel!$K$5/COUNT($C$221:$C$246))</f>
        <v>0</v>
      </c>
      <c r="F224" s="55">
        <f>([1]Previsionnel!$K$6/COUNT($C$221:$C$246))</f>
        <v>0</v>
      </c>
      <c r="G224" s="55">
        <f>([1]Previsionnel!$K$7/COUNT($C$221:$C$246))</f>
        <v>0</v>
      </c>
      <c r="H224" s="60"/>
      <c r="I224" s="60"/>
      <c r="J224" s="60"/>
      <c r="K224" s="60"/>
      <c r="L224" s="60"/>
      <c r="M224" s="60"/>
      <c r="N224" s="60"/>
      <c r="O224" s="60"/>
      <c r="P224" s="56">
        <f t="shared" si="39"/>
        <v>0</v>
      </c>
      <c r="Q224" s="57">
        <f t="shared" si="40"/>
        <v>0</v>
      </c>
      <c r="R224" s="58">
        <f t="shared" si="41"/>
        <v>0</v>
      </c>
    </row>
    <row r="225" spans="1:18" x14ac:dyDescent="0.25">
      <c r="A225" s="59"/>
      <c r="B225" s="59"/>
      <c r="C225" s="54">
        <v>42160</v>
      </c>
      <c r="D225" s="55">
        <f>([1]Previsionnel!$K$4/COUNT($C$221:$C$246))</f>
        <v>0</v>
      </c>
      <c r="E225" s="55">
        <f>([1]Previsionnel!$K$5/COUNT($C$221:$C$246))</f>
        <v>0</v>
      </c>
      <c r="F225" s="55">
        <f>([1]Previsionnel!$K$6/COUNT($C$221:$C$246))</f>
        <v>0</v>
      </c>
      <c r="G225" s="55">
        <f>([1]Previsionnel!$K$7/COUNT($C$221:$C$246))</f>
        <v>0</v>
      </c>
      <c r="H225" s="60"/>
      <c r="I225" s="60"/>
      <c r="J225" s="60"/>
      <c r="K225" s="60"/>
      <c r="L225" s="60"/>
      <c r="M225" s="60"/>
      <c r="N225" s="60"/>
      <c r="O225" s="60"/>
      <c r="P225" s="56">
        <f t="shared" si="39"/>
        <v>0</v>
      </c>
      <c r="Q225" s="57">
        <f t="shared" si="40"/>
        <v>0</v>
      </c>
      <c r="R225" s="58">
        <f t="shared" si="41"/>
        <v>0</v>
      </c>
    </row>
    <row r="226" spans="1:18" ht="15.75" x14ac:dyDescent="0.25">
      <c r="A226" s="50"/>
      <c r="B226" s="51">
        <v>24</v>
      </c>
      <c r="C226" s="61"/>
      <c r="D226" s="52">
        <f t="shared" ref="D226:O226" si="54">SUM(D227:D231)</f>
        <v>0</v>
      </c>
      <c r="E226" s="52">
        <f t="shared" si="54"/>
        <v>0</v>
      </c>
      <c r="F226" s="52">
        <f t="shared" si="54"/>
        <v>0</v>
      </c>
      <c r="G226" s="52">
        <f t="shared" si="54"/>
        <v>0</v>
      </c>
      <c r="H226" s="52">
        <f t="shared" si="54"/>
        <v>0</v>
      </c>
      <c r="I226" s="52">
        <f t="shared" si="54"/>
        <v>0</v>
      </c>
      <c r="J226" s="52">
        <f t="shared" si="54"/>
        <v>0</v>
      </c>
      <c r="K226" s="52">
        <f t="shared" si="54"/>
        <v>0</v>
      </c>
      <c r="L226" s="52">
        <f t="shared" si="54"/>
        <v>0</v>
      </c>
      <c r="M226" s="52">
        <f t="shared" si="54"/>
        <v>0</v>
      </c>
      <c r="N226" s="52">
        <f t="shared" si="54"/>
        <v>0</v>
      </c>
      <c r="O226" s="52">
        <f t="shared" si="54"/>
        <v>0</v>
      </c>
      <c r="P226" s="53">
        <f>SUM(D226:G226)</f>
        <v>0</v>
      </c>
      <c r="Q226" s="53">
        <f>SUM(H226:K226)</f>
        <v>0</v>
      </c>
      <c r="R226" s="53">
        <f>SUM(L226:O226)</f>
        <v>0</v>
      </c>
    </row>
    <row r="227" spans="1:18" x14ac:dyDescent="0.25">
      <c r="A227" s="59"/>
      <c r="B227" s="59"/>
      <c r="C227" s="54">
        <v>42163</v>
      </c>
      <c r="D227" s="55">
        <f>([1]Previsionnel!$K$4/COUNT($C$221:$C$246))</f>
        <v>0</v>
      </c>
      <c r="E227" s="55">
        <f>([1]Previsionnel!$K$5/COUNT($C$221:$C$246))</f>
        <v>0</v>
      </c>
      <c r="F227" s="55">
        <f>([1]Previsionnel!$K$6/COUNT($C$221:$C$246))</f>
        <v>0</v>
      </c>
      <c r="G227" s="55">
        <f>([1]Previsionnel!$K$7/COUNT($C$221:$C$246))</f>
        <v>0</v>
      </c>
      <c r="H227" s="60"/>
      <c r="I227" s="60"/>
      <c r="J227" s="60"/>
      <c r="K227" s="60"/>
      <c r="L227" s="60"/>
      <c r="M227" s="60"/>
      <c r="N227" s="60"/>
      <c r="O227" s="60"/>
      <c r="P227" s="56">
        <f t="shared" si="39"/>
        <v>0</v>
      </c>
      <c r="Q227" s="57">
        <f t="shared" si="40"/>
        <v>0</v>
      </c>
      <c r="R227" s="58">
        <f t="shared" si="41"/>
        <v>0</v>
      </c>
    </row>
    <row r="228" spans="1:18" x14ac:dyDescent="0.25">
      <c r="A228" s="59"/>
      <c r="B228" s="59"/>
      <c r="C228" s="54">
        <v>42164</v>
      </c>
      <c r="D228" s="55">
        <f>([1]Previsionnel!$K$4/COUNT($C$221:$C$246))</f>
        <v>0</v>
      </c>
      <c r="E228" s="55">
        <f>([1]Previsionnel!$K$5/COUNT($C$221:$C$246))</f>
        <v>0</v>
      </c>
      <c r="F228" s="55">
        <f>([1]Previsionnel!$K$6/COUNT($C$221:$C$246))</f>
        <v>0</v>
      </c>
      <c r="G228" s="55">
        <f>([1]Previsionnel!$K$7/COUNT($C$221:$C$246))</f>
        <v>0</v>
      </c>
      <c r="H228" s="60"/>
      <c r="I228" s="60"/>
      <c r="J228" s="60"/>
      <c r="K228" s="60"/>
      <c r="L228" s="60"/>
      <c r="M228" s="60"/>
      <c r="N228" s="60"/>
      <c r="O228" s="60"/>
      <c r="P228" s="56">
        <f t="shared" si="39"/>
        <v>0</v>
      </c>
      <c r="Q228" s="57">
        <f t="shared" si="40"/>
        <v>0</v>
      </c>
      <c r="R228" s="58">
        <f t="shared" si="41"/>
        <v>0</v>
      </c>
    </row>
    <row r="229" spans="1:18" x14ac:dyDescent="0.25">
      <c r="A229" s="59"/>
      <c r="B229" s="59"/>
      <c r="C229" s="54">
        <v>42165</v>
      </c>
      <c r="D229" s="55">
        <f>([1]Previsionnel!$K$4/COUNT($C$221:$C$246))</f>
        <v>0</v>
      </c>
      <c r="E229" s="55">
        <f>([1]Previsionnel!$K$5/COUNT($C$221:$C$246))</f>
        <v>0</v>
      </c>
      <c r="F229" s="55">
        <f>([1]Previsionnel!$K$6/COUNT($C$221:$C$246))</f>
        <v>0</v>
      </c>
      <c r="G229" s="55">
        <f>([1]Previsionnel!$K$7/COUNT($C$221:$C$246))</f>
        <v>0</v>
      </c>
      <c r="H229" s="60"/>
      <c r="I229" s="60"/>
      <c r="J229" s="60"/>
      <c r="K229" s="60"/>
      <c r="L229" s="60"/>
      <c r="M229" s="60"/>
      <c r="N229" s="60"/>
      <c r="O229" s="60"/>
      <c r="P229" s="56">
        <f t="shared" si="39"/>
        <v>0</v>
      </c>
      <c r="Q229" s="57">
        <f t="shared" si="40"/>
        <v>0</v>
      </c>
      <c r="R229" s="58">
        <f t="shared" si="41"/>
        <v>0</v>
      </c>
    </row>
    <row r="230" spans="1:18" x14ac:dyDescent="0.25">
      <c r="A230" s="59"/>
      <c r="B230" s="59"/>
      <c r="C230" s="54">
        <v>42166</v>
      </c>
      <c r="D230" s="55">
        <f>([1]Previsionnel!$K$4/COUNT($C$221:$C$246))</f>
        <v>0</v>
      </c>
      <c r="E230" s="55">
        <f>([1]Previsionnel!$K$5/COUNT($C$221:$C$246))</f>
        <v>0</v>
      </c>
      <c r="F230" s="55">
        <f>([1]Previsionnel!$K$6/COUNT($C$221:$C$246))</f>
        <v>0</v>
      </c>
      <c r="G230" s="55">
        <f>([1]Previsionnel!$K$7/COUNT($C$221:$C$246))</f>
        <v>0</v>
      </c>
      <c r="H230" s="60"/>
      <c r="I230" s="60"/>
      <c r="J230" s="60"/>
      <c r="K230" s="60"/>
      <c r="L230" s="60"/>
      <c r="M230" s="60"/>
      <c r="N230" s="60"/>
      <c r="O230" s="60"/>
      <c r="P230" s="56">
        <f t="shared" si="39"/>
        <v>0</v>
      </c>
      <c r="Q230" s="57">
        <f t="shared" si="40"/>
        <v>0</v>
      </c>
      <c r="R230" s="58">
        <f t="shared" si="41"/>
        <v>0</v>
      </c>
    </row>
    <row r="231" spans="1:18" x14ac:dyDescent="0.25">
      <c r="A231" s="59"/>
      <c r="B231" s="59"/>
      <c r="C231" s="54">
        <v>42167</v>
      </c>
      <c r="D231" s="55">
        <f>([1]Previsionnel!$K$4/COUNT($C$221:$C$246))</f>
        <v>0</v>
      </c>
      <c r="E231" s="55">
        <f>([1]Previsionnel!$K$5/COUNT($C$221:$C$246))</f>
        <v>0</v>
      </c>
      <c r="F231" s="55">
        <f>([1]Previsionnel!$K$6/COUNT($C$221:$C$246))</f>
        <v>0</v>
      </c>
      <c r="G231" s="55">
        <f>([1]Previsionnel!$K$7/COUNT($C$221:$C$246))</f>
        <v>0</v>
      </c>
      <c r="H231" s="60"/>
      <c r="I231" s="60"/>
      <c r="J231" s="60"/>
      <c r="K231" s="60"/>
      <c r="L231" s="60"/>
      <c r="M231" s="60"/>
      <c r="N231" s="60"/>
      <c r="O231" s="60"/>
      <c r="P231" s="56">
        <f t="shared" si="39"/>
        <v>0</v>
      </c>
      <c r="Q231" s="57">
        <f t="shared" si="40"/>
        <v>0</v>
      </c>
      <c r="R231" s="58">
        <f t="shared" si="41"/>
        <v>0</v>
      </c>
    </row>
    <row r="232" spans="1:18" ht="15.75" x14ac:dyDescent="0.25">
      <c r="A232" s="50"/>
      <c r="B232" s="51">
        <v>25</v>
      </c>
      <c r="C232" s="61"/>
      <c r="D232" s="52">
        <f t="shared" ref="D232:O232" si="55">SUM(D233:D237)</f>
        <v>0</v>
      </c>
      <c r="E232" s="52">
        <f t="shared" si="55"/>
        <v>0</v>
      </c>
      <c r="F232" s="52">
        <f t="shared" si="55"/>
        <v>0</v>
      </c>
      <c r="G232" s="52">
        <f t="shared" si="55"/>
        <v>0</v>
      </c>
      <c r="H232" s="52">
        <f t="shared" si="55"/>
        <v>0</v>
      </c>
      <c r="I232" s="52">
        <f t="shared" si="55"/>
        <v>0</v>
      </c>
      <c r="J232" s="52">
        <f t="shared" si="55"/>
        <v>0</v>
      </c>
      <c r="K232" s="52">
        <f t="shared" si="55"/>
        <v>0</v>
      </c>
      <c r="L232" s="52">
        <f t="shared" si="55"/>
        <v>0</v>
      </c>
      <c r="M232" s="52">
        <f t="shared" si="55"/>
        <v>0</v>
      </c>
      <c r="N232" s="52">
        <f t="shared" si="55"/>
        <v>0</v>
      </c>
      <c r="O232" s="52">
        <f t="shared" si="55"/>
        <v>0</v>
      </c>
      <c r="P232" s="53">
        <f>SUM(D232:G232)</f>
        <v>0</v>
      </c>
      <c r="Q232" s="53">
        <f>SUM(H232:K232)</f>
        <v>0</v>
      </c>
      <c r="R232" s="53">
        <f>SUM(L232:O232)</f>
        <v>0</v>
      </c>
    </row>
    <row r="233" spans="1:18" x14ac:dyDescent="0.25">
      <c r="A233" s="59"/>
      <c r="B233" s="59"/>
      <c r="C233" s="54">
        <v>42170</v>
      </c>
      <c r="D233" s="55">
        <f>([1]Previsionnel!$K$4/COUNT($C$221:$C$246))</f>
        <v>0</v>
      </c>
      <c r="E233" s="55">
        <f>([1]Previsionnel!$K$5/COUNT($C$221:$C$246))</f>
        <v>0</v>
      </c>
      <c r="F233" s="55">
        <f>([1]Previsionnel!$K$6/COUNT($C$221:$C$246))</f>
        <v>0</v>
      </c>
      <c r="G233" s="55">
        <f>([1]Previsionnel!$K$7/COUNT($C$221:$C$246))</f>
        <v>0</v>
      </c>
      <c r="H233" s="60"/>
      <c r="I233" s="60"/>
      <c r="J233" s="60"/>
      <c r="K233" s="60"/>
      <c r="L233" s="60"/>
      <c r="M233" s="60"/>
      <c r="N233" s="60"/>
      <c r="O233" s="60"/>
      <c r="P233" s="56">
        <f t="shared" si="39"/>
        <v>0</v>
      </c>
      <c r="Q233" s="57">
        <f t="shared" si="40"/>
        <v>0</v>
      </c>
      <c r="R233" s="58">
        <f t="shared" si="41"/>
        <v>0</v>
      </c>
    </row>
    <row r="234" spans="1:18" x14ac:dyDescent="0.25">
      <c r="A234" s="59"/>
      <c r="B234" s="59"/>
      <c r="C234" s="54">
        <v>42171</v>
      </c>
      <c r="D234" s="55">
        <f>([1]Previsionnel!$K$4/COUNT($C$221:$C$246))</f>
        <v>0</v>
      </c>
      <c r="E234" s="55">
        <f>([1]Previsionnel!$K$5/COUNT($C$221:$C$246))</f>
        <v>0</v>
      </c>
      <c r="F234" s="55">
        <f>([1]Previsionnel!$K$6/COUNT($C$221:$C$246))</f>
        <v>0</v>
      </c>
      <c r="G234" s="55">
        <f>([1]Previsionnel!$K$7/COUNT($C$221:$C$246))</f>
        <v>0</v>
      </c>
      <c r="H234" s="60"/>
      <c r="I234" s="60"/>
      <c r="J234" s="60"/>
      <c r="K234" s="60"/>
      <c r="L234" s="60"/>
      <c r="M234" s="60"/>
      <c r="N234" s="60"/>
      <c r="O234" s="60"/>
      <c r="P234" s="56">
        <f t="shared" si="39"/>
        <v>0</v>
      </c>
      <c r="Q234" s="57">
        <f t="shared" si="40"/>
        <v>0</v>
      </c>
      <c r="R234" s="58">
        <f t="shared" si="41"/>
        <v>0</v>
      </c>
    </row>
    <row r="235" spans="1:18" x14ac:dyDescent="0.25">
      <c r="A235" s="59"/>
      <c r="B235" s="59"/>
      <c r="C235" s="54">
        <v>42172</v>
      </c>
      <c r="D235" s="55">
        <f>([1]Previsionnel!$K$4/COUNT($C$221:$C$246))</f>
        <v>0</v>
      </c>
      <c r="E235" s="55">
        <f>([1]Previsionnel!$K$5/COUNT($C$221:$C$246))</f>
        <v>0</v>
      </c>
      <c r="F235" s="55">
        <f>([1]Previsionnel!$K$6/COUNT($C$221:$C$246))</f>
        <v>0</v>
      </c>
      <c r="G235" s="55">
        <f>([1]Previsionnel!$K$7/COUNT($C$221:$C$246))</f>
        <v>0</v>
      </c>
      <c r="H235" s="60"/>
      <c r="I235" s="60"/>
      <c r="J235" s="60"/>
      <c r="K235" s="60"/>
      <c r="L235" s="60"/>
      <c r="M235" s="60"/>
      <c r="N235" s="60"/>
      <c r="O235" s="60"/>
      <c r="P235" s="56">
        <f t="shared" si="39"/>
        <v>0</v>
      </c>
      <c r="Q235" s="57">
        <f t="shared" si="40"/>
        <v>0</v>
      </c>
      <c r="R235" s="58">
        <f t="shared" si="41"/>
        <v>0</v>
      </c>
    </row>
    <row r="236" spans="1:18" x14ac:dyDescent="0.25">
      <c r="A236" s="59"/>
      <c r="B236" s="59"/>
      <c r="C236" s="54">
        <v>42173</v>
      </c>
      <c r="D236" s="55">
        <f>([1]Previsionnel!$K$4/COUNT($C$221:$C$246))</f>
        <v>0</v>
      </c>
      <c r="E236" s="55">
        <f>([1]Previsionnel!$K$5/COUNT($C$221:$C$246))</f>
        <v>0</v>
      </c>
      <c r="F236" s="55">
        <f>([1]Previsionnel!$K$6/COUNT($C$221:$C$246))</f>
        <v>0</v>
      </c>
      <c r="G236" s="55">
        <f>([1]Previsionnel!$K$7/COUNT($C$221:$C$246))</f>
        <v>0</v>
      </c>
      <c r="H236" s="60"/>
      <c r="I236" s="60"/>
      <c r="J236" s="60"/>
      <c r="K236" s="60"/>
      <c r="L236" s="60"/>
      <c r="M236" s="60"/>
      <c r="N236" s="60"/>
      <c r="O236" s="60"/>
      <c r="P236" s="56">
        <f t="shared" si="39"/>
        <v>0</v>
      </c>
      <c r="Q236" s="57">
        <f t="shared" si="40"/>
        <v>0</v>
      </c>
      <c r="R236" s="58">
        <f t="shared" si="41"/>
        <v>0</v>
      </c>
    </row>
    <row r="237" spans="1:18" x14ac:dyDescent="0.25">
      <c r="A237" s="59"/>
      <c r="B237" s="59"/>
      <c r="C237" s="54">
        <v>42174</v>
      </c>
      <c r="D237" s="55">
        <f>([1]Previsionnel!$K$4/COUNT($C$221:$C$246))</f>
        <v>0</v>
      </c>
      <c r="E237" s="55">
        <f>([1]Previsionnel!$K$5/COUNT($C$221:$C$246))</f>
        <v>0</v>
      </c>
      <c r="F237" s="55">
        <f>([1]Previsionnel!$K$6/COUNT($C$221:$C$246))</f>
        <v>0</v>
      </c>
      <c r="G237" s="55">
        <f>([1]Previsionnel!$K$7/COUNT($C$221:$C$246))</f>
        <v>0</v>
      </c>
      <c r="H237" s="60"/>
      <c r="I237" s="60"/>
      <c r="J237" s="60"/>
      <c r="K237" s="60"/>
      <c r="L237" s="60"/>
      <c r="M237" s="60"/>
      <c r="N237" s="60"/>
      <c r="O237" s="60"/>
      <c r="P237" s="56">
        <f t="shared" si="39"/>
        <v>0</v>
      </c>
      <c r="Q237" s="57">
        <f t="shared" si="40"/>
        <v>0</v>
      </c>
      <c r="R237" s="58">
        <f t="shared" si="41"/>
        <v>0</v>
      </c>
    </row>
    <row r="238" spans="1:18" ht="15.75" x14ac:dyDescent="0.25">
      <c r="A238" s="50"/>
      <c r="B238" s="51">
        <v>26</v>
      </c>
      <c r="C238" s="61"/>
      <c r="D238" s="52">
        <f t="shared" ref="D238:O238" si="56">SUM(D239:D243)</f>
        <v>0</v>
      </c>
      <c r="E238" s="52">
        <f t="shared" si="56"/>
        <v>0</v>
      </c>
      <c r="F238" s="52">
        <f t="shared" si="56"/>
        <v>0</v>
      </c>
      <c r="G238" s="52">
        <f t="shared" si="56"/>
        <v>0</v>
      </c>
      <c r="H238" s="52">
        <f t="shared" si="56"/>
        <v>0</v>
      </c>
      <c r="I238" s="52">
        <f t="shared" si="56"/>
        <v>0</v>
      </c>
      <c r="J238" s="52">
        <f t="shared" si="56"/>
        <v>0</v>
      </c>
      <c r="K238" s="52">
        <f t="shared" si="56"/>
        <v>0</v>
      </c>
      <c r="L238" s="52">
        <f t="shared" si="56"/>
        <v>0</v>
      </c>
      <c r="M238" s="52">
        <f t="shared" si="56"/>
        <v>0</v>
      </c>
      <c r="N238" s="52">
        <f t="shared" si="56"/>
        <v>0</v>
      </c>
      <c r="O238" s="52">
        <f t="shared" si="56"/>
        <v>0</v>
      </c>
      <c r="P238" s="53">
        <f>SUM(D238:G238)</f>
        <v>0</v>
      </c>
      <c r="Q238" s="53">
        <f>SUM(H238:K238)</f>
        <v>0</v>
      </c>
      <c r="R238" s="53">
        <f>SUM(L238:O238)</f>
        <v>0</v>
      </c>
    </row>
    <row r="239" spans="1:18" x14ac:dyDescent="0.25">
      <c r="A239" s="59"/>
      <c r="B239" s="59"/>
      <c r="C239" s="54">
        <v>42177</v>
      </c>
      <c r="D239" s="55">
        <f>([1]Previsionnel!$K$4/COUNT($C$221:$C$246))</f>
        <v>0</v>
      </c>
      <c r="E239" s="55">
        <f>([1]Previsionnel!$K$5/COUNT($C$221:$C$246))</f>
        <v>0</v>
      </c>
      <c r="F239" s="55">
        <f>([1]Previsionnel!$K$6/COUNT($C$221:$C$246))</f>
        <v>0</v>
      </c>
      <c r="G239" s="55">
        <f>([1]Previsionnel!$K$7/COUNT($C$221:$C$246))</f>
        <v>0</v>
      </c>
      <c r="H239" s="62"/>
      <c r="I239" s="62"/>
      <c r="J239" s="62"/>
      <c r="K239" s="62"/>
      <c r="L239" s="62"/>
      <c r="M239" s="62"/>
      <c r="N239" s="62"/>
      <c r="O239" s="62"/>
      <c r="P239" s="56">
        <f t="shared" si="39"/>
        <v>0</v>
      </c>
      <c r="Q239" s="57">
        <f t="shared" si="40"/>
        <v>0</v>
      </c>
      <c r="R239" s="58">
        <f t="shared" si="41"/>
        <v>0</v>
      </c>
    </row>
    <row r="240" spans="1:18" x14ac:dyDescent="0.25">
      <c r="A240" s="59"/>
      <c r="B240" s="59"/>
      <c r="C240" s="54">
        <v>42178</v>
      </c>
      <c r="D240" s="55">
        <f>([1]Previsionnel!$K$4/COUNT($C$221:$C$246))</f>
        <v>0</v>
      </c>
      <c r="E240" s="55">
        <f>([1]Previsionnel!$K$5/COUNT($C$221:$C$246))</f>
        <v>0</v>
      </c>
      <c r="F240" s="55">
        <f>([1]Previsionnel!$K$6/COUNT($C$221:$C$246))</f>
        <v>0</v>
      </c>
      <c r="G240" s="55">
        <f>([1]Previsionnel!$K$7/COUNT($C$221:$C$246))</f>
        <v>0</v>
      </c>
      <c r="H240" s="60"/>
      <c r="I240" s="60"/>
      <c r="J240" s="60"/>
      <c r="K240" s="60"/>
      <c r="L240" s="60"/>
      <c r="M240" s="60"/>
      <c r="N240" s="60"/>
      <c r="O240" s="60"/>
      <c r="P240" s="56">
        <f t="shared" si="39"/>
        <v>0</v>
      </c>
      <c r="Q240" s="57">
        <f t="shared" si="40"/>
        <v>0</v>
      </c>
      <c r="R240" s="58">
        <f t="shared" si="41"/>
        <v>0</v>
      </c>
    </row>
    <row r="241" spans="1:18" x14ac:dyDescent="0.25">
      <c r="A241" s="59"/>
      <c r="B241" s="59"/>
      <c r="C241" s="54">
        <v>42179</v>
      </c>
      <c r="D241" s="55">
        <f>([1]Previsionnel!$K$4/COUNT($C$221:$C$246))</f>
        <v>0</v>
      </c>
      <c r="E241" s="55">
        <f>([1]Previsionnel!$K$5/COUNT($C$221:$C$246))</f>
        <v>0</v>
      </c>
      <c r="F241" s="55">
        <f>([1]Previsionnel!$K$6/COUNT($C$221:$C$246))</f>
        <v>0</v>
      </c>
      <c r="G241" s="55">
        <f>([1]Previsionnel!$K$7/COUNT($C$221:$C$246))</f>
        <v>0</v>
      </c>
      <c r="H241" s="60"/>
      <c r="I241" s="60"/>
      <c r="J241" s="60"/>
      <c r="K241" s="60"/>
      <c r="L241" s="60"/>
      <c r="M241" s="60"/>
      <c r="N241" s="60"/>
      <c r="O241" s="60"/>
      <c r="P241" s="56">
        <f t="shared" si="39"/>
        <v>0</v>
      </c>
      <c r="Q241" s="57">
        <f t="shared" si="40"/>
        <v>0</v>
      </c>
      <c r="R241" s="58">
        <f t="shared" si="41"/>
        <v>0</v>
      </c>
    </row>
    <row r="242" spans="1:18" x14ac:dyDescent="0.25">
      <c r="A242" s="59"/>
      <c r="B242" s="59"/>
      <c r="C242" s="54">
        <v>42180</v>
      </c>
      <c r="D242" s="55">
        <f>([1]Previsionnel!$K$4/COUNT($C$221:$C$246))</f>
        <v>0</v>
      </c>
      <c r="E242" s="55">
        <f>([1]Previsionnel!$K$5/COUNT($C$221:$C$246))</f>
        <v>0</v>
      </c>
      <c r="F242" s="55">
        <f>([1]Previsionnel!$K$6/COUNT($C$221:$C$246))</f>
        <v>0</v>
      </c>
      <c r="G242" s="55">
        <f>([1]Previsionnel!$K$7/COUNT($C$221:$C$246))</f>
        <v>0</v>
      </c>
      <c r="H242" s="60"/>
      <c r="I242" s="60"/>
      <c r="J242" s="60"/>
      <c r="K242" s="60"/>
      <c r="L242" s="60"/>
      <c r="M242" s="60"/>
      <c r="N242" s="60"/>
      <c r="O242" s="60"/>
      <c r="P242" s="56">
        <f t="shared" si="39"/>
        <v>0</v>
      </c>
      <c r="Q242" s="57">
        <f t="shared" si="40"/>
        <v>0</v>
      </c>
      <c r="R242" s="58">
        <f t="shared" si="41"/>
        <v>0</v>
      </c>
    </row>
    <row r="243" spans="1:18" x14ac:dyDescent="0.25">
      <c r="A243" s="59"/>
      <c r="B243" s="59"/>
      <c r="C243" s="54">
        <v>42181</v>
      </c>
      <c r="D243" s="55">
        <f>([1]Previsionnel!$K$4/COUNT($C$221:$C$246))</f>
        <v>0</v>
      </c>
      <c r="E243" s="55">
        <f>([1]Previsionnel!$K$5/COUNT($C$221:$C$246))</f>
        <v>0</v>
      </c>
      <c r="F243" s="55">
        <f>([1]Previsionnel!$K$6/COUNT($C$221:$C$246))</f>
        <v>0</v>
      </c>
      <c r="G243" s="55">
        <f>([1]Previsionnel!$K$7/COUNT($C$221:$C$246))</f>
        <v>0</v>
      </c>
      <c r="H243" s="60"/>
      <c r="I243" s="60"/>
      <c r="J243" s="60"/>
      <c r="K243" s="60"/>
      <c r="L243" s="60"/>
      <c r="M243" s="60"/>
      <c r="N243" s="60"/>
      <c r="O243" s="60"/>
      <c r="P243" s="56">
        <f t="shared" ref="P243:P322" si="57">SUM(D243:G243)</f>
        <v>0</v>
      </c>
      <c r="Q243" s="57">
        <f t="shared" ref="Q243:Q322" si="58">SUM(H243:K243)</f>
        <v>0</v>
      </c>
      <c r="R243" s="58">
        <f t="shared" ref="R243:R322" si="59">SUM(L243:O243)</f>
        <v>0</v>
      </c>
    </row>
    <row r="244" spans="1:18" ht="15.75" x14ac:dyDescent="0.25">
      <c r="A244" s="50"/>
      <c r="B244" s="51">
        <v>27</v>
      </c>
      <c r="C244" s="61"/>
      <c r="D244" s="52">
        <f>SUM(D245:D246,D248:D250)</f>
        <v>0</v>
      </c>
      <c r="E244" s="52">
        <f t="shared" ref="E244:R244" si="60">SUM(E245:E246,E248:E250)</f>
        <v>0</v>
      </c>
      <c r="F244" s="52">
        <f t="shared" si="60"/>
        <v>0</v>
      </c>
      <c r="G244" s="52">
        <f t="shared" si="60"/>
        <v>0</v>
      </c>
      <c r="H244" s="52">
        <f t="shared" si="60"/>
        <v>0</v>
      </c>
      <c r="I244" s="52">
        <f t="shared" si="60"/>
        <v>0</v>
      </c>
      <c r="J244" s="52">
        <f t="shared" si="60"/>
        <v>0</v>
      </c>
      <c r="K244" s="52">
        <f t="shared" si="60"/>
        <v>0</v>
      </c>
      <c r="L244" s="52">
        <f t="shared" si="60"/>
        <v>0</v>
      </c>
      <c r="M244" s="52">
        <f t="shared" si="60"/>
        <v>0</v>
      </c>
      <c r="N244" s="52">
        <f t="shared" si="60"/>
        <v>0</v>
      </c>
      <c r="O244" s="52">
        <f t="shared" si="60"/>
        <v>0</v>
      </c>
      <c r="P244" s="53">
        <f t="shared" si="60"/>
        <v>0</v>
      </c>
      <c r="Q244" s="53">
        <f t="shared" si="60"/>
        <v>0</v>
      </c>
      <c r="R244" s="53">
        <f t="shared" si="60"/>
        <v>0</v>
      </c>
    </row>
    <row r="245" spans="1:18" x14ac:dyDescent="0.25">
      <c r="A245" s="59"/>
      <c r="B245" s="59"/>
      <c r="C245" s="54">
        <v>42184</v>
      </c>
      <c r="D245" s="55">
        <f>([1]Previsionnel!$K$4/COUNT($C$221:$C$246))</f>
        <v>0</v>
      </c>
      <c r="E245" s="55">
        <f>([1]Previsionnel!$K$5/COUNT($C$221:$C$246))</f>
        <v>0</v>
      </c>
      <c r="F245" s="55">
        <f>([1]Previsionnel!$K$6/COUNT($C$221:$C$246))</f>
        <v>0</v>
      </c>
      <c r="G245" s="55">
        <f>([1]Previsionnel!$K$7/COUNT($C$221:$C$246))</f>
        <v>0</v>
      </c>
      <c r="H245" s="60"/>
      <c r="I245" s="60"/>
      <c r="J245" s="60"/>
      <c r="K245" s="60"/>
      <c r="L245" s="60"/>
      <c r="M245" s="60"/>
      <c r="N245" s="60"/>
      <c r="O245" s="60"/>
      <c r="P245" s="56">
        <f t="shared" si="57"/>
        <v>0</v>
      </c>
      <c r="Q245" s="57">
        <f t="shared" si="58"/>
        <v>0</v>
      </c>
      <c r="R245" s="58">
        <f t="shared" si="59"/>
        <v>0</v>
      </c>
    </row>
    <row r="246" spans="1:18" x14ac:dyDescent="0.25">
      <c r="A246" s="59"/>
      <c r="B246" s="59"/>
      <c r="C246" s="54">
        <v>42185</v>
      </c>
      <c r="D246" s="55">
        <f>([1]Previsionnel!$K$4/COUNT($C$221:$C$246))</f>
        <v>0</v>
      </c>
      <c r="E246" s="55">
        <f>([1]Previsionnel!$K$5/COUNT($C$221:$C$246))</f>
        <v>0</v>
      </c>
      <c r="F246" s="55">
        <f>([1]Previsionnel!$K$6/COUNT($C$221:$C$246))</f>
        <v>0</v>
      </c>
      <c r="G246" s="55">
        <f>([1]Previsionnel!$K$7/COUNT($C$221:$C$246))</f>
        <v>0</v>
      </c>
      <c r="H246" s="60"/>
      <c r="I246" s="60"/>
      <c r="J246" s="60"/>
      <c r="K246" s="60"/>
      <c r="L246" s="60"/>
      <c r="M246" s="60"/>
      <c r="N246" s="60"/>
      <c r="O246" s="60"/>
      <c r="P246" s="56">
        <f t="shared" si="57"/>
        <v>0</v>
      </c>
      <c r="Q246" s="57">
        <f t="shared" si="58"/>
        <v>0</v>
      </c>
      <c r="R246" s="58">
        <f t="shared" si="59"/>
        <v>0</v>
      </c>
    </row>
    <row r="247" spans="1:18" ht="15.75" x14ac:dyDescent="0.25">
      <c r="A247" s="46" t="str">
        <f>PROPER(TEXT(DATE(2015,7,1),"mmmm aaaa"))</f>
        <v>Juillet 2015</v>
      </c>
      <c r="B247" s="47"/>
      <c r="C247" s="47"/>
      <c r="D247" s="48">
        <f>SUM(D248:D250,D251,D257,D263,D269)</f>
        <v>0</v>
      </c>
      <c r="E247" s="48">
        <f t="shared" ref="E247:R247" si="61">SUM(E248:E250,E251,E257,E263,E269)</f>
        <v>0</v>
      </c>
      <c r="F247" s="48">
        <f t="shared" si="61"/>
        <v>0</v>
      </c>
      <c r="G247" s="48">
        <f t="shared" si="61"/>
        <v>0</v>
      </c>
      <c r="H247" s="48">
        <f t="shared" si="61"/>
        <v>0</v>
      </c>
      <c r="I247" s="48">
        <f t="shared" si="61"/>
        <v>0</v>
      </c>
      <c r="J247" s="48">
        <f t="shared" si="61"/>
        <v>0</v>
      </c>
      <c r="K247" s="48">
        <f t="shared" si="61"/>
        <v>0</v>
      </c>
      <c r="L247" s="48">
        <f t="shared" si="61"/>
        <v>0</v>
      </c>
      <c r="M247" s="48">
        <f t="shared" si="61"/>
        <v>0</v>
      </c>
      <c r="N247" s="48">
        <f t="shared" si="61"/>
        <v>0</v>
      </c>
      <c r="O247" s="48">
        <f t="shared" si="61"/>
        <v>0</v>
      </c>
      <c r="P247" s="49">
        <f t="shared" si="61"/>
        <v>0</v>
      </c>
      <c r="Q247" s="49">
        <f t="shared" si="61"/>
        <v>0</v>
      </c>
      <c r="R247" s="49">
        <f t="shared" si="61"/>
        <v>0</v>
      </c>
    </row>
    <row r="248" spans="1:18" x14ac:dyDescent="0.25">
      <c r="B248" s="59"/>
      <c r="C248" s="54">
        <v>42186</v>
      </c>
      <c r="D248" s="55">
        <f>([1]Previsionnel!$L$4/COUNT($C$248:$C$274))</f>
        <v>0</v>
      </c>
      <c r="E248" s="55">
        <f>([1]Previsionnel!$L$5/COUNT($C$248:$C$274))</f>
        <v>0</v>
      </c>
      <c r="F248" s="55">
        <f>([1]Previsionnel!$L$6/COUNT($C$248:$C$274))</f>
        <v>0</v>
      </c>
      <c r="G248" s="55">
        <f>([1]Previsionnel!$L$7/COUNT($C$248:$C$274))</f>
        <v>0</v>
      </c>
      <c r="H248" s="60"/>
      <c r="I248" s="60"/>
      <c r="J248" s="60"/>
      <c r="K248" s="60"/>
      <c r="L248" s="60"/>
      <c r="M248" s="60"/>
      <c r="N248" s="60"/>
      <c r="O248" s="60"/>
      <c r="P248" s="56">
        <f t="shared" si="57"/>
        <v>0</v>
      </c>
      <c r="Q248" s="57">
        <f t="shared" si="58"/>
        <v>0</v>
      </c>
      <c r="R248" s="58">
        <f t="shared" si="59"/>
        <v>0</v>
      </c>
    </row>
    <row r="249" spans="1:18" x14ac:dyDescent="0.25">
      <c r="A249" s="59"/>
      <c r="B249" s="59"/>
      <c r="C249" s="54">
        <v>42187</v>
      </c>
      <c r="D249" s="55">
        <f>([1]Previsionnel!$L$4/COUNT($C$248:$C$274))</f>
        <v>0</v>
      </c>
      <c r="E249" s="55">
        <f>([1]Previsionnel!$L$5/COUNT($C$248:$C$274))</f>
        <v>0</v>
      </c>
      <c r="F249" s="55">
        <f>([1]Previsionnel!$L$6/COUNT($C$248:$C$274))</f>
        <v>0</v>
      </c>
      <c r="G249" s="55">
        <f>([1]Previsionnel!$L$7/COUNT($C$248:$C$274))</f>
        <v>0</v>
      </c>
      <c r="H249" s="60"/>
      <c r="I249" s="60"/>
      <c r="J249" s="60"/>
      <c r="K249" s="60"/>
      <c r="L249" s="60"/>
      <c r="M249" s="60"/>
      <c r="N249" s="60"/>
      <c r="O249" s="60"/>
      <c r="P249" s="56">
        <f t="shared" si="57"/>
        <v>0</v>
      </c>
      <c r="Q249" s="57">
        <f t="shared" si="58"/>
        <v>0</v>
      </c>
      <c r="R249" s="58">
        <f t="shared" si="59"/>
        <v>0</v>
      </c>
    </row>
    <row r="250" spans="1:18" x14ac:dyDescent="0.25">
      <c r="A250" s="59"/>
      <c r="B250" s="59"/>
      <c r="C250" s="54">
        <v>42188</v>
      </c>
      <c r="D250" s="55">
        <f>([1]Previsionnel!$L$4/COUNT($C$248:$C$274))</f>
        <v>0</v>
      </c>
      <c r="E250" s="55">
        <f>([1]Previsionnel!$L$5/COUNT($C$248:$C$274))</f>
        <v>0</v>
      </c>
      <c r="F250" s="55">
        <f>([1]Previsionnel!$L$6/COUNT($C$248:$C$274))</f>
        <v>0</v>
      </c>
      <c r="G250" s="55">
        <f>([1]Previsionnel!$L$7/COUNT($C$248:$C$274))</f>
        <v>0</v>
      </c>
      <c r="H250" s="60"/>
      <c r="I250" s="60"/>
      <c r="J250" s="60"/>
      <c r="K250" s="60"/>
      <c r="L250" s="60"/>
      <c r="M250" s="60"/>
      <c r="N250" s="60"/>
      <c r="O250" s="60"/>
      <c r="P250" s="56">
        <f t="shared" si="57"/>
        <v>0</v>
      </c>
      <c r="Q250" s="57">
        <f t="shared" si="58"/>
        <v>0</v>
      </c>
      <c r="R250" s="58">
        <f t="shared" si="59"/>
        <v>0</v>
      </c>
    </row>
    <row r="251" spans="1:18" ht="15.75" x14ac:dyDescent="0.25">
      <c r="A251" s="50"/>
      <c r="B251" s="51">
        <v>28</v>
      </c>
      <c r="C251" s="61"/>
      <c r="D251" s="52">
        <f t="shared" ref="D251:O251" si="62">SUM(D252:D256)</f>
        <v>0</v>
      </c>
      <c r="E251" s="52">
        <f t="shared" si="62"/>
        <v>0</v>
      </c>
      <c r="F251" s="52">
        <f t="shared" si="62"/>
        <v>0</v>
      </c>
      <c r="G251" s="52">
        <f t="shared" si="62"/>
        <v>0</v>
      </c>
      <c r="H251" s="52">
        <f t="shared" si="62"/>
        <v>0</v>
      </c>
      <c r="I251" s="52">
        <f t="shared" si="62"/>
        <v>0</v>
      </c>
      <c r="J251" s="52">
        <f t="shared" si="62"/>
        <v>0</v>
      </c>
      <c r="K251" s="52">
        <f t="shared" si="62"/>
        <v>0</v>
      </c>
      <c r="L251" s="52">
        <f t="shared" si="62"/>
        <v>0</v>
      </c>
      <c r="M251" s="52">
        <f t="shared" si="62"/>
        <v>0</v>
      </c>
      <c r="N251" s="52">
        <f t="shared" si="62"/>
        <v>0</v>
      </c>
      <c r="O251" s="52">
        <f t="shared" si="62"/>
        <v>0</v>
      </c>
      <c r="P251" s="53">
        <f>SUM(D251:G251)</f>
        <v>0</v>
      </c>
      <c r="Q251" s="53">
        <f>SUM(H251:K251)</f>
        <v>0</v>
      </c>
      <c r="R251" s="53">
        <f>SUM(L251:O251)</f>
        <v>0</v>
      </c>
    </row>
    <row r="252" spans="1:18" x14ac:dyDescent="0.25">
      <c r="A252" s="59"/>
      <c r="B252" s="59"/>
      <c r="C252" s="54">
        <v>42191</v>
      </c>
      <c r="D252" s="55">
        <f>([1]Previsionnel!$L$4/COUNT($C$248:$C$274))</f>
        <v>0</v>
      </c>
      <c r="E252" s="55">
        <f>([1]Previsionnel!$L$5/COUNT($C$248:$C$274))</f>
        <v>0</v>
      </c>
      <c r="F252" s="55">
        <f>([1]Previsionnel!$L$6/COUNT($C$248:$C$274))</f>
        <v>0</v>
      </c>
      <c r="G252" s="55">
        <f>([1]Previsionnel!$L$7/COUNT($C$248:$C$274))</f>
        <v>0</v>
      </c>
      <c r="H252" s="60"/>
      <c r="I252" s="60"/>
      <c r="J252" s="60"/>
      <c r="K252" s="60"/>
      <c r="L252" s="60"/>
      <c r="M252" s="60"/>
      <c r="N252" s="60"/>
      <c r="O252" s="60"/>
      <c r="P252" s="56">
        <f t="shared" si="57"/>
        <v>0</v>
      </c>
      <c r="Q252" s="57">
        <f t="shared" si="58"/>
        <v>0</v>
      </c>
      <c r="R252" s="58">
        <f t="shared" si="59"/>
        <v>0</v>
      </c>
    </row>
    <row r="253" spans="1:18" x14ac:dyDescent="0.25">
      <c r="A253" s="59"/>
      <c r="B253" s="59"/>
      <c r="C253" s="54">
        <v>42192</v>
      </c>
      <c r="D253" s="55">
        <f>([1]Previsionnel!$L$4/COUNT($C$248:$C$274))</f>
        <v>0</v>
      </c>
      <c r="E253" s="55">
        <f>([1]Previsionnel!$L$5/COUNT($C$248:$C$274))</f>
        <v>0</v>
      </c>
      <c r="F253" s="55">
        <f>([1]Previsionnel!$L$6/COUNT($C$248:$C$274))</f>
        <v>0</v>
      </c>
      <c r="G253" s="55">
        <f>([1]Previsionnel!$L$7/COUNT($C$248:$C$274))</f>
        <v>0</v>
      </c>
      <c r="H253" s="60"/>
      <c r="I253" s="60"/>
      <c r="J253" s="60"/>
      <c r="K253" s="60"/>
      <c r="L253" s="60"/>
      <c r="M253" s="60"/>
      <c r="N253" s="60"/>
      <c r="O253" s="60"/>
      <c r="P253" s="56">
        <f t="shared" si="57"/>
        <v>0</v>
      </c>
      <c r="Q253" s="57">
        <f t="shared" si="58"/>
        <v>0</v>
      </c>
      <c r="R253" s="58">
        <f t="shared" si="59"/>
        <v>0</v>
      </c>
    </row>
    <row r="254" spans="1:18" x14ac:dyDescent="0.25">
      <c r="A254" s="59"/>
      <c r="B254" s="59"/>
      <c r="C254" s="54">
        <v>42193</v>
      </c>
      <c r="D254" s="55">
        <f>([1]Previsionnel!$L$4/COUNT($C$248:$C$274))</f>
        <v>0</v>
      </c>
      <c r="E254" s="55">
        <f>([1]Previsionnel!$L$5/COUNT($C$248:$C$274))</f>
        <v>0</v>
      </c>
      <c r="F254" s="55">
        <f>([1]Previsionnel!$L$6/COUNT($C$248:$C$274))</f>
        <v>0</v>
      </c>
      <c r="G254" s="55">
        <f>([1]Previsionnel!$L$7/COUNT($C$248:$C$274))</f>
        <v>0</v>
      </c>
      <c r="H254" s="60"/>
      <c r="I254" s="60"/>
      <c r="J254" s="60"/>
      <c r="K254" s="60"/>
      <c r="L254" s="60"/>
      <c r="M254" s="60"/>
      <c r="N254" s="60"/>
      <c r="O254" s="60"/>
      <c r="P254" s="56">
        <f t="shared" si="57"/>
        <v>0</v>
      </c>
      <c r="Q254" s="57">
        <f t="shared" si="58"/>
        <v>0</v>
      </c>
      <c r="R254" s="58">
        <f t="shared" si="59"/>
        <v>0</v>
      </c>
    </row>
    <row r="255" spans="1:18" x14ac:dyDescent="0.25">
      <c r="A255" s="59"/>
      <c r="B255" s="59"/>
      <c r="C255" s="54">
        <v>42194</v>
      </c>
      <c r="D255" s="55">
        <f>([1]Previsionnel!$L$4/COUNT($C$248:$C$274))</f>
        <v>0</v>
      </c>
      <c r="E255" s="55">
        <f>([1]Previsionnel!$L$5/COUNT($C$248:$C$274))</f>
        <v>0</v>
      </c>
      <c r="F255" s="55">
        <f>([1]Previsionnel!$L$6/COUNT($C$248:$C$274))</f>
        <v>0</v>
      </c>
      <c r="G255" s="55">
        <f>([1]Previsionnel!$L$7/COUNT($C$248:$C$274))</f>
        <v>0</v>
      </c>
      <c r="H255" s="60"/>
      <c r="I255" s="60"/>
      <c r="J255" s="60"/>
      <c r="K255" s="60"/>
      <c r="L255" s="60"/>
      <c r="M255" s="60"/>
      <c r="N255" s="60"/>
      <c r="O255" s="60"/>
      <c r="P255" s="56">
        <f t="shared" si="57"/>
        <v>0</v>
      </c>
      <c r="Q255" s="57">
        <f t="shared" si="58"/>
        <v>0</v>
      </c>
      <c r="R255" s="58">
        <f t="shared" si="59"/>
        <v>0</v>
      </c>
    </row>
    <row r="256" spans="1:18" x14ac:dyDescent="0.25">
      <c r="A256" s="59"/>
      <c r="B256" s="59"/>
      <c r="C256" s="54">
        <v>42195</v>
      </c>
      <c r="D256" s="55">
        <f>([1]Previsionnel!$L$4/COUNT($C$248:$C$274))</f>
        <v>0</v>
      </c>
      <c r="E256" s="55">
        <f>([1]Previsionnel!$L$5/COUNT($C$248:$C$274))</f>
        <v>0</v>
      </c>
      <c r="F256" s="55">
        <f>([1]Previsionnel!$L$6/COUNT($C$248:$C$274))</f>
        <v>0</v>
      </c>
      <c r="G256" s="55">
        <f>([1]Previsionnel!$L$7/COUNT($C$248:$C$274))</f>
        <v>0</v>
      </c>
      <c r="H256" s="60"/>
      <c r="I256" s="60"/>
      <c r="J256" s="60"/>
      <c r="K256" s="60"/>
      <c r="L256" s="60"/>
      <c r="M256" s="60"/>
      <c r="N256" s="60"/>
      <c r="O256" s="60"/>
      <c r="P256" s="56">
        <f t="shared" si="57"/>
        <v>0</v>
      </c>
      <c r="Q256" s="57">
        <f t="shared" si="58"/>
        <v>0</v>
      </c>
      <c r="R256" s="58">
        <f t="shared" si="59"/>
        <v>0</v>
      </c>
    </row>
    <row r="257" spans="1:18" ht="15.75" x14ac:dyDescent="0.25">
      <c r="A257" s="50"/>
      <c r="B257" s="51">
        <v>29</v>
      </c>
      <c r="C257" s="61"/>
      <c r="D257" s="52">
        <f t="shared" ref="D257:O257" si="63">SUM(D258:D262)</f>
        <v>0</v>
      </c>
      <c r="E257" s="52">
        <f t="shared" si="63"/>
        <v>0</v>
      </c>
      <c r="F257" s="52">
        <f t="shared" si="63"/>
        <v>0</v>
      </c>
      <c r="G257" s="52">
        <f t="shared" si="63"/>
        <v>0</v>
      </c>
      <c r="H257" s="52">
        <f t="shared" si="63"/>
        <v>0</v>
      </c>
      <c r="I257" s="52">
        <f t="shared" si="63"/>
        <v>0</v>
      </c>
      <c r="J257" s="52">
        <f t="shared" si="63"/>
        <v>0</v>
      </c>
      <c r="K257" s="52">
        <f t="shared" si="63"/>
        <v>0</v>
      </c>
      <c r="L257" s="52">
        <f t="shared" si="63"/>
        <v>0</v>
      </c>
      <c r="M257" s="52">
        <f t="shared" si="63"/>
        <v>0</v>
      </c>
      <c r="N257" s="52">
        <f t="shared" si="63"/>
        <v>0</v>
      </c>
      <c r="O257" s="52">
        <f t="shared" si="63"/>
        <v>0</v>
      </c>
      <c r="P257" s="53">
        <f>SUM(D257:G257)</f>
        <v>0</v>
      </c>
      <c r="Q257" s="53">
        <f>SUM(H257:K257)</f>
        <v>0</v>
      </c>
      <c r="R257" s="53">
        <f>SUM(L257:O257)</f>
        <v>0</v>
      </c>
    </row>
    <row r="258" spans="1:18" x14ac:dyDescent="0.25">
      <c r="A258" s="59"/>
      <c r="B258" s="59"/>
      <c r="C258" s="54">
        <v>42198</v>
      </c>
      <c r="D258" s="55">
        <f>([1]Previsionnel!$L$4/COUNT($C$248:$C$274))</f>
        <v>0</v>
      </c>
      <c r="E258" s="55">
        <f>([1]Previsionnel!$L$5/COUNT($C$248:$C$274))</f>
        <v>0</v>
      </c>
      <c r="F258" s="55">
        <f>([1]Previsionnel!$L$6/COUNT($C$248:$C$274))</f>
        <v>0</v>
      </c>
      <c r="G258" s="55">
        <f>([1]Previsionnel!$L$7/COUNT($C$248:$C$274))</f>
        <v>0</v>
      </c>
      <c r="H258" s="60"/>
      <c r="I258" s="60"/>
      <c r="J258" s="60"/>
      <c r="K258" s="60"/>
      <c r="L258" s="60"/>
      <c r="M258" s="60"/>
      <c r="N258" s="60"/>
      <c r="O258" s="60"/>
      <c r="P258" s="56">
        <f t="shared" si="57"/>
        <v>0</v>
      </c>
      <c r="Q258" s="57">
        <f t="shared" si="58"/>
        <v>0</v>
      </c>
      <c r="R258" s="58">
        <f t="shared" si="59"/>
        <v>0</v>
      </c>
    </row>
    <row r="259" spans="1:18" x14ac:dyDescent="0.25">
      <c r="A259" s="59"/>
      <c r="B259" s="59"/>
      <c r="C259" s="54">
        <v>42199</v>
      </c>
      <c r="D259" s="55">
        <f>([1]Previsionnel!$L$4/COUNT($C$248:$C$274))</f>
        <v>0</v>
      </c>
      <c r="E259" s="55">
        <f>([1]Previsionnel!$L$5/COUNT($C$248:$C$274))</f>
        <v>0</v>
      </c>
      <c r="F259" s="55">
        <f>([1]Previsionnel!$L$6/COUNT($C$248:$C$274))</f>
        <v>0</v>
      </c>
      <c r="G259" s="55">
        <f>([1]Previsionnel!$L$7/COUNT($C$248:$C$274))</f>
        <v>0</v>
      </c>
      <c r="H259" s="60"/>
      <c r="I259" s="60"/>
      <c r="J259" s="60"/>
      <c r="K259" s="60"/>
      <c r="L259" s="60"/>
      <c r="M259" s="60"/>
      <c r="N259" s="60"/>
      <c r="O259" s="60"/>
      <c r="P259" s="56">
        <f t="shared" si="57"/>
        <v>0</v>
      </c>
      <c r="Q259" s="57">
        <f t="shared" si="58"/>
        <v>0</v>
      </c>
      <c r="R259" s="58">
        <f t="shared" si="59"/>
        <v>0</v>
      </c>
    </row>
    <row r="260" spans="1:18" x14ac:dyDescent="0.25">
      <c r="A260" s="59"/>
      <c r="B260" s="59"/>
      <c r="C260" s="54">
        <v>42200</v>
      </c>
      <c r="D260" s="55">
        <f>([1]Previsionnel!$L$4/COUNT($C$248:$C$274))</f>
        <v>0</v>
      </c>
      <c r="E260" s="55">
        <f>([1]Previsionnel!$L$5/COUNT($C$248:$C$274))</f>
        <v>0</v>
      </c>
      <c r="F260" s="55">
        <f>([1]Previsionnel!$L$6/COUNT($C$248:$C$274))</f>
        <v>0</v>
      </c>
      <c r="G260" s="55">
        <f>([1]Previsionnel!$L$7/COUNT($C$248:$C$274))</f>
        <v>0</v>
      </c>
      <c r="H260" s="60"/>
      <c r="I260" s="60"/>
      <c r="J260" s="60"/>
      <c r="K260" s="60"/>
      <c r="L260" s="60"/>
      <c r="M260" s="60"/>
      <c r="N260" s="60"/>
      <c r="O260" s="60"/>
      <c r="P260" s="56">
        <f t="shared" si="57"/>
        <v>0</v>
      </c>
      <c r="Q260" s="57">
        <f t="shared" si="58"/>
        <v>0</v>
      </c>
      <c r="R260" s="58">
        <f t="shared" si="59"/>
        <v>0</v>
      </c>
    </row>
    <row r="261" spans="1:18" x14ac:dyDescent="0.25">
      <c r="A261" s="59"/>
      <c r="B261" s="59"/>
      <c r="C261" s="54">
        <v>42201</v>
      </c>
      <c r="D261" s="55">
        <f>([1]Previsionnel!$L$4/COUNT($C$248:$C$274))</f>
        <v>0</v>
      </c>
      <c r="E261" s="55">
        <f>([1]Previsionnel!$L$5/COUNT($C$248:$C$274))</f>
        <v>0</v>
      </c>
      <c r="F261" s="55">
        <f>([1]Previsionnel!$L$6/COUNT($C$248:$C$274))</f>
        <v>0</v>
      </c>
      <c r="G261" s="55">
        <f>([1]Previsionnel!$L$7/COUNT($C$248:$C$274))</f>
        <v>0</v>
      </c>
      <c r="H261" s="60"/>
      <c r="I261" s="60"/>
      <c r="J261" s="60"/>
      <c r="K261" s="60"/>
      <c r="L261" s="60"/>
      <c r="M261" s="60"/>
      <c r="N261" s="60"/>
      <c r="O261" s="60"/>
      <c r="P261" s="56">
        <f t="shared" si="57"/>
        <v>0</v>
      </c>
      <c r="Q261" s="57">
        <f t="shared" si="58"/>
        <v>0</v>
      </c>
      <c r="R261" s="58">
        <f t="shared" si="59"/>
        <v>0</v>
      </c>
    </row>
    <row r="262" spans="1:18" x14ac:dyDescent="0.25">
      <c r="A262" s="59"/>
      <c r="B262" s="59"/>
      <c r="C262" s="54">
        <v>42202</v>
      </c>
      <c r="D262" s="55">
        <f>([1]Previsionnel!$L$4/COUNT($C$248:$C$274))</f>
        <v>0</v>
      </c>
      <c r="E262" s="55">
        <f>([1]Previsionnel!$L$5/COUNT($C$248:$C$274))</f>
        <v>0</v>
      </c>
      <c r="F262" s="55">
        <f>([1]Previsionnel!$L$6/COUNT($C$248:$C$274))</f>
        <v>0</v>
      </c>
      <c r="G262" s="55">
        <f>([1]Previsionnel!$L$7/COUNT($C$248:$C$274))</f>
        <v>0</v>
      </c>
      <c r="H262" s="60"/>
      <c r="I262" s="60"/>
      <c r="J262" s="60"/>
      <c r="K262" s="60"/>
      <c r="L262" s="60"/>
      <c r="M262" s="60"/>
      <c r="N262" s="60"/>
      <c r="O262" s="60"/>
      <c r="P262" s="56">
        <f t="shared" si="57"/>
        <v>0</v>
      </c>
      <c r="Q262" s="57">
        <f t="shared" si="58"/>
        <v>0</v>
      </c>
      <c r="R262" s="58">
        <f t="shared" si="59"/>
        <v>0</v>
      </c>
    </row>
    <row r="263" spans="1:18" ht="15.75" x14ac:dyDescent="0.25">
      <c r="A263" s="50"/>
      <c r="B263" s="51">
        <v>30</v>
      </c>
      <c r="C263" s="61"/>
      <c r="D263" s="52">
        <f t="shared" ref="D263:O263" si="64">SUM(D264:D268)</f>
        <v>0</v>
      </c>
      <c r="E263" s="52">
        <f t="shared" si="64"/>
        <v>0</v>
      </c>
      <c r="F263" s="52">
        <f t="shared" si="64"/>
        <v>0</v>
      </c>
      <c r="G263" s="52">
        <f t="shared" si="64"/>
        <v>0</v>
      </c>
      <c r="H263" s="52">
        <f t="shared" si="64"/>
        <v>0</v>
      </c>
      <c r="I263" s="52">
        <f t="shared" si="64"/>
        <v>0</v>
      </c>
      <c r="J263" s="52">
        <f t="shared" si="64"/>
        <v>0</v>
      </c>
      <c r="K263" s="52">
        <f t="shared" si="64"/>
        <v>0</v>
      </c>
      <c r="L263" s="52">
        <f t="shared" si="64"/>
        <v>0</v>
      </c>
      <c r="M263" s="52">
        <f t="shared" si="64"/>
        <v>0</v>
      </c>
      <c r="N263" s="52">
        <f t="shared" si="64"/>
        <v>0</v>
      </c>
      <c r="O263" s="52">
        <f t="shared" si="64"/>
        <v>0</v>
      </c>
      <c r="P263" s="53">
        <f>SUM(D263:G263)</f>
        <v>0</v>
      </c>
      <c r="Q263" s="53">
        <f>SUM(H263:K263)</f>
        <v>0</v>
      </c>
      <c r="R263" s="53">
        <f>SUM(L263:O263)</f>
        <v>0</v>
      </c>
    </row>
    <row r="264" spans="1:18" x14ac:dyDescent="0.25">
      <c r="A264" s="59"/>
      <c r="B264" s="59"/>
      <c r="C264" s="54">
        <v>42205</v>
      </c>
      <c r="D264" s="55">
        <f>([1]Previsionnel!$L$4/COUNT($C$248:$C$274))</f>
        <v>0</v>
      </c>
      <c r="E264" s="55">
        <f>([1]Previsionnel!$L$5/COUNT($C$248:$C$274))</f>
        <v>0</v>
      </c>
      <c r="F264" s="55">
        <f>([1]Previsionnel!$L$6/COUNT($C$248:$C$274))</f>
        <v>0</v>
      </c>
      <c r="G264" s="55">
        <f>([1]Previsionnel!$L$7/COUNT($C$248:$C$274))</f>
        <v>0</v>
      </c>
      <c r="H264" s="60"/>
      <c r="I264" s="60"/>
      <c r="J264" s="60"/>
      <c r="K264" s="60"/>
      <c r="L264" s="60"/>
      <c r="M264" s="60"/>
      <c r="N264" s="60"/>
      <c r="O264" s="60"/>
      <c r="P264" s="56">
        <f t="shared" si="57"/>
        <v>0</v>
      </c>
      <c r="Q264" s="57">
        <f t="shared" si="58"/>
        <v>0</v>
      </c>
      <c r="R264" s="58">
        <f t="shared" si="59"/>
        <v>0</v>
      </c>
    </row>
    <row r="265" spans="1:18" x14ac:dyDescent="0.25">
      <c r="A265" s="59"/>
      <c r="B265" s="59"/>
      <c r="C265" s="54">
        <v>42206</v>
      </c>
      <c r="D265" s="55">
        <f>([1]Previsionnel!$L$4/COUNT($C$248:$C$274))</f>
        <v>0</v>
      </c>
      <c r="E265" s="55">
        <f>([1]Previsionnel!$L$5/COUNT($C$248:$C$274))</f>
        <v>0</v>
      </c>
      <c r="F265" s="55">
        <f>([1]Previsionnel!$L$6/COUNT($C$248:$C$274))</f>
        <v>0</v>
      </c>
      <c r="G265" s="55">
        <f>([1]Previsionnel!$L$7/COUNT($C$248:$C$274))</f>
        <v>0</v>
      </c>
      <c r="H265" s="60"/>
      <c r="I265" s="60"/>
      <c r="J265" s="60"/>
      <c r="K265" s="60"/>
      <c r="L265" s="60"/>
      <c r="M265" s="60"/>
      <c r="N265" s="60"/>
      <c r="O265" s="60"/>
      <c r="P265" s="56">
        <f t="shared" si="57"/>
        <v>0</v>
      </c>
      <c r="Q265" s="57">
        <f t="shared" si="58"/>
        <v>0</v>
      </c>
      <c r="R265" s="58">
        <f t="shared" si="59"/>
        <v>0</v>
      </c>
    </row>
    <row r="266" spans="1:18" x14ac:dyDescent="0.25">
      <c r="A266" s="59"/>
      <c r="B266" s="59"/>
      <c r="C266" s="54">
        <v>42207</v>
      </c>
      <c r="D266" s="55">
        <f>([1]Previsionnel!$L$4/COUNT($C$248:$C$274))</f>
        <v>0</v>
      </c>
      <c r="E266" s="55">
        <f>([1]Previsionnel!$L$5/COUNT($C$248:$C$274))</f>
        <v>0</v>
      </c>
      <c r="F266" s="55">
        <f>([1]Previsionnel!$L$6/COUNT($C$248:$C$274))</f>
        <v>0</v>
      </c>
      <c r="G266" s="55">
        <f>([1]Previsionnel!$L$7/COUNT($C$248:$C$274))</f>
        <v>0</v>
      </c>
      <c r="H266" s="60"/>
      <c r="I266" s="60"/>
      <c r="J266" s="60"/>
      <c r="K266" s="60"/>
      <c r="L266" s="60"/>
      <c r="M266" s="60"/>
      <c r="N266" s="60"/>
      <c r="O266" s="60"/>
      <c r="P266" s="56">
        <f t="shared" si="57"/>
        <v>0</v>
      </c>
      <c r="Q266" s="57">
        <f t="shared" si="58"/>
        <v>0</v>
      </c>
      <c r="R266" s="58">
        <f t="shared" si="59"/>
        <v>0</v>
      </c>
    </row>
    <row r="267" spans="1:18" x14ac:dyDescent="0.25">
      <c r="A267" s="59"/>
      <c r="B267" s="59"/>
      <c r="C267" s="54">
        <v>42208</v>
      </c>
      <c r="D267" s="55">
        <f>([1]Previsionnel!$L$4/COUNT($C$248:$C$274))</f>
        <v>0</v>
      </c>
      <c r="E267" s="55">
        <f>([1]Previsionnel!$L$5/COUNT($C$248:$C$274))</f>
        <v>0</v>
      </c>
      <c r="F267" s="55">
        <f>([1]Previsionnel!$L$6/COUNT($C$248:$C$274))</f>
        <v>0</v>
      </c>
      <c r="G267" s="55">
        <f>([1]Previsionnel!$L$7/COUNT($C$248:$C$274))</f>
        <v>0</v>
      </c>
      <c r="H267" s="60"/>
      <c r="I267" s="60"/>
      <c r="J267" s="60"/>
      <c r="K267" s="60"/>
      <c r="L267" s="60"/>
      <c r="M267" s="60"/>
      <c r="N267" s="60"/>
      <c r="O267" s="60"/>
      <c r="P267" s="56">
        <f t="shared" si="57"/>
        <v>0</v>
      </c>
      <c r="Q267" s="57">
        <f t="shared" si="58"/>
        <v>0</v>
      </c>
      <c r="R267" s="58">
        <f t="shared" si="59"/>
        <v>0</v>
      </c>
    </row>
    <row r="268" spans="1:18" x14ac:dyDescent="0.25">
      <c r="A268" s="59"/>
      <c r="B268" s="59"/>
      <c r="C268" s="54">
        <v>42209</v>
      </c>
      <c r="D268" s="55">
        <f>([1]Previsionnel!$L$4/COUNT($C$248:$C$274))</f>
        <v>0</v>
      </c>
      <c r="E268" s="55">
        <f>([1]Previsionnel!$L$5/COUNT($C$248:$C$274))</f>
        <v>0</v>
      </c>
      <c r="F268" s="55">
        <f>([1]Previsionnel!$L$6/COUNT($C$248:$C$274))</f>
        <v>0</v>
      </c>
      <c r="G268" s="55">
        <f>([1]Previsionnel!$L$7/COUNT($C$248:$C$274))</f>
        <v>0</v>
      </c>
      <c r="H268" s="60"/>
      <c r="I268" s="60"/>
      <c r="J268" s="60"/>
      <c r="K268" s="60"/>
      <c r="L268" s="60"/>
      <c r="M268" s="60"/>
      <c r="N268" s="60"/>
      <c r="O268" s="60"/>
      <c r="P268" s="56">
        <f t="shared" si="57"/>
        <v>0</v>
      </c>
      <c r="Q268" s="57">
        <f t="shared" si="58"/>
        <v>0</v>
      </c>
      <c r="R268" s="58">
        <f t="shared" si="59"/>
        <v>0</v>
      </c>
    </row>
    <row r="269" spans="1:18" ht="15.75" x14ac:dyDescent="0.25">
      <c r="A269" s="50"/>
      <c r="B269" s="51">
        <v>31</v>
      </c>
      <c r="C269" s="61"/>
      <c r="D269" s="52">
        <f t="shared" ref="D269:O269" si="65">SUM(D270:D274)</f>
        <v>0</v>
      </c>
      <c r="E269" s="52">
        <f t="shared" si="65"/>
        <v>0</v>
      </c>
      <c r="F269" s="52">
        <f t="shared" si="65"/>
        <v>0</v>
      </c>
      <c r="G269" s="52">
        <f t="shared" si="65"/>
        <v>0</v>
      </c>
      <c r="H269" s="52">
        <f t="shared" si="65"/>
        <v>0</v>
      </c>
      <c r="I269" s="52">
        <f t="shared" si="65"/>
        <v>0</v>
      </c>
      <c r="J269" s="52">
        <f t="shared" si="65"/>
        <v>0</v>
      </c>
      <c r="K269" s="52">
        <f t="shared" si="65"/>
        <v>0</v>
      </c>
      <c r="L269" s="52">
        <f t="shared" si="65"/>
        <v>0</v>
      </c>
      <c r="M269" s="52">
        <f t="shared" si="65"/>
        <v>0</v>
      </c>
      <c r="N269" s="52">
        <f t="shared" si="65"/>
        <v>0</v>
      </c>
      <c r="O269" s="52">
        <f t="shared" si="65"/>
        <v>0</v>
      </c>
      <c r="P269" s="53">
        <f>SUM(D269:G269)</f>
        <v>0</v>
      </c>
      <c r="Q269" s="53">
        <f>SUM(H269:K269)</f>
        <v>0</v>
      </c>
      <c r="R269" s="53">
        <f>SUM(L269:O269)</f>
        <v>0</v>
      </c>
    </row>
    <row r="270" spans="1:18" x14ac:dyDescent="0.25">
      <c r="A270" s="59"/>
      <c r="B270" s="59"/>
      <c r="C270" s="54">
        <v>42212</v>
      </c>
      <c r="D270" s="55">
        <f>([1]Previsionnel!$L$4/COUNT($C$248:$C$274))</f>
        <v>0</v>
      </c>
      <c r="E270" s="55">
        <f>([1]Previsionnel!$L$5/COUNT($C$248:$C$274))</f>
        <v>0</v>
      </c>
      <c r="F270" s="55">
        <f>([1]Previsionnel!$L$6/COUNT($C$248:$C$274))</f>
        <v>0</v>
      </c>
      <c r="G270" s="55">
        <f>([1]Previsionnel!$L$7/COUNT($C$248:$C$274))</f>
        <v>0</v>
      </c>
      <c r="H270" s="60"/>
      <c r="I270" s="60"/>
      <c r="J270" s="60"/>
      <c r="K270" s="60"/>
      <c r="L270" s="60"/>
      <c r="M270" s="60"/>
      <c r="N270" s="60"/>
      <c r="O270" s="60"/>
      <c r="P270" s="56">
        <f t="shared" si="57"/>
        <v>0</v>
      </c>
      <c r="Q270" s="57">
        <f t="shared" si="58"/>
        <v>0</v>
      </c>
      <c r="R270" s="58">
        <f t="shared" si="59"/>
        <v>0</v>
      </c>
    </row>
    <row r="271" spans="1:18" x14ac:dyDescent="0.25">
      <c r="A271" s="59"/>
      <c r="B271" s="59"/>
      <c r="C271" s="54">
        <v>42213</v>
      </c>
      <c r="D271" s="55">
        <f>([1]Previsionnel!$L$4/COUNT($C$248:$C$274))</f>
        <v>0</v>
      </c>
      <c r="E271" s="55">
        <f>([1]Previsionnel!$L$5/COUNT($C$248:$C$274))</f>
        <v>0</v>
      </c>
      <c r="F271" s="55">
        <f>([1]Previsionnel!$L$6/COUNT($C$248:$C$274))</f>
        <v>0</v>
      </c>
      <c r="G271" s="55">
        <f>([1]Previsionnel!$L$7/COUNT($C$248:$C$274))</f>
        <v>0</v>
      </c>
      <c r="H271" s="60"/>
      <c r="I271" s="60"/>
      <c r="J271" s="60"/>
      <c r="K271" s="60"/>
      <c r="L271" s="60"/>
      <c r="M271" s="60"/>
      <c r="N271" s="60"/>
      <c r="O271" s="60"/>
      <c r="P271" s="56">
        <f t="shared" si="57"/>
        <v>0</v>
      </c>
      <c r="Q271" s="57">
        <f t="shared" si="58"/>
        <v>0</v>
      </c>
      <c r="R271" s="58">
        <f t="shared" si="59"/>
        <v>0</v>
      </c>
    </row>
    <row r="272" spans="1:18" x14ac:dyDescent="0.25">
      <c r="A272" s="59"/>
      <c r="B272" s="59"/>
      <c r="C272" s="54">
        <v>42214</v>
      </c>
      <c r="D272" s="55">
        <f>([1]Previsionnel!$L$4/COUNT($C$248:$C$274))</f>
        <v>0</v>
      </c>
      <c r="E272" s="55">
        <f>([1]Previsionnel!$L$5/COUNT($C$248:$C$274))</f>
        <v>0</v>
      </c>
      <c r="F272" s="55">
        <f>([1]Previsionnel!$L$6/COUNT($C$248:$C$274))</f>
        <v>0</v>
      </c>
      <c r="G272" s="55">
        <f>([1]Previsionnel!$L$7/COUNT($C$248:$C$274))</f>
        <v>0</v>
      </c>
      <c r="H272" s="62"/>
      <c r="I272" s="62"/>
      <c r="J272" s="62"/>
      <c r="K272" s="62"/>
      <c r="L272" s="62"/>
      <c r="M272" s="62"/>
      <c r="N272" s="62"/>
      <c r="O272" s="62"/>
      <c r="P272" s="56">
        <f t="shared" si="57"/>
        <v>0</v>
      </c>
      <c r="Q272" s="57">
        <f t="shared" si="58"/>
        <v>0</v>
      </c>
      <c r="R272" s="58">
        <f t="shared" si="59"/>
        <v>0</v>
      </c>
    </row>
    <row r="273" spans="1:18" x14ac:dyDescent="0.25">
      <c r="A273" s="59"/>
      <c r="B273" s="59"/>
      <c r="C273" s="54">
        <v>42215</v>
      </c>
      <c r="D273" s="55">
        <f>([1]Previsionnel!$L$4/COUNT($C$248:$C$274))</f>
        <v>0</v>
      </c>
      <c r="E273" s="55">
        <f>([1]Previsionnel!$L$5/COUNT($C$248:$C$274))</f>
        <v>0</v>
      </c>
      <c r="F273" s="55">
        <f>([1]Previsionnel!$L$6/COUNT($C$248:$C$274))</f>
        <v>0</v>
      </c>
      <c r="G273" s="55">
        <f>([1]Previsionnel!$L$7/COUNT($C$248:$C$274))</f>
        <v>0</v>
      </c>
      <c r="H273" s="60"/>
      <c r="I273" s="60"/>
      <c r="J273" s="60"/>
      <c r="K273" s="60"/>
      <c r="L273" s="60"/>
      <c r="M273" s="60"/>
      <c r="N273" s="60"/>
      <c r="O273" s="60"/>
      <c r="P273" s="56">
        <f t="shared" si="57"/>
        <v>0</v>
      </c>
      <c r="Q273" s="57">
        <f t="shared" si="58"/>
        <v>0</v>
      </c>
      <c r="R273" s="58">
        <f t="shared" si="59"/>
        <v>0</v>
      </c>
    </row>
    <row r="274" spans="1:18" x14ac:dyDescent="0.25">
      <c r="A274" s="59"/>
      <c r="B274" s="59"/>
      <c r="C274" s="54">
        <v>42216</v>
      </c>
      <c r="D274" s="55">
        <f>([1]Previsionnel!$L$4/COUNT($C$248:$C$274))</f>
        <v>0</v>
      </c>
      <c r="E274" s="55">
        <f>([1]Previsionnel!$L$5/COUNT($C$248:$C$274))</f>
        <v>0</v>
      </c>
      <c r="F274" s="55">
        <f>([1]Previsionnel!$L$6/COUNT($C$248:$C$274))</f>
        <v>0</v>
      </c>
      <c r="G274" s="55">
        <f>([1]Previsionnel!$L$7/COUNT($C$248:$C$274))</f>
        <v>0</v>
      </c>
      <c r="H274" s="60"/>
      <c r="I274" s="60"/>
      <c r="J274" s="60"/>
      <c r="K274" s="60"/>
      <c r="L274" s="60"/>
      <c r="M274" s="60"/>
      <c r="N274" s="60"/>
      <c r="O274" s="60"/>
      <c r="P274" s="56">
        <f t="shared" si="57"/>
        <v>0</v>
      </c>
      <c r="Q274" s="57">
        <f t="shared" si="58"/>
        <v>0</v>
      </c>
      <c r="R274" s="58">
        <f t="shared" si="59"/>
        <v>0</v>
      </c>
    </row>
    <row r="275" spans="1:18" ht="15.75" x14ac:dyDescent="0.25">
      <c r="A275" s="46" t="str">
        <f>PROPER(TEXT(DATE(2015,8,1),"mmmm aaaa"))</f>
        <v>Août 2015</v>
      </c>
      <c r="B275" s="47"/>
      <c r="C275" s="47"/>
      <c r="D275" s="48">
        <f>SUM(D276,D282,D288,D294,D301)</f>
        <v>0</v>
      </c>
      <c r="E275" s="48">
        <f t="shared" ref="E275:R275" si="66">SUM(E276,E282,E288,E294,E301)</f>
        <v>0</v>
      </c>
      <c r="F275" s="48">
        <f t="shared" si="66"/>
        <v>0</v>
      </c>
      <c r="G275" s="48">
        <f t="shared" si="66"/>
        <v>0</v>
      </c>
      <c r="H275" s="48">
        <f t="shared" si="66"/>
        <v>0</v>
      </c>
      <c r="I275" s="48">
        <f t="shared" si="66"/>
        <v>0</v>
      </c>
      <c r="J275" s="48">
        <f t="shared" si="66"/>
        <v>0</v>
      </c>
      <c r="K275" s="48">
        <f t="shared" si="66"/>
        <v>0</v>
      </c>
      <c r="L275" s="48">
        <f t="shared" si="66"/>
        <v>0</v>
      </c>
      <c r="M275" s="48">
        <f t="shared" si="66"/>
        <v>0</v>
      </c>
      <c r="N275" s="48">
        <f t="shared" si="66"/>
        <v>0</v>
      </c>
      <c r="O275" s="48">
        <f t="shared" si="66"/>
        <v>0</v>
      </c>
      <c r="P275" s="49">
        <f t="shared" si="66"/>
        <v>0</v>
      </c>
      <c r="Q275" s="49">
        <f t="shared" si="66"/>
        <v>0</v>
      </c>
      <c r="R275" s="49">
        <f t="shared" si="66"/>
        <v>0</v>
      </c>
    </row>
    <row r="276" spans="1:18" ht="15.75" x14ac:dyDescent="0.25">
      <c r="A276" s="50"/>
      <c r="B276" s="51">
        <v>32</v>
      </c>
      <c r="C276" s="61"/>
      <c r="D276" s="52">
        <f t="shared" ref="D276:O276" si="67">SUM(D277:D281)</f>
        <v>0</v>
      </c>
      <c r="E276" s="52">
        <f t="shared" si="67"/>
        <v>0</v>
      </c>
      <c r="F276" s="52">
        <f t="shared" si="67"/>
        <v>0</v>
      </c>
      <c r="G276" s="52">
        <f t="shared" si="67"/>
        <v>0</v>
      </c>
      <c r="H276" s="52">
        <f t="shared" si="67"/>
        <v>0</v>
      </c>
      <c r="I276" s="52">
        <f t="shared" si="67"/>
        <v>0</v>
      </c>
      <c r="J276" s="52">
        <f t="shared" si="67"/>
        <v>0</v>
      </c>
      <c r="K276" s="52">
        <f t="shared" si="67"/>
        <v>0</v>
      </c>
      <c r="L276" s="52">
        <f t="shared" si="67"/>
        <v>0</v>
      </c>
      <c r="M276" s="52">
        <f t="shared" si="67"/>
        <v>0</v>
      </c>
      <c r="N276" s="52">
        <f t="shared" si="67"/>
        <v>0</v>
      </c>
      <c r="O276" s="52">
        <f t="shared" si="67"/>
        <v>0</v>
      </c>
      <c r="P276" s="53">
        <f>SUM(D276:G276)</f>
        <v>0</v>
      </c>
      <c r="Q276" s="53">
        <f>SUM(H276:K276)</f>
        <v>0</v>
      </c>
      <c r="R276" s="53">
        <f>SUM(L276:O276)</f>
        <v>0</v>
      </c>
    </row>
    <row r="277" spans="1:18" x14ac:dyDescent="0.25">
      <c r="B277" s="59"/>
      <c r="C277" s="54">
        <v>42219</v>
      </c>
      <c r="D277" s="55">
        <f>([1]Previsionnel!$M$4/COUNT($C$277:$C$301))</f>
        <v>0</v>
      </c>
      <c r="E277" s="55">
        <f>([1]Previsionnel!$M$5/COUNT($C$277:$C$301))</f>
        <v>0</v>
      </c>
      <c r="F277" s="55">
        <f>([1]Previsionnel!$M$6/COUNT($C$277:$C$301))</f>
        <v>0</v>
      </c>
      <c r="G277" s="55">
        <f>([1]Previsionnel!$M$7/COUNT($C$277:$C$301))</f>
        <v>0</v>
      </c>
      <c r="H277" s="60"/>
      <c r="I277" s="60"/>
      <c r="J277" s="60"/>
      <c r="K277" s="60"/>
      <c r="L277" s="60"/>
      <c r="M277" s="60"/>
      <c r="N277" s="60"/>
      <c r="O277" s="60"/>
      <c r="P277" s="56">
        <f t="shared" si="57"/>
        <v>0</v>
      </c>
      <c r="Q277" s="57">
        <f t="shared" si="58"/>
        <v>0</v>
      </c>
      <c r="R277" s="58">
        <f t="shared" si="59"/>
        <v>0</v>
      </c>
    </row>
    <row r="278" spans="1:18" x14ac:dyDescent="0.25">
      <c r="A278" s="59"/>
      <c r="B278" s="59"/>
      <c r="C278" s="54">
        <v>42220</v>
      </c>
      <c r="D278" s="55">
        <f>([1]Previsionnel!$M$4/COUNT($C$277:$C$301))</f>
        <v>0</v>
      </c>
      <c r="E278" s="55">
        <f>([1]Previsionnel!$M$5/COUNT($C$277:$C$301))</f>
        <v>0</v>
      </c>
      <c r="F278" s="55">
        <f>([1]Previsionnel!$M$6/COUNT($C$277:$C$301))</f>
        <v>0</v>
      </c>
      <c r="G278" s="55">
        <f>([1]Previsionnel!$M$7/COUNT($C$277:$C$301))</f>
        <v>0</v>
      </c>
      <c r="H278" s="60"/>
      <c r="I278" s="60"/>
      <c r="J278" s="60"/>
      <c r="K278" s="60"/>
      <c r="L278" s="60"/>
      <c r="M278" s="60"/>
      <c r="N278" s="60"/>
      <c r="O278" s="60"/>
      <c r="P278" s="56">
        <f t="shared" si="57"/>
        <v>0</v>
      </c>
      <c r="Q278" s="57">
        <f t="shared" si="58"/>
        <v>0</v>
      </c>
      <c r="R278" s="58">
        <f t="shared" si="59"/>
        <v>0</v>
      </c>
    </row>
    <row r="279" spans="1:18" x14ac:dyDescent="0.25">
      <c r="A279" s="59"/>
      <c r="B279" s="59"/>
      <c r="C279" s="54">
        <v>42221</v>
      </c>
      <c r="D279" s="55">
        <f>([1]Previsionnel!$M$4/COUNT($C$277:$C$301))</f>
        <v>0</v>
      </c>
      <c r="E279" s="55">
        <f>([1]Previsionnel!$M$5/COUNT($C$277:$C$301))</f>
        <v>0</v>
      </c>
      <c r="F279" s="55">
        <f>([1]Previsionnel!$M$6/COUNT($C$277:$C$301))</f>
        <v>0</v>
      </c>
      <c r="G279" s="55">
        <f>([1]Previsionnel!$M$7/COUNT($C$277:$C$301))</f>
        <v>0</v>
      </c>
      <c r="H279" s="60"/>
      <c r="I279" s="60"/>
      <c r="J279" s="60"/>
      <c r="K279" s="60"/>
      <c r="L279" s="60"/>
      <c r="M279" s="60"/>
      <c r="N279" s="60"/>
      <c r="O279" s="60"/>
      <c r="P279" s="56">
        <f t="shared" si="57"/>
        <v>0</v>
      </c>
      <c r="Q279" s="57">
        <f t="shared" si="58"/>
        <v>0</v>
      </c>
      <c r="R279" s="58">
        <f t="shared" si="59"/>
        <v>0</v>
      </c>
    </row>
    <row r="280" spans="1:18" x14ac:dyDescent="0.25">
      <c r="A280" s="59"/>
      <c r="B280" s="59"/>
      <c r="C280" s="54">
        <v>42222</v>
      </c>
      <c r="D280" s="55">
        <f>([1]Previsionnel!$M$4/COUNT($C$277:$C$301))</f>
        <v>0</v>
      </c>
      <c r="E280" s="55">
        <f>([1]Previsionnel!$M$5/COUNT($C$277:$C$301))</f>
        <v>0</v>
      </c>
      <c r="F280" s="55">
        <f>([1]Previsionnel!$M$6/COUNT($C$277:$C$301))</f>
        <v>0</v>
      </c>
      <c r="G280" s="55">
        <f>([1]Previsionnel!$M$7/COUNT($C$277:$C$301))</f>
        <v>0</v>
      </c>
      <c r="H280" s="60"/>
      <c r="I280" s="60"/>
      <c r="J280" s="60"/>
      <c r="K280" s="60"/>
      <c r="L280" s="60"/>
      <c r="M280" s="60"/>
      <c r="N280" s="60"/>
      <c r="O280" s="60"/>
      <c r="P280" s="56">
        <f t="shared" si="57"/>
        <v>0</v>
      </c>
      <c r="Q280" s="57">
        <f t="shared" si="58"/>
        <v>0</v>
      </c>
      <c r="R280" s="58">
        <f t="shared" si="59"/>
        <v>0</v>
      </c>
    </row>
    <row r="281" spans="1:18" x14ac:dyDescent="0.25">
      <c r="A281" s="59"/>
      <c r="B281" s="59"/>
      <c r="C281" s="54">
        <v>42223</v>
      </c>
      <c r="D281" s="55">
        <f>([1]Previsionnel!$M$4/COUNT($C$277:$C$301))</f>
        <v>0</v>
      </c>
      <c r="E281" s="55">
        <f>([1]Previsionnel!$M$5/COUNT($C$277:$C$301))</f>
        <v>0</v>
      </c>
      <c r="F281" s="55">
        <f>([1]Previsionnel!$M$6/COUNT($C$277:$C$301))</f>
        <v>0</v>
      </c>
      <c r="G281" s="55">
        <f>([1]Previsionnel!$M$7/COUNT($C$277:$C$301))</f>
        <v>0</v>
      </c>
      <c r="H281" s="60"/>
      <c r="I281" s="60"/>
      <c r="J281" s="60"/>
      <c r="K281" s="60"/>
      <c r="L281" s="60"/>
      <c r="M281" s="60"/>
      <c r="N281" s="60"/>
      <c r="O281" s="60"/>
      <c r="P281" s="56">
        <f t="shared" si="57"/>
        <v>0</v>
      </c>
      <c r="Q281" s="57">
        <f t="shared" si="58"/>
        <v>0</v>
      </c>
      <c r="R281" s="58">
        <f t="shared" si="59"/>
        <v>0</v>
      </c>
    </row>
    <row r="282" spans="1:18" ht="15.75" x14ac:dyDescent="0.25">
      <c r="A282" s="50"/>
      <c r="B282" s="51">
        <v>33</v>
      </c>
      <c r="C282" s="61"/>
      <c r="D282" s="52">
        <f t="shared" ref="D282:O282" si="68">SUM(D283:D287)</f>
        <v>0</v>
      </c>
      <c r="E282" s="52">
        <f t="shared" si="68"/>
        <v>0</v>
      </c>
      <c r="F282" s="52">
        <f t="shared" si="68"/>
        <v>0</v>
      </c>
      <c r="G282" s="52">
        <f t="shared" si="68"/>
        <v>0</v>
      </c>
      <c r="H282" s="52">
        <f t="shared" si="68"/>
        <v>0</v>
      </c>
      <c r="I282" s="52">
        <f t="shared" si="68"/>
        <v>0</v>
      </c>
      <c r="J282" s="52">
        <f t="shared" si="68"/>
        <v>0</v>
      </c>
      <c r="K282" s="52">
        <f t="shared" si="68"/>
        <v>0</v>
      </c>
      <c r="L282" s="52">
        <f t="shared" si="68"/>
        <v>0</v>
      </c>
      <c r="M282" s="52">
        <f t="shared" si="68"/>
        <v>0</v>
      </c>
      <c r="N282" s="52">
        <f t="shared" si="68"/>
        <v>0</v>
      </c>
      <c r="O282" s="52">
        <f t="shared" si="68"/>
        <v>0</v>
      </c>
      <c r="P282" s="53">
        <f>SUM(D282:G282)</f>
        <v>0</v>
      </c>
      <c r="Q282" s="53">
        <f>SUM(H282:K282)</f>
        <v>0</v>
      </c>
      <c r="R282" s="53">
        <f>SUM(L282:O282)</f>
        <v>0</v>
      </c>
    </row>
    <row r="283" spans="1:18" x14ac:dyDescent="0.25">
      <c r="A283" s="59"/>
      <c r="B283" s="59"/>
      <c r="C283" s="54">
        <v>42226</v>
      </c>
      <c r="D283" s="55">
        <f>([1]Previsionnel!$M$4/COUNT($C$277:$C$301))</f>
        <v>0</v>
      </c>
      <c r="E283" s="55">
        <f>([1]Previsionnel!$M$5/COUNT($C$277:$C$301))</f>
        <v>0</v>
      </c>
      <c r="F283" s="55">
        <f>([1]Previsionnel!$M$6/COUNT($C$277:$C$301))</f>
        <v>0</v>
      </c>
      <c r="G283" s="55">
        <f>([1]Previsionnel!$M$7/COUNT($C$277:$C$301))</f>
        <v>0</v>
      </c>
      <c r="H283" s="60"/>
      <c r="I283" s="60"/>
      <c r="J283" s="60"/>
      <c r="K283" s="60"/>
      <c r="L283" s="60"/>
      <c r="M283" s="60"/>
      <c r="N283" s="60"/>
      <c r="O283" s="60"/>
      <c r="P283" s="56">
        <f t="shared" si="57"/>
        <v>0</v>
      </c>
      <c r="Q283" s="57">
        <f t="shared" si="58"/>
        <v>0</v>
      </c>
      <c r="R283" s="58">
        <f t="shared" si="59"/>
        <v>0</v>
      </c>
    </row>
    <row r="284" spans="1:18" x14ac:dyDescent="0.25">
      <c r="A284" s="59"/>
      <c r="B284" s="59"/>
      <c r="C284" s="54">
        <v>42227</v>
      </c>
      <c r="D284" s="55">
        <f>([1]Previsionnel!$M$4/COUNT($C$277:$C$301))</f>
        <v>0</v>
      </c>
      <c r="E284" s="55">
        <f>([1]Previsionnel!$M$5/COUNT($C$277:$C$301))</f>
        <v>0</v>
      </c>
      <c r="F284" s="55">
        <f>([1]Previsionnel!$M$6/COUNT($C$277:$C$301))</f>
        <v>0</v>
      </c>
      <c r="G284" s="55">
        <f>([1]Previsionnel!$M$7/COUNT($C$277:$C$301))</f>
        <v>0</v>
      </c>
      <c r="H284" s="60"/>
      <c r="I284" s="60"/>
      <c r="J284" s="60"/>
      <c r="K284" s="60"/>
      <c r="L284" s="60"/>
      <c r="M284" s="60"/>
      <c r="N284" s="60"/>
      <c r="O284" s="60"/>
      <c r="P284" s="56">
        <f t="shared" si="57"/>
        <v>0</v>
      </c>
      <c r="Q284" s="57">
        <f t="shared" si="58"/>
        <v>0</v>
      </c>
      <c r="R284" s="58">
        <f t="shared" si="59"/>
        <v>0</v>
      </c>
    </row>
    <row r="285" spans="1:18" x14ac:dyDescent="0.25">
      <c r="A285" s="59"/>
      <c r="B285" s="59"/>
      <c r="C285" s="54">
        <v>42228</v>
      </c>
      <c r="D285" s="55">
        <f>([1]Previsionnel!$M$4/COUNT($C$277:$C$301))</f>
        <v>0</v>
      </c>
      <c r="E285" s="55">
        <f>([1]Previsionnel!$M$5/COUNT($C$277:$C$301))</f>
        <v>0</v>
      </c>
      <c r="F285" s="55">
        <f>([1]Previsionnel!$M$6/COUNT($C$277:$C$301))</f>
        <v>0</v>
      </c>
      <c r="G285" s="55">
        <f>([1]Previsionnel!$M$7/COUNT($C$277:$C$301))</f>
        <v>0</v>
      </c>
      <c r="H285" s="60"/>
      <c r="I285" s="60"/>
      <c r="J285" s="60"/>
      <c r="K285" s="60"/>
      <c r="L285" s="60"/>
      <c r="M285" s="60"/>
      <c r="N285" s="60"/>
      <c r="O285" s="60"/>
      <c r="P285" s="56">
        <f t="shared" si="57"/>
        <v>0</v>
      </c>
      <c r="Q285" s="57">
        <f t="shared" si="58"/>
        <v>0</v>
      </c>
      <c r="R285" s="58">
        <f t="shared" si="59"/>
        <v>0</v>
      </c>
    </row>
    <row r="286" spans="1:18" x14ac:dyDescent="0.25">
      <c r="A286" s="59"/>
      <c r="B286" s="59"/>
      <c r="C286" s="54">
        <v>42229</v>
      </c>
      <c r="D286" s="55">
        <f>([1]Previsionnel!$M$4/COUNT($C$277:$C$301))</f>
        <v>0</v>
      </c>
      <c r="E286" s="55">
        <f>([1]Previsionnel!$M$5/COUNT($C$277:$C$301))</f>
        <v>0</v>
      </c>
      <c r="F286" s="55">
        <f>([1]Previsionnel!$M$6/COUNT($C$277:$C$301))</f>
        <v>0</v>
      </c>
      <c r="G286" s="55">
        <f>([1]Previsionnel!$M$7/COUNT($C$277:$C$301))</f>
        <v>0</v>
      </c>
      <c r="H286" s="60"/>
      <c r="I286" s="60"/>
      <c r="J286" s="60"/>
      <c r="K286" s="60"/>
      <c r="L286" s="60"/>
      <c r="M286" s="60"/>
      <c r="N286" s="60"/>
      <c r="O286" s="60"/>
      <c r="P286" s="56">
        <f t="shared" si="57"/>
        <v>0</v>
      </c>
      <c r="Q286" s="57">
        <f t="shared" si="58"/>
        <v>0</v>
      </c>
      <c r="R286" s="58">
        <f t="shared" si="59"/>
        <v>0</v>
      </c>
    </row>
    <row r="287" spans="1:18" x14ac:dyDescent="0.25">
      <c r="A287" s="59"/>
      <c r="B287" s="59"/>
      <c r="C287" s="54">
        <v>42230</v>
      </c>
      <c r="D287" s="55">
        <f>([1]Previsionnel!$M$4/COUNT($C$277:$C$301))</f>
        <v>0</v>
      </c>
      <c r="E287" s="55">
        <f>([1]Previsionnel!$M$5/COUNT($C$277:$C$301))</f>
        <v>0</v>
      </c>
      <c r="F287" s="55">
        <f>([1]Previsionnel!$M$6/COUNT($C$277:$C$301))</f>
        <v>0</v>
      </c>
      <c r="G287" s="55">
        <f>([1]Previsionnel!$M$7/COUNT($C$277:$C$301))</f>
        <v>0</v>
      </c>
      <c r="H287" s="60"/>
      <c r="I287" s="60"/>
      <c r="J287" s="60"/>
      <c r="K287" s="60"/>
      <c r="L287" s="60"/>
      <c r="M287" s="60"/>
      <c r="N287" s="60"/>
      <c r="O287" s="60"/>
      <c r="P287" s="56">
        <f t="shared" si="57"/>
        <v>0</v>
      </c>
      <c r="Q287" s="57">
        <f t="shared" si="58"/>
        <v>0</v>
      </c>
      <c r="R287" s="58">
        <f t="shared" si="59"/>
        <v>0</v>
      </c>
    </row>
    <row r="288" spans="1:18" ht="15.75" x14ac:dyDescent="0.25">
      <c r="A288" s="50"/>
      <c r="B288" s="51">
        <v>34</v>
      </c>
      <c r="C288" s="61"/>
      <c r="D288" s="52">
        <f t="shared" ref="D288:O288" si="69">SUM(D289:D293)</f>
        <v>0</v>
      </c>
      <c r="E288" s="52">
        <f t="shared" si="69"/>
        <v>0</v>
      </c>
      <c r="F288" s="52">
        <f t="shared" si="69"/>
        <v>0</v>
      </c>
      <c r="G288" s="52">
        <f t="shared" si="69"/>
        <v>0</v>
      </c>
      <c r="H288" s="52">
        <f t="shared" si="69"/>
        <v>0</v>
      </c>
      <c r="I288" s="52">
        <f t="shared" si="69"/>
        <v>0</v>
      </c>
      <c r="J288" s="52">
        <f t="shared" si="69"/>
        <v>0</v>
      </c>
      <c r="K288" s="52">
        <f t="shared" si="69"/>
        <v>0</v>
      </c>
      <c r="L288" s="52">
        <f t="shared" si="69"/>
        <v>0</v>
      </c>
      <c r="M288" s="52">
        <f t="shared" si="69"/>
        <v>0</v>
      </c>
      <c r="N288" s="52">
        <f t="shared" si="69"/>
        <v>0</v>
      </c>
      <c r="O288" s="52">
        <f t="shared" si="69"/>
        <v>0</v>
      </c>
      <c r="P288" s="53">
        <f>SUM(D288:G288)</f>
        <v>0</v>
      </c>
      <c r="Q288" s="53">
        <f>SUM(H288:K288)</f>
        <v>0</v>
      </c>
      <c r="R288" s="53">
        <f>SUM(L288:O288)</f>
        <v>0</v>
      </c>
    </row>
    <row r="289" spans="1:18" x14ac:dyDescent="0.25">
      <c r="A289" s="59"/>
      <c r="B289" s="59"/>
      <c r="C289" s="54">
        <v>42233</v>
      </c>
      <c r="D289" s="55">
        <f>([1]Previsionnel!$M$4/COUNT($C$277:$C$301))</f>
        <v>0</v>
      </c>
      <c r="E289" s="55">
        <f>([1]Previsionnel!$M$5/COUNT($C$277:$C$301))</f>
        <v>0</v>
      </c>
      <c r="F289" s="55">
        <f>([1]Previsionnel!$M$6/COUNT($C$277:$C$301))</f>
        <v>0</v>
      </c>
      <c r="G289" s="55">
        <f>([1]Previsionnel!$M$7/COUNT($C$277:$C$301))</f>
        <v>0</v>
      </c>
      <c r="H289" s="60"/>
      <c r="I289" s="60"/>
      <c r="J289" s="60"/>
      <c r="K289" s="60"/>
      <c r="L289" s="60"/>
      <c r="M289" s="60"/>
      <c r="N289" s="60"/>
      <c r="O289" s="60"/>
      <c r="P289" s="56">
        <f t="shared" si="57"/>
        <v>0</v>
      </c>
      <c r="Q289" s="57">
        <f t="shared" si="58"/>
        <v>0</v>
      </c>
      <c r="R289" s="58">
        <f t="shared" si="59"/>
        <v>0</v>
      </c>
    </row>
    <row r="290" spans="1:18" x14ac:dyDescent="0.25">
      <c r="A290" s="59"/>
      <c r="B290" s="59"/>
      <c r="C290" s="54">
        <v>42234</v>
      </c>
      <c r="D290" s="55">
        <f>([1]Previsionnel!$M$4/COUNT($C$277:$C$301))</f>
        <v>0</v>
      </c>
      <c r="E290" s="55">
        <f>([1]Previsionnel!$M$5/COUNT($C$277:$C$301))</f>
        <v>0</v>
      </c>
      <c r="F290" s="55">
        <f>([1]Previsionnel!$M$6/COUNT($C$277:$C$301))</f>
        <v>0</v>
      </c>
      <c r="G290" s="55">
        <f>([1]Previsionnel!$M$7/COUNT($C$277:$C$301))</f>
        <v>0</v>
      </c>
      <c r="H290" s="60"/>
      <c r="I290" s="60"/>
      <c r="J290" s="60"/>
      <c r="K290" s="60"/>
      <c r="L290" s="60"/>
      <c r="M290" s="60"/>
      <c r="N290" s="60"/>
      <c r="O290" s="60"/>
      <c r="P290" s="56">
        <f t="shared" si="57"/>
        <v>0</v>
      </c>
      <c r="Q290" s="57">
        <f t="shared" si="58"/>
        <v>0</v>
      </c>
      <c r="R290" s="58">
        <f t="shared" si="59"/>
        <v>0</v>
      </c>
    </row>
    <row r="291" spans="1:18" x14ac:dyDescent="0.25">
      <c r="A291" s="59"/>
      <c r="B291" s="59"/>
      <c r="C291" s="54">
        <v>42235</v>
      </c>
      <c r="D291" s="55">
        <f>([1]Previsionnel!$M$4/COUNT($C$277:$C$301))</f>
        <v>0</v>
      </c>
      <c r="E291" s="55">
        <f>([1]Previsionnel!$M$5/COUNT($C$277:$C$301))</f>
        <v>0</v>
      </c>
      <c r="F291" s="55">
        <f>([1]Previsionnel!$M$6/COUNT($C$277:$C$301))</f>
        <v>0</v>
      </c>
      <c r="G291" s="55">
        <f>([1]Previsionnel!$M$7/COUNT($C$277:$C$301))</f>
        <v>0</v>
      </c>
      <c r="H291" s="60"/>
      <c r="I291" s="60"/>
      <c r="J291" s="60"/>
      <c r="K291" s="60"/>
      <c r="L291" s="60"/>
      <c r="M291" s="60"/>
      <c r="N291" s="60"/>
      <c r="O291" s="60"/>
      <c r="P291" s="56">
        <f t="shared" si="57"/>
        <v>0</v>
      </c>
      <c r="Q291" s="57">
        <f t="shared" si="58"/>
        <v>0</v>
      </c>
      <c r="R291" s="58">
        <f t="shared" si="59"/>
        <v>0</v>
      </c>
    </row>
    <row r="292" spans="1:18" x14ac:dyDescent="0.25">
      <c r="A292" s="59"/>
      <c r="B292" s="59"/>
      <c r="C292" s="54">
        <v>42236</v>
      </c>
      <c r="D292" s="55">
        <f>([1]Previsionnel!$M$4/COUNT($C$277:$C$301))</f>
        <v>0</v>
      </c>
      <c r="E292" s="55">
        <f>([1]Previsionnel!$M$5/COUNT($C$277:$C$301))</f>
        <v>0</v>
      </c>
      <c r="F292" s="55">
        <f>([1]Previsionnel!$M$6/COUNT($C$277:$C$301))</f>
        <v>0</v>
      </c>
      <c r="G292" s="55">
        <f>([1]Previsionnel!$M$7/COUNT($C$277:$C$301))</f>
        <v>0</v>
      </c>
      <c r="H292" s="60"/>
      <c r="I292" s="60"/>
      <c r="J292" s="60"/>
      <c r="K292" s="60"/>
      <c r="L292" s="60"/>
      <c r="M292" s="60"/>
      <c r="N292" s="60"/>
      <c r="O292" s="60"/>
      <c r="P292" s="56">
        <f t="shared" si="57"/>
        <v>0</v>
      </c>
      <c r="Q292" s="57">
        <f t="shared" si="58"/>
        <v>0</v>
      </c>
      <c r="R292" s="58">
        <f t="shared" si="59"/>
        <v>0</v>
      </c>
    </row>
    <row r="293" spans="1:18" x14ac:dyDescent="0.25">
      <c r="A293" s="59"/>
      <c r="B293" s="59"/>
      <c r="C293" s="54">
        <v>42237</v>
      </c>
      <c r="D293" s="55">
        <f>([1]Previsionnel!$M$4/COUNT($C$277:$C$301))</f>
        <v>0</v>
      </c>
      <c r="E293" s="55">
        <f>([1]Previsionnel!$M$5/COUNT($C$277:$C$301))</f>
        <v>0</v>
      </c>
      <c r="F293" s="55">
        <f>([1]Previsionnel!$M$6/COUNT($C$277:$C$301))</f>
        <v>0</v>
      </c>
      <c r="G293" s="55">
        <f>([1]Previsionnel!$M$7/COUNT($C$277:$C$301))</f>
        <v>0</v>
      </c>
      <c r="H293" s="60"/>
      <c r="I293" s="60"/>
      <c r="J293" s="60"/>
      <c r="K293" s="60"/>
      <c r="L293" s="60"/>
      <c r="M293" s="60"/>
      <c r="N293" s="60"/>
      <c r="O293" s="60"/>
      <c r="P293" s="56">
        <f t="shared" si="57"/>
        <v>0</v>
      </c>
      <c r="Q293" s="57">
        <f t="shared" si="58"/>
        <v>0</v>
      </c>
      <c r="R293" s="58">
        <f t="shared" si="59"/>
        <v>0</v>
      </c>
    </row>
    <row r="294" spans="1:18" ht="15.75" x14ac:dyDescent="0.25">
      <c r="A294" s="50"/>
      <c r="B294" s="51">
        <v>35</v>
      </c>
      <c r="C294" s="61"/>
      <c r="D294" s="52">
        <f t="shared" ref="D294:O294" si="70">SUM(D295:D299)</f>
        <v>0</v>
      </c>
      <c r="E294" s="52">
        <f t="shared" si="70"/>
        <v>0</v>
      </c>
      <c r="F294" s="52">
        <f t="shared" si="70"/>
        <v>0</v>
      </c>
      <c r="G294" s="52">
        <f t="shared" si="70"/>
        <v>0</v>
      </c>
      <c r="H294" s="52">
        <f t="shared" si="70"/>
        <v>0</v>
      </c>
      <c r="I294" s="52">
        <f t="shared" si="70"/>
        <v>0</v>
      </c>
      <c r="J294" s="52">
        <f t="shared" si="70"/>
        <v>0</v>
      </c>
      <c r="K294" s="52">
        <f t="shared" si="70"/>
        <v>0</v>
      </c>
      <c r="L294" s="52">
        <f t="shared" si="70"/>
        <v>0</v>
      </c>
      <c r="M294" s="52">
        <f t="shared" si="70"/>
        <v>0</v>
      </c>
      <c r="N294" s="52">
        <f t="shared" si="70"/>
        <v>0</v>
      </c>
      <c r="O294" s="52">
        <f t="shared" si="70"/>
        <v>0</v>
      </c>
      <c r="P294" s="53">
        <f>SUM(D294:G294)</f>
        <v>0</v>
      </c>
      <c r="Q294" s="53">
        <f>SUM(H294:K294)</f>
        <v>0</v>
      </c>
      <c r="R294" s="53">
        <f>SUM(L294:O294)</f>
        <v>0</v>
      </c>
    </row>
    <row r="295" spans="1:18" x14ac:dyDescent="0.25">
      <c r="A295" s="59"/>
      <c r="B295" s="59"/>
      <c r="C295" s="54">
        <v>42240</v>
      </c>
      <c r="D295" s="55">
        <f>([1]Previsionnel!$M$4/COUNT($C$277:$C$301))</f>
        <v>0</v>
      </c>
      <c r="E295" s="55">
        <f>([1]Previsionnel!$M$5/COUNT($C$277:$C$301))</f>
        <v>0</v>
      </c>
      <c r="F295" s="55">
        <f>([1]Previsionnel!$M$6/COUNT($C$277:$C$301))</f>
        <v>0</v>
      </c>
      <c r="G295" s="55">
        <f>([1]Previsionnel!$M$7/COUNT($C$277:$C$301))</f>
        <v>0</v>
      </c>
      <c r="H295" s="60"/>
      <c r="I295" s="60"/>
      <c r="J295" s="60"/>
      <c r="K295" s="60"/>
      <c r="L295" s="60"/>
      <c r="M295" s="60"/>
      <c r="N295" s="60"/>
      <c r="O295" s="60"/>
      <c r="P295" s="56">
        <f t="shared" si="57"/>
        <v>0</v>
      </c>
      <c r="Q295" s="57">
        <f t="shared" si="58"/>
        <v>0</v>
      </c>
      <c r="R295" s="58">
        <f t="shared" si="59"/>
        <v>0</v>
      </c>
    </row>
    <row r="296" spans="1:18" x14ac:dyDescent="0.25">
      <c r="A296" s="59"/>
      <c r="B296" s="59"/>
      <c r="C296" s="54">
        <v>42241</v>
      </c>
      <c r="D296" s="55">
        <f>([1]Previsionnel!$M$4/COUNT($C$277:$C$301))</f>
        <v>0</v>
      </c>
      <c r="E296" s="55">
        <f>([1]Previsionnel!$M$5/COUNT($C$277:$C$301))</f>
        <v>0</v>
      </c>
      <c r="F296" s="55">
        <f>([1]Previsionnel!$M$6/COUNT($C$277:$C$301))</f>
        <v>0</v>
      </c>
      <c r="G296" s="55">
        <f>([1]Previsionnel!$M$7/COUNT($C$277:$C$301))</f>
        <v>0</v>
      </c>
      <c r="H296" s="60"/>
      <c r="I296" s="60"/>
      <c r="J296" s="60"/>
      <c r="K296" s="60"/>
      <c r="L296" s="60"/>
      <c r="M296" s="60"/>
      <c r="N296" s="60"/>
      <c r="O296" s="60"/>
      <c r="P296" s="56">
        <f t="shared" si="57"/>
        <v>0</v>
      </c>
      <c r="Q296" s="57">
        <f t="shared" si="58"/>
        <v>0</v>
      </c>
      <c r="R296" s="58">
        <f t="shared" si="59"/>
        <v>0</v>
      </c>
    </row>
    <row r="297" spans="1:18" x14ac:dyDescent="0.25">
      <c r="A297" s="59"/>
      <c r="B297" s="59"/>
      <c r="C297" s="54">
        <v>42242</v>
      </c>
      <c r="D297" s="55">
        <f>([1]Previsionnel!$M$4/COUNT($C$277:$C$301))</f>
        <v>0</v>
      </c>
      <c r="E297" s="55">
        <f>([1]Previsionnel!$M$5/COUNT($C$277:$C$301))</f>
        <v>0</v>
      </c>
      <c r="F297" s="55">
        <f>([1]Previsionnel!$M$6/COUNT($C$277:$C$301))</f>
        <v>0</v>
      </c>
      <c r="G297" s="55">
        <f>([1]Previsionnel!$M$7/COUNT($C$277:$C$301))</f>
        <v>0</v>
      </c>
      <c r="H297" s="60"/>
      <c r="I297" s="60"/>
      <c r="J297" s="60"/>
      <c r="K297" s="60"/>
      <c r="L297" s="60"/>
      <c r="M297" s="60"/>
      <c r="N297" s="60"/>
      <c r="O297" s="60"/>
      <c r="P297" s="56">
        <f t="shared" si="57"/>
        <v>0</v>
      </c>
      <c r="Q297" s="57">
        <f t="shared" si="58"/>
        <v>0</v>
      </c>
      <c r="R297" s="58">
        <f t="shared" si="59"/>
        <v>0</v>
      </c>
    </row>
    <row r="298" spans="1:18" x14ac:dyDescent="0.25">
      <c r="A298" s="59"/>
      <c r="B298" s="59"/>
      <c r="C298" s="54">
        <v>42243</v>
      </c>
      <c r="D298" s="55">
        <f>([1]Previsionnel!$M$4/COUNT($C$277:$C$301))</f>
        <v>0</v>
      </c>
      <c r="E298" s="55">
        <f>([1]Previsionnel!$M$5/COUNT($C$277:$C$301))</f>
        <v>0</v>
      </c>
      <c r="F298" s="55">
        <f>([1]Previsionnel!$M$6/COUNT($C$277:$C$301))</f>
        <v>0</v>
      </c>
      <c r="G298" s="55">
        <f>([1]Previsionnel!$M$7/COUNT($C$277:$C$301))</f>
        <v>0</v>
      </c>
      <c r="H298" s="60"/>
      <c r="I298" s="60"/>
      <c r="J298" s="60"/>
      <c r="K298" s="60"/>
      <c r="L298" s="60"/>
      <c r="M298" s="60"/>
      <c r="N298" s="60"/>
      <c r="O298" s="60"/>
      <c r="P298" s="56">
        <f t="shared" si="57"/>
        <v>0</v>
      </c>
      <c r="Q298" s="57">
        <f t="shared" si="58"/>
        <v>0</v>
      </c>
      <c r="R298" s="58">
        <f t="shared" si="59"/>
        <v>0</v>
      </c>
    </row>
    <row r="299" spans="1:18" x14ac:dyDescent="0.25">
      <c r="A299" s="59"/>
      <c r="B299" s="59"/>
      <c r="C299" s="54">
        <v>42244</v>
      </c>
      <c r="D299" s="55">
        <f>([1]Previsionnel!$M$4/COUNT($C$277:$C$301))</f>
        <v>0</v>
      </c>
      <c r="E299" s="55">
        <f>([1]Previsionnel!$M$5/COUNT($C$277:$C$301))</f>
        <v>0</v>
      </c>
      <c r="F299" s="55">
        <f>([1]Previsionnel!$M$6/COUNT($C$277:$C$301))</f>
        <v>0</v>
      </c>
      <c r="G299" s="55">
        <f>([1]Previsionnel!$M$7/COUNT($C$277:$C$301))</f>
        <v>0</v>
      </c>
      <c r="H299" s="60"/>
      <c r="I299" s="60"/>
      <c r="J299" s="60"/>
      <c r="K299" s="60"/>
      <c r="L299" s="60"/>
      <c r="M299" s="60"/>
      <c r="N299" s="60"/>
      <c r="O299" s="60"/>
      <c r="P299" s="56">
        <f t="shared" si="57"/>
        <v>0</v>
      </c>
      <c r="Q299" s="57">
        <f t="shared" si="58"/>
        <v>0</v>
      </c>
      <c r="R299" s="58">
        <f t="shared" si="59"/>
        <v>0</v>
      </c>
    </row>
    <row r="300" spans="1:18" ht="15.75" x14ac:dyDescent="0.25">
      <c r="A300" s="50"/>
      <c r="B300" s="51">
        <v>36</v>
      </c>
      <c r="C300" s="61"/>
      <c r="D300" s="52">
        <f>SUM(D301,D303:D306)</f>
        <v>0</v>
      </c>
      <c r="E300" s="52">
        <f t="shared" ref="E300:R300" si="71">SUM(E301,E303:E306)</f>
        <v>0</v>
      </c>
      <c r="F300" s="52">
        <f t="shared" si="71"/>
        <v>0</v>
      </c>
      <c r="G300" s="52">
        <f t="shared" si="71"/>
        <v>0</v>
      </c>
      <c r="H300" s="52">
        <f t="shared" si="71"/>
        <v>0</v>
      </c>
      <c r="I300" s="52">
        <f t="shared" si="71"/>
        <v>0</v>
      </c>
      <c r="J300" s="52">
        <f t="shared" si="71"/>
        <v>0</v>
      </c>
      <c r="K300" s="52">
        <f t="shared" si="71"/>
        <v>0</v>
      </c>
      <c r="L300" s="52">
        <f t="shared" si="71"/>
        <v>0</v>
      </c>
      <c r="M300" s="52">
        <f t="shared" si="71"/>
        <v>0</v>
      </c>
      <c r="N300" s="52">
        <f t="shared" si="71"/>
        <v>0</v>
      </c>
      <c r="O300" s="52">
        <f t="shared" si="71"/>
        <v>0</v>
      </c>
      <c r="P300" s="53">
        <f t="shared" si="71"/>
        <v>0</v>
      </c>
      <c r="Q300" s="53">
        <f t="shared" si="71"/>
        <v>0</v>
      </c>
      <c r="R300" s="53">
        <f t="shared" si="71"/>
        <v>0</v>
      </c>
    </row>
    <row r="301" spans="1:18" x14ac:dyDescent="0.25">
      <c r="A301" s="59"/>
      <c r="B301" s="59"/>
      <c r="C301" s="54">
        <v>42247</v>
      </c>
      <c r="D301" s="55">
        <f>([1]Previsionnel!$M$4/COUNT($C$277:$C$301))</f>
        <v>0</v>
      </c>
      <c r="E301" s="55">
        <f>([1]Previsionnel!$M$5/COUNT($C$277:$C$301))</f>
        <v>0</v>
      </c>
      <c r="F301" s="55">
        <f>([1]Previsionnel!$M$6/COUNT($C$277:$C$301))</f>
        <v>0</v>
      </c>
      <c r="G301" s="55">
        <f>([1]Previsionnel!$M$7/COUNT($C$277:$C$301))</f>
        <v>0</v>
      </c>
      <c r="H301" s="60"/>
      <c r="I301" s="60"/>
      <c r="J301" s="60"/>
      <c r="K301" s="60"/>
      <c r="L301" s="60"/>
      <c r="M301" s="60"/>
      <c r="N301" s="60"/>
      <c r="O301" s="60"/>
      <c r="P301" s="56">
        <f t="shared" si="57"/>
        <v>0</v>
      </c>
      <c r="Q301" s="57">
        <f t="shared" si="58"/>
        <v>0</v>
      </c>
      <c r="R301" s="58">
        <f t="shared" si="59"/>
        <v>0</v>
      </c>
    </row>
    <row r="302" spans="1:18" ht="15.75" x14ac:dyDescent="0.25">
      <c r="A302" s="46" t="str">
        <f>PROPER(TEXT(DATE(2015,9,1),"mmmm aaaa"))</f>
        <v>Septembre 2015</v>
      </c>
      <c r="B302" s="47"/>
      <c r="C302" s="47"/>
      <c r="D302" s="48">
        <f>SUM(D303:D306,D307,D313,D319,D326:D328)</f>
        <v>0</v>
      </c>
      <c r="E302" s="48">
        <f t="shared" ref="E302:R302" si="72">SUM(E303:E306,E307,E313,E319,E326:E328)</f>
        <v>0</v>
      </c>
      <c r="F302" s="48">
        <f t="shared" si="72"/>
        <v>0</v>
      </c>
      <c r="G302" s="48">
        <f t="shared" si="72"/>
        <v>0</v>
      </c>
      <c r="H302" s="48">
        <f t="shared" si="72"/>
        <v>0</v>
      </c>
      <c r="I302" s="48">
        <f t="shared" si="72"/>
        <v>0</v>
      </c>
      <c r="J302" s="48">
        <f t="shared" si="72"/>
        <v>0</v>
      </c>
      <c r="K302" s="48">
        <f t="shared" si="72"/>
        <v>0</v>
      </c>
      <c r="L302" s="48">
        <f t="shared" si="72"/>
        <v>0</v>
      </c>
      <c r="M302" s="48">
        <f t="shared" si="72"/>
        <v>0</v>
      </c>
      <c r="N302" s="48">
        <f t="shared" si="72"/>
        <v>0</v>
      </c>
      <c r="O302" s="48">
        <f t="shared" si="72"/>
        <v>0</v>
      </c>
      <c r="P302" s="49">
        <f t="shared" si="72"/>
        <v>0</v>
      </c>
      <c r="Q302" s="49">
        <f t="shared" si="72"/>
        <v>0</v>
      </c>
      <c r="R302" s="49">
        <f t="shared" si="72"/>
        <v>0</v>
      </c>
    </row>
    <row r="303" spans="1:18" x14ac:dyDescent="0.25">
      <c r="B303" s="59"/>
      <c r="C303" s="54">
        <v>42248</v>
      </c>
      <c r="D303" s="55">
        <f>([1]Previsionnel!$N$4/COUNT($C$303:$C$328))</f>
        <v>0</v>
      </c>
      <c r="E303" s="55">
        <f>([1]Previsionnel!$N$5/COUNT($C$303:$C$328))</f>
        <v>0</v>
      </c>
      <c r="F303" s="55">
        <f>([1]Previsionnel!$N$6/COUNT($C$303:$C$328))</f>
        <v>0</v>
      </c>
      <c r="G303" s="55">
        <f>([1]Previsionnel!$N$7/COUNT($C$303:$C$328))</f>
        <v>0</v>
      </c>
      <c r="H303" s="60"/>
      <c r="I303" s="60"/>
      <c r="J303" s="60"/>
      <c r="K303" s="60"/>
      <c r="L303" s="60"/>
      <c r="M303" s="60"/>
      <c r="N303" s="60"/>
      <c r="O303" s="60"/>
      <c r="P303" s="56">
        <f t="shared" si="57"/>
        <v>0</v>
      </c>
      <c r="Q303" s="57">
        <f t="shared" si="58"/>
        <v>0</v>
      </c>
      <c r="R303" s="58">
        <f t="shared" si="59"/>
        <v>0</v>
      </c>
    </row>
    <row r="304" spans="1:18" x14ac:dyDescent="0.25">
      <c r="A304" s="59"/>
      <c r="B304" s="59"/>
      <c r="C304" s="54">
        <v>42249</v>
      </c>
      <c r="D304" s="55">
        <f>([1]Previsionnel!$N$4/COUNT($C$303:$C$328))</f>
        <v>0</v>
      </c>
      <c r="E304" s="55">
        <f>([1]Previsionnel!$N$5/COUNT($C$303:$C$328))</f>
        <v>0</v>
      </c>
      <c r="F304" s="55">
        <f>([1]Previsionnel!$N$6/COUNT($C$303:$C$328))</f>
        <v>0</v>
      </c>
      <c r="G304" s="55">
        <f>([1]Previsionnel!$N$7/COUNT($C$303:$C$328))</f>
        <v>0</v>
      </c>
      <c r="H304" s="60"/>
      <c r="I304" s="60"/>
      <c r="J304" s="60"/>
      <c r="K304" s="60"/>
      <c r="L304" s="60"/>
      <c r="M304" s="60"/>
      <c r="N304" s="60"/>
      <c r="O304" s="60"/>
      <c r="P304" s="56">
        <f t="shared" si="57"/>
        <v>0</v>
      </c>
      <c r="Q304" s="57">
        <f t="shared" si="58"/>
        <v>0</v>
      </c>
      <c r="R304" s="58">
        <f t="shared" si="59"/>
        <v>0</v>
      </c>
    </row>
    <row r="305" spans="1:18" x14ac:dyDescent="0.25">
      <c r="A305" s="59"/>
      <c r="B305" s="59"/>
      <c r="C305" s="54">
        <v>42250</v>
      </c>
      <c r="D305" s="55">
        <f>([1]Previsionnel!$N$4/COUNT($C$303:$C$328))</f>
        <v>0</v>
      </c>
      <c r="E305" s="55">
        <f>([1]Previsionnel!$N$5/COUNT($C$303:$C$328))</f>
        <v>0</v>
      </c>
      <c r="F305" s="55">
        <f>([1]Previsionnel!$N$6/COUNT($C$303:$C$328))</f>
        <v>0</v>
      </c>
      <c r="G305" s="55">
        <f>([1]Previsionnel!$N$7/COUNT($C$303:$C$328))</f>
        <v>0</v>
      </c>
      <c r="H305" s="60"/>
      <c r="I305" s="60"/>
      <c r="J305" s="60"/>
      <c r="K305" s="60"/>
      <c r="L305" s="60"/>
      <c r="M305" s="60"/>
      <c r="N305" s="60"/>
      <c r="O305" s="60"/>
      <c r="P305" s="56">
        <f t="shared" si="57"/>
        <v>0</v>
      </c>
      <c r="Q305" s="57">
        <f t="shared" si="58"/>
        <v>0</v>
      </c>
      <c r="R305" s="58">
        <f t="shared" si="59"/>
        <v>0</v>
      </c>
    </row>
    <row r="306" spans="1:18" x14ac:dyDescent="0.25">
      <c r="A306" s="59"/>
      <c r="B306" s="59"/>
      <c r="C306" s="54">
        <v>42251</v>
      </c>
      <c r="D306" s="55">
        <f>([1]Previsionnel!$N$4/COUNT($C$303:$C$328))</f>
        <v>0</v>
      </c>
      <c r="E306" s="55">
        <f>([1]Previsionnel!$N$5/COUNT($C$303:$C$328))</f>
        <v>0</v>
      </c>
      <c r="F306" s="55">
        <f>([1]Previsionnel!$N$6/COUNT($C$303:$C$328))</f>
        <v>0</v>
      </c>
      <c r="G306" s="55">
        <f>([1]Previsionnel!$N$7/COUNT($C$303:$C$328))</f>
        <v>0</v>
      </c>
      <c r="H306" s="62"/>
      <c r="I306" s="62"/>
      <c r="J306" s="62"/>
      <c r="K306" s="62"/>
      <c r="L306" s="62"/>
      <c r="M306" s="62"/>
      <c r="N306" s="62"/>
      <c r="O306" s="62"/>
      <c r="P306" s="56">
        <f t="shared" si="57"/>
        <v>0</v>
      </c>
      <c r="Q306" s="57">
        <f t="shared" si="58"/>
        <v>0</v>
      </c>
      <c r="R306" s="58">
        <f t="shared" si="59"/>
        <v>0</v>
      </c>
    </row>
    <row r="307" spans="1:18" ht="15.75" x14ac:dyDescent="0.25">
      <c r="A307" s="50"/>
      <c r="B307" s="51">
        <v>37</v>
      </c>
      <c r="C307" s="61"/>
      <c r="D307" s="52">
        <f t="shared" ref="D307:O307" si="73">SUM(D308:D312)</f>
        <v>0</v>
      </c>
      <c r="E307" s="52">
        <f t="shared" si="73"/>
        <v>0</v>
      </c>
      <c r="F307" s="52">
        <f t="shared" si="73"/>
        <v>0</v>
      </c>
      <c r="G307" s="52">
        <f t="shared" si="73"/>
        <v>0</v>
      </c>
      <c r="H307" s="52">
        <f t="shared" si="73"/>
        <v>0</v>
      </c>
      <c r="I307" s="52">
        <f t="shared" si="73"/>
        <v>0</v>
      </c>
      <c r="J307" s="52">
        <f t="shared" si="73"/>
        <v>0</v>
      </c>
      <c r="K307" s="52">
        <f t="shared" si="73"/>
        <v>0</v>
      </c>
      <c r="L307" s="52">
        <f t="shared" si="73"/>
        <v>0</v>
      </c>
      <c r="M307" s="52">
        <f t="shared" si="73"/>
        <v>0</v>
      </c>
      <c r="N307" s="52">
        <f t="shared" si="73"/>
        <v>0</v>
      </c>
      <c r="O307" s="52">
        <f t="shared" si="73"/>
        <v>0</v>
      </c>
      <c r="P307" s="53">
        <f>SUM(D307:G307)</f>
        <v>0</v>
      </c>
      <c r="Q307" s="53">
        <f>SUM(H307:K307)</f>
        <v>0</v>
      </c>
      <c r="R307" s="53">
        <f>SUM(L307:O307)</f>
        <v>0</v>
      </c>
    </row>
    <row r="308" spans="1:18" x14ac:dyDescent="0.25">
      <c r="A308" s="59"/>
      <c r="B308" s="59"/>
      <c r="C308" s="54">
        <v>42254</v>
      </c>
      <c r="D308" s="55">
        <f>([1]Previsionnel!$N$4/COUNT($C$303:$C$328))</f>
        <v>0</v>
      </c>
      <c r="E308" s="55">
        <f>([1]Previsionnel!$N$5/COUNT($C$303:$C$328))</f>
        <v>0</v>
      </c>
      <c r="F308" s="55">
        <f>([1]Previsionnel!$N$6/COUNT($C$303:$C$328))</f>
        <v>0</v>
      </c>
      <c r="G308" s="55">
        <f>([1]Previsionnel!$N$7/COUNT($C$303:$C$328))</f>
        <v>0</v>
      </c>
      <c r="H308" s="60"/>
      <c r="I308" s="60"/>
      <c r="J308" s="60"/>
      <c r="K308" s="60"/>
      <c r="L308" s="60"/>
      <c r="M308" s="60"/>
      <c r="N308" s="60"/>
      <c r="O308" s="60"/>
      <c r="P308" s="56">
        <f t="shared" si="57"/>
        <v>0</v>
      </c>
      <c r="Q308" s="57">
        <f t="shared" si="58"/>
        <v>0</v>
      </c>
      <c r="R308" s="58">
        <f t="shared" si="59"/>
        <v>0</v>
      </c>
    </row>
    <row r="309" spans="1:18" x14ac:dyDescent="0.25">
      <c r="A309" s="59"/>
      <c r="B309" s="59"/>
      <c r="C309" s="54">
        <v>42255</v>
      </c>
      <c r="D309" s="55">
        <f>([1]Previsionnel!$N$4/COUNT($C$303:$C$328))</f>
        <v>0</v>
      </c>
      <c r="E309" s="55">
        <f>([1]Previsionnel!$N$5/COUNT($C$303:$C$328))</f>
        <v>0</v>
      </c>
      <c r="F309" s="55">
        <f>([1]Previsionnel!$N$6/COUNT($C$303:$C$328))</f>
        <v>0</v>
      </c>
      <c r="G309" s="55">
        <f>([1]Previsionnel!$N$7/COUNT($C$303:$C$328))</f>
        <v>0</v>
      </c>
      <c r="H309" s="60"/>
      <c r="I309" s="60"/>
      <c r="J309" s="60"/>
      <c r="K309" s="60"/>
      <c r="L309" s="60"/>
      <c r="M309" s="60"/>
      <c r="N309" s="60"/>
      <c r="O309" s="60"/>
      <c r="P309" s="56">
        <f t="shared" si="57"/>
        <v>0</v>
      </c>
      <c r="Q309" s="57">
        <f t="shared" si="58"/>
        <v>0</v>
      </c>
      <c r="R309" s="58">
        <f t="shared" si="59"/>
        <v>0</v>
      </c>
    </row>
    <row r="310" spans="1:18" x14ac:dyDescent="0.25">
      <c r="A310" s="59"/>
      <c r="B310" s="59"/>
      <c r="C310" s="54">
        <v>42256</v>
      </c>
      <c r="D310" s="55">
        <f>([1]Previsionnel!$N$4/COUNT($C$303:$C$328))</f>
        <v>0</v>
      </c>
      <c r="E310" s="55">
        <f>([1]Previsionnel!$N$5/COUNT($C$303:$C$328))</f>
        <v>0</v>
      </c>
      <c r="F310" s="55">
        <f>([1]Previsionnel!$N$6/COUNT($C$303:$C$328))</f>
        <v>0</v>
      </c>
      <c r="G310" s="55">
        <f>([1]Previsionnel!$N$7/COUNT($C$303:$C$328))</f>
        <v>0</v>
      </c>
      <c r="H310" s="60"/>
      <c r="I310" s="60"/>
      <c r="J310" s="60"/>
      <c r="K310" s="60"/>
      <c r="L310" s="60"/>
      <c r="M310" s="60"/>
      <c r="N310" s="60"/>
      <c r="O310" s="60"/>
      <c r="P310" s="56">
        <f t="shared" si="57"/>
        <v>0</v>
      </c>
      <c r="Q310" s="57">
        <f t="shared" si="58"/>
        <v>0</v>
      </c>
      <c r="R310" s="58">
        <f t="shared" si="59"/>
        <v>0</v>
      </c>
    </row>
    <row r="311" spans="1:18" x14ac:dyDescent="0.25">
      <c r="A311" s="59"/>
      <c r="B311" s="59"/>
      <c r="C311" s="54">
        <v>42257</v>
      </c>
      <c r="D311" s="55">
        <f>([1]Previsionnel!$N$4/COUNT($C$303:$C$328))</f>
        <v>0</v>
      </c>
      <c r="E311" s="55">
        <f>([1]Previsionnel!$N$5/COUNT($C$303:$C$328))</f>
        <v>0</v>
      </c>
      <c r="F311" s="55">
        <f>([1]Previsionnel!$N$6/COUNT($C$303:$C$328))</f>
        <v>0</v>
      </c>
      <c r="G311" s="55">
        <f>([1]Previsionnel!$N$7/COUNT($C$303:$C$328))</f>
        <v>0</v>
      </c>
      <c r="H311" s="60"/>
      <c r="I311" s="60"/>
      <c r="J311" s="60"/>
      <c r="K311" s="60"/>
      <c r="L311" s="60"/>
      <c r="M311" s="60"/>
      <c r="N311" s="60"/>
      <c r="O311" s="60"/>
      <c r="P311" s="56">
        <f t="shared" si="57"/>
        <v>0</v>
      </c>
      <c r="Q311" s="57">
        <f t="shared" si="58"/>
        <v>0</v>
      </c>
      <c r="R311" s="58">
        <f t="shared" si="59"/>
        <v>0</v>
      </c>
    </row>
    <row r="312" spans="1:18" x14ac:dyDescent="0.25">
      <c r="A312" s="59"/>
      <c r="B312" s="59"/>
      <c r="C312" s="54">
        <v>42258</v>
      </c>
      <c r="D312" s="55">
        <f>([1]Previsionnel!$N$4/COUNT($C$303:$C$328))</f>
        <v>0</v>
      </c>
      <c r="E312" s="55">
        <f>([1]Previsionnel!$N$5/COUNT($C$303:$C$328))</f>
        <v>0</v>
      </c>
      <c r="F312" s="55">
        <f>([1]Previsionnel!$N$6/COUNT($C$303:$C$328))</f>
        <v>0</v>
      </c>
      <c r="G312" s="55">
        <f>([1]Previsionnel!$N$7/COUNT($C$303:$C$328))</f>
        <v>0</v>
      </c>
      <c r="H312" s="60"/>
      <c r="I312" s="60"/>
      <c r="J312" s="60"/>
      <c r="K312" s="60"/>
      <c r="L312" s="60"/>
      <c r="M312" s="60"/>
      <c r="N312" s="60"/>
      <c r="O312" s="60"/>
      <c r="P312" s="56">
        <f t="shared" si="57"/>
        <v>0</v>
      </c>
      <c r="Q312" s="57">
        <f t="shared" si="58"/>
        <v>0</v>
      </c>
      <c r="R312" s="58">
        <f t="shared" si="59"/>
        <v>0</v>
      </c>
    </row>
    <row r="313" spans="1:18" ht="15.75" x14ac:dyDescent="0.25">
      <c r="A313" s="50"/>
      <c r="B313" s="51">
        <v>38</v>
      </c>
      <c r="C313" s="61"/>
      <c r="D313" s="52">
        <f t="shared" ref="D313:O313" si="74">SUM(D314:D318)</f>
        <v>0</v>
      </c>
      <c r="E313" s="52">
        <f t="shared" si="74"/>
        <v>0</v>
      </c>
      <c r="F313" s="52">
        <f t="shared" si="74"/>
        <v>0</v>
      </c>
      <c r="G313" s="52">
        <f t="shared" si="74"/>
        <v>0</v>
      </c>
      <c r="H313" s="52">
        <f t="shared" si="74"/>
        <v>0</v>
      </c>
      <c r="I313" s="52">
        <f t="shared" si="74"/>
        <v>0</v>
      </c>
      <c r="J313" s="52">
        <f t="shared" si="74"/>
        <v>0</v>
      </c>
      <c r="K313" s="52">
        <f t="shared" si="74"/>
        <v>0</v>
      </c>
      <c r="L313" s="52">
        <f t="shared" si="74"/>
        <v>0</v>
      </c>
      <c r="M313" s="52">
        <f t="shared" si="74"/>
        <v>0</v>
      </c>
      <c r="N313" s="52">
        <f t="shared" si="74"/>
        <v>0</v>
      </c>
      <c r="O313" s="52">
        <f t="shared" si="74"/>
        <v>0</v>
      </c>
      <c r="P313" s="53">
        <f>SUM(D313:G313)</f>
        <v>0</v>
      </c>
      <c r="Q313" s="53">
        <f>SUM(H313:K313)</f>
        <v>0</v>
      </c>
      <c r="R313" s="53">
        <f>SUM(L313:O313)</f>
        <v>0</v>
      </c>
    </row>
    <row r="314" spans="1:18" x14ac:dyDescent="0.25">
      <c r="A314" s="59"/>
      <c r="B314" s="59"/>
      <c r="C314" s="54">
        <v>42261</v>
      </c>
      <c r="D314" s="55">
        <f>([1]Previsionnel!$N$4/COUNT($C$303:$C$328))</f>
        <v>0</v>
      </c>
      <c r="E314" s="55">
        <f>([1]Previsionnel!$N$5/COUNT($C$303:$C$328))</f>
        <v>0</v>
      </c>
      <c r="F314" s="55">
        <f>([1]Previsionnel!$N$6/COUNT($C$303:$C$328))</f>
        <v>0</v>
      </c>
      <c r="G314" s="55">
        <f>([1]Previsionnel!$N$7/COUNT($C$303:$C$328))</f>
        <v>0</v>
      </c>
      <c r="H314" s="60"/>
      <c r="I314" s="60"/>
      <c r="J314" s="60"/>
      <c r="K314" s="60"/>
      <c r="L314" s="60"/>
      <c r="M314" s="60"/>
      <c r="N314" s="60"/>
      <c r="O314" s="60"/>
      <c r="P314" s="56">
        <f t="shared" si="57"/>
        <v>0</v>
      </c>
      <c r="Q314" s="57">
        <f t="shared" si="58"/>
        <v>0</v>
      </c>
      <c r="R314" s="58">
        <f t="shared" si="59"/>
        <v>0</v>
      </c>
    </row>
    <row r="315" spans="1:18" x14ac:dyDescent="0.25">
      <c r="A315" s="59"/>
      <c r="B315" s="59"/>
      <c r="C315" s="54">
        <v>42262</v>
      </c>
      <c r="D315" s="55">
        <f>([1]Previsionnel!$N$4/COUNT($C$303:$C$328))</f>
        <v>0</v>
      </c>
      <c r="E315" s="55">
        <f>([1]Previsionnel!$N$5/COUNT($C$303:$C$328))</f>
        <v>0</v>
      </c>
      <c r="F315" s="55">
        <f>([1]Previsionnel!$N$6/COUNT($C$303:$C$328))</f>
        <v>0</v>
      </c>
      <c r="G315" s="55">
        <f>([1]Previsionnel!$N$7/COUNT($C$303:$C$328))</f>
        <v>0</v>
      </c>
      <c r="H315" s="60"/>
      <c r="I315" s="60"/>
      <c r="J315" s="60"/>
      <c r="K315" s="60"/>
      <c r="L315" s="60"/>
      <c r="M315" s="60"/>
      <c r="N315" s="60"/>
      <c r="O315" s="60"/>
      <c r="P315" s="56">
        <f t="shared" si="57"/>
        <v>0</v>
      </c>
      <c r="Q315" s="57">
        <f t="shared" si="58"/>
        <v>0</v>
      </c>
      <c r="R315" s="58">
        <f t="shared" si="59"/>
        <v>0</v>
      </c>
    </row>
    <row r="316" spans="1:18" x14ac:dyDescent="0.25">
      <c r="A316" s="59"/>
      <c r="B316" s="59"/>
      <c r="C316" s="54">
        <v>42263</v>
      </c>
      <c r="D316" s="55">
        <f>([1]Previsionnel!$N$4/COUNT($C$303:$C$328))</f>
        <v>0</v>
      </c>
      <c r="E316" s="55">
        <f>([1]Previsionnel!$N$5/COUNT($C$303:$C$328))</f>
        <v>0</v>
      </c>
      <c r="F316" s="55">
        <f>([1]Previsionnel!$N$6/COUNT($C$303:$C$328))</f>
        <v>0</v>
      </c>
      <c r="G316" s="55">
        <f>([1]Previsionnel!$N$7/COUNT($C$303:$C$328))</f>
        <v>0</v>
      </c>
      <c r="H316" s="60"/>
      <c r="I316" s="60"/>
      <c r="J316" s="60"/>
      <c r="K316" s="60"/>
      <c r="L316" s="60"/>
      <c r="M316" s="60"/>
      <c r="N316" s="60"/>
      <c r="O316" s="60"/>
      <c r="P316" s="56">
        <f t="shared" si="57"/>
        <v>0</v>
      </c>
      <c r="Q316" s="57">
        <f t="shared" si="58"/>
        <v>0</v>
      </c>
      <c r="R316" s="58">
        <f t="shared" si="59"/>
        <v>0</v>
      </c>
    </row>
    <row r="317" spans="1:18" x14ac:dyDescent="0.25">
      <c r="A317" s="59"/>
      <c r="B317" s="59"/>
      <c r="C317" s="54">
        <v>42264</v>
      </c>
      <c r="D317" s="55">
        <f>([1]Previsionnel!$N$4/COUNT($C$303:$C$328))</f>
        <v>0</v>
      </c>
      <c r="E317" s="55">
        <f>([1]Previsionnel!$N$5/COUNT($C$303:$C$328))</f>
        <v>0</v>
      </c>
      <c r="F317" s="55">
        <f>([1]Previsionnel!$N$6/COUNT($C$303:$C$328))</f>
        <v>0</v>
      </c>
      <c r="G317" s="55">
        <f>([1]Previsionnel!$N$7/COUNT($C$303:$C$328))</f>
        <v>0</v>
      </c>
      <c r="H317" s="60"/>
      <c r="I317" s="60"/>
      <c r="J317" s="60"/>
      <c r="K317" s="60"/>
      <c r="L317" s="60"/>
      <c r="M317" s="60"/>
      <c r="N317" s="60"/>
      <c r="O317" s="60"/>
      <c r="P317" s="56">
        <f t="shared" si="57"/>
        <v>0</v>
      </c>
      <c r="Q317" s="57">
        <f t="shared" si="58"/>
        <v>0</v>
      </c>
      <c r="R317" s="58">
        <f t="shared" si="59"/>
        <v>0</v>
      </c>
    </row>
    <row r="318" spans="1:18" x14ac:dyDescent="0.25">
      <c r="A318" s="59"/>
      <c r="B318" s="59"/>
      <c r="C318" s="54">
        <v>42265</v>
      </c>
      <c r="D318" s="55">
        <f>([1]Previsionnel!$N$4/COUNT($C$303:$C$328))</f>
        <v>0</v>
      </c>
      <c r="E318" s="55">
        <f>([1]Previsionnel!$N$5/COUNT($C$303:$C$328))</f>
        <v>0</v>
      </c>
      <c r="F318" s="55">
        <f>([1]Previsionnel!$N$6/COUNT($C$303:$C$328))</f>
        <v>0</v>
      </c>
      <c r="G318" s="55">
        <f>([1]Previsionnel!$N$7/COUNT($C$303:$C$328))</f>
        <v>0</v>
      </c>
      <c r="H318" s="60"/>
      <c r="I318" s="60"/>
      <c r="J318" s="60"/>
      <c r="K318" s="60"/>
      <c r="L318" s="60"/>
      <c r="M318" s="60"/>
      <c r="N318" s="60"/>
      <c r="O318" s="60"/>
      <c r="P318" s="56">
        <f t="shared" si="57"/>
        <v>0</v>
      </c>
      <c r="Q318" s="57">
        <f t="shared" si="58"/>
        <v>0</v>
      </c>
      <c r="R318" s="58">
        <f t="shared" si="59"/>
        <v>0</v>
      </c>
    </row>
    <row r="319" spans="1:18" ht="15.75" x14ac:dyDescent="0.25">
      <c r="A319" s="50"/>
      <c r="B319" s="51">
        <v>39</v>
      </c>
      <c r="C319" s="61"/>
      <c r="D319" s="52">
        <f t="shared" ref="D319:O319" si="75">SUM(D320:D324)</f>
        <v>0</v>
      </c>
      <c r="E319" s="52">
        <f t="shared" si="75"/>
        <v>0</v>
      </c>
      <c r="F319" s="52">
        <f t="shared" si="75"/>
        <v>0</v>
      </c>
      <c r="G319" s="52">
        <f t="shared" si="75"/>
        <v>0</v>
      </c>
      <c r="H319" s="52">
        <f t="shared" si="75"/>
        <v>0</v>
      </c>
      <c r="I319" s="52">
        <f t="shared" si="75"/>
        <v>0</v>
      </c>
      <c r="J319" s="52">
        <f t="shared" si="75"/>
        <v>0</v>
      </c>
      <c r="K319" s="52">
        <f t="shared" si="75"/>
        <v>0</v>
      </c>
      <c r="L319" s="52">
        <f t="shared" si="75"/>
        <v>0</v>
      </c>
      <c r="M319" s="52">
        <f t="shared" si="75"/>
        <v>0</v>
      </c>
      <c r="N319" s="52">
        <f t="shared" si="75"/>
        <v>0</v>
      </c>
      <c r="O319" s="52">
        <f t="shared" si="75"/>
        <v>0</v>
      </c>
      <c r="P319" s="53">
        <f>SUM(D319:G319)</f>
        <v>0</v>
      </c>
      <c r="Q319" s="53">
        <f>SUM(H319:K319)</f>
        <v>0</v>
      </c>
      <c r="R319" s="53">
        <f>SUM(L319:O319)</f>
        <v>0</v>
      </c>
    </row>
    <row r="320" spans="1:18" x14ac:dyDescent="0.25">
      <c r="A320" s="59"/>
      <c r="B320" s="59"/>
      <c r="C320" s="54">
        <v>42268</v>
      </c>
      <c r="D320" s="55">
        <f>([1]Previsionnel!$N$4/COUNT($C$303:$C$328))</f>
        <v>0</v>
      </c>
      <c r="E320" s="55">
        <f>([1]Previsionnel!$N$5/COUNT($C$303:$C$328))</f>
        <v>0</v>
      </c>
      <c r="F320" s="55">
        <f>([1]Previsionnel!$N$6/COUNT($C$303:$C$328))</f>
        <v>0</v>
      </c>
      <c r="G320" s="55">
        <f>([1]Previsionnel!$N$7/COUNT($C$303:$C$328))</f>
        <v>0</v>
      </c>
      <c r="H320" s="60"/>
      <c r="I320" s="60"/>
      <c r="J320" s="60"/>
      <c r="K320" s="60"/>
      <c r="L320" s="60"/>
      <c r="M320" s="60"/>
      <c r="N320" s="60"/>
      <c r="O320" s="60"/>
      <c r="P320" s="56">
        <f t="shared" si="57"/>
        <v>0</v>
      </c>
      <c r="Q320" s="57">
        <f t="shared" si="58"/>
        <v>0</v>
      </c>
      <c r="R320" s="58">
        <f t="shared" si="59"/>
        <v>0</v>
      </c>
    </row>
    <row r="321" spans="1:18" x14ac:dyDescent="0.25">
      <c r="A321" s="59"/>
      <c r="B321" s="59"/>
      <c r="C321" s="54">
        <v>42269</v>
      </c>
      <c r="D321" s="55">
        <f>([1]Previsionnel!$N$4/COUNT($C$303:$C$328))</f>
        <v>0</v>
      </c>
      <c r="E321" s="55">
        <f>([1]Previsionnel!$N$5/COUNT($C$303:$C$328))</f>
        <v>0</v>
      </c>
      <c r="F321" s="55">
        <f>([1]Previsionnel!$N$6/COUNT($C$303:$C$328))</f>
        <v>0</v>
      </c>
      <c r="G321" s="55">
        <f>([1]Previsionnel!$N$7/COUNT($C$303:$C$328))</f>
        <v>0</v>
      </c>
      <c r="H321" s="60"/>
      <c r="I321" s="60"/>
      <c r="J321" s="60"/>
      <c r="K321" s="60"/>
      <c r="L321" s="60"/>
      <c r="M321" s="60"/>
      <c r="N321" s="60"/>
      <c r="O321" s="60"/>
      <c r="P321" s="56">
        <f t="shared" si="57"/>
        <v>0</v>
      </c>
      <c r="Q321" s="57">
        <f t="shared" si="58"/>
        <v>0</v>
      </c>
      <c r="R321" s="58">
        <f t="shared" si="59"/>
        <v>0</v>
      </c>
    </row>
    <row r="322" spans="1:18" x14ac:dyDescent="0.25">
      <c r="A322" s="59"/>
      <c r="B322" s="59"/>
      <c r="C322" s="54">
        <v>42270</v>
      </c>
      <c r="D322" s="55">
        <f>([1]Previsionnel!$N$4/COUNT($C$303:$C$328))</f>
        <v>0</v>
      </c>
      <c r="E322" s="55">
        <f>([1]Previsionnel!$N$5/COUNT($C$303:$C$328))</f>
        <v>0</v>
      </c>
      <c r="F322" s="55">
        <f>([1]Previsionnel!$N$6/COUNT($C$303:$C$328))</f>
        <v>0</v>
      </c>
      <c r="G322" s="55">
        <f>([1]Previsionnel!$N$7/COUNT($C$303:$C$328))</f>
        <v>0</v>
      </c>
      <c r="H322" s="60"/>
      <c r="I322" s="60"/>
      <c r="J322" s="60"/>
      <c r="K322" s="60"/>
      <c r="L322" s="60"/>
      <c r="M322" s="60"/>
      <c r="N322" s="60"/>
      <c r="O322" s="60"/>
      <c r="P322" s="56">
        <f t="shared" si="57"/>
        <v>0</v>
      </c>
      <c r="Q322" s="57">
        <f t="shared" si="58"/>
        <v>0</v>
      </c>
      <c r="R322" s="58">
        <f t="shared" si="59"/>
        <v>0</v>
      </c>
    </row>
    <row r="323" spans="1:18" x14ac:dyDescent="0.25">
      <c r="A323" s="59"/>
      <c r="B323" s="59"/>
      <c r="C323" s="54">
        <v>42271</v>
      </c>
      <c r="D323" s="55">
        <f>([1]Previsionnel!$N$4/COUNT($C$303:$C$328))</f>
        <v>0</v>
      </c>
      <c r="E323" s="55">
        <f>([1]Previsionnel!$N$5/COUNT($C$303:$C$328))</f>
        <v>0</v>
      </c>
      <c r="F323" s="55">
        <f>([1]Previsionnel!$N$6/COUNT($C$303:$C$328))</f>
        <v>0</v>
      </c>
      <c r="G323" s="55">
        <f>([1]Previsionnel!$N$7/COUNT($C$303:$C$328))</f>
        <v>0</v>
      </c>
      <c r="H323" s="60"/>
      <c r="I323" s="60"/>
      <c r="J323" s="60"/>
      <c r="K323" s="60"/>
      <c r="L323" s="60"/>
      <c r="M323" s="60"/>
      <c r="N323" s="60"/>
      <c r="O323" s="60"/>
      <c r="P323" s="56">
        <f t="shared" ref="P323:P402" si="76">SUM(D323:G323)</f>
        <v>0</v>
      </c>
      <c r="Q323" s="57">
        <f t="shared" ref="Q323:Q402" si="77">SUM(H323:K323)</f>
        <v>0</v>
      </c>
      <c r="R323" s="58">
        <f t="shared" ref="R323:R402" si="78">SUM(L323:O323)</f>
        <v>0</v>
      </c>
    </row>
    <row r="324" spans="1:18" x14ac:dyDescent="0.25">
      <c r="A324" s="59"/>
      <c r="B324" s="59"/>
      <c r="C324" s="54">
        <v>42272</v>
      </c>
      <c r="D324" s="55">
        <f>([1]Previsionnel!$N$4/COUNT($C$303:$C$328))</f>
        <v>0</v>
      </c>
      <c r="E324" s="55">
        <f>([1]Previsionnel!$N$5/COUNT($C$303:$C$328))</f>
        <v>0</v>
      </c>
      <c r="F324" s="55">
        <f>([1]Previsionnel!$N$6/COUNT($C$303:$C$328))</f>
        <v>0</v>
      </c>
      <c r="G324" s="55">
        <f>([1]Previsionnel!$N$7/COUNT($C$303:$C$328))</f>
        <v>0</v>
      </c>
      <c r="H324" s="60"/>
      <c r="I324" s="60"/>
      <c r="J324" s="60"/>
      <c r="K324" s="60"/>
      <c r="L324" s="60"/>
      <c r="M324" s="60"/>
      <c r="N324" s="60"/>
      <c r="O324" s="60"/>
      <c r="P324" s="56">
        <f t="shared" si="76"/>
        <v>0</v>
      </c>
      <c r="Q324" s="57">
        <f t="shared" si="77"/>
        <v>0</v>
      </c>
      <c r="R324" s="58">
        <f t="shared" si="78"/>
        <v>0</v>
      </c>
    </row>
    <row r="325" spans="1:18" ht="15.75" x14ac:dyDescent="0.25">
      <c r="A325" s="50"/>
      <c r="B325" s="51">
        <v>40</v>
      </c>
      <c r="C325" s="61"/>
      <c r="D325" s="52">
        <f>SUM(D326:D328,D330:D331)</f>
        <v>0</v>
      </c>
      <c r="E325" s="52">
        <f t="shared" ref="E325:R325" si="79">SUM(E326:E328,E330:E331)</f>
        <v>0</v>
      </c>
      <c r="F325" s="52">
        <f t="shared" si="79"/>
        <v>0</v>
      </c>
      <c r="G325" s="52">
        <f t="shared" si="79"/>
        <v>0</v>
      </c>
      <c r="H325" s="52">
        <f t="shared" si="79"/>
        <v>0</v>
      </c>
      <c r="I325" s="52">
        <f t="shared" si="79"/>
        <v>0</v>
      </c>
      <c r="J325" s="52">
        <f t="shared" si="79"/>
        <v>0</v>
      </c>
      <c r="K325" s="52">
        <f t="shared" si="79"/>
        <v>0</v>
      </c>
      <c r="L325" s="52">
        <f t="shared" si="79"/>
        <v>0</v>
      </c>
      <c r="M325" s="52">
        <f t="shared" si="79"/>
        <v>0</v>
      </c>
      <c r="N325" s="52">
        <f t="shared" si="79"/>
        <v>0</v>
      </c>
      <c r="O325" s="52">
        <f t="shared" si="79"/>
        <v>0</v>
      </c>
      <c r="P325" s="53">
        <f t="shared" si="79"/>
        <v>0</v>
      </c>
      <c r="Q325" s="53">
        <f t="shared" si="79"/>
        <v>0</v>
      </c>
      <c r="R325" s="53">
        <f t="shared" si="79"/>
        <v>0</v>
      </c>
    </row>
    <row r="326" spans="1:18" x14ac:dyDescent="0.25">
      <c r="A326" s="59"/>
      <c r="B326" s="59"/>
      <c r="C326" s="54">
        <v>42275</v>
      </c>
      <c r="D326" s="55">
        <f>([1]Previsionnel!$N$4/COUNT($C$303:$C$328))</f>
        <v>0</v>
      </c>
      <c r="E326" s="55">
        <f>([1]Previsionnel!$N$5/COUNT($C$303:$C$328))</f>
        <v>0</v>
      </c>
      <c r="F326" s="55">
        <f>([1]Previsionnel!$N$6/COUNT($C$303:$C$328))</f>
        <v>0</v>
      </c>
      <c r="G326" s="55">
        <f>([1]Previsionnel!$N$7/COUNT($C$303:$C$328))</f>
        <v>0</v>
      </c>
      <c r="H326" s="60"/>
      <c r="I326" s="60"/>
      <c r="J326" s="60"/>
      <c r="K326" s="60"/>
      <c r="L326" s="60"/>
      <c r="M326" s="60"/>
      <c r="N326" s="60"/>
      <c r="O326" s="60"/>
      <c r="P326" s="56">
        <f t="shared" si="76"/>
        <v>0</v>
      </c>
      <c r="Q326" s="57">
        <f t="shared" si="77"/>
        <v>0</v>
      </c>
      <c r="R326" s="58">
        <f t="shared" si="78"/>
        <v>0</v>
      </c>
    </row>
    <row r="327" spans="1:18" x14ac:dyDescent="0.25">
      <c r="A327" s="59"/>
      <c r="B327" s="59"/>
      <c r="C327" s="54">
        <v>42276</v>
      </c>
      <c r="D327" s="55">
        <f>([1]Previsionnel!$N$4/COUNT($C$303:$C$328))</f>
        <v>0</v>
      </c>
      <c r="E327" s="55">
        <f>([1]Previsionnel!$N$5/COUNT($C$303:$C$328))</f>
        <v>0</v>
      </c>
      <c r="F327" s="55">
        <f>([1]Previsionnel!$N$6/COUNT($C$303:$C$328))</f>
        <v>0</v>
      </c>
      <c r="G327" s="55">
        <f>([1]Previsionnel!$N$7/COUNT($C$303:$C$328))</f>
        <v>0</v>
      </c>
      <c r="H327" s="60"/>
      <c r="I327" s="60"/>
      <c r="J327" s="60"/>
      <c r="K327" s="60"/>
      <c r="L327" s="60"/>
      <c r="M327" s="60"/>
      <c r="N327" s="60"/>
      <c r="O327" s="60"/>
      <c r="P327" s="56">
        <f t="shared" si="76"/>
        <v>0</v>
      </c>
      <c r="Q327" s="57">
        <f t="shared" si="77"/>
        <v>0</v>
      </c>
      <c r="R327" s="58">
        <f t="shared" si="78"/>
        <v>0</v>
      </c>
    </row>
    <row r="328" spans="1:18" x14ac:dyDescent="0.25">
      <c r="A328" s="59"/>
      <c r="B328" s="59"/>
      <c r="C328" s="54">
        <v>42277</v>
      </c>
      <c r="D328" s="55">
        <f>([1]Previsionnel!$N$4/COUNT($C$303:$C$328))</f>
        <v>0</v>
      </c>
      <c r="E328" s="55">
        <f>([1]Previsionnel!$N$5/COUNT($C$303:$C$328))</f>
        <v>0</v>
      </c>
      <c r="F328" s="55">
        <f>([1]Previsionnel!$N$6/COUNT($C$303:$C$328))</f>
        <v>0</v>
      </c>
      <c r="G328" s="55">
        <f>([1]Previsionnel!$N$7/COUNT($C$303:$C$328))</f>
        <v>0</v>
      </c>
      <c r="H328" s="60"/>
      <c r="I328" s="60"/>
      <c r="J328" s="60"/>
      <c r="K328" s="60"/>
      <c r="L328" s="60"/>
      <c r="M328" s="60"/>
      <c r="N328" s="60"/>
      <c r="O328" s="60"/>
      <c r="P328" s="56">
        <f t="shared" si="76"/>
        <v>0</v>
      </c>
      <c r="Q328" s="57">
        <f t="shared" si="77"/>
        <v>0</v>
      </c>
      <c r="R328" s="58">
        <f t="shared" si="78"/>
        <v>0</v>
      </c>
    </row>
    <row r="329" spans="1:18" ht="15.75" x14ac:dyDescent="0.25">
      <c r="A329" s="46" t="str">
        <f>PROPER(TEXT(DATE(2015,10,1),"mmmm aaaa"))</f>
        <v>Octobre 2015</v>
      </c>
      <c r="B329" s="47"/>
      <c r="C329" s="47"/>
      <c r="D329" s="48">
        <f>SUM(D330:D331,D332,D338,D344,D350)</f>
        <v>0</v>
      </c>
      <c r="E329" s="48">
        <f t="shared" ref="E329:R329" si="80">SUM(E330:E331,E332,E338,E344,E350)</f>
        <v>0</v>
      </c>
      <c r="F329" s="48">
        <f t="shared" si="80"/>
        <v>0</v>
      </c>
      <c r="G329" s="48">
        <f t="shared" si="80"/>
        <v>0</v>
      </c>
      <c r="H329" s="48">
        <f t="shared" si="80"/>
        <v>0</v>
      </c>
      <c r="I329" s="48">
        <f t="shared" si="80"/>
        <v>0</v>
      </c>
      <c r="J329" s="48">
        <f t="shared" si="80"/>
        <v>0</v>
      </c>
      <c r="K329" s="48">
        <f t="shared" si="80"/>
        <v>0</v>
      </c>
      <c r="L329" s="48">
        <f t="shared" si="80"/>
        <v>0</v>
      </c>
      <c r="M329" s="48">
        <f t="shared" si="80"/>
        <v>0</v>
      </c>
      <c r="N329" s="48">
        <f t="shared" si="80"/>
        <v>0</v>
      </c>
      <c r="O329" s="48">
        <f t="shared" si="80"/>
        <v>0</v>
      </c>
      <c r="P329" s="49">
        <f t="shared" si="80"/>
        <v>0</v>
      </c>
      <c r="Q329" s="49">
        <f t="shared" si="80"/>
        <v>0</v>
      </c>
      <c r="R329" s="49">
        <f t="shared" si="80"/>
        <v>0</v>
      </c>
    </row>
    <row r="330" spans="1:18" x14ac:dyDescent="0.25">
      <c r="B330" s="59"/>
      <c r="C330" s="54">
        <v>42278</v>
      </c>
      <c r="D330" s="55">
        <f>([1]Previsionnel!$O$4/COUNT($C$330:$C$355))</f>
        <v>0</v>
      </c>
      <c r="E330" s="55">
        <f>([1]Previsionnel!$O$5/COUNT($C$330:$C$355))</f>
        <v>0</v>
      </c>
      <c r="F330" s="55">
        <f>([1]Previsionnel!$O$6/COUNT($C$330:$C$355))</f>
        <v>0</v>
      </c>
      <c r="G330" s="55">
        <f>([1]Previsionnel!$O$7/COUNT($C$330:$C$355))</f>
        <v>0</v>
      </c>
      <c r="H330" s="60"/>
      <c r="I330" s="60"/>
      <c r="J330" s="60"/>
      <c r="K330" s="60"/>
      <c r="L330" s="60"/>
      <c r="M330" s="60"/>
      <c r="N330" s="60"/>
      <c r="O330" s="60"/>
      <c r="P330" s="56">
        <f t="shared" si="76"/>
        <v>0</v>
      </c>
      <c r="Q330" s="57">
        <f t="shared" si="77"/>
        <v>0</v>
      </c>
      <c r="R330" s="58">
        <f t="shared" si="78"/>
        <v>0</v>
      </c>
    </row>
    <row r="331" spans="1:18" x14ac:dyDescent="0.25">
      <c r="A331" s="59"/>
      <c r="B331" s="59"/>
      <c r="C331" s="54">
        <v>42279</v>
      </c>
      <c r="D331" s="55">
        <f>([1]Previsionnel!$O$4/COUNT($C$330:$C$355))</f>
        <v>0</v>
      </c>
      <c r="E331" s="55">
        <f>([1]Previsionnel!$O$5/COUNT($C$330:$C$355))</f>
        <v>0</v>
      </c>
      <c r="F331" s="55">
        <f>([1]Previsionnel!$O$6/COUNT($C$330:$C$355))</f>
        <v>0</v>
      </c>
      <c r="G331" s="55">
        <f>([1]Previsionnel!$O$7/COUNT($C$330:$C$355))</f>
        <v>0</v>
      </c>
      <c r="H331" s="60"/>
      <c r="I331" s="60"/>
      <c r="J331" s="60"/>
      <c r="K331" s="60"/>
      <c r="L331" s="60"/>
      <c r="M331" s="60"/>
      <c r="N331" s="60"/>
      <c r="O331" s="60"/>
      <c r="P331" s="56">
        <f t="shared" si="76"/>
        <v>0</v>
      </c>
      <c r="Q331" s="57">
        <f t="shared" si="77"/>
        <v>0</v>
      </c>
      <c r="R331" s="58">
        <f t="shared" si="78"/>
        <v>0</v>
      </c>
    </row>
    <row r="332" spans="1:18" ht="15.75" x14ac:dyDescent="0.25">
      <c r="A332" s="50"/>
      <c r="B332" s="51">
        <v>41</v>
      </c>
      <c r="C332" s="61"/>
      <c r="D332" s="52">
        <f t="shared" ref="D332:O332" si="81">SUM(D333:D337)</f>
        <v>0</v>
      </c>
      <c r="E332" s="52">
        <f t="shared" si="81"/>
        <v>0</v>
      </c>
      <c r="F332" s="52">
        <f t="shared" si="81"/>
        <v>0</v>
      </c>
      <c r="G332" s="52">
        <f t="shared" si="81"/>
        <v>0</v>
      </c>
      <c r="H332" s="52">
        <f t="shared" si="81"/>
        <v>0</v>
      </c>
      <c r="I332" s="52">
        <f t="shared" si="81"/>
        <v>0</v>
      </c>
      <c r="J332" s="52">
        <f t="shared" si="81"/>
        <v>0</v>
      </c>
      <c r="K332" s="52">
        <f t="shared" si="81"/>
        <v>0</v>
      </c>
      <c r="L332" s="52">
        <f t="shared" si="81"/>
        <v>0</v>
      </c>
      <c r="M332" s="52">
        <f t="shared" si="81"/>
        <v>0</v>
      </c>
      <c r="N332" s="52">
        <f t="shared" si="81"/>
        <v>0</v>
      </c>
      <c r="O332" s="52">
        <f t="shared" si="81"/>
        <v>0</v>
      </c>
      <c r="P332" s="53">
        <f>SUM(D332:G332)</f>
        <v>0</v>
      </c>
      <c r="Q332" s="53">
        <f>SUM(H332:K332)</f>
        <v>0</v>
      </c>
      <c r="R332" s="53">
        <f>SUM(L332:O332)</f>
        <v>0</v>
      </c>
    </row>
    <row r="333" spans="1:18" x14ac:dyDescent="0.25">
      <c r="A333" s="59"/>
      <c r="B333" s="59"/>
      <c r="C333" s="54">
        <v>42282</v>
      </c>
      <c r="D333" s="55">
        <f>([1]Previsionnel!$O$4/COUNT($C$330:$C$355))</f>
        <v>0</v>
      </c>
      <c r="E333" s="55">
        <f>([1]Previsionnel!$O$5/COUNT($C$330:$C$355))</f>
        <v>0</v>
      </c>
      <c r="F333" s="55">
        <f>([1]Previsionnel!$O$6/COUNT($C$330:$C$355))</f>
        <v>0</v>
      </c>
      <c r="G333" s="55">
        <f>([1]Previsionnel!$O$7/COUNT($C$330:$C$355))</f>
        <v>0</v>
      </c>
      <c r="H333" s="60"/>
      <c r="I333" s="60"/>
      <c r="J333" s="60"/>
      <c r="K333" s="60"/>
      <c r="L333" s="60"/>
      <c r="M333" s="60"/>
      <c r="N333" s="60"/>
      <c r="O333" s="60"/>
      <c r="P333" s="56">
        <f t="shared" si="76"/>
        <v>0</v>
      </c>
      <c r="Q333" s="57">
        <f t="shared" si="77"/>
        <v>0</v>
      </c>
      <c r="R333" s="58">
        <f t="shared" si="78"/>
        <v>0</v>
      </c>
    </row>
    <row r="334" spans="1:18" x14ac:dyDescent="0.25">
      <c r="A334" s="59"/>
      <c r="B334" s="59"/>
      <c r="C334" s="54">
        <v>42283</v>
      </c>
      <c r="D334" s="55">
        <f>([1]Previsionnel!$O$4/COUNT($C$330:$C$355))</f>
        <v>0</v>
      </c>
      <c r="E334" s="55">
        <f>([1]Previsionnel!$O$5/COUNT($C$330:$C$355))</f>
        <v>0</v>
      </c>
      <c r="F334" s="55">
        <f>([1]Previsionnel!$O$6/COUNT($C$330:$C$355))</f>
        <v>0</v>
      </c>
      <c r="G334" s="55">
        <f>([1]Previsionnel!$O$7/COUNT($C$330:$C$355))</f>
        <v>0</v>
      </c>
      <c r="H334" s="60"/>
      <c r="I334" s="60"/>
      <c r="J334" s="60"/>
      <c r="K334" s="60"/>
      <c r="L334" s="60"/>
      <c r="M334" s="60"/>
      <c r="N334" s="60"/>
      <c r="O334" s="60"/>
      <c r="P334" s="56">
        <f t="shared" si="76"/>
        <v>0</v>
      </c>
      <c r="Q334" s="57">
        <f t="shared" si="77"/>
        <v>0</v>
      </c>
      <c r="R334" s="58">
        <f t="shared" si="78"/>
        <v>0</v>
      </c>
    </row>
    <row r="335" spans="1:18" x14ac:dyDescent="0.25">
      <c r="A335" s="59"/>
      <c r="B335" s="59"/>
      <c r="C335" s="54">
        <v>42284</v>
      </c>
      <c r="D335" s="55">
        <f>([1]Previsionnel!$O$4/COUNT($C$330:$C$355))</f>
        <v>0</v>
      </c>
      <c r="E335" s="55">
        <f>([1]Previsionnel!$O$5/COUNT($C$330:$C$355))</f>
        <v>0</v>
      </c>
      <c r="F335" s="55">
        <f>([1]Previsionnel!$O$6/COUNT($C$330:$C$355))</f>
        <v>0</v>
      </c>
      <c r="G335" s="55">
        <f>([1]Previsionnel!$O$7/COUNT($C$330:$C$355))</f>
        <v>0</v>
      </c>
      <c r="H335" s="60"/>
      <c r="I335" s="60"/>
      <c r="J335" s="60"/>
      <c r="K335" s="60"/>
      <c r="L335" s="60"/>
      <c r="M335" s="60"/>
      <c r="N335" s="60"/>
      <c r="O335" s="60"/>
      <c r="P335" s="56">
        <f t="shared" si="76"/>
        <v>0</v>
      </c>
      <c r="Q335" s="57">
        <f t="shared" si="77"/>
        <v>0</v>
      </c>
      <c r="R335" s="58">
        <f t="shared" si="78"/>
        <v>0</v>
      </c>
    </row>
    <row r="336" spans="1:18" x14ac:dyDescent="0.25">
      <c r="A336" s="59"/>
      <c r="B336" s="59"/>
      <c r="C336" s="54">
        <v>42285</v>
      </c>
      <c r="D336" s="55">
        <f>([1]Previsionnel!$O$4/COUNT($C$330:$C$355))</f>
        <v>0</v>
      </c>
      <c r="E336" s="55">
        <f>([1]Previsionnel!$O$5/COUNT($C$330:$C$355))</f>
        <v>0</v>
      </c>
      <c r="F336" s="55">
        <f>([1]Previsionnel!$O$6/COUNT($C$330:$C$355))</f>
        <v>0</v>
      </c>
      <c r="G336" s="55">
        <f>([1]Previsionnel!$O$7/COUNT($C$330:$C$355))</f>
        <v>0</v>
      </c>
      <c r="H336" s="60"/>
      <c r="I336" s="60"/>
      <c r="J336" s="60"/>
      <c r="K336" s="60"/>
      <c r="L336" s="60"/>
      <c r="M336" s="60"/>
      <c r="N336" s="60"/>
      <c r="O336" s="60"/>
      <c r="P336" s="56">
        <f t="shared" si="76"/>
        <v>0</v>
      </c>
      <c r="Q336" s="57">
        <f t="shared" si="77"/>
        <v>0</v>
      </c>
      <c r="R336" s="58">
        <f t="shared" si="78"/>
        <v>0</v>
      </c>
    </row>
    <row r="337" spans="1:18" x14ac:dyDescent="0.25">
      <c r="A337" s="59"/>
      <c r="B337" s="59"/>
      <c r="C337" s="54">
        <v>42286</v>
      </c>
      <c r="D337" s="55">
        <f>([1]Previsionnel!$O$4/COUNT($C$330:$C$355))</f>
        <v>0</v>
      </c>
      <c r="E337" s="55">
        <f>([1]Previsionnel!$O$5/COUNT($C$330:$C$355))</f>
        <v>0</v>
      </c>
      <c r="F337" s="55">
        <f>([1]Previsionnel!$O$6/COUNT($C$330:$C$355))</f>
        <v>0</v>
      </c>
      <c r="G337" s="55">
        <f>([1]Previsionnel!$O$7/COUNT($C$330:$C$355))</f>
        <v>0</v>
      </c>
      <c r="H337" s="60"/>
      <c r="I337" s="60"/>
      <c r="J337" s="60"/>
      <c r="K337" s="60"/>
      <c r="L337" s="60"/>
      <c r="M337" s="60"/>
      <c r="N337" s="60"/>
      <c r="O337" s="60"/>
      <c r="P337" s="56">
        <f t="shared" si="76"/>
        <v>0</v>
      </c>
      <c r="Q337" s="57">
        <f t="shared" si="77"/>
        <v>0</v>
      </c>
      <c r="R337" s="58">
        <f t="shared" si="78"/>
        <v>0</v>
      </c>
    </row>
    <row r="338" spans="1:18" ht="15.75" x14ac:dyDescent="0.25">
      <c r="A338" s="50"/>
      <c r="B338" s="51">
        <v>42</v>
      </c>
      <c r="C338" s="61"/>
      <c r="D338" s="52">
        <f t="shared" ref="D338:O338" si="82">SUM(D339:D343)</f>
        <v>0</v>
      </c>
      <c r="E338" s="52">
        <f t="shared" si="82"/>
        <v>0</v>
      </c>
      <c r="F338" s="52">
        <f t="shared" si="82"/>
        <v>0</v>
      </c>
      <c r="G338" s="52">
        <f t="shared" si="82"/>
        <v>0</v>
      </c>
      <c r="H338" s="52">
        <f t="shared" si="82"/>
        <v>0</v>
      </c>
      <c r="I338" s="52">
        <f t="shared" si="82"/>
        <v>0</v>
      </c>
      <c r="J338" s="52">
        <f t="shared" si="82"/>
        <v>0</v>
      </c>
      <c r="K338" s="52">
        <f t="shared" si="82"/>
        <v>0</v>
      </c>
      <c r="L338" s="52">
        <f t="shared" si="82"/>
        <v>0</v>
      </c>
      <c r="M338" s="52">
        <f t="shared" si="82"/>
        <v>0</v>
      </c>
      <c r="N338" s="52">
        <f t="shared" si="82"/>
        <v>0</v>
      </c>
      <c r="O338" s="52">
        <f t="shared" si="82"/>
        <v>0</v>
      </c>
      <c r="P338" s="53">
        <f>SUM(D338:G338)</f>
        <v>0</v>
      </c>
      <c r="Q338" s="53">
        <f>SUM(H338:K338)</f>
        <v>0</v>
      </c>
      <c r="R338" s="53">
        <f>SUM(L338:O338)</f>
        <v>0</v>
      </c>
    </row>
    <row r="339" spans="1:18" x14ac:dyDescent="0.25">
      <c r="A339" s="59"/>
      <c r="B339" s="59"/>
      <c r="C339" s="54">
        <v>42289</v>
      </c>
      <c r="D339" s="55">
        <f>([1]Previsionnel!$O$4/COUNT($C$330:$C$355))</f>
        <v>0</v>
      </c>
      <c r="E339" s="55">
        <f>([1]Previsionnel!$O$5/COUNT($C$330:$C$355))</f>
        <v>0</v>
      </c>
      <c r="F339" s="55">
        <f>([1]Previsionnel!$O$6/COUNT($C$330:$C$355))</f>
        <v>0</v>
      </c>
      <c r="G339" s="55">
        <f>([1]Previsionnel!$O$7/COUNT($C$330:$C$355))</f>
        <v>0</v>
      </c>
      <c r="H339" s="60"/>
      <c r="I339" s="60"/>
      <c r="J339" s="60"/>
      <c r="K339" s="60"/>
      <c r="L339" s="60"/>
      <c r="M339" s="60"/>
      <c r="N339" s="60"/>
      <c r="O339" s="60"/>
      <c r="P339" s="56">
        <f t="shared" si="76"/>
        <v>0</v>
      </c>
      <c r="Q339" s="57">
        <f t="shared" si="77"/>
        <v>0</v>
      </c>
      <c r="R339" s="58">
        <f t="shared" si="78"/>
        <v>0</v>
      </c>
    </row>
    <row r="340" spans="1:18" x14ac:dyDescent="0.25">
      <c r="A340" s="59"/>
      <c r="B340" s="59"/>
      <c r="C340" s="54">
        <v>42290</v>
      </c>
      <c r="D340" s="55">
        <f>([1]Previsionnel!$O$4/COUNT($C$330:$C$355))</f>
        <v>0</v>
      </c>
      <c r="E340" s="55">
        <f>([1]Previsionnel!$O$5/COUNT($C$330:$C$355))</f>
        <v>0</v>
      </c>
      <c r="F340" s="55">
        <f>([1]Previsionnel!$O$6/COUNT($C$330:$C$355))</f>
        <v>0</v>
      </c>
      <c r="G340" s="55">
        <f>([1]Previsionnel!$O$7/COUNT($C$330:$C$355))</f>
        <v>0</v>
      </c>
      <c r="H340" s="60"/>
      <c r="I340" s="60"/>
      <c r="J340" s="60"/>
      <c r="K340" s="60"/>
      <c r="L340" s="60"/>
      <c r="M340" s="60"/>
      <c r="N340" s="60"/>
      <c r="O340" s="60"/>
      <c r="P340" s="56">
        <f t="shared" si="76"/>
        <v>0</v>
      </c>
      <c r="Q340" s="57">
        <f t="shared" si="77"/>
        <v>0</v>
      </c>
      <c r="R340" s="58">
        <f t="shared" si="78"/>
        <v>0</v>
      </c>
    </row>
    <row r="341" spans="1:18" x14ac:dyDescent="0.25">
      <c r="A341" s="59"/>
      <c r="B341" s="59"/>
      <c r="C341" s="54">
        <v>42291</v>
      </c>
      <c r="D341" s="55">
        <f>([1]Previsionnel!$O$4/COUNT($C$330:$C$355))</f>
        <v>0</v>
      </c>
      <c r="E341" s="55">
        <f>([1]Previsionnel!$O$5/COUNT($C$330:$C$355))</f>
        <v>0</v>
      </c>
      <c r="F341" s="55">
        <f>([1]Previsionnel!$O$6/COUNT($C$330:$C$355))</f>
        <v>0</v>
      </c>
      <c r="G341" s="55">
        <f>([1]Previsionnel!$O$7/COUNT($C$330:$C$355))</f>
        <v>0</v>
      </c>
      <c r="H341" s="62"/>
      <c r="I341" s="62"/>
      <c r="J341" s="62"/>
      <c r="K341" s="62"/>
      <c r="L341" s="62"/>
      <c r="M341" s="62"/>
      <c r="N341" s="62"/>
      <c r="O341" s="62"/>
      <c r="P341" s="56">
        <f t="shared" si="76"/>
        <v>0</v>
      </c>
      <c r="Q341" s="57">
        <f t="shared" si="77"/>
        <v>0</v>
      </c>
      <c r="R341" s="58">
        <f t="shared" si="78"/>
        <v>0</v>
      </c>
    </row>
    <row r="342" spans="1:18" x14ac:dyDescent="0.25">
      <c r="A342" s="59"/>
      <c r="B342" s="59"/>
      <c r="C342" s="54">
        <v>42292</v>
      </c>
      <c r="D342" s="55">
        <f>([1]Previsionnel!$O$4/COUNT($C$330:$C$355))</f>
        <v>0</v>
      </c>
      <c r="E342" s="55">
        <f>([1]Previsionnel!$O$5/COUNT($C$330:$C$355))</f>
        <v>0</v>
      </c>
      <c r="F342" s="55">
        <f>([1]Previsionnel!$O$6/COUNT($C$330:$C$355))</f>
        <v>0</v>
      </c>
      <c r="G342" s="55">
        <f>([1]Previsionnel!$O$7/COUNT($C$330:$C$355))</f>
        <v>0</v>
      </c>
      <c r="H342" s="60"/>
      <c r="I342" s="60"/>
      <c r="J342" s="60"/>
      <c r="K342" s="60"/>
      <c r="L342" s="60"/>
      <c r="M342" s="60"/>
      <c r="N342" s="60"/>
      <c r="O342" s="60"/>
      <c r="P342" s="56">
        <f t="shared" si="76"/>
        <v>0</v>
      </c>
      <c r="Q342" s="57">
        <f t="shared" si="77"/>
        <v>0</v>
      </c>
      <c r="R342" s="58">
        <f t="shared" si="78"/>
        <v>0</v>
      </c>
    </row>
    <row r="343" spans="1:18" x14ac:dyDescent="0.25">
      <c r="A343" s="59"/>
      <c r="B343" s="59"/>
      <c r="C343" s="54">
        <v>42293</v>
      </c>
      <c r="D343" s="55">
        <f>([1]Previsionnel!$O$4/COUNT($C$330:$C$355))</f>
        <v>0</v>
      </c>
      <c r="E343" s="55">
        <f>([1]Previsionnel!$O$5/COUNT($C$330:$C$355))</f>
        <v>0</v>
      </c>
      <c r="F343" s="55">
        <f>([1]Previsionnel!$O$6/COUNT($C$330:$C$355))</f>
        <v>0</v>
      </c>
      <c r="G343" s="55">
        <f>([1]Previsionnel!$O$7/COUNT($C$330:$C$355))</f>
        <v>0</v>
      </c>
      <c r="H343" s="60"/>
      <c r="I343" s="60"/>
      <c r="J343" s="60"/>
      <c r="K343" s="60"/>
      <c r="L343" s="60"/>
      <c r="M343" s="60"/>
      <c r="N343" s="60"/>
      <c r="O343" s="60"/>
      <c r="P343" s="56">
        <f t="shared" si="76"/>
        <v>0</v>
      </c>
      <c r="Q343" s="57">
        <f t="shared" si="77"/>
        <v>0</v>
      </c>
      <c r="R343" s="58">
        <f t="shared" si="78"/>
        <v>0</v>
      </c>
    </row>
    <row r="344" spans="1:18" ht="15.75" x14ac:dyDescent="0.25">
      <c r="A344" s="50"/>
      <c r="B344" s="51">
        <v>43</v>
      </c>
      <c r="C344" s="61"/>
      <c r="D344" s="52">
        <f t="shared" ref="D344:O344" si="83">SUM(D345:D349)</f>
        <v>0</v>
      </c>
      <c r="E344" s="52">
        <f t="shared" si="83"/>
        <v>0</v>
      </c>
      <c r="F344" s="52">
        <f t="shared" si="83"/>
        <v>0</v>
      </c>
      <c r="G344" s="52">
        <f t="shared" si="83"/>
        <v>0</v>
      </c>
      <c r="H344" s="52">
        <f t="shared" si="83"/>
        <v>0</v>
      </c>
      <c r="I344" s="52">
        <f t="shared" si="83"/>
        <v>0</v>
      </c>
      <c r="J344" s="52">
        <f t="shared" si="83"/>
        <v>0</v>
      </c>
      <c r="K344" s="52">
        <f t="shared" si="83"/>
        <v>0</v>
      </c>
      <c r="L344" s="52">
        <f t="shared" si="83"/>
        <v>0</v>
      </c>
      <c r="M344" s="52">
        <f t="shared" si="83"/>
        <v>0</v>
      </c>
      <c r="N344" s="52">
        <f t="shared" si="83"/>
        <v>0</v>
      </c>
      <c r="O344" s="52">
        <f t="shared" si="83"/>
        <v>0</v>
      </c>
      <c r="P344" s="53">
        <f>SUM(D344:G344)</f>
        <v>0</v>
      </c>
      <c r="Q344" s="53">
        <f>SUM(H344:K344)</f>
        <v>0</v>
      </c>
      <c r="R344" s="53">
        <f>SUM(L344:O344)</f>
        <v>0</v>
      </c>
    </row>
    <row r="345" spans="1:18" x14ac:dyDescent="0.25">
      <c r="A345" s="59"/>
      <c r="B345" s="59"/>
      <c r="C345" s="54">
        <v>42296</v>
      </c>
      <c r="D345" s="55">
        <f>([1]Previsionnel!$O$4/COUNT($C$330:$C$355))</f>
        <v>0</v>
      </c>
      <c r="E345" s="55">
        <f>([1]Previsionnel!$O$5/COUNT($C$330:$C$355))</f>
        <v>0</v>
      </c>
      <c r="F345" s="55">
        <f>([1]Previsionnel!$O$6/COUNT($C$330:$C$355))</f>
        <v>0</v>
      </c>
      <c r="G345" s="55">
        <f>([1]Previsionnel!$O$7/COUNT($C$330:$C$355))</f>
        <v>0</v>
      </c>
      <c r="H345" s="60"/>
      <c r="I345" s="60"/>
      <c r="J345" s="60"/>
      <c r="K345" s="60"/>
      <c r="L345" s="60"/>
      <c r="M345" s="60"/>
      <c r="N345" s="60"/>
      <c r="O345" s="60"/>
      <c r="P345" s="56">
        <f t="shared" si="76"/>
        <v>0</v>
      </c>
      <c r="Q345" s="57">
        <f t="shared" si="77"/>
        <v>0</v>
      </c>
      <c r="R345" s="58">
        <f t="shared" si="78"/>
        <v>0</v>
      </c>
    </row>
    <row r="346" spans="1:18" x14ac:dyDescent="0.25">
      <c r="A346" s="59"/>
      <c r="B346" s="59"/>
      <c r="C346" s="54">
        <v>42297</v>
      </c>
      <c r="D346" s="55">
        <f>([1]Previsionnel!$O$4/COUNT($C$330:$C$355))</f>
        <v>0</v>
      </c>
      <c r="E346" s="55">
        <f>([1]Previsionnel!$O$5/COUNT($C$330:$C$355))</f>
        <v>0</v>
      </c>
      <c r="F346" s="55">
        <f>([1]Previsionnel!$O$6/COUNT($C$330:$C$355))</f>
        <v>0</v>
      </c>
      <c r="G346" s="55">
        <f>([1]Previsionnel!$O$7/COUNT($C$330:$C$355))</f>
        <v>0</v>
      </c>
      <c r="H346" s="60"/>
      <c r="I346" s="60"/>
      <c r="J346" s="60"/>
      <c r="K346" s="60"/>
      <c r="L346" s="60"/>
      <c r="M346" s="60"/>
      <c r="N346" s="60"/>
      <c r="O346" s="60"/>
      <c r="P346" s="56">
        <f t="shared" si="76"/>
        <v>0</v>
      </c>
      <c r="Q346" s="57">
        <f t="shared" si="77"/>
        <v>0</v>
      </c>
      <c r="R346" s="58">
        <f t="shared" si="78"/>
        <v>0</v>
      </c>
    </row>
    <row r="347" spans="1:18" x14ac:dyDescent="0.25">
      <c r="A347" s="59"/>
      <c r="B347" s="59"/>
      <c r="C347" s="54">
        <v>42298</v>
      </c>
      <c r="D347" s="55">
        <f>([1]Previsionnel!$O$4/COUNT($C$330:$C$355))</f>
        <v>0</v>
      </c>
      <c r="E347" s="55">
        <f>([1]Previsionnel!$O$5/COUNT($C$330:$C$355))</f>
        <v>0</v>
      </c>
      <c r="F347" s="55">
        <f>([1]Previsionnel!$O$6/COUNT($C$330:$C$355))</f>
        <v>0</v>
      </c>
      <c r="G347" s="55">
        <f>([1]Previsionnel!$O$7/COUNT($C$330:$C$355))</f>
        <v>0</v>
      </c>
      <c r="H347" s="60"/>
      <c r="I347" s="60"/>
      <c r="J347" s="60"/>
      <c r="K347" s="60"/>
      <c r="L347" s="60"/>
      <c r="M347" s="60"/>
      <c r="N347" s="60"/>
      <c r="O347" s="60"/>
      <c r="P347" s="56">
        <f t="shared" si="76"/>
        <v>0</v>
      </c>
      <c r="Q347" s="57">
        <f t="shared" si="77"/>
        <v>0</v>
      </c>
      <c r="R347" s="58">
        <f t="shared" si="78"/>
        <v>0</v>
      </c>
    </row>
    <row r="348" spans="1:18" x14ac:dyDescent="0.25">
      <c r="A348" s="59"/>
      <c r="B348" s="59"/>
      <c r="C348" s="54">
        <v>42299</v>
      </c>
      <c r="D348" s="55">
        <f>([1]Previsionnel!$O$4/COUNT($C$330:$C$355))</f>
        <v>0</v>
      </c>
      <c r="E348" s="55">
        <f>([1]Previsionnel!$O$5/COUNT($C$330:$C$355))</f>
        <v>0</v>
      </c>
      <c r="F348" s="55">
        <f>([1]Previsionnel!$O$6/COUNT($C$330:$C$355))</f>
        <v>0</v>
      </c>
      <c r="G348" s="55">
        <f>([1]Previsionnel!$O$7/COUNT($C$330:$C$355))</f>
        <v>0</v>
      </c>
      <c r="H348" s="60"/>
      <c r="I348" s="60"/>
      <c r="J348" s="60"/>
      <c r="K348" s="60"/>
      <c r="L348" s="60"/>
      <c r="M348" s="60"/>
      <c r="N348" s="60"/>
      <c r="O348" s="60"/>
      <c r="P348" s="56">
        <f t="shared" si="76"/>
        <v>0</v>
      </c>
      <c r="Q348" s="57">
        <f t="shared" si="77"/>
        <v>0</v>
      </c>
      <c r="R348" s="58">
        <f t="shared" si="78"/>
        <v>0</v>
      </c>
    </row>
    <row r="349" spans="1:18" x14ac:dyDescent="0.25">
      <c r="A349" s="59"/>
      <c r="B349" s="59"/>
      <c r="C349" s="54">
        <v>42300</v>
      </c>
      <c r="D349" s="55">
        <f>([1]Previsionnel!$O$4/COUNT($C$330:$C$355))</f>
        <v>0</v>
      </c>
      <c r="E349" s="55">
        <f>([1]Previsionnel!$O$5/COUNT($C$330:$C$355))</f>
        <v>0</v>
      </c>
      <c r="F349" s="55">
        <f>([1]Previsionnel!$O$6/COUNT($C$330:$C$355))</f>
        <v>0</v>
      </c>
      <c r="G349" s="55">
        <f>([1]Previsionnel!$O$7/COUNT($C$330:$C$355))</f>
        <v>0</v>
      </c>
      <c r="H349" s="60"/>
      <c r="I349" s="60"/>
      <c r="J349" s="60"/>
      <c r="K349" s="60"/>
      <c r="L349" s="60"/>
      <c r="M349" s="60"/>
      <c r="N349" s="60"/>
      <c r="O349" s="60"/>
      <c r="P349" s="56">
        <f t="shared" si="76"/>
        <v>0</v>
      </c>
      <c r="Q349" s="57">
        <f t="shared" si="77"/>
        <v>0</v>
      </c>
      <c r="R349" s="58">
        <f t="shared" si="78"/>
        <v>0</v>
      </c>
    </row>
    <row r="350" spans="1:18" ht="15.75" x14ac:dyDescent="0.25">
      <c r="A350" s="50"/>
      <c r="B350" s="51">
        <v>44</v>
      </c>
      <c r="C350" s="61"/>
      <c r="D350" s="52">
        <f t="shared" ref="D350:O350" si="84">SUM(D351:D355)</f>
        <v>0</v>
      </c>
      <c r="E350" s="52">
        <f t="shared" si="84"/>
        <v>0</v>
      </c>
      <c r="F350" s="52">
        <f t="shared" si="84"/>
        <v>0</v>
      </c>
      <c r="G350" s="52">
        <f t="shared" si="84"/>
        <v>0</v>
      </c>
      <c r="H350" s="52">
        <f t="shared" si="84"/>
        <v>0</v>
      </c>
      <c r="I350" s="52">
        <f t="shared" si="84"/>
        <v>0</v>
      </c>
      <c r="J350" s="52">
        <f t="shared" si="84"/>
        <v>0</v>
      </c>
      <c r="K350" s="52">
        <f t="shared" si="84"/>
        <v>0</v>
      </c>
      <c r="L350" s="52">
        <f t="shared" si="84"/>
        <v>0</v>
      </c>
      <c r="M350" s="52">
        <f t="shared" si="84"/>
        <v>0</v>
      </c>
      <c r="N350" s="52">
        <f t="shared" si="84"/>
        <v>0</v>
      </c>
      <c r="O350" s="52">
        <f t="shared" si="84"/>
        <v>0</v>
      </c>
      <c r="P350" s="53">
        <f>SUM(D350:G350)</f>
        <v>0</v>
      </c>
      <c r="Q350" s="53">
        <f>SUM(H350:K350)</f>
        <v>0</v>
      </c>
      <c r="R350" s="53">
        <f>SUM(L350:O350)</f>
        <v>0</v>
      </c>
    </row>
    <row r="351" spans="1:18" x14ac:dyDescent="0.25">
      <c r="A351" s="59"/>
      <c r="B351" s="59"/>
      <c r="C351" s="54">
        <v>42303</v>
      </c>
      <c r="D351" s="55">
        <f>([1]Previsionnel!$O$4/COUNT($C$330:$C$355))</f>
        <v>0</v>
      </c>
      <c r="E351" s="55">
        <f>([1]Previsionnel!$O$5/COUNT($C$330:$C$355))</f>
        <v>0</v>
      </c>
      <c r="F351" s="55">
        <f>([1]Previsionnel!$O$6/COUNT($C$330:$C$355))</f>
        <v>0</v>
      </c>
      <c r="G351" s="55">
        <f>([1]Previsionnel!$O$7/COUNT($C$330:$C$355))</f>
        <v>0</v>
      </c>
      <c r="H351" s="60"/>
      <c r="I351" s="60"/>
      <c r="J351" s="60"/>
      <c r="K351" s="60"/>
      <c r="L351" s="60"/>
      <c r="M351" s="60"/>
      <c r="N351" s="60"/>
      <c r="O351" s="60"/>
      <c r="P351" s="56">
        <f t="shared" si="76"/>
        <v>0</v>
      </c>
      <c r="Q351" s="57">
        <f t="shared" si="77"/>
        <v>0</v>
      </c>
      <c r="R351" s="58">
        <f t="shared" si="78"/>
        <v>0</v>
      </c>
    </row>
    <row r="352" spans="1:18" x14ac:dyDescent="0.25">
      <c r="A352" s="59"/>
      <c r="B352" s="59"/>
      <c r="C352" s="54">
        <v>42304</v>
      </c>
      <c r="D352" s="55">
        <f>([1]Previsionnel!$O$4/COUNT($C$330:$C$355))</f>
        <v>0</v>
      </c>
      <c r="E352" s="55">
        <f>([1]Previsionnel!$O$5/COUNT($C$330:$C$355))</f>
        <v>0</v>
      </c>
      <c r="F352" s="55">
        <f>([1]Previsionnel!$O$6/COUNT($C$330:$C$355))</f>
        <v>0</v>
      </c>
      <c r="G352" s="55">
        <f>([1]Previsionnel!$O$7/COUNT($C$330:$C$355))</f>
        <v>0</v>
      </c>
      <c r="H352" s="60"/>
      <c r="I352" s="60"/>
      <c r="J352" s="60"/>
      <c r="K352" s="60"/>
      <c r="L352" s="60"/>
      <c r="M352" s="60"/>
      <c r="N352" s="60"/>
      <c r="O352" s="60"/>
      <c r="P352" s="56">
        <f t="shared" si="76"/>
        <v>0</v>
      </c>
      <c r="Q352" s="57">
        <f t="shared" si="77"/>
        <v>0</v>
      </c>
      <c r="R352" s="58">
        <f t="shared" si="78"/>
        <v>0</v>
      </c>
    </row>
    <row r="353" spans="1:18" x14ac:dyDescent="0.25">
      <c r="A353" s="59"/>
      <c r="B353" s="59"/>
      <c r="C353" s="54">
        <v>42305</v>
      </c>
      <c r="D353" s="55">
        <f>([1]Previsionnel!$O$4/COUNT($C$330:$C$355))</f>
        <v>0</v>
      </c>
      <c r="E353" s="55">
        <f>([1]Previsionnel!$O$5/COUNT($C$330:$C$355))</f>
        <v>0</v>
      </c>
      <c r="F353" s="55">
        <f>([1]Previsionnel!$O$6/COUNT($C$330:$C$355))</f>
        <v>0</v>
      </c>
      <c r="G353" s="55">
        <f>([1]Previsionnel!$O$7/COUNT($C$330:$C$355))</f>
        <v>0</v>
      </c>
      <c r="H353" s="60"/>
      <c r="I353" s="60"/>
      <c r="J353" s="60"/>
      <c r="K353" s="60"/>
      <c r="L353" s="60"/>
      <c r="M353" s="60"/>
      <c r="N353" s="60"/>
      <c r="O353" s="60"/>
      <c r="P353" s="56">
        <f t="shared" si="76"/>
        <v>0</v>
      </c>
      <c r="Q353" s="57">
        <f t="shared" si="77"/>
        <v>0</v>
      </c>
      <c r="R353" s="58">
        <f t="shared" si="78"/>
        <v>0</v>
      </c>
    </row>
    <row r="354" spans="1:18" x14ac:dyDescent="0.25">
      <c r="A354" s="59"/>
      <c r="B354" s="59"/>
      <c r="C354" s="54">
        <v>42306</v>
      </c>
      <c r="D354" s="55">
        <f>([1]Previsionnel!$O$4/COUNT($C$330:$C$355))</f>
        <v>0</v>
      </c>
      <c r="E354" s="55">
        <f>([1]Previsionnel!$O$5/COUNT($C$330:$C$355))</f>
        <v>0</v>
      </c>
      <c r="F354" s="55">
        <f>([1]Previsionnel!$O$6/COUNT($C$330:$C$355))</f>
        <v>0</v>
      </c>
      <c r="G354" s="55">
        <f>([1]Previsionnel!$O$7/COUNT($C$330:$C$355))</f>
        <v>0</v>
      </c>
      <c r="H354" s="60"/>
      <c r="I354" s="60"/>
      <c r="J354" s="60"/>
      <c r="K354" s="60"/>
      <c r="L354" s="60"/>
      <c r="M354" s="60"/>
      <c r="N354" s="60"/>
      <c r="O354" s="60"/>
      <c r="P354" s="56">
        <f t="shared" si="76"/>
        <v>0</v>
      </c>
      <c r="Q354" s="57">
        <f t="shared" si="77"/>
        <v>0</v>
      </c>
      <c r="R354" s="58">
        <f t="shared" si="78"/>
        <v>0</v>
      </c>
    </row>
    <row r="355" spans="1:18" x14ac:dyDescent="0.25">
      <c r="A355" s="59"/>
      <c r="B355" s="59"/>
      <c r="C355" s="54">
        <v>42307</v>
      </c>
      <c r="D355" s="55">
        <f>([1]Previsionnel!$O$4/COUNT($C$330:$C$355))</f>
        <v>0</v>
      </c>
      <c r="E355" s="55">
        <f>([1]Previsionnel!$O$5/COUNT($C$330:$C$355))</f>
        <v>0</v>
      </c>
      <c r="F355" s="55">
        <f>([1]Previsionnel!$O$6/COUNT($C$330:$C$355))</f>
        <v>0</v>
      </c>
      <c r="G355" s="55">
        <f>([1]Previsionnel!$O$7/COUNT($C$330:$C$355))</f>
        <v>0</v>
      </c>
      <c r="H355" s="60"/>
      <c r="I355" s="60"/>
      <c r="J355" s="60"/>
      <c r="K355" s="60"/>
      <c r="L355" s="60"/>
      <c r="M355" s="60"/>
      <c r="N355" s="60"/>
      <c r="O355" s="60"/>
      <c r="P355" s="56">
        <f t="shared" si="76"/>
        <v>0</v>
      </c>
      <c r="Q355" s="57">
        <f t="shared" si="77"/>
        <v>0</v>
      </c>
      <c r="R355" s="58">
        <f t="shared" si="78"/>
        <v>0</v>
      </c>
    </row>
    <row r="356" spans="1:18" ht="15.75" x14ac:dyDescent="0.25">
      <c r="A356" s="46" t="str">
        <f>PROPER(TEXT(DATE(2015,11,1),"mmmm aaaa"))</f>
        <v>Novembre 2015</v>
      </c>
      <c r="B356" s="47"/>
      <c r="C356" s="47"/>
      <c r="D356" s="48">
        <f>SUM(D357,D363,D369,D375,D382)</f>
        <v>0</v>
      </c>
      <c r="E356" s="48">
        <f t="shared" ref="E356:R356" si="85">SUM(E357,E363,E369,E375,E382)</f>
        <v>0</v>
      </c>
      <c r="F356" s="48">
        <f t="shared" si="85"/>
        <v>0</v>
      </c>
      <c r="G356" s="48">
        <f t="shared" si="85"/>
        <v>0</v>
      </c>
      <c r="H356" s="48">
        <f t="shared" si="85"/>
        <v>0</v>
      </c>
      <c r="I356" s="48">
        <f t="shared" si="85"/>
        <v>0</v>
      </c>
      <c r="J356" s="48">
        <f t="shared" si="85"/>
        <v>0</v>
      </c>
      <c r="K356" s="48">
        <f t="shared" si="85"/>
        <v>0</v>
      </c>
      <c r="L356" s="48">
        <f t="shared" si="85"/>
        <v>0</v>
      </c>
      <c r="M356" s="48">
        <f t="shared" si="85"/>
        <v>0</v>
      </c>
      <c r="N356" s="48">
        <f t="shared" si="85"/>
        <v>0</v>
      </c>
      <c r="O356" s="48">
        <f t="shared" si="85"/>
        <v>0</v>
      </c>
      <c r="P356" s="49">
        <f t="shared" si="85"/>
        <v>0</v>
      </c>
      <c r="Q356" s="49">
        <f t="shared" si="85"/>
        <v>0</v>
      </c>
      <c r="R356" s="49">
        <f t="shared" si="85"/>
        <v>0</v>
      </c>
    </row>
    <row r="357" spans="1:18" ht="15.75" x14ac:dyDescent="0.25">
      <c r="A357" s="50"/>
      <c r="B357" s="51">
        <v>45</v>
      </c>
      <c r="C357" s="61"/>
      <c r="D357" s="52">
        <f t="shared" ref="D357:O357" si="86">SUM(D358:D362)</f>
        <v>0</v>
      </c>
      <c r="E357" s="52">
        <f t="shared" si="86"/>
        <v>0</v>
      </c>
      <c r="F357" s="52">
        <f t="shared" si="86"/>
        <v>0</v>
      </c>
      <c r="G357" s="52">
        <f t="shared" si="86"/>
        <v>0</v>
      </c>
      <c r="H357" s="52">
        <f t="shared" si="86"/>
        <v>0</v>
      </c>
      <c r="I357" s="52">
        <f t="shared" si="86"/>
        <v>0</v>
      </c>
      <c r="J357" s="52">
        <f t="shared" si="86"/>
        <v>0</v>
      </c>
      <c r="K357" s="52">
        <f t="shared" si="86"/>
        <v>0</v>
      </c>
      <c r="L357" s="52">
        <f t="shared" si="86"/>
        <v>0</v>
      </c>
      <c r="M357" s="52">
        <f t="shared" si="86"/>
        <v>0</v>
      </c>
      <c r="N357" s="52">
        <f t="shared" si="86"/>
        <v>0</v>
      </c>
      <c r="O357" s="52">
        <f t="shared" si="86"/>
        <v>0</v>
      </c>
      <c r="P357" s="53">
        <f>SUM(D357:G357)</f>
        <v>0</v>
      </c>
      <c r="Q357" s="53">
        <f>SUM(H357:K357)</f>
        <v>0</v>
      </c>
      <c r="R357" s="53">
        <f>SUM(L357:O357)</f>
        <v>0</v>
      </c>
    </row>
    <row r="358" spans="1:18" x14ac:dyDescent="0.25">
      <c r="B358" s="59"/>
      <c r="C358" s="54">
        <v>42310</v>
      </c>
      <c r="D358" s="55">
        <f>([1]Previsionnel!$P$4/COUNT($C$358:$C$382))</f>
        <v>0</v>
      </c>
      <c r="E358" s="55">
        <f>([1]Previsionnel!$P$5/COUNT($C$358:$C$382))</f>
        <v>0</v>
      </c>
      <c r="F358" s="55">
        <f>([1]Previsionnel!$P$6/COUNT($C$358:$C$382))</f>
        <v>0</v>
      </c>
      <c r="G358" s="55">
        <f>([1]Previsionnel!$P$7/COUNT($C$358:$C$382))</f>
        <v>0</v>
      </c>
      <c r="H358" s="60"/>
      <c r="I358" s="60"/>
      <c r="J358" s="60"/>
      <c r="K358" s="60"/>
      <c r="L358" s="60"/>
      <c r="M358" s="60"/>
      <c r="N358" s="60"/>
      <c r="O358" s="60"/>
      <c r="P358" s="56">
        <f t="shared" si="76"/>
        <v>0</v>
      </c>
      <c r="Q358" s="57">
        <f t="shared" si="77"/>
        <v>0</v>
      </c>
      <c r="R358" s="58">
        <f t="shared" si="78"/>
        <v>0</v>
      </c>
    </row>
    <row r="359" spans="1:18" x14ac:dyDescent="0.25">
      <c r="A359" s="59"/>
      <c r="B359" s="59"/>
      <c r="C359" s="54">
        <v>42311</v>
      </c>
      <c r="D359" s="55">
        <f>([1]Previsionnel!$P$4/COUNT($C$358:$C$382))</f>
        <v>0</v>
      </c>
      <c r="E359" s="55">
        <f>([1]Previsionnel!$P$5/COUNT($C$358:$C$382))</f>
        <v>0</v>
      </c>
      <c r="F359" s="55">
        <f>([1]Previsionnel!$P$6/COUNT($C$358:$C$382))</f>
        <v>0</v>
      </c>
      <c r="G359" s="55">
        <f>([1]Previsionnel!$P$7/COUNT($C$358:$C$382))</f>
        <v>0</v>
      </c>
      <c r="H359" s="60"/>
      <c r="I359" s="60"/>
      <c r="J359" s="60"/>
      <c r="K359" s="60"/>
      <c r="L359" s="60"/>
      <c r="M359" s="60"/>
      <c r="N359" s="60"/>
      <c r="O359" s="60"/>
      <c r="P359" s="56">
        <f t="shared" si="76"/>
        <v>0</v>
      </c>
      <c r="Q359" s="57">
        <f t="shared" si="77"/>
        <v>0</v>
      </c>
      <c r="R359" s="58">
        <f t="shared" si="78"/>
        <v>0</v>
      </c>
    </row>
    <row r="360" spans="1:18" x14ac:dyDescent="0.25">
      <c r="A360" s="59"/>
      <c r="B360" s="59"/>
      <c r="C360" s="54">
        <v>42312</v>
      </c>
      <c r="D360" s="55">
        <f>([1]Previsionnel!$P$4/COUNT($C$358:$C$382))</f>
        <v>0</v>
      </c>
      <c r="E360" s="55">
        <f>([1]Previsionnel!$P$5/COUNT($C$358:$C$382))</f>
        <v>0</v>
      </c>
      <c r="F360" s="55">
        <f>([1]Previsionnel!$P$6/COUNT($C$358:$C$382))</f>
        <v>0</v>
      </c>
      <c r="G360" s="55">
        <f>([1]Previsionnel!$P$7/COUNT($C$358:$C$382))</f>
        <v>0</v>
      </c>
      <c r="H360" s="60"/>
      <c r="I360" s="60"/>
      <c r="J360" s="60"/>
      <c r="K360" s="60"/>
      <c r="L360" s="60"/>
      <c r="M360" s="60"/>
      <c r="N360" s="60"/>
      <c r="O360" s="60"/>
      <c r="P360" s="56">
        <f t="shared" si="76"/>
        <v>0</v>
      </c>
      <c r="Q360" s="57">
        <f t="shared" si="77"/>
        <v>0</v>
      </c>
      <c r="R360" s="58">
        <f t="shared" si="78"/>
        <v>0</v>
      </c>
    </row>
    <row r="361" spans="1:18" x14ac:dyDescent="0.25">
      <c r="A361" s="59"/>
      <c r="B361" s="59"/>
      <c r="C361" s="54">
        <v>42313</v>
      </c>
      <c r="D361" s="55">
        <f>([1]Previsionnel!$P$4/COUNT($C$358:$C$382))</f>
        <v>0</v>
      </c>
      <c r="E361" s="55">
        <f>([1]Previsionnel!$P$5/COUNT($C$358:$C$382))</f>
        <v>0</v>
      </c>
      <c r="F361" s="55">
        <f>([1]Previsionnel!$P$6/COUNT($C$358:$C$382))</f>
        <v>0</v>
      </c>
      <c r="G361" s="55">
        <f>([1]Previsionnel!$P$7/COUNT($C$358:$C$382))</f>
        <v>0</v>
      </c>
      <c r="H361" s="60"/>
      <c r="I361" s="60"/>
      <c r="J361" s="60"/>
      <c r="K361" s="60"/>
      <c r="L361" s="60"/>
      <c r="M361" s="60"/>
      <c r="N361" s="60"/>
      <c r="O361" s="60"/>
      <c r="P361" s="56">
        <f t="shared" si="76"/>
        <v>0</v>
      </c>
      <c r="Q361" s="57">
        <f t="shared" si="77"/>
        <v>0</v>
      </c>
      <c r="R361" s="58">
        <f t="shared" si="78"/>
        <v>0</v>
      </c>
    </row>
    <row r="362" spans="1:18" x14ac:dyDescent="0.25">
      <c r="A362" s="59"/>
      <c r="B362" s="59"/>
      <c r="C362" s="54">
        <v>42314</v>
      </c>
      <c r="D362" s="55">
        <f>([1]Previsionnel!$P$4/COUNT($C$358:$C$382))</f>
        <v>0</v>
      </c>
      <c r="E362" s="55">
        <f>([1]Previsionnel!$P$5/COUNT($C$358:$C$382))</f>
        <v>0</v>
      </c>
      <c r="F362" s="55">
        <f>([1]Previsionnel!$P$6/COUNT($C$358:$C$382))</f>
        <v>0</v>
      </c>
      <c r="G362" s="55">
        <f>([1]Previsionnel!$P$7/COUNT($C$358:$C$382))</f>
        <v>0</v>
      </c>
      <c r="H362" s="60"/>
      <c r="I362" s="60"/>
      <c r="J362" s="60"/>
      <c r="K362" s="60"/>
      <c r="L362" s="60"/>
      <c r="M362" s="60"/>
      <c r="N362" s="60"/>
      <c r="O362" s="60"/>
      <c r="P362" s="56">
        <f t="shared" si="76"/>
        <v>0</v>
      </c>
      <c r="Q362" s="57">
        <f t="shared" si="77"/>
        <v>0</v>
      </c>
      <c r="R362" s="58">
        <f t="shared" si="78"/>
        <v>0</v>
      </c>
    </row>
    <row r="363" spans="1:18" ht="15.75" x14ac:dyDescent="0.25">
      <c r="A363" s="50"/>
      <c r="B363" s="51">
        <v>46</v>
      </c>
      <c r="C363" s="61"/>
      <c r="D363" s="52">
        <f t="shared" ref="D363:O363" si="87">SUM(D364:D368)</f>
        <v>0</v>
      </c>
      <c r="E363" s="52">
        <f t="shared" si="87"/>
        <v>0</v>
      </c>
      <c r="F363" s="52">
        <f t="shared" si="87"/>
        <v>0</v>
      </c>
      <c r="G363" s="52">
        <f t="shared" si="87"/>
        <v>0</v>
      </c>
      <c r="H363" s="52">
        <f t="shared" si="87"/>
        <v>0</v>
      </c>
      <c r="I363" s="52">
        <f t="shared" si="87"/>
        <v>0</v>
      </c>
      <c r="J363" s="52">
        <f t="shared" si="87"/>
        <v>0</v>
      </c>
      <c r="K363" s="52">
        <f t="shared" si="87"/>
        <v>0</v>
      </c>
      <c r="L363" s="52">
        <f t="shared" si="87"/>
        <v>0</v>
      </c>
      <c r="M363" s="52">
        <f t="shared" si="87"/>
        <v>0</v>
      </c>
      <c r="N363" s="52">
        <f t="shared" si="87"/>
        <v>0</v>
      </c>
      <c r="O363" s="52">
        <f t="shared" si="87"/>
        <v>0</v>
      </c>
      <c r="P363" s="53">
        <f>SUM(D363:G363)</f>
        <v>0</v>
      </c>
      <c r="Q363" s="53">
        <f>SUM(H363:K363)</f>
        <v>0</v>
      </c>
      <c r="R363" s="53">
        <f>SUM(L363:O363)</f>
        <v>0</v>
      </c>
    </row>
    <row r="364" spans="1:18" x14ac:dyDescent="0.25">
      <c r="A364" s="59"/>
      <c r="B364" s="59"/>
      <c r="C364" s="54">
        <v>42317</v>
      </c>
      <c r="D364" s="55">
        <f>([1]Previsionnel!$P$4/COUNT($C$358:$C$382))</f>
        <v>0</v>
      </c>
      <c r="E364" s="55">
        <f>([1]Previsionnel!$P$5/COUNT($C$358:$C$382))</f>
        <v>0</v>
      </c>
      <c r="F364" s="55">
        <f>([1]Previsionnel!$P$6/COUNT($C$358:$C$382))</f>
        <v>0</v>
      </c>
      <c r="G364" s="55">
        <f>([1]Previsionnel!$P$7/COUNT($C$358:$C$382))</f>
        <v>0</v>
      </c>
      <c r="H364" s="60"/>
      <c r="I364" s="60"/>
      <c r="J364" s="60"/>
      <c r="K364" s="60"/>
      <c r="L364" s="60"/>
      <c r="M364" s="60"/>
      <c r="N364" s="60"/>
      <c r="O364" s="60"/>
      <c r="P364" s="56">
        <f t="shared" si="76"/>
        <v>0</v>
      </c>
      <c r="Q364" s="57">
        <f t="shared" si="77"/>
        <v>0</v>
      </c>
      <c r="R364" s="58">
        <f t="shared" si="78"/>
        <v>0</v>
      </c>
    </row>
    <row r="365" spans="1:18" x14ac:dyDescent="0.25">
      <c r="A365" s="59"/>
      <c r="B365" s="59"/>
      <c r="C365" s="54">
        <v>42318</v>
      </c>
      <c r="D365" s="55">
        <f>([1]Previsionnel!$P$4/COUNT($C$358:$C$382))</f>
        <v>0</v>
      </c>
      <c r="E365" s="55">
        <f>([1]Previsionnel!$P$5/COUNT($C$358:$C$382))</f>
        <v>0</v>
      </c>
      <c r="F365" s="55">
        <f>([1]Previsionnel!$P$6/COUNT($C$358:$C$382))</f>
        <v>0</v>
      </c>
      <c r="G365" s="55">
        <f>([1]Previsionnel!$P$7/COUNT($C$358:$C$382))</f>
        <v>0</v>
      </c>
      <c r="H365" s="60"/>
      <c r="I365" s="60"/>
      <c r="J365" s="60"/>
      <c r="K365" s="60"/>
      <c r="L365" s="60"/>
      <c r="M365" s="60"/>
      <c r="N365" s="60"/>
      <c r="O365" s="60"/>
      <c r="P365" s="56">
        <f t="shared" si="76"/>
        <v>0</v>
      </c>
      <c r="Q365" s="57">
        <f t="shared" si="77"/>
        <v>0</v>
      </c>
      <c r="R365" s="58">
        <f t="shared" si="78"/>
        <v>0</v>
      </c>
    </row>
    <row r="366" spans="1:18" x14ac:dyDescent="0.25">
      <c r="A366" s="59"/>
      <c r="B366" s="59"/>
      <c r="C366" s="54">
        <v>42319</v>
      </c>
      <c r="D366" s="55">
        <f>([1]Previsionnel!$P$4/COUNT($C$358:$C$382))</f>
        <v>0</v>
      </c>
      <c r="E366" s="55">
        <f>([1]Previsionnel!$P$5/COUNT($C$358:$C$382))</f>
        <v>0</v>
      </c>
      <c r="F366" s="55">
        <f>([1]Previsionnel!$P$6/COUNT($C$358:$C$382))</f>
        <v>0</v>
      </c>
      <c r="G366" s="55">
        <f>([1]Previsionnel!$P$7/COUNT($C$358:$C$382))</f>
        <v>0</v>
      </c>
      <c r="H366" s="60"/>
      <c r="I366" s="60"/>
      <c r="J366" s="60"/>
      <c r="K366" s="60"/>
      <c r="L366" s="60"/>
      <c r="M366" s="60"/>
      <c r="N366" s="60"/>
      <c r="O366" s="60"/>
      <c r="P366" s="56">
        <f t="shared" si="76"/>
        <v>0</v>
      </c>
      <c r="Q366" s="57">
        <f t="shared" si="77"/>
        <v>0</v>
      </c>
      <c r="R366" s="58">
        <f t="shared" si="78"/>
        <v>0</v>
      </c>
    </row>
    <row r="367" spans="1:18" x14ac:dyDescent="0.25">
      <c r="A367" s="59"/>
      <c r="B367" s="59"/>
      <c r="C367" s="54">
        <v>42320</v>
      </c>
      <c r="D367" s="55">
        <f>([1]Previsionnel!$P$4/COUNT($C$358:$C$382))</f>
        <v>0</v>
      </c>
      <c r="E367" s="55">
        <f>([1]Previsionnel!$P$5/COUNT($C$358:$C$382))</f>
        <v>0</v>
      </c>
      <c r="F367" s="55">
        <f>([1]Previsionnel!$P$6/COUNT($C$358:$C$382))</f>
        <v>0</v>
      </c>
      <c r="G367" s="55">
        <f>([1]Previsionnel!$P$7/COUNT($C$358:$C$382))</f>
        <v>0</v>
      </c>
      <c r="H367" s="60"/>
      <c r="I367" s="60"/>
      <c r="J367" s="60"/>
      <c r="K367" s="60"/>
      <c r="L367" s="60"/>
      <c r="M367" s="60"/>
      <c r="N367" s="60"/>
      <c r="O367" s="60"/>
      <c r="P367" s="56">
        <f t="shared" si="76"/>
        <v>0</v>
      </c>
      <c r="Q367" s="57">
        <f t="shared" si="77"/>
        <v>0</v>
      </c>
      <c r="R367" s="58">
        <f t="shared" si="78"/>
        <v>0</v>
      </c>
    </row>
    <row r="368" spans="1:18" x14ac:dyDescent="0.25">
      <c r="A368" s="59"/>
      <c r="B368" s="59"/>
      <c r="C368" s="54">
        <v>42321</v>
      </c>
      <c r="D368" s="55">
        <f>([1]Previsionnel!$P$4/COUNT($C$358:$C$382))</f>
        <v>0</v>
      </c>
      <c r="E368" s="55">
        <f>([1]Previsionnel!$P$5/COUNT($C$358:$C$382))</f>
        <v>0</v>
      </c>
      <c r="F368" s="55">
        <f>([1]Previsionnel!$P$6/COUNT($C$358:$C$382))</f>
        <v>0</v>
      </c>
      <c r="G368" s="55">
        <f>([1]Previsionnel!$P$7/COUNT($C$358:$C$382))</f>
        <v>0</v>
      </c>
      <c r="H368" s="60"/>
      <c r="I368" s="60"/>
      <c r="J368" s="60"/>
      <c r="K368" s="60"/>
      <c r="L368" s="60"/>
      <c r="M368" s="60"/>
      <c r="N368" s="60"/>
      <c r="O368" s="60"/>
      <c r="P368" s="56">
        <f t="shared" si="76"/>
        <v>0</v>
      </c>
      <c r="Q368" s="57">
        <f t="shared" si="77"/>
        <v>0</v>
      </c>
      <c r="R368" s="58">
        <f t="shared" si="78"/>
        <v>0</v>
      </c>
    </row>
    <row r="369" spans="1:18" ht="15.75" x14ac:dyDescent="0.25">
      <c r="A369" s="50"/>
      <c r="B369" s="51">
        <v>47</v>
      </c>
      <c r="C369" s="61"/>
      <c r="D369" s="52">
        <f t="shared" ref="D369:O369" si="88">SUM(D370:D374)</f>
        <v>0</v>
      </c>
      <c r="E369" s="52">
        <f t="shared" si="88"/>
        <v>0</v>
      </c>
      <c r="F369" s="52">
        <f t="shared" si="88"/>
        <v>0</v>
      </c>
      <c r="G369" s="52">
        <f t="shared" si="88"/>
        <v>0</v>
      </c>
      <c r="H369" s="52">
        <f t="shared" si="88"/>
        <v>0</v>
      </c>
      <c r="I369" s="52">
        <f t="shared" si="88"/>
        <v>0</v>
      </c>
      <c r="J369" s="52">
        <f t="shared" si="88"/>
        <v>0</v>
      </c>
      <c r="K369" s="52">
        <f t="shared" si="88"/>
        <v>0</v>
      </c>
      <c r="L369" s="52">
        <f t="shared" si="88"/>
        <v>0</v>
      </c>
      <c r="M369" s="52">
        <f t="shared" si="88"/>
        <v>0</v>
      </c>
      <c r="N369" s="52">
        <f t="shared" si="88"/>
        <v>0</v>
      </c>
      <c r="O369" s="52">
        <f t="shared" si="88"/>
        <v>0</v>
      </c>
      <c r="P369" s="53">
        <f>SUM(D369:G369)</f>
        <v>0</v>
      </c>
      <c r="Q369" s="53">
        <f>SUM(H369:K369)</f>
        <v>0</v>
      </c>
      <c r="R369" s="53">
        <f>SUM(L369:O369)</f>
        <v>0</v>
      </c>
    </row>
    <row r="370" spans="1:18" x14ac:dyDescent="0.25">
      <c r="A370" s="59"/>
      <c r="B370" s="59"/>
      <c r="C370" s="54">
        <v>42324</v>
      </c>
      <c r="D370" s="55">
        <f>([1]Previsionnel!$P$4/COUNT($C$358:$C$382))</f>
        <v>0</v>
      </c>
      <c r="E370" s="55">
        <f>([1]Previsionnel!$P$5/COUNT($C$358:$C$382))</f>
        <v>0</v>
      </c>
      <c r="F370" s="55">
        <f>([1]Previsionnel!$P$6/COUNT($C$358:$C$382))</f>
        <v>0</v>
      </c>
      <c r="G370" s="55">
        <f>([1]Previsionnel!$P$7/COUNT($C$358:$C$382))</f>
        <v>0</v>
      </c>
      <c r="H370" s="60"/>
      <c r="I370" s="60"/>
      <c r="J370" s="60"/>
      <c r="K370" s="60"/>
      <c r="L370" s="60"/>
      <c r="M370" s="60"/>
      <c r="N370" s="60"/>
      <c r="O370" s="60"/>
      <c r="P370" s="56">
        <f t="shared" si="76"/>
        <v>0</v>
      </c>
      <c r="Q370" s="57">
        <f t="shared" si="77"/>
        <v>0</v>
      </c>
      <c r="R370" s="58">
        <f t="shared" si="78"/>
        <v>0</v>
      </c>
    </row>
    <row r="371" spans="1:18" x14ac:dyDescent="0.25">
      <c r="A371" s="59"/>
      <c r="B371" s="59"/>
      <c r="C371" s="54">
        <v>42325</v>
      </c>
      <c r="D371" s="55">
        <f>([1]Previsionnel!$P$4/COUNT($C$358:$C$382))</f>
        <v>0</v>
      </c>
      <c r="E371" s="55">
        <f>([1]Previsionnel!$P$5/COUNT($C$358:$C$382))</f>
        <v>0</v>
      </c>
      <c r="F371" s="55">
        <f>([1]Previsionnel!$P$6/COUNT($C$358:$C$382))</f>
        <v>0</v>
      </c>
      <c r="G371" s="55">
        <f>([1]Previsionnel!$P$7/COUNT($C$358:$C$382))</f>
        <v>0</v>
      </c>
      <c r="H371" s="60"/>
      <c r="I371" s="60"/>
      <c r="J371" s="60"/>
      <c r="K371" s="60"/>
      <c r="L371" s="60"/>
      <c r="M371" s="60"/>
      <c r="N371" s="60"/>
      <c r="O371" s="60"/>
      <c r="P371" s="56">
        <f t="shared" si="76"/>
        <v>0</v>
      </c>
      <c r="Q371" s="57">
        <f t="shared" si="77"/>
        <v>0</v>
      </c>
      <c r="R371" s="58">
        <f t="shared" si="78"/>
        <v>0</v>
      </c>
    </row>
    <row r="372" spans="1:18" x14ac:dyDescent="0.25">
      <c r="A372" s="59"/>
      <c r="B372" s="59"/>
      <c r="C372" s="54">
        <v>42326</v>
      </c>
      <c r="D372" s="55">
        <f>([1]Previsionnel!$P$4/COUNT($C$358:$C$382))</f>
        <v>0</v>
      </c>
      <c r="E372" s="55">
        <f>([1]Previsionnel!$P$5/COUNT($C$358:$C$382))</f>
        <v>0</v>
      </c>
      <c r="F372" s="55">
        <f>([1]Previsionnel!$P$6/COUNT($C$358:$C$382))</f>
        <v>0</v>
      </c>
      <c r="G372" s="55">
        <f>([1]Previsionnel!$P$7/COUNT($C$358:$C$382))</f>
        <v>0</v>
      </c>
      <c r="H372" s="60"/>
      <c r="I372" s="60"/>
      <c r="J372" s="60"/>
      <c r="K372" s="60"/>
      <c r="L372" s="60"/>
      <c r="M372" s="60"/>
      <c r="N372" s="60"/>
      <c r="O372" s="60"/>
      <c r="P372" s="56">
        <f t="shared" si="76"/>
        <v>0</v>
      </c>
      <c r="Q372" s="57">
        <f t="shared" si="77"/>
        <v>0</v>
      </c>
      <c r="R372" s="58">
        <f t="shared" si="78"/>
        <v>0</v>
      </c>
    </row>
    <row r="373" spans="1:18" x14ac:dyDescent="0.25">
      <c r="A373" s="59"/>
      <c r="B373" s="59"/>
      <c r="C373" s="54">
        <v>42327</v>
      </c>
      <c r="D373" s="55">
        <f>([1]Previsionnel!$P$4/COUNT($C$358:$C$382))</f>
        <v>0</v>
      </c>
      <c r="E373" s="55">
        <f>([1]Previsionnel!$P$5/COUNT($C$358:$C$382))</f>
        <v>0</v>
      </c>
      <c r="F373" s="55">
        <f>([1]Previsionnel!$P$6/COUNT($C$358:$C$382))</f>
        <v>0</v>
      </c>
      <c r="G373" s="55">
        <f>([1]Previsionnel!$P$7/COUNT($C$358:$C$382))</f>
        <v>0</v>
      </c>
      <c r="H373" s="62"/>
      <c r="I373" s="62"/>
      <c r="J373" s="62"/>
      <c r="K373" s="62"/>
      <c r="L373" s="62"/>
      <c r="M373" s="62"/>
      <c r="N373" s="62"/>
      <c r="O373" s="62"/>
      <c r="P373" s="56">
        <f t="shared" si="76"/>
        <v>0</v>
      </c>
      <c r="Q373" s="57">
        <f t="shared" si="77"/>
        <v>0</v>
      </c>
      <c r="R373" s="58">
        <f t="shared" si="78"/>
        <v>0</v>
      </c>
    </row>
    <row r="374" spans="1:18" x14ac:dyDescent="0.25">
      <c r="A374" s="59"/>
      <c r="B374" s="59"/>
      <c r="C374" s="54">
        <v>42328</v>
      </c>
      <c r="D374" s="55">
        <f>([1]Previsionnel!$P$4/COUNT($C$358:$C$382))</f>
        <v>0</v>
      </c>
      <c r="E374" s="55">
        <f>([1]Previsionnel!$P$5/COUNT($C$358:$C$382))</f>
        <v>0</v>
      </c>
      <c r="F374" s="55">
        <f>([1]Previsionnel!$P$6/COUNT($C$358:$C$382))</f>
        <v>0</v>
      </c>
      <c r="G374" s="55">
        <f>([1]Previsionnel!$P$7/COUNT($C$358:$C$382))</f>
        <v>0</v>
      </c>
      <c r="H374" s="60"/>
      <c r="I374" s="60"/>
      <c r="J374" s="60"/>
      <c r="K374" s="60"/>
      <c r="L374" s="60"/>
      <c r="M374" s="60"/>
      <c r="N374" s="60"/>
      <c r="O374" s="60"/>
      <c r="P374" s="56">
        <f t="shared" si="76"/>
        <v>0</v>
      </c>
      <c r="Q374" s="57">
        <f t="shared" si="77"/>
        <v>0</v>
      </c>
      <c r="R374" s="58">
        <f t="shared" si="78"/>
        <v>0</v>
      </c>
    </row>
    <row r="375" spans="1:18" ht="15.75" x14ac:dyDescent="0.25">
      <c r="A375" s="50"/>
      <c r="B375" s="51">
        <v>48</v>
      </c>
      <c r="C375" s="61"/>
      <c r="D375" s="52">
        <f t="shared" ref="D375:O375" si="89">SUM(D376:D380)</f>
        <v>0</v>
      </c>
      <c r="E375" s="52">
        <f t="shared" si="89"/>
        <v>0</v>
      </c>
      <c r="F375" s="52">
        <f t="shared" si="89"/>
        <v>0</v>
      </c>
      <c r="G375" s="52">
        <f t="shared" si="89"/>
        <v>0</v>
      </c>
      <c r="H375" s="52">
        <f t="shared" si="89"/>
        <v>0</v>
      </c>
      <c r="I375" s="52">
        <f t="shared" si="89"/>
        <v>0</v>
      </c>
      <c r="J375" s="52">
        <f t="shared" si="89"/>
        <v>0</v>
      </c>
      <c r="K375" s="52">
        <f t="shared" si="89"/>
        <v>0</v>
      </c>
      <c r="L375" s="52">
        <f t="shared" si="89"/>
        <v>0</v>
      </c>
      <c r="M375" s="52">
        <f t="shared" si="89"/>
        <v>0</v>
      </c>
      <c r="N375" s="52">
        <f t="shared" si="89"/>
        <v>0</v>
      </c>
      <c r="O375" s="52">
        <f t="shared" si="89"/>
        <v>0</v>
      </c>
      <c r="P375" s="53">
        <f>SUM(D375:G375)</f>
        <v>0</v>
      </c>
      <c r="Q375" s="53">
        <f>SUM(H375:K375)</f>
        <v>0</v>
      </c>
      <c r="R375" s="53">
        <f>SUM(L375:O375)</f>
        <v>0</v>
      </c>
    </row>
    <row r="376" spans="1:18" x14ac:dyDescent="0.25">
      <c r="A376" s="59"/>
      <c r="B376" s="59"/>
      <c r="C376" s="54">
        <v>42331</v>
      </c>
      <c r="D376" s="55">
        <f>([1]Previsionnel!$P$4/COUNT($C$358:$C$382))</f>
        <v>0</v>
      </c>
      <c r="E376" s="55">
        <f>([1]Previsionnel!$P$5/COUNT($C$358:$C$382))</f>
        <v>0</v>
      </c>
      <c r="F376" s="55">
        <f>([1]Previsionnel!$P$6/COUNT($C$358:$C$382))</f>
        <v>0</v>
      </c>
      <c r="G376" s="55">
        <f>([1]Previsionnel!$P$7/COUNT($C$358:$C$382))</f>
        <v>0</v>
      </c>
      <c r="H376" s="60"/>
      <c r="I376" s="60"/>
      <c r="J376" s="60"/>
      <c r="K376" s="60"/>
      <c r="L376" s="60"/>
      <c r="M376" s="60"/>
      <c r="N376" s="60"/>
      <c r="O376" s="60"/>
      <c r="P376" s="56">
        <f t="shared" si="76"/>
        <v>0</v>
      </c>
      <c r="Q376" s="57">
        <f t="shared" si="77"/>
        <v>0</v>
      </c>
      <c r="R376" s="58">
        <f t="shared" si="78"/>
        <v>0</v>
      </c>
    </row>
    <row r="377" spans="1:18" x14ac:dyDescent="0.25">
      <c r="A377" s="59"/>
      <c r="B377" s="59"/>
      <c r="C377" s="54">
        <v>42332</v>
      </c>
      <c r="D377" s="55">
        <f>([1]Previsionnel!$P$4/COUNT($C$358:$C$382))</f>
        <v>0</v>
      </c>
      <c r="E377" s="55">
        <f>([1]Previsionnel!$P$5/COUNT($C$358:$C$382))</f>
        <v>0</v>
      </c>
      <c r="F377" s="55">
        <f>([1]Previsionnel!$P$6/COUNT($C$358:$C$382))</f>
        <v>0</v>
      </c>
      <c r="G377" s="55">
        <f>([1]Previsionnel!$P$7/COUNT($C$358:$C$382))</f>
        <v>0</v>
      </c>
      <c r="H377" s="60"/>
      <c r="I377" s="60"/>
      <c r="J377" s="60"/>
      <c r="K377" s="60"/>
      <c r="L377" s="60"/>
      <c r="M377" s="60"/>
      <c r="N377" s="60"/>
      <c r="O377" s="60"/>
      <c r="P377" s="56">
        <f t="shared" si="76"/>
        <v>0</v>
      </c>
      <c r="Q377" s="57">
        <f t="shared" si="77"/>
        <v>0</v>
      </c>
      <c r="R377" s="58">
        <f t="shared" si="78"/>
        <v>0</v>
      </c>
    </row>
    <row r="378" spans="1:18" x14ac:dyDescent="0.25">
      <c r="A378" s="59"/>
      <c r="B378" s="59"/>
      <c r="C378" s="54">
        <v>42333</v>
      </c>
      <c r="D378" s="55">
        <f>([1]Previsionnel!$P$4/COUNT($C$358:$C$382))</f>
        <v>0</v>
      </c>
      <c r="E378" s="55">
        <f>([1]Previsionnel!$P$5/COUNT($C$358:$C$382))</f>
        <v>0</v>
      </c>
      <c r="F378" s="55">
        <f>([1]Previsionnel!$P$6/COUNT($C$358:$C$382))</f>
        <v>0</v>
      </c>
      <c r="G378" s="55">
        <f>([1]Previsionnel!$P$7/COUNT($C$358:$C$382))</f>
        <v>0</v>
      </c>
      <c r="H378" s="60"/>
      <c r="I378" s="60"/>
      <c r="J378" s="60"/>
      <c r="K378" s="60"/>
      <c r="L378" s="60"/>
      <c r="M378" s="60"/>
      <c r="N378" s="60"/>
      <c r="O378" s="60"/>
      <c r="P378" s="56">
        <f t="shared" si="76"/>
        <v>0</v>
      </c>
      <c r="Q378" s="57">
        <f t="shared" si="77"/>
        <v>0</v>
      </c>
      <c r="R378" s="58">
        <f t="shared" si="78"/>
        <v>0</v>
      </c>
    </row>
    <row r="379" spans="1:18" x14ac:dyDescent="0.25">
      <c r="A379" s="59"/>
      <c r="B379" s="59"/>
      <c r="C379" s="54">
        <v>42334</v>
      </c>
      <c r="D379" s="55">
        <f>([1]Previsionnel!$P$4/COUNT($C$358:$C$382))</f>
        <v>0</v>
      </c>
      <c r="E379" s="55">
        <f>([1]Previsionnel!$P$5/COUNT($C$358:$C$382))</f>
        <v>0</v>
      </c>
      <c r="F379" s="55">
        <f>([1]Previsionnel!$P$6/COUNT($C$358:$C$382))</f>
        <v>0</v>
      </c>
      <c r="G379" s="55">
        <f>([1]Previsionnel!$P$7/COUNT($C$358:$C$382))</f>
        <v>0</v>
      </c>
      <c r="H379" s="60"/>
      <c r="I379" s="60"/>
      <c r="J379" s="60"/>
      <c r="K379" s="60"/>
      <c r="L379" s="60"/>
      <c r="M379" s="60"/>
      <c r="N379" s="60"/>
      <c r="O379" s="60"/>
      <c r="P379" s="56">
        <f t="shared" si="76"/>
        <v>0</v>
      </c>
      <c r="Q379" s="57">
        <f t="shared" si="77"/>
        <v>0</v>
      </c>
      <c r="R379" s="58">
        <f t="shared" si="78"/>
        <v>0</v>
      </c>
    </row>
    <row r="380" spans="1:18" x14ac:dyDescent="0.25">
      <c r="A380" s="59"/>
      <c r="B380" s="59"/>
      <c r="C380" s="54">
        <v>42335</v>
      </c>
      <c r="D380" s="55">
        <f>([1]Previsionnel!$P$4/COUNT($C$358:$C$382))</f>
        <v>0</v>
      </c>
      <c r="E380" s="55">
        <f>([1]Previsionnel!$P$5/COUNT($C$358:$C$382))</f>
        <v>0</v>
      </c>
      <c r="F380" s="55">
        <f>([1]Previsionnel!$P$6/COUNT($C$358:$C$382))</f>
        <v>0</v>
      </c>
      <c r="G380" s="55">
        <f>([1]Previsionnel!$P$7/COUNT($C$358:$C$382))</f>
        <v>0</v>
      </c>
      <c r="H380" s="60"/>
      <c r="I380" s="60"/>
      <c r="J380" s="60"/>
      <c r="K380" s="60"/>
      <c r="L380" s="60"/>
      <c r="M380" s="60"/>
      <c r="N380" s="60"/>
      <c r="O380" s="60"/>
      <c r="P380" s="56">
        <f t="shared" si="76"/>
        <v>0</v>
      </c>
      <c r="Q380" s="57">
        <f t="shared" si="77"/>
        <v>0</v>
      </c>
      <c r="R380" s="58">
        <f t="shared" si="78"/>
        <v>0</v>
      </c>
    </row>
    <row r="381" spans="1:18" ht="15.75" x14ac:dyDescent="0.25">
      <c r="A381" s="50"/>
      <c r="B381" s="51">
        <v>49</v>
      </c>
      <c r="C381" s="61"/>
      <c r="D381" s="52">
        <f>SUM(D382,D384:D387)</f>
        <v>0</v>
      </c>
      <c r="E381" s="52">
        <f t="shared" ref="E381:R381" si="90">SUM(E382,E384:E387)</f>
        <v>0</v>
      </c>
      <c r="F381" s="52">
        <f t="shared" si="90"/>
        <v>0</v>
      </c>
      <c r="G381" s="52">
        <f t="shared" si="90"/>
        <v>0</v>
      </c>
      <c r="H381" s="52">
        <f t="shared" si="90"/>
        <v>0</v>
      </c>
      <c r="I381" s="52">
        <f t="shared" si="90"/>
        <v>0</v>
      </c>
      <c r="J381" s="52">
        <f t="shared" si="90"/>
        <v>0</v>
      </c>
      <c r="K381" s="52">
        <f t="shared" si="90"/>
        <v>0</v>
      </c>
      <c r="L381" s="52">
        <f t="shared" si="90"/>
        <v>0</v>
      </c>
      <c r="M381" s="52">
        <f t="shared" si="90"/>
        <v>0</v>
      </c>
      <c r="N381" s="52">
        <f t="shared" si="90"/>
        <v>0</v>
      </c>
      <c r="O381" s="52">
        <f t="shared" si="90"/>
        <v>0</v>
      </c>
      <c r="P381" s="53">
        <f t="shared" si="90"/>
        <v>0</v>
      </c>
      <c r="Q381" s="53">
        <f t="shared" si="90"/>
        <v>0</v>
      </c>
      <c r="R381" s="53">
        <f t="shared" si="90"/>
        <v>0</v>
      </c>
    </row>
    <row r="382" spans="1:18" x14ac:dyDescent="0.25">
      <c r="A382" s="59"/>
      <c r="B382" s="59"/>
      <c r="C382" s="54">
        <v>42338</v>
      </c>
      <c r="D382" s="55">
        <f>([1]Previsionnel!$P$4/COUNT($C$358:$C$382))</f>
        <v>0</v>
      </c>
      <c r="E382" s="55">
        <f>([1]Previsionnel!$P$5/COUNT($C$358:$C$382))</f>
        <v>0</v>
      </c>
      <c r="F382" s="55">
        <f>([1]Previsionnel!$P$6/COUNT($C$358:$C$382))</f>
        <v>0</v>
      </c>
      <c r="G382" s="55">
        <f>([1]Previsionnel!$P$7/COUNT($C$358:$C$382))</f>
        <v>0</v>
      </c>
      <c r="H382" s="60"/>
      <c r="I382" s="60"/>
      <c r="J382" s="60"/>
      <c r="K382" s="60"/>
      <c r="L382" s="60"/>
      <c r="M382" s="60"/>
      <c r="N382" s="60"/>
      <c r="O382" s="60"/>
      <c r="P382" s="56">
        <f t="shared" si="76"/>
        <v>0</v>
      </c>
      <c r="Q382" s="57">
        <f t="shared" si="77"/>
        <v>0</v>
      </c>
      <c r="R382" s="58">
        <f t="shared" si="78"/>
        <v>0</v>
      </c>
    </row>
    <row r="383" spans="1:18" ht="15.75" x14ac:dyDescent="0.25">
      <c r="A383" s="46" t="str">
        <f>PROPER(TEXT(DATE(2015,12,1),"mmmm aaaa"))</f>
        <v>Décembre 2015</v>
      </c>
      <c r="B383" s="47"/>
      <c r="C383" s="47"/>
      <c r="D383" s="48">
        <f>SUM(D384:D387,D388,D394,D400,D406)</f>
        <v>0</v>
      </c>
      <c r="E383" s="48">
        <f t="shared" ref="E383:R383" si="91">SUM(E384:E387,E388,E394,E400,E406)</f>
        <v>0</v>
      </c>
      <c r="F383" s="48">
        <f t="shared" si="91"/>
        <v>0</v>
      </c>
      <c r="G383" s="48">
        <f t="shared" si="91"/>
        <v>0</v>
      </c>
      <c r="H383" s="48">
        <f t="shared" si="91"/>
        <v>0</v>
      </c>
      <c r="I383" s="48">
        <f t="shared" si="91"/>
        <v>0</v>
      </c>
      <c r="J383" s="48">
        <f t="shared" si="91"/>
        <v>0</v>
      </c>
      <c r="K383" s="48">
        <f t="shared" si="91"/>
        <v>0</v>
      </c>
      <c r="L383" s="48">
        <f t="shared" si="91"/>
        <v>0</v>
      </c>
      <c r="M383" s="48">
        <f t="shared" si="91"/>
        <v>0</v>
      </c>
      <c r="N383" s="48">
        <f t="shared" si="91"/>
        <v>0</v>
      </c>
      <c r="O383" s="48">
        <f t="shared" si="91"/>
        <v>0</v>
      </c>
      <c r="P383" s="49">
        <f t="shared" si="91"/>
        <v>0</v>
      </c>
      <c r="Q383" s="49">
        <f t="shared" si="91"/>
        <v>0</v>
      </c>
      <c r="R383" s="49">
        <f t="shared" si="91"/>
        <v>0</v>
      </c>
    </row>
    <row r="384" spans="1:18" x14ac:dyDescent="0.25">
      <c r="B384" s="59"/>
      <c r="C384" s="54">
        <v>42339</v>
      </c>
      <c r="D384" s="55">
        <f>([1]Previsionnel!$Q$4/COUNT($C$384:$C$407))</f>
        <v>0</v>
      </c>
      <c r="E384" s="55">
        <f>([1]Previsionnel!$Q$5/COUNT($C$384:$C$407))</f>
        <v>0</v>
      </c>
      <c r="F384" s="55">
        <f>([1]Previsionnel!$Q$6/COUNT($C$384:$C$407))</f>
        <v>0</v>
      </c>
      <c r="G384" s="55">
        <f>([1]Previsionnel!$Q$7/COUNT($C$384:$C$407))</f>
        <v>0</v>
      </c>
      <c r="H384" s="60"/>
      <c r="I384" s="60"/>
      <c r="J384" s="60"/>
      <c r="K384" s="60"/>
      <c r="L384" s="60"/>
      <c r="M384" s="60"/>
      <c r="N384" s="60"/>
      <c r="O384" s="60"/>
      <c r="P384" s="56">
        <f t="shared" si="76"/>
        <v>0</v>
      </c>
      <c r="Q384" s="57">
        <f t="shared" si="77"/>
        <v>0</v>
      </c>
      <c r="R384" s="58">
        <f t="shared" si="78"/>
        <v>0</v>
      </c>
    </row>
    <row r="385" spans="1:18" x14ac:dyDescent="0.25">
      <c r="A385" s="59"/>
      <c r="B385" s="59"/>
      <c r="C385" s="54">
        <v>42340</v>
      </c>
      <c r="D385" s="55">
        <f>([1]Previsionnel!$Q$4/COUNT($C$384:$C$407))</f>
        <v>0</v>
      </c>
      <c r="E385" s="55">
        <f>([1]Previsionnel!$Q$5/COUNT($C$384:$C$407))</f>
        <v>0</v>
      </c>
      <c r="F385" s="55">
        <f>([1]Previsionnel!$Q$6/COUNT($C$384:$C$407))</f>
        <v>0</v>
      </c>
      <c r="G385" s="55">
        <f>([1]Previsionnel!$Q$7/COUNT($C$384:$C$407))</f>
        <v>0</v>
      </c>
      <c r="H385" s="60"/>
      <c r="I385" s="60"/>
      <c r="J385" s="60"/>
      <c r="K385" s="60"/>
      <c r="L385" s="60"/>
      <c r="M385" s="60"/>
      <c r="N385" s="60"/>
      <c r="O385" s="60"/>
      <c r="P385" s="56">
        <f t="shared" si="76"/>
        <v>0</v>
      </c>
      <c r="Q385" s="57">
        <f t="shared" si="77"/>
        <v>0</v>
      </c>
      <c r="R385" s="58">
        <f t="shared" si="78"/>
        <v>0</v>
      </c>
    </row>
    <row r="386" spans="1:18" x14ac:dyDescent="0.25">
      <c r="A386" s="59"/>
      <c r="B386" s="59"/>
      <c r="C386" s="54">
        <v>42341</v>
      </c>
      <c r="D386" s="55">
        <f>([1]Previsionnel!$Q$4/COUNT($C$384:$C$407))</f>
        <v>0</v>
      </c>
      <c r="E386" s="55">
        <f>([1]Previsionnel!$Q$5/COUNT($C$384:$C$407))</f>
        <v>0</v>
      </c>
      <c r="F386" s="55">
        <f>([1]Previsionnel!$Q$6/COUNT($C$384:$C$407))</f>
        <v>0</v>
      </c>
      <c r="G386" s="55">
        <f>([1]Previsionnel!$Q$7/COUNT($C$384:$C$407))</f>
        <v>0</v>
      </c>
      <c r="H386" s="60"/>
      <c r="I386" s="60"/>
      <c r="J386" s="60"/>
      <c r="K386" s="60"/>
      <c r="L386" s="60"/>
      <c r="M386" s="60"/>
      <c r="N386" s="60"/>
      <c r="O386" s="60"/>
      <c r="P386" s="56">
        <f t="shared" si="76"/>
        <v>0</v>
      </c>
      <c r="Q386" s="57">
        <f t="shared" si="77"/>
        <v>0</v>
      </c>
      <c r="R386" s="58">
        <f t="shared" si="78"/>
        <v>0</v>
      </c>
    </row>
    <row r="387" spans="1:18" x14ac:dyDescent="0.25">
      <c r="A387" s="59"/>
      <c r="B387" s="59"/>
      <c r="C387" s="54">
        <v>42342</v>
      </c>
      <c r="D387" s="55">
        <f>([1]Previsionnel!$Q$4/COUNT($C$384:$C$407))</f>
        <v>0</v>
      </c>
      <c r="E387" s="55">
        <f>([1]Previsionnel!$Q$5/COUNT($C$384:$C$407))</f>
        <v>0</v>
      </c>
      <c r="F387" s="55">
        <f>([1]Previsionnel!$Q$6/COUNT($C$384:$C$407))</f>
        <v>0</v>
      </c>
      <c r="G387" s="55">
        <f>([1]Previsionnel!$Q$7/COUNT($C$384:$C$407))</f>
        <v>0</v>
      </c>
      <c r="H387" s="60"/>
      <c r="I387" s="60"/>
      <c r="J387" s="60"/>
      <c r="K387" s="60"/>
      <c r="L387" s="60"/>
      <c r="M387" s="60"/>
      <c r="N387" s="60"/>
      <c r="O387" s="60"/>
      <c r="P387" s="56">
        <f t="shared" si="76"/>
        <v>0</v>
      </c>
      <c r="Q387" s="57">
        <f t="shared" si="77"/>
        <v>0</v>
      </c>
      <c r="R387" s="58">
        <f t="shared" si="78"/>
        <v>0</v>
      </c>
    </row>
    <row r="388" spans="1:18" ht="15.75" x14ac:dyDescent="0.25">
      <c r="A388" s="50"/>
      <c r="B388" s="51">
        <v>50</v>
      </c>
      <c r="C388" s="61"/>
      <c r="D388" s="52">
        <f t="shared" ref="D388:O388" si="92">SUM(D389:D393)</f>
        <v>0</v>
      </c>
      <c r="E388" s="52">
        <f t="shared" si="92"/>
        <v>0</v>
      </c>
      <c r="F388" s="52">
        <f t="shared" si="92"/>
        <v>0</v>
      </c>
      <c r="G388" s="52">
        <f t="shared" si="92"/>
        <v>0</v>
      </c>
      <c r="H388" s="52">
        <f t="shared" si="92"/>
        <v>0</v>
      </c>
      <c r="I388" s="52">
        <f t="shared" si="92"/>
        <v>0</v>
      </c>
      <c r="J388" s="52">
        <f t="shared" si="92"/>
        <v>0</v>
      </c>
      <c r="K388" s="52">
        <f t="shared" si="92"/>
        <v>0</v>
      </c>
      <c r="L388" s="52">
        <f t="shared" si="92"/>
        <v>0</v>
      </c>
      <c r="M388" s="52">
        <f t="shared" si="92"/>
        <v>0</v>
      </c>
      <c r="N388" s="52">
        <f t="shared" si="92"/>
        <v>0</v>
      </c>
      <c r="O388" s="52">
        <f t="shared" si="92"/>
        <v>0</v>
      </c>
      <c r="P388" s="53">
        <f>SUM(D388:G388)</f>
        <v>0</v>
      </c>
      <c r="Q388" s="53">
        <f>SUM(H388:K388)</f>
        <v>0</v>
      </c>
      <c r="R388" s="53">
        <f>SUM(L388:O388)</f>
        <v>0</v>
      </c>
    </row>
    <row r="389" spans="1:18" x14ac:dyDescent="0.25">
      <c r="A389" s="59"/>
      <c r="B389" s="59"/>
      <c r="C389" s="54">
        <v>42345</v>
      </c>
      <c r="D389" s="55">
        <f>([1]Previsionnel!$Q$4/COUNT($C$384:$C$407))</f>
        <v>0</v>
      </c>
      <c r="E389" s="55">
        <f>([1]Previsionnel!$Q$5/COUNT($C$384:$C$407))</f>
        <v>0</v>
      </c>
      <c r="F389" s="55">
        <f>([1]Previsionnel!$Q$6/COUNT($C$384:$C$407))</f>
        <v>0</v>
      </c>
      <c r="G389" s="55">
        <f>([1]Previsionnel!$Q$7/COUNT($C$384:$C$407))</f>
        <v>0</v>
      </c>
      <c r="H389" s="60"/>
      <c r="I389" s="60"/>
      <c r="J389" s="60"/>
      <c r="K389" s="60"/>
      <c r="L389" s="60"/>
      <c r="M389" s="60"/>
      <c r="N389" s="60"/>
      <c r="O389" s="60"/>
      <c r="P389" s="56">
        <f t="shared" si="76"/>
        <v>0</v>
      </c>
      <c r="Q389" s="57">
        <f t="shared" si="77"/>
        <v>0</v>
      </c>
      <c r="R389" s="58">
        <f t="shared" si="78"/>
        <v>0</v>
      </c>
    </row>
    <row r="390" spans="1:18" x14ac:dyDescent="0.25">
      <c r="A390" s="59"/>
      <c r="B390" s="59"/>
      <c r="C390" s="54">
        <v>42346</v>
      </c>
      <c r="D390" s="55">
        <f>([1]Previsionnel!$Q$4/COUNT($C$384:$C$407))</f>
        <v>0</v>
      </c>
      <c r="E390" s="55">
        <f>([1]Previsionnel!$Q$5/COUNT($C$384:$C$407))</f>
        <v>0</v>
      </c>
      <c r="F390" s="55">
        <f>([1]Previsionnel!$Q$6/COUNT($C$384:$C$407))</f>
        <v>0</v>
      </c>
      <c r="G390" s="55">
        <f>([1]Previsionnel!$Q$7/COUNT($C$384:$C$407))</f>
        <v>0</v>
      </c>
      <c r="H390" s="60"/>
      <c r="I390" s="60"/>
      <c r="J390" s="60"/>
      <c r="K390" s="60"/>
      <c r="L390" s="60"/>
      <c r="M390" s="60"/>
      <c r="N390" s="60"/>
      <c r="O390" s="60"/>
      <c r="P390" s="56">
        <f t="shared" si="76"/>
        <v>0</v>
      </c>
      <c r="Q390" s="57">
        <f t="shared" si="77"/>
        <v>0</v>
      </c>
      <c r="R390" s="58">
        <f t="shared" si="78"/>
        <v>0</v>
      </c>
    </row>
    <row r="391" spans="1:18" x14ac:dyDescent="0.25">
      <c r="A391" s="59"/>
      <c r="B391" s="59"/>
      <c r="C391" s="54">
        <v>42347</v>
      </c>
      <c r="D391" s="55">
        <f>([1]Previsionnel!$Q$4/COUNT($C$384:$C$407))</f>
        <v>0</v>
      </c>
      <c r="E391" s="55">
        <f>([1]Previsionnel!$Q$5/COUNT($C$384:$C$407))</f>
        <v>0</v>
      </c>
      <c r="F391" s="55">
        <f>([1]Previsionnel!$Q$6/COUNT($C$384:$C$407))</f>
        <v>0</v>
      </c>
      <c r="G391" s="55">
        <f>([1]Previsionnel!$Q$7/COUNT($C$384:$C$407))</f>
        <v>0</v>
      </c>
      <c r="H391" s="60"/>
      <c r="I391" s="60"/>
      <c r="J391" s="60"/>
      <c r="K391" s="60"/>
      <c r="L391" s="60"/>
      <c r="M391" s="60"/>
      <c r="N391" s="60"/>
      <c r="O391" s="60"/>
      <c r="P391" s="56">
        <f t="shared" si="76"/>
        <v>0</v>
      </c>
      <c r="Q391" s="57">
        <f t="shared" si="77"/>
        <v>0</v>
      </c>
      <c r="R391" s="58">
        <f t="shared" si="78"/>
        <v>0</v>
      </c>
    </row>
    <row r="392" spans="1:18" x14ac:dyDescent="0.25">
      <c r="A392" s="59"/>
      <c r="B392" s="59"/>
      <c r="C392" s="54">
        <v>42348</v>
      </c>
      <c r="D392" s="55">
        <f>([1]Previsionnel!$Q$4/COUNT($C$384:$C$407))</f>
        <v>0</v>
      </c>
      <c r="E392" s="55">
        <f>([1]Previsionnel!$Q$5/COUNT($C$384:$C$407))</f>
        <v>0</v>
      </c>
      <c r="F392" s="55">
        <f>([1]Previsionnel!$Q$6/COUNT($C$384:$C$407))</f>
        <v>0</v>
      </c>
      <c r="G392" s="55">
        <f>([1]Previsionnel!$Q$7/COUNT($C$384:$C$407))</f>
        <v>0</v>
      </c>
      <c r="H392" s="60"/>
      <c r="I392" s="60"/>
      <c r="J392" s="60"/>
      <c r="K392" s="60"/>
      <c r="L392" s="60"/>
      <c r="M392" s="60"/>
      <c r="N392" s="60"/>
      <c r="O392" s="60"/>
      <c r="P392" s="56">
        <f t="shared" si="76"/>
        <v>0</v>
      </c>
      <c r="Q392" s="57">
        <f t="shared" si="77"/>
        <v>0</v>
      </c>
      <c r="R392" s="58">
        <f t="shared" si="78"/>
        <v>0</v>
      </c>
    </row>
    <row r="393" spans="1:18" x14ac:dyDescent="0.25">
      <c r="A393" s="59"/>
      <c r="B393" s="59"/>
      <c r="C393" s="54">
        <v>42349</v>
      </c>
      <c r="D393" s="55">
        <f>([1]Previsionnel!$Q$4/COUNT($C$384:$C$407))</f>
        <v>0</v>
      </c>
      <c r="E393" s="55">
        <f>([1]Previsionnel!$Q$5/COUNT($C$384:$C$407))</f>
        <v>0</v>
      </c>
      <c r="F393" s="55">
        <f>([1]Previsionnel!$Q$6/COUNT($C$384:$C$407))</f>
        <v>0</v>
      </c>
      <c r="G393" s="55">
        <f>([1]Previsionnel!$Q$7/COUNT($C$384:$C$407))</f>
        <v>0</v>
      </c>
      <c r="H393" s="60"/>
      <c r="I393" s="60"/>
      <c r="J393" s="60"/>
      <c r="K393" s="60"/>
      <c r="L393" s="60"/>
      <c r="M393" s="60"/>
      <c r="N393" s="60"/>
      <c r="O393" s="60"/>
      <c r="P393" s="56">
        <f t="shared" si="76"/>
        <v>0</v>
      </c>
      <c r="Q393" s="57">
        <f t="shared" si="77"/>
        <v>0</v>
      </c>
      <c r="R393" s="58">
        <f t="shared" si="78"/>
        <v>0</v>
      </c>
    </row>
    <row r="394" spans="1:18" ht="15.75" x14ac:dyDescent="0.25">
      <c r="A394" s="50"/>
      <c r="B394" s="51">
        <v>51</v>
      </c>
      <c r="C394" s="61"/>
      <c r="D394" s="52">
        <f t="shared" ref="D394:O394" si="93">SUM(D395:D399)</f>
        <v>0</v>
      </c>
      <c r="E394" s="52">
        <f t="shared" si="93"/>
        <v>0</v>
      </c>
      <c r="F394" s="52">
        <f t="shared" si="93"/>
        <v>0</v>
      </c>
      <c r="G394" s="52">
        <f t="shared" si="93"/>
        <v>0</v>
      </c>
      <c r="H394" s="52">
        <f t="shared" si="93"/>
        <v>0</v>
      </c>
      <c r="I394" s="52">
        <f t="shared" si="93"/>
        <v>0</v>
      </c>
      <c r="J394" s="52">
        <f t="shared" si="93"/>
        <v>0</v>
      </c>
      <c r="K394" s="52">
        <f t="shared" si="93"/>
        <v>0</v>
      </c>
      <c r="L394" s="52">
        <f t="shared" si="93"/>
        <v>0</v>
      </c>
      <c r="M394" s="52">
        <f t="shared" si="93"/>
        <v>0</v>
      </c>
      <c r="N394" s="52">
        <f t="shared" si="93"/>
        <v>0</v>
      </c>
      <c r="O394" s="52">
        <f t="shared" si="93"/>
        <v>0</v>
      </c>
      <c r="P394" s="53">
        <f>SUM(D394:G394)</f>
        <v>0</v>
      </c>
      <c r="Q394" s="53">
        <f>SUM(H394:K394)</f>
        <v>0</v>
      </c>
      <c r="R394" s="53">
        <f>SUM(L394:O394)</f>
        <v>0</v>
      </c>
    </row>
    <row r="395" spans="1:18" x14ac:dyDescent="0.25">
      <c r="A395" s="59"/>
      <c r="B395" s="59"/>
      <c r="C395" s="54">
        <v>42352</v>
      </c>
      <c r="D395" s="55">
        <f>([1]Previsionnel!$Q$4/COUNT($C$384:$C$407))</f>
        <v>0</v>
      </c>
      <c r="E395" s="55">
        <f>([1]Previsionnel!$Q$5/COUNT($C$384:$C$407))</f>
        <v>0</v>
      </c>
      <c r="F395" s="55">
        <f>([1]Previsionnel!$Q$6/COUNT($C$384:$C$407))</f>
        <v>0</v>
      </c>
      <c r="G395" s="55">
        <f>([1]Previsionnel!$Q$7/COUNT($C$384:$C$407))</f>
        <v>0</v>
      </c>
      <c r="H395" s="60"/>
      <c r="I395" s="60"/>
      <c r="J395" s="60"/>
      <c r="K395" s="60"/>
      <c r="L395" s="60"/>
      <c r="M395" s="60"/>
      <c r="N395" s="60"/>
      <c r="O395" s="60"/>
      <c r="P395" s="56">
        <f t="shared" si="76"/>
        <v>0</v>
      </c>
      <c r="Q395" s="57">
        <f t="shared" si="77"/>
        <v>0</v>
      </c>
      <c r="R395" s="58">
        <f t="shared" si="78"/>
        <v>0</v>
      </c>
    </row>
    <row r="396" spans="1:18" x14ac:dyDescent="0.25">
      <c r="A396" s="59"/>
      <c r="B396" s="59"/>
      <c r="C396" s="54">
        <v>42353</v>
      </c>
      <c r="D396" s="55">
        <f>([1]Previsionnel!$Q$4/COUNT($C$384:$C$407))</f>
        <v>0</v>
      </c>
      <c r="E396" s="55">
        <f>([1]Previsionnel!$Q$5/COUNT($C$384:$C$407))</f>
        <v>0</v>
      </c>
      <c r="F396" s="55">
        <f>([1]Previsionnel!$Q$6/COUNT($C$384:$C$407))</f>
        <v>0</v>
      </c>
      <c r="G396" s="55">
        <f>([1]Previsionnel!$Q$7/COUNT($C$384:$C$407))</f>
        <v>0</v>
      </c>
      <c r="H396" s="60"/>
      <c r="I396" s="60"/>
      <c r="J396" s="60"/>
      <c r="K396" s="60"/>
      <c r="L396" s="60"/>
      <c r="M396" s="60"/>
      <c r="N396" s="60"/>
      <c r="O396" s="60"/>
      <c r="P396" s="56">
        <f t="shared" si="76"/>
        <v>0</v>
      </c>
      <c r="Q396" s="57">
        <f t="shared" si="77"/>
        <v>0</v>
      </c>
      <c r="R396" s="58">
        <f t="shared" si="78"/>
        <v>0</v>
      </c>
    </row>
    <row r="397" spans="1:18" x14ac:dyDescent="0.25">
      <c r="A397" s="59"/>
      <c r="B397" s="59"/>
      <c r="C397" s="54">
        <v>42354</v>
      </c>
      <c r="D397" s="55">
        <f>([1]Previsionnel!$Q$4/COUNT($C$384:$C$407))</f>
        <v>0</v>
      </c>
      <c r="E397" s="55">
        <f>([1]Previsionnel!$Q$5/COUNT($C$384:$C$407))</f>
        <v>0</v>
      </c>
      <c r="F397" s="55">
        <f>([1]Previsionnel!$Q$6/COUNT($C$384:$C$407))</f>
        <v>0</v>
      </c>
      <c r="G397" s="55">
        <f>([1]Previsionnel!$Q$7/COUNT($C$384:$C$407))</f>
        <v>0</v>
      </c>
      <c r="H397" s="60"/>
      <c r="I397" s="60"/>
      <c r="J397" s="60"/>
      <c r="K397" s="60"/>
      <c r="L397" s="60"/>
      <c r="M397" s="60"/>
      <c r="N397" s="60"/>
      <c r="O397" s="60"/>
      <c r="P397" s="56">
        <f t="shared" si="76"/>
        <v>0</v>
      </c>
      <c r="Q397" s="57">
        <f t="shared" si="77"/>
        <v>0</v>
      </c>
      <c r="R397" s="58">
        <f t="shared" si="78"/>
        <v>0</v>
      </c>
    </row>
    <row r="398" spans="1:18" x14ac:dyDescent="0.25">
      <c r="A398" s="59"/>
      <c r="B398" s="59"/>
      <c r="C398" s="54">
        <v>42355</v>
      </c>
      <c r="D398" s="55">
        <f>([1]Previsionnel!$Q$4/COUNT($C$384:$C$407))</f>
        <v>0</v>
      </c>
      <c r="E398" s="55">
        <f>([1]Previsionnel!$Q$5/COUNT($C$384:$C$407))</f>
        <v>0</v>
      </c>
      <c r="F398" s="55">
        <f>([1]Previsionnel!$Q$6/COUNT($C$384:$C$407))</f>
        <v>0</v>
      </c>
      <c r="G398" s="55">
        <f>([1]Previsionnel!$Q$7/COUNT($C$384:$C$407))</f>
        <v>0</v>
      </c>
      <c r="H398" s="60"/>
      <c r="I398" s="60"/>
      <c r="J398" s="60"/>
      <c r="K398" s="60"/>
      <c r="L398" s="60"/>
      <c r="M398" s="60"/>
      <c r="N398" s="60"/>
      <c r="O398" s="60"/>
      <c r="P398" s="56">
        <f t="shared" si="76"/>
        <v>0</v>
      </c>
      <c r="Q398" s="57">
        <f t="shared" si="77"/>
        <v>0</v>
      </c>
      <c r="R398" s="58">
        <f t="shared" si="78"/>
        <v>0</v>
      </c>
    </row>
    <row r="399" spans="1:18" x14ac:dyDescent="0.25">
      <c r="A399" s="59"/>
      <c r="B399" s="59"/>
      <c r="C399" s="54">
        <v>42356</v>
      </c>
      <c r="D399" s="55">
        <f>([1]Previsionnel!$Q$4/COUNT($C$384:$C$407))</f>
        <v>0</v>
      </c>
      <c r="E399" s="55">
        <f>([1]Previsionnel!$Q$5/COUNT($C$384:$C$407))</f>
        <v>0</v>
      </c>
      <c r="F399" s="55">
        <f>([1]Previsionnel!$Q$6/COUNT($C$384:$C$407))</f>
        <v>0</v>
      </c>
      <c r="G399" s="55">
        <f>([1]Previsionnel!$Q$7/COUNT($C$384:$C$407))</f>
        <v>0</v>
      </c>
      <c r="H399" s="60"/>
      <c r="I399" s="60"/>
      <c r="J399" s="60"/>
      <c r="K399" s="60"/>
      <c r="L399" s="60"/>
      <c r="M399" s="60"/>
      <c r="N399" s="60"/>
      <c r="O399" s="60"/>
      <c r="P399" s="56">
        <f t="shared" si="76"/>
        <v>0</v>
      </c>
      <c r="Q399" s="57">
        <f t="shared" si="77"/>
        <v>0</v>
      </c>
      <c r="R399" s="58">
        <f t="shared" si="78"/>
        <v>0</v>
      </c>
    </row>
    <row r="400" spans="1:18" ht="15.75" x14ac:dyDescent="0.25">
      <c r="A400" s="50"/>
      <c r="B400" s="51">
        <v>52</v>
      </c>
      <c r="C400" s="61"/>
      <c r="D400" s="52">
        <f t="shared" ref="D400:O400" si="94">SUM(D401:D405)</f>
        <v>0</v>
      </c>
      <c r="E400" s="52">
        <f t="shared" si="94"/>
        <v>0</v>
      </c>
      <c r="F400" s="52">
        <f t="shared" si="94"/>
        <v>0</v>
      </c>
      <c r="G400" s="52">
        <f t="shared" si="94"/>
        <v>0</v>
      </c>
      <c r="H400" s="52">
        <f t="shared" si="94"/>
        <v>0</v>
      </c>
      <c r="I400" s="52">
        <f t="shared" si="94"/>
        <v>0</v>
      </c>
      <c r="J400" s="52">
        <f t="shared" si="94"/>
        <v>0</v>
      </c>
      <c r="K400" s="52">
        <f t="shared" si="94"/>
        <v>0</v>
      </c>
      <c r="L400" s="52">
        <f t="shared" si="94"/>
        <v>0</v>
      </c>
      <c r="M400" s="52">
        <f t="shared" si="94"/>
        <v>0</v>
      </c>
      <c r="N400" s="52">
        <f t="shared" si="94"/>
        <v>0</v>
      </c>
      <c r="O400" s="52">
        <f t="shared" si="94"/>
        <v>0</v>
      </c>
      <c r="P400" s="53">
        <f>SUM(D400:G400)</f>
        <v>0</v>
      </c>
      <c r="Q400" s="53">
        <f>SUM(H400:K400)</f>
        <v>0</v>
      </c>
      <c r="R400" s="53">
        <f>SUM(L400:O400)</f>
        <v>0</v>
      </c>
    </row>
    <row r="401" spans="1:18" x14ac:dyDescent="0.25">
      <c r="A401" s="59"/>
      <c r="B401" s="59"/>
      <c r="C401" s="54">
        <v>42359</v>
      </c>
      <c r="D401" s="55">
        <f>([1]Previsionnel!$Q$4/COUNT($C$384:$C$407))</f>
        <v>0</v>
      </c>
      <c r="E401" s="55">
        <f>([1]Previsionnel!$Q$5/COUNT($C$384:$C$407))</f>
        <v>0</v>
      </c>
      <c r="F401" s="55">
        <f>([1]Previsionnel!$Q$6/COUNT($C$384:$C$407))</f>
        <v>0</v>
      </c>
      <c r="G401" s="55">
        <f>([1]Previsionnel!$Q$7/COUNT($C$384:$C$407))</f>
        <v>0</v>
      </c>
      <c r="H401" s="60"/>
      <c r="I401" s="60"/>
      <c r="J401" s="60"/>
      <c r="K401" s="60"/>
      <c r="L401" s="60"/>
      <c r="M401" s="60"/>
      <c r="N401" s="60"/>
      <c r="O401" s="60"/>
      <c r="P401" s="56">
        <f t="shared" si="76"/>
        <v>0</v>
      </c>
      <c r="Q401" s="57">
        <f t="shared" si="77"/>
        <v>0</v>
      </c>
      <c r="R401" s="58">
        <f t="shared" si="78"/>
        <v>0</v>
      </c>
    </row>
    <row r="402" spans="1:18" x14ac:dyDescent="0.25">
      <c r="A402" s="59"/>
      <c r="B402" s="59"/>
      <c r="C402" s="54">
        <v>42360</v>
      </c>
      <c r="D402" s="55">
        <f>([1]Previsionnel!$Q$4/COUNT($C$384:$C$407))</f>
        <v>0</v>
      </c>
      <c r="E402" s="55">
        <f>([1]Previsionnel!$Q$5/COUNT($C$384:$C$407))</f>
        <v>0</v>
      </c>
      <c r="F402" s="55">
        <f>([1]Previsionnel!$Q$6/COUNT($C$384:$C$407))</f>
        <v>0</v>
      </c>
      <c r="G402" s="55">
        <f>([1]Previsionnel!$Q$7/COUNT($C$384:$C$407))</f>
        <v>0</v>
      </c>
      <c r="H402" s="60"/>
      <c r="I402" s="60"/>
      <c r="J402" s="60"/>
      <c r="K402" s="60"/>
      <c r="L402" s="60"/>
      <c r="M402" s="60"/>
      <c r="N402" s="60"/>
      <c r="O402" s="60"/>
      <c r="P402" s="56">
        <f t="shared" si="76"/>
        <v>0</v>
      </c>
      <c r="Q402" s="57">
        <f t="shared" si="77"/>
        <v>0</v>
      </c>
      <c r="R402" s="58">
        <f t="shared" si="78"/>
        <v>0</v>
      </c>
    </row>
    <row r="403" spans="1:18" x14ac:dyDescent="0.25">
      <c r="A403" s="59"/>
      <c r="B403" s="59"/>
      <c r="C403" s="54">
        <v>42361</v>
      </c>
      <c r="D403" s="55">
        <f>([1]Previsionnel!$Q$4/COUNT($C$384:$C$407))</f>
        <v>0</v>
      </c>
      <c r="E403" s="55">
        <f>([1]Previsionnel!$Q$5/COUNT($C$384:$C$407))</f>
        <v>0</v>
      </c>
      <c r="F403" s="55">
        <f>([1]Previsionnel!$Q$6/COUNT($C$384:$C$407))</f>
        <v>0</v>
      </c>
      <c r="G403" s="55">
        <f>([1]Previsionnel!$Q$7/COUNT($C$384:$C$407))</f>
        <v>0</v>
      </c>
      <c r="H403" s="60"/>
      <c r="I403" s="60"/>
      <c r="J403" s="60"/>
      <c r="K403" s="60"/>
      <c r="L403" s="60"/>
      <c r="M403" s="60"/>
      <c r="N403" s="60"/>
      <c r="O403" s="60"/>
      <c r="P403" s="56">
        <f>SUM(D403:G403)</f>
        <v>0</v>
      </c>
      <c r="Q403" s="57">
        <f>SUM(H403:K403)</f>
        <v>0</v>
      </c>
      <c r="R403" s="58">
        <f>SUM(L403:O403)</f>
        <v>0</v>
      </c>
    </row>
    <row r="404" spans="1:18" x14ac:dyDescent="0.25">
      <c r="A404" s="59"/>
      <c r="B404" s="59"/>
      <c r="C404" s="54">
        <v>42362</v>
      </c>
      <c r="D404" s="55">
        <f>([1]Previsionnel!$Q$4/COUNT($C$384:$C$407))</f>
        <v>0</v>
      </c>
      <c r="E404" s="55">
        <f>([1]Previsionnel!$Q$5/COUNT($C$384:$C$407))</f>
        <v>0</v>
      </c>
      <c r="F404" s="55">
        <f>([1]Previsionnel!$Q$6/COUNT($C$384:$C$407))</f>
        <v>0</v>
      </c>
      <c r="G404" s="55">
        <f>([1]Previsionnel!$Q$7/COUNT($C$384:$C$407))</f>
        <v>0</v>
      </c>
      <c r="H404" s="60"/>
      <c r="I404" s="60"/>
      <c r="J404" s="60"/>
      <c r="K404" s="60"/>
      <c r="L404" s="60"/>
      <c r="M404" s="60"/>
      <c r="N404" s="60"/>
      <c r="O404" s="60"/>
      <c r="P404" s="56">
        <f>SUM(D404:G404)</f>
        <v>0</v>
      </c>
      <c r="Q404" s="57">
        <f>SUM(H404:K404)</f>
        <v>0</v>
      </c>
      <c r="R404" s="58">
        <f>SUM(L404:O404)</f>
        <v>0</v>
      </c>
    </row>
    <row r="405" spans="1:18" x14ac:dyDescent="0.25">
      <c r="A405" s="59"/>
      <c r="B405" s="59"/>
      <c r="C405" s="54">
        <v>42363</v>
      </c>
      <c r="D405" s="55">
        <f>([1]Previsionnel!$Q$4/COUNT($C$384:$C$407))</f>
        <v>0</v>
      </c>
      <c r="E405" s="55">
        <f>([1]Previsionnel!$Q$5/COUNT($C$384:$C$407))</f>
        <v>0</v>
      </c>
      <c r="F405" s="55">
        <f>([1]Previsionnel!$Q$6/COUNT($C$384:$C$407))</f>
        <v>0</v>
      </c>
      <c r="G405" s="55">
        <f>([1]Previsionnel!$Q$7/COUNT($C$384:$C$407))</f>
        <v>0</v>
      </c>
      <c r="H405" s="60"/>
      <c r="I405" s="60"/>
      <c r="J405" s="60"/>
      <c r="K405" s="60"/>
      <c r="L405" s="60"/>
      <c r="M405" s="60"/>
      <c r="N405" s="60"/>
      <c r="O405" s="60"/>
      <c r="P405" s="56">
        <f>SUM(D405:G405)</f>
        <v>0</v>
      </c>
      <c r="Q405" s="57">
        <f>SUM(H405:K405)</f>
        <v>0</v>
      </c>
      <c r="R405" s="58">
        <f>SUM(L405:O405)</f>
        <v>0</v>
      </c>
    </row>
    <row r="406" spans="1:18" ht="15.75" x14ac:dyDescent="0.25">
      <c r="A406" s="50"/>
      <c r="B406" s="51">
        <v>1</v>
      </c>
      <c r="C406" s="61"/>
      <c r="D406" s="52">
        <f t="shared" ref="D406:O406" si="95">SUM(D407:D411)</f>
        <v>0</v>
      </c>
      <c r="E406" s="52">
        <f t="shared" si="95"/>
        <v>0</v>
      </c>
      <c r="F406" s="52">
        <f t="shared" si="95"/>
        <v>0</v>
      </c>
      <c r="G406" s="52">
        <f t="shared" si="95"/>
        <v>0</v>
      </c>
      <c r="H406" s="52">
        <f t="shared" si="95"/>
        <v>0</v>
      </c>
      <c r="I406" s="52">
        <f t="shared" si="95"/>
        <v>0</v>
      </c>
      <c r="J406" s="52">
        <f t="shared" si="95"/>
        <v>0</v>
      </c>
      <c r="K406" s="52">
        <f t="shared" si="95"/>
        <v>0</v>
      </c>
      <c r="L406" s="52">
        <f t="shared" si="95"/>
        <v>0</v>
      </c>
      <c r="M406" s="52">
        <f t="shared" si="95"/>
        <v>0</v>
      </c>
      <c r="N406" s="52">
        <f t="shared" si="95"/>
        <v>0</v>
      </c>
      <c r="O406" s="52">
        <f t="shared" si="95"/>
        <v>0</v>
      </c>
      <c r="P406" s="53">
        <f>SUM(D406:G406)</f>
        <v>0</v>
      </c>
      <c r="Q406" s="53">
        <f>SUM(H406:K406)</f>
        <v>0</v>
      </c>
      <c r="R406" s="53">
        <f>SUM(L406:O406)</f>
        <v>0</v>
      </c>
    </row>
    <row r="407" spans="1:18" x14ac:dyDescent="0.25">
      <c r="A407" s="59"/>
      <c r="C407" s="54">
        <v>42366</v>
      </c>
      <c r="D407" s="55">
        <f>([1]Previsionnel!$Q$4/COUNT($C$384:$C$407))</f>
        <v>0</v>
      </c>
      <c r="E407" s="55">
        <f>([1]Previsionnel!$Q$5/COUNT($C$384:$C$407))</f>
        <v>0</v>
      </c>
      <c r="F407" s="55">
        <f>([1]Previsionnel!$Q$6/COUNT($C$384:$C$407))</f>
        <v>0</v>
      </c>
      <c r="G407" s="55">
        <f>([1]Previsionnel!$Q$7/COUNT($C$384:$C$407))</f>
        <v>0</v>
      </c>
      <c r="H407" s="60"/>
      <c r="I407" s="60"/>
      <c r="J407" s="60"/>
      <c r="K407" s="60"/>
      <c r="L407" s="60"/>
      <c r="M407" s="60"/>
      <c r="N407" s="60"/>
      <c r="O407" s="60"/>
      <c r="P407" s="56">
        <f>SUM(D407:G407)</f>
        <v>0</v>
      </c>
      <c r="Q407" s="57">
        <f>SUM(H407:K407)</f>
        <v>0</v>
      </c>
      <c r="R407" s="58">
        <f>SUM(L407:O407)</f>
        <v>0</v>
      </c>
    </row>
  </sheetData>
  <conditionalFormatting sqref="O140 A359:A382 R2 A142:A165 A138 A385:A407 A6:A31 C5:C31 P3:R13 P15:R19 P21:R25 P27:R31 P34:R38 P40:R44 P46:R50 P52:R56 P59:R63 P65:R69 P71:R75 P77:R81 P83:R85 P90:R94 P96:R100 P102:R106 P108:R112 P115:R119 P121:R125 P127:R131 P133:R137 P140:R144 P146:R150 P152:R156 P158:R162 P164:R165 P171:R175 P177:R181 P183:R187 P189:R192 P196:R200 P202:R206 P208:R212 P214:R218 P221:R225 P227:R231 P233:R237 P239:R243 P245:R246 P252:R256 P258:R262 P264:R268 P270:R274 P277:R281 P283:R287 P289:R293 P295:R299 P301:R301 P308:R312 P314:R318 P320:R324 P326:R328 P333:R337 P339:R343 P345:R349 P351:R355 P358:R362 P364:R368 P370:R374 P376:R380 P382:R382 P389:R393 P395:R399 P401:R405 P407:R407 C33:C56 C58:C85 C87:C112 P87:R88 A114 C114:C137 C139:C165 C167:C192 P167:R169 C194:C218 P194:R194 C220:C246 C248:C274 P248:R250 C276:C301 C303:C328 P303:R306 C330:C355 P330:R331 C357:C382 C384:C407 P384:R387 A88:A112 A61:A86 A33:A58 I5:L5 L6:L7">
    <cfRule type="cellIs" dxfId="5227" priority="191" operator="between">
      <formula>0</formula>
      <formula>0</formula>
    </cfRule>
  </conditionalFormatting>
  <conditionalFormatting sqref="B33">
    <cfRule type="cellIs" dxfId="5225" priority="2422" operator="between">
      <formula>0</formula>
      <formula>0</formula>
    </cfRule>
  </conditionalFormatting>
  <conditionalFormatting sqref="B15 B17 B24:B25 A4:C4 B3:C3">
    <cfRule type="cellIs" dxfId="5223" priority="2421" operator="between">
      <formula>0</formula>
      <formula>0</formula>
    </cfRule>
  </conditionalFormatting>
  <conditionalFormatting sqref="B33">
    <cfRule type="cellIs" dxfId="5221" priority="2420" operator="between">
      <formula>0</formula>
      <formula>0</formula>
    </cfRule>
  </conditionalFormatting>
  <conditionalFormatting sqref="B33">
    <cfRule type="cellIs" dxfId="5219" priority="2419" operator="between">
      <formula>0</formula>
      <formula>0</formula>
    </cfRule>
  </conditionalFormatting>
  <conditionalFormatting sqref="A1:C1">
    <cfRule type="cellIs" dxfId="5217" priority="2418" operator="between">
      <formula>0</formula>
      <formula>0</formula>
    </cfRule>
  </conditionalFormatting>
  <conditionalFormatting sqref="A1:C1">
    <cfRule type="cellIs" dxfId="5215" priority="2417" operator="between">
      <formula>0</formula>
      <formula>0</formula>
    </cfRule>
  </conditionalFormatting>
  <conditionalFormatting sqref="A1:C1">
    <cfRule type="cellIs" dxfId="5213" priority="2416" operator="between">
      <formula>0</formula>
      <formula>0</formula>
    </cfRule>
  </conditionalFormatting>
  <conditionalFormatting sqref="D1">
    <cfRule type="cellIs" dxfId="5211" priority="2415" operator="between">
      <formula>0</formula>
      <formula>0</formula>
    </cfRule>
  </conditionalFormatting>
  <conditionalFormatting sqref="D1">
    <cfRule type="cellIs" dxfId="5209" priority="2414" operator="between">
      <formula>0</formula>
      <formula>0</formula>
    </cfRule>
  </conditionalFormatting>
  <conditionalFormatting sqref="D1">
    <cfRule type="cellIs" dxfId="5207" priority="2413" operator="between">
      <formula>0</formula>
      <formula>0</formula>
    </cfRule>
  </conditionalFormatting>
  <conditionalFormatting sqref="B12:B13">
    <cfRule type="cellIs" dxfId="5205" priority="2408" operator="between">
      <formula>0</formula>
      <formula>0</formula>
    </cfRule>
  </conditionalFormatting>
  <conditionalFormatting sqref="B10">
    <cfRule type="cellIs" dxfId="5203" priority="2412" operator="between">
      <formula>0</formula>
      <formula>0</formula>
    </cfRule>
  </conditionalFormatting>
  <conditionalFormatting sqref="B16">
    <cfRule type="cellIs" dxfId="5201" priority="2411" operator="between">
      <formula>0</formula>
      <formula>0</formula>
    </cfRule>
  </conditionalFormatting>
  <conditionalFormatting sqref="B11">
    <cfRule type="cellIs" dxfId="5199" priority="2410" operator="between">
      <formula>0</formula>
      <formula>0</formula>
    </cfRule>
  </conditionalFormatting>
  <conditionalFormatting sqref="B14">
    <cfRule type="cellIs" dxfId="5197" priority="2409" operator="between">
      <formula>0</formula>
      <formula>0</formula>
    </cfRule>
  </conditionalFormatting>
  <conditionalFormatting sqref="B7">
    <cfRule type="cellIs" dxfId="5195" priority="2404" operator="between">
      <formula>0</formula>
      <formula>0</formula>
    </cfRule>
  </conditionalFormatting>
  <conditionalFormatting sqref="B9">
    <cfRule type="cellIs" dxfId="5193" priority="2407" operator="between">
      <formula>0</formula>
      <formula>0</formula>
    </cfRule>
  </conditionalFormatting>
  <conditionalFormatting sqref="B23">
    <cfRule type="cellIs" dxfId="5191" priority="2402" operator="between">
      <formula>0</formula>
      <formula>0</formula>
    </cfRule>
  </conditionalFormatting>
  <conditionalFormatting sqref="B6">
    <cfRule type="cellIs" dxfId="5189" priority="2406" operator="between">
      <formula>0</formula>
      <formula>0</formula>
    </cfRule>
  </conditionalFormatting>
  <conditionalFormatting sqref="B8">
    <cfRule type="cellIs" dxfId="5187" priority="2405" operator="between">
      <formula>0</formula>
      <formula>0</formula>
    </cfRule>
  </conditionalFormatting>
  <conditionalFormatting sqref="B20">
    <cfRule type="cellIs" dxfId="5185" priority="2399" operator="between">
      <formula>0</formula>
      <formula>0</formula>
    </cfRule>
  </conditionalFormatting>
  <conditionalFormatting sqref="B22">
    <cfRule type="cellIs" dxfId="5183" priority="2403" operator="between">
      <formula>0</formula>
      <formula>0</formula>
    </cfRule>
  </conditionalFormatting>
  <conditionalFormatting sqref="B18:B19">
    <cfRule type="cellIs" dxfId="5181" priority="2401" operator="between">
      <formula>0</formula>
      <formula>0</formula>
    </cfRule>
  </conditionalFormatting>
  <conditionalFormatting sqref="B21">
    <cfRule type="cellIs" dxfId="5179" priority="2400" operator="between">
      <formula>0</formula>
      <formula>0</formula>
    </cfRule>
  </conditionalFormatting>
  <conditionalFormatting sqref="B29">
    <cfRule type="cellIs" dxfId="5177" priority="2398" operator="between">
      <formula>0</formula>
      <formula>0</formula>
    </cfRule>
  </conditionalFormatting>
  <conditionalFormatting sqref="B27">
    <cfRule type="cellIs" dxfId="5175" priority="2394" operator="between">
      <formula>0</formula>
      <formula>0</formula>
    </cfRule>
  </conditionalFormatting>
  <conditionalFormatting sqref="B30:B31">
    <cfRule type="cellIs" dxfId="5173" priority="2397" operator="between">
      <formula>0</formula>
      <formula>0</formula>
    </cfRule>
  </conditionalFormatting>
  <conditionalFormatting sqref="B26">
    <cfRule type="cellIs" dxfId="5171" priority="2396" operator="between">
      <formula>0</formula>
      <formula>0</formula>
    </cfRule>
  </conditionalFormatting>
  <conditionalFormatting sqref="B28">
    <cfRule type="cellIs" dxfId="5169" priority="2395" operator="between">
      <formula>0</formula>
      <formula>0</formula>
    </cfRule>
  </conditionalFormatting>
  <conditionalFormatting sqref="B34:B56 B58:B85 B87:B112 B114:B137 B139:B165 B167:B192 B194:B218 B220:B246 B248:B274 B276:B301 B303:B328 B330:B355 B357:B382 B384:B406">
    <cfRule type="cellIs" dxfId="5167" priority="2393" operator="between">
      <formula>0</formula>
      <formula>0</formula>
    </cfRule>
  </conditionalFormatting>
  <conditionalFormatting sqref="E1">
    <cfRule type="cellIs" dxfId="5165" priority="2392" operator="between">
      <formula>0</formula>
      <formula>0</formula>
    </cfRule>
  </conditionalFormatting>
  <conditionalFormatting sqref="E1">
    <cfRule type="cellIs" dxfId="5163" priority="2391" operator="between">
      <formula>0</formula>
      <formula>0</formula>
    </cfRule>
  </conditionalFormatting>
  <conditionalFormatting sqref="E1">
    <cfRule type="cellIs" dxfId="5161" priority="2390" operator="between">
      <formula>0</formula>
      <formula>0</formula>
    </cfRule>
  </conditionalFormatting>
  <conditionalFormatting sqref="F1">
    <cfRule type="cellIs" dxfId="5159" priority="2389" operator="between">
      <formula>0</formula>
      <formula>0</formula>
    </cfRule>
  </conditionalFormatting>
  <conditionalFormatting sqref="F1">
    <cfRule type="cellIs" dxfId="5157" priority="2388" operator="between">
      <formula>0</formula>
      <formula>0</formula>
    </cfRule>
  </conditionalFormatting>
  <conditionalFormatting sqref="F1">
    <cfRule type="cellIs" dxfId="5155" priority="2387" operator="between">
      <formula>0</formula>
      <formula>0</formula>
    </cfRule>
  </conditionalFormatting>
  <conditionalFormatting sqref="G1">
    <cfRule type="cellIs" dxfId="5153" priority="2386" operator="between">
      <formula>0</formula>
      <formula>0</formula>
    </cfRule>
  </conditionalFormatting>
  <conditionalFormatting sqref="G1">
    <cfRule type="cellIs" dxfId="5151" priority="2385" operator="between">
      <formula>0</formula>
      <formula>0</formula>
    </cfRule>
  </conditionalFormatting>
  <conditionalFormatting sqref="G1">
    <cfRule type="cellIs" dxfId="5149" priority="2384" operator="between">
      <formula>0</formula>
      <formula>0</formula>
    </cfRule>
  </conditionalFormatting>
  <conditionalFormatting sqref="H34 H42 H49 H56 H65 H72:H73 H80 H88 H96 H103:H105 H141 H133 H125 H118 H110 H172 H203:H205 H239 H272 H304:H306 H341:H343 H334:H335 H373 H404:H405 H345 H407">
    <cfRule type="cellIs" dxfId="5147" priority="2383" operator="between">
      <formula>0</formula>
      <formula>0</formula>
    </cfRule>
  </conditionalFormatting>
  <conditionalFormatting sqref="H18 H16 H25 D5:G7 D3:O4 D9:G13 D8:O8 D15:G19 D21:G25 D27:G31 D34:G38 D40:G44 D46:G50 D52:G56 D59:G63 D65:G69 D71:G75 D77:G81 D83:G85 D90:G94 D96:G100 D102:G106 D108:G112 D115:G119 D121:G125 D127:G131 D133:G137 D140:G144 D146:G150 D152:G156 D158:G162 D164:G165 D171:G175 D177:G181 D183:G187 D189:G192 D196:G200 D202:G206 D208:G212 D214:G218 D221:G225 D227:G231 D233:G237 D239:G243 D245:G246 D252:G256 D258:G262 D264:G268 D270:G274 D277:G281 D283:G287 D289:G293 D295:G299 D301:G301 D308:G312 D314:G318 D320:G324 D326:G328 D333:G337 D339:G343 D345:G349 D351:G355 D358:G362 D364:G368 D370:G374 D376:G380 D382:G382 D389:G393 D395:G399 D401:G405 D407:G407 D87:G88 D167:G169 D194:G194 D248:G250 D303:G306 D330:G331 D384:G387 H7 M5:O5">
    <cfRule type="cellIs" dxfId="5145" priority="2382" operator="between">
      <formula>0</formula>
      <formula>0</formula>
    </cfRule>
  </conditionalFormatting>
  <conditionalFormatting sqref="H34">
    <cfRule type="cellIs" dxfId="5143" priority="2381" operator="between">
      <formula>0</formula>
      <formula>0</formula>
    </cfRule>
  </conditionalFormatting>
  <conditionalFormatting sqref="H34 H42 H49 H56">
    <cfRule type="cellIs" dxfId="5141" priority="2380" operator="between">
      <formula>0</formula>
      <formula>0</formula>
    </cfRule>
  </conditionalFormatting>
  <conditionalFormatting sqref="H1">
    <cfRule type="cellIs" dxfId="5139" priority="2379" operator="between">
      <formula>0</formula>
      <formula>0</formula>
    </cfRule>
  </conditionalFormatting>
  <conditionalFormatting sqref="H1">
    <cfRule type="cellIs" dxfId="5137" priority="2378" operator="between">
      <formula>0</formula>
      <formula>0</formula>
    </cfRule>
  </conditionalFormatting>
  <conditionalFormatting sqref="H1">
    <cfRule type="cellIs" dxfId="5135" priority="2377" operator="between">
      <formula>0</formula>
      <formula>0</formula>
    </cfRule>
  </conditionalFormatting>
  <conditionalFormatting sqref="H85">
    <cfRule type="cellIs" dxfId="5133" priority="2324" operator="between">
      <formula>0</formula>
      <formula>0</formula>
    </cfRule>
  </conditionalFormatting>
  <conditionalFormatting sqref="H81">
    <cfRule type="cellIs" dxfId="5131" priority="2322" operator="between">
      <formula>0</formula>
      <formula>0</formula>
    </cfRule>
  </conditionalFormatting>
  <conditionalFormatting sqref="H13">
    <cfRule type="cellIs" dxfId="5129" priority="2372" operator="between">
      <formula>0</formula>
      <formula>0</formula>
    </cfRule>
  </conditionalFormatting>
  <conditionalFormatting sqref="H11">
    <cfRule type="cellIs" dxfId="5127" priority="2376" operator="between">
      <formula>0</formula>
      <formula>0</formula>
    </cfRule>
  </conditionalFormatting>
  <conditionalFormatting sqref="H130">
    <cfRule type="cellIs" dxfId="5125" priority="2314" operator="between">
      <formula>0</formula>
      <formula>0</formula>
    </cfRule>
  </conditionalFormatting>
  <conditionalFormatting sqref="H17">
    <cfRule type="cellIs" dxfId="5123" priority="2375" operator="between">
      <formula>0</formula>
      <formula>0</formula>
    </cfRule>
  </conditionalFormatting>
  <conditionalFormatting sqref="H131">
    <cfRule type="cellIs" dxfId="5121" priority="2313" operator="between">
      <formula>0</formula>
      <formula>0</formula>
    </cfRule>
  </conditionalFormatting>
  <conditionalFormatting sqref="H12">
    <cfRule type="cellIs" dxfId="5119" priority="2374" operator="between">
      <formula>0</formula>
      <formula>0</formula>
    </cfRule>
  </conditionalFormatting>
  <conditionalFormatting sqref="H127">
    <cfRule type="cellIs" dxfId="5117" priority="2312" operator="between">
      <formula>0</formula>
      <formula>0</formula>
    </cfRule>
  </conditionalFormatting>
  <conditionalFormatting sqref="H15">
    <cfRule type="cellIs" dxfId="5115" priority="2373" operator="between">
      <formula>0</formula>
      <formula>0</formula>
    </cfRule>
  </conditionalFormatting>
  <conditionalFormatting sqref="H129">
    <cfRule type="cellIs" dxfId="5113" priority="2311" operator="between">
      <formula>0</formula>
      <formula>0</formula>
    </cfRule>
  </conditionalFormatting>
  <conditionalFormatting sqref="H128">
    <cfRule type="cellIs" dxfId="5111" priority="2310" operator="between">
      <formula>0</formula>
      <formula>0</formula>
    </cfRule>
  </conditionalFormatting>
  <conditionalFormatting sqref="H10">
    <cfRule type="cellIs" dxfId="5109" priority="2371" operator="between">
      <formula>0</formula>
      <formula>0</formula>
    </cfRule>
  </conditionalFormatting>
  <conditionalFormatting sqref="H123">
    <cfRule type="cellIs" dxfId="5107" priority="2309" operator="between">
      <formula>0</formula>
      <formula>0</formula>
    </cfRule>
  </conditionalFormatting>
  <conditionalFormatting sqref="H24">
    <cfRule type="cellIs" dxfId="5105" priority="2368" operator="between">
      <formula>0</formula>
      <formula>0</formula>
    </cfRule>
  </conditionalFormatting>
  <conditionalFormatting sqref="H119">
    <cfRule type="cellIs" dxfId="5103" priority="2307" operator="between">
      <formula>0</formula>
      <formula>0</formula>
    </cfRule>
  </conditionalFormatting>
  <conditionalFormatting sqref="H9">
    <cfRule type="cellIs" dxfId="5101" priority="2370" operator="between">
      <formula>0</formula>
      <formula>0</formula>
    </cfRule>
  </conditionalFormatting>
  <conditionalFormatting sqref="H122">
    <cfRule type="cellIs" dxfId="5099" priority="2306" operator="between">
      <formula>0</formula>
      <formula>0</formula>
    </cfRule>
  </conditionalFormatting>
  <conditionalFormatting sqref="H21">
    <cfRule type="cellIs" dxfId="5097" priority="2365" operator="between">
      <formula>0</formula>
      <formula>0</formula>
    </cfRule>
  </conditionalFormatting>
  <conditionalFormatting sqref="H121">
    <cfRule type="cellIs" dxfId="5095" priority="2305" operator="between">
      <formula>0</formula>
      <formula>0</formula>
    </cfRule>
  </conditionalFormatting>
  <conditionalFormatting sqref="H23">
    <cfRule type="cellIs" dxfId="5093" priority="2369" operator="between">
      <formula>0</formula>
      <formula>0</formula>
    </cfRule>
  </conditionalFormatting>
  <conditionalFormatting sqref="H19">
    <cfRule type="cellIs" dxfId="5091" priority="2367" operator="between">
      <formula>0</formula>
      <formula>0</formula>
    </cfRule>
  </conditionalFormatting>
  <conditionalFormatting sqref="H22">
    <cfRule type="cellIs" dxfId="5089" priority="2366" operator="between">
      <formula>0</formula>
      <formula>0</formula>
    </cfRule>
  </conditionalFormatting>
  <conditionalFormatting sqref="H30">
    <cfRule type="cellIs" dxfId="5087" priority="2364" operator="between">
      <formula>0</formula>
      <formula>0</formula>
    </cfRule>
  </conditionalFormatting>
  <conditionalFormatting sqref="H28">
    <cfRule type="cellIs" dxfId="5085" priority="2360" operator="between">
      <formula>0</formula>
      <formula>0</formula>
    </cfRule>
  </conditionalFormatting>
  <conditionalFormatting sqref="H31">
    <cfRule type="cellIs" dxfId="5083" priority="2363" operator="between">
      <formula>0</formula>
      <formula>0</formula>
    </cfRule>
  </conditionalFormatting>
  <conditionalFormatting sqref="H27">
    <cfRule type="cellIs" dxfId="5081" priority="2362" operator="between">
      <formula>0</formula>
      <formula>0</formula>
    </cfRule>
  </conditionalFormatting>
  <conditionalFormatting sqref="H29">
    <cfRule type="cellIs" dxfId="5079" priority="2361" operator="between">
      <formula>0</formula>
      <formula>0</formula>
    </cfRule>
  </conditionalFormatting>
  <conditionalFormatting sqref="H36">
    <cfRule type="cellIs" dxfId="5077" priority="2357" operator="between">
      <formula>0</formula>
      <formula>0</formula>
    </cfRule>
  </conditionalFormatting>
  <conditionalFormatting sqref="H35">
    <cfRule type="cellIs" dxfId="5075" priority="2359" operator="between">
      <formula>0</formula>
      <formula>0</formula>
    </cfRule>
  </conditionalFormatting>
  <conditionalFormatting sqref="H135">
    <cfRule type="cellIs" dxfId="5073" priority="2294" operator="between">
      <formula>0</formula>
      <formula>0</formula>
    </cfRule>
  </conditionalFormatting>
  <conditionalFormatting sqref="H37">
    <cfRule type="cellIs" dxfId="5071" priority="2358" operator="between">
      <formula>0</formula>
      <formula>0</formula>
    </cfRule>
  </conditionalFormatting>
  <conditionalFormatting sqref="H134">
    <cfRule type="cellIs" dxfId="5069" priority="2293" operator="between">
      <formula>0</formula>
      <formula>0</formula>
    </cfRule>
  </conditionalFormatting>
  <conditionalFormatting sqref="H169">
    <cfRule type="cellIs" dxfId="5067" priority="2291" operator="between">
      <formula>0</formula>
      <formula>0</formula>
    </cfRule>
  </conditionalFormatting>
  <conditionalFormatting sqref="H38">
    <cfRule type="cellIs" dxfId="5065" priority="2356" operator="between">
      <formula>0</formula>
      <formula>0</formula>
    </cfRule>
  </conditionalFormatting>
  <conditionalFormatting sqref="H171">
    <cfRule type="cellIs" dxfId="5063" priority="2290" operator="between">
      <formula>0</formula>
      <formula>0</formula>
    </cfRule>
  </conditionalFormatting>
  <conditionalFormatting sqref="H41">
    <cfRule type="cellIs" dxfId="5061" priority="2355" operator="between">
      <formula>0</formula>
      <formula>0</formula>
    </cfRule>
  </conditionalFormatting>
  <conditionalFormatting sqref="H47">
    <cfRule type="cellIs" dxfId="5059" priority="2354" operator="between">
      <formula>0</formula>
      <formula>0</formula>
    </cfRule>
  </conditionalFormatting>
  <conditionalFormatting sqref="H44">
    <cfRule type="cellIs" dxfId="5057" priority="2350" operator="between">
      <formula>0</formula>
      <formula>0</formula>
    </cfRule>
  </conditionalFormatting>
  <conditionalFormatting sqref="H48">
    <cfRule type="cellIs" dxfId="5055" priority="2353" operator="between">
      <formula>0</formula>
      <formula>0</formula>
    </cfRule>
  </conditionalFormatting>
  <conditionalFormatting sqref="H43">
    <cfRule type="cellIs" dxfId="5053" priority="2352" operator="between">
      <formula>0</formula>
      <formula>0</formula>
    </cfRule>
  </conditionalFormatting>
  <conditionalFormatting sqref="H46">
    <cfRule type="cellIs" dxfId="5051" priority="2351" operator="between">
      <formula>0</formula>
      <formula>0</formula>
    </cfRule>
  </conditionalFormatting>
  <conditionalFormatting sqref="H54">
    <cfRule type="cellIs" dxfId="5049" priority="2349" operator="between">
      <formula>0</formula>
      <formula>0</formula>
    </cfRule>
  </conditionalFormatting>
  <conditionalFormatting sqref="H52">
    <cfRule type="cellIs" dxfId="5047" priority="2345" operator="between">
      <formula>0</formula>
      <formula>0</formula>
    </cfRule>
  </conditionalFormatting>
  <conditionalFormatting sqref="H55">
    <cfRule type="cellIs" dxfId="5045" priority="2348" operator="between">
      <formula>0</formula>
      <formula>0</formula>
    </cfRule>
  </conditionalFormatting>
  <conditionalFormatting sqref="H50">
    <cfRule type="cellIs" dxfId="5043" priority="2347" operator="between">
      <formula>0</formula>
      <formula>0</formula>
    </cfRule>
  </conditionalFormatting>
  <conditionalFormatting sqref="H154">
    <cfRule type="cellIs" dxfId="5041" priority="2280" operator="between">
      <formula>0</formula>
      <formula>0</formula>
    </cfRule>
  </conditionalFormatting>
  <conditionalFormatting sqref="H53">
    <cfRule type="cellIs" dxfId="5039" priority="2346" operator="between">
      <formula>0</formula>
      <formula>0</formula>
    </cfRule>
  </conditionalFormatting>
  <conditionalFormatting sqref="H155">
    <cfRule type="cellIs" dxfId="5037" priority="2279" operator="between">
      <formula>0</formula>
      <formula>0</formula>
    </cfRule>
  </conditionalFormatting>
  <conditionalFormatting sqref="H150">
    <cfRule type="cellIs" dxfId="5035" priority="2278" operator="between">
      <formula>0</formula>
      <formula>0</formula>
    </cfRule>
  </conditionalFormatting>
  <conditionalFormatting sqref="H62">
    <cfRule type="cellIs" dxfId="5033" priority="2344" operator="between">
      <formula>0</formula>
      <formula>0</formula>
    </cfRule>
  </conditionalFormatting>
  <conditionalFormatting sqref="H153">
    <cfRule type="cellIs" dxfId="5031" priority="2277" operator="between">
      <formula>0</formula>
      <formula>0</formula>
    </cfRule>
  </conditionalFormatting>
  <conditionalFormatting sqref="H60">
    <cfRule type="cellIs" dxfId="5029" priority="2340" operator="between">
      <formula>0</formula>
      <formula>0</formula>
    </cfRule>
  </conditionalFormatting>
  <conditionalFormatting sqref="H63">
    <cfRule type="cellIs" dxfId="5027" priority="2343" operator="between">
      <formula>0</formula>
      <formula>0</formula>
    </cfRule>
  </conditionalFormatting>
  <conditionalFormatting sqref="H152">
    <cfRule type="cellIs" dxfId="5025" priority="2276" operator="between">
      <formula>0</formula>
      <formula>0</formula>
    </cfRule>
  </conditionalFormatting>
  <conditionalFormatting sqref="H59">
    <cfRule type="cellIs" dxfId="5023" priority="2342" operator="between">
      <formula>0</formula>
      <formula>0</formula>
    </cfRule>
  </conditionalFormatting>
  <conditionalFormatting sqref="H147">
    <cfRule type="cellIs" dxfId="5021" priority="2275" operator="between">
      <formula>0</formula>
      <formula>0</formula>
    </cfRule>
  </conditionalFormatting>
  <conditionalFormatting sqref="H61">
    <cfRule type="cellIs" dxfId="5019" priority="2341" operator="between">
      <formula>0</formula>
      <formula>0</formula>
    </cfRule>
  </conditionalFormatting>
  <conditionalFormatting sqref="H148">
    <cfRule type="cellIs" dxfId="5017" priority="2274" operator="between">
      <formula>0</formula>
      <formula>0</formula>
    </cfRule>
  </conditionalFormatting>
  <conditionalFormatting sqref="H143">
    <cfRule type="cellIs" dxfId="5015" priority="2273" operator="between">
      <formula>0</formula>
      <formula>0</formula>
    </cfRule>
  </conditionalFormatting>
  <conditionalFormatting sqref="H69">
    <cfRule type="cellIs" dxfId="5013" priority="2339" operator="between">
      <formula>0</formula>
      <formula>0</formula>
    </cfRule>
  </conditionalFormatting>
  <conditionalFormatting sqref="H146">
    <cfRule type="cellIs" dxfId="5011" priority="2272" operator="between">
      <formula>0</formula>
      <formula>0</formula>
    </cfRule>
  </conditionalFormatting>
  <conditionalFormatting sqref="H67">
    <cfRule type="cellIs" dxfId="5009" priority="2335" operator="between">
      <formula>0</formula>
      <formula>0</formula>
    </cfRule>
  </conditionalFormatting>
  <conditionalFormatting sqref="H71">
    <cfRule type="cellIs" dxfId="5007" priority="2338" operator="between">
      <formula>0</formula>
      <formula>0</formula>
    </cfRule>
  </conditionalFormatting>
  <conditionalFormatting sqref="H144">
    <cfRule type="cellIs" dxfId="5005" priority="2271" operator="between">
      <formula>0</formula>
      <formula>0</formula>
    </cfRule>
  </conditionalFormatting>
  <conditionalFormatting sqref="H66">
    <cfRule type="cellIs" dxfId="5003" priority="2337" operator="between">
      <formula>0</formula>
      <formula>0</formula>
    </cfRule>
  </conditionalFormatting>
  <conditionalFormatting sqref="H200">
    <cfRule type="cellIs" dxfId="5001" priority="2269" operator="between">
      <formula>0</formula>
      <formula>0</formula>
    </cfRule>
  </conditionalFormatting>
  <conditionalFormatting sqref="H68">
    <cfRule type="cellIs" dxfId="4999" priority="2336" operator="between">
      <formula>0</formula>
      <formula>0</formula>
    </cfRule>
  </conditionalFormatting>
  <conditionalFormatting sqref="H202">
    <cfRule type="cellIs" dxfId="4997" priority="2268" operator="between">
      <formula>0</formula>
      <formula>0</formula>
    </cfRule>
  </conditionalFormatting>
  <conditionalFormatting sqref="H197">
    <cfRule type="cellIs" dxfId="4995" priority="2267" operator="between">
      <formula>0</formula>
      <formula>0</formula>
    </cfRule>
  </conditionalFormatting>
  <conditionalFormatting sqref="H100">
    <cfRule type="cellIs" dxfId="4993" priority="2334" operator="between">
      <formula>0</formula>
      <formula>0</formula>
    </cfRule>
  </conditionalFormatting>
  <conditionalFormatting sqref="H199">
    <cfRule type="cellIs" dxfId="4991" priority="2266" operator="between">
      <formula>0</formula>
      <formula>0</formula>
    </cfRule>
  </conditionalFormatting>
  <conditionalFormatting sqref="H98">
    <cfRule type="cellIs" dxfId="4989" priority="2330" operator="between">
      <formula>0</formula>
      <formula>0</formula>
    </cfRule>
  </conditionalFormatting>
  <conditionalFormatting sqref="H102">
    <cfRule type="cellIs" dxfId="4987" priority="2333" operator="between">
      <formula>0</formula>
      <formula>0</formula>
    </cfRule>
  </conditionalFormatting>
  <conditionalFormatting sqref="H198">
    <cfRule type="cellIs" dxfId="4985" priority="2265" operator="between">
      <formula>0</formula>
      <formula>0</formula>
    </cfRule>
  </conditionalFormatting>
  <conditionalFormatting sqref="H97">
    <cfRule type="cellIs" dxfId="4983" priority="2332" operator="between">
      <formula>0</formula>
      <formula>0</formula>
    </cfRule>
  </conditionalFormatting>
  <conditionalFormatting sqref="H192">
    <cfRule type="cellIs" dxfId="4981" priority="2264" operator="between">
      <formula>0</formula>
      <formula>0</formula>
    </cfRule>
  </conditionalFormatting>
  <conditionalFormatting sqref="H99">
    <cfRule type="cellIs" dxfId="4979" priority="2331" operator="between">
      <formula>0</formula>
      <formula>0</formula>
    </cfRule>
  </conditionalFormatting>
  <conditionalFormatting sqref="H194">
    <cfRule type="cellIs" dxfId="4977" priority="2263" operator="between">
      <formula>0</formula>
      <formula>0</formula>
    </cfRule>
  </conditionalFormatting>
  <conditionalFormatting sqref="H189">
    <cfRule type="cellIs" dxfId="4975" priority="2262" operator="between">
      <formula>0</formula>
      <formula>0</formula>
    </cfRule>
  </conditionalFormatting>
  <conditionalFormatting sqref="H78">
    <cfRule type="cellIs" dxfId="4973" priority="2329" operator="between">
      <formula>0</formula>
      <formula>0</formula>
    </cfRule>
  </conditionalFormatting>
  <conditionalFormatting sqref="H191">
    <cfRule type="cellIs" dxfId="4971" priority="2261" operator="between">
      <formula>0</formula>
      <formula>0</formula>
    </cfRule>
  </conditionalFormatting>
  <conditionalFormatting sqref="H75">
    <cfRule type="cellIs" dxfId="4969" priority="2325" operator="between">
      <formula>0</formula>
      <formula>0</formula>
    </cfRule>
  </conditionalFormatting>
  <conditionalFormatting sqref="H79">
    <cfRule type="cellIs" dxfId="4967" priority="2328" operator="between">
      <formula>0</formula>
      <formula>0</formula>
    </cfRule>
  </conditionalFormatting>
  <conditionalFormatting sqref="H190">
    <cfRule type="cellIs" dxfId="4965" priority="2260" operator="between">
      <formula>0</formula>
      <formula>0</formula>
    </cfRule>
  </conditionalFormatting>
  <conditionalFormatting sqref="H74">
    <cfRule type="cellIs" dxfId="4963" priority="2327" operator="between">
      <formula>0</formula>
      <formula>0</formula>
    </cfRule>
  </conditionalFormatting>
  <conditionalFormatting sqref="H180 H173">
    <cfRule type="cellIs" dxfId="4961" priority="2259" operator="between">
      <formula>0</formula>
      <formula>0</formula>
    </cfRule>
  </conditionalFormatting>
  <conditionalFormatting sqref="H77">
    <cfRule type="cellIs" dxfId="4959" priority="2326" operator="between">
      <formula>0</formula>
      <formula>0</formula>
    </cfRule>
  </conditionalFormatting>
  <conditionalFormatting sqref="H83">
    <cfRule type="cellIs" dxfId="4957" priority="2320" operator="between">
      <formula>0</formula>
      <formula>0</formula>
    </cfRule>
  </conditionalFormatting>
  <conditionalFormatting sqref="H87">
    <cfRule type="cellIs" dxfId="4955" priority="2323" operator="between">
      <formula>0</formula>
      <formula>0</formula>
    </cfRule>
  </conditionalFormatting>
  <conditionalFormatting sqref="H84">
    <cfRule type="cellIs" dxfId="4953" priority="2321" operator="between">
      <formula>0</formula>
      <formula>0</formula>
    </cfRule>
  </conditionalFormatting>
  <conditionalFormatting sqref="H93">
    <cfRule type="cellIs" dxfId="4951" priority="2319" operator="between">
      <formula>0</formula>
      <formula>0</formula>
    </cfRule>
  </conditionalFormatting>
  <conditionalFormatting sqref="H91">
    <cfRule type="cellIs" dxfId="4949" priority="2315" operator="between">
      <formula>0</formula>
      <formula>0</formula>
    </cfRule>
  </conditionalFormatting>
  <conditionalFormatting sqref="H94">
    <cfRule type="cellIs" dxfId="4947" priority="2318" operator="between">
      <formula>0</formula>
      <formula>0</formula>
    </cfRule>
  </conditionalFormatting>
  <conditionalFormatting sqref="H90">
    <cfRule type="cellIs" dxfId="4945" priority="2317" operator="between">
      <formula>0</formula>
      <formula>0</formula>
    </cfRule>
  </conditionalFormatting>
  <conditionalFormatting sqref="H227 H218">
    <cfRule type="cellIs" dxfId="4943" priority="2248" operator="between">
      <formula>0</formula>
      <formula>0</formula>
    </cfRule>
  </conditionalFormatting>
  <conditionalFormatting sqref="H92">
    <cfRule type="cellIs" dxfId="4941" priority="2316" operator="between">
      <formula>0</formula>
      <formula>0</formula>
    </cfRule>
  </conditionalFormatting>
  <conditionalFormatting sqref="H124">
    <cfRule type="cellIs" dxfId="4939" priority="2308" operator="between">
      <formula>0</formula>
      <formula>0</formula>
    </cfRule>
  </conditionalFormatting>
  <conditionalFormatting sqref="H116">
    <cfRule type="cellIs" dxfId="4937" priority="2304" operator="between">
      <formula>0</formula>
      <formula>0</formula>
    </cfRule>
  </conditionalFormatting>
  <conditionalFormatting sqref="H301">
    <cfRule type="cellIs" dxfId="4935" priority="2198" operator="between">
      <formula>0</formula>
      <formula>0</formula>
    </cfRule>
  </conditionalFormatting>
  <conditionalFormatting sqref="H112">
    <cfRule type="cellIs" dxfId="4933" priority="2300" operator="between">
      <formula>0</formula>
      <formula>0</formula>
    </cfRule>
  </conditionalFormatting>
  <conditionalFormatting sqref="H117">
    <cfRule type="cellIs" dxfId="4931" priority="2303" operator="between">
      <formula>0</formula>
      <formula>0</formula>
    </cfRule>
  </conditionalFormatting>
  <conditionalFormatting sqref="H303">
    <cfRule type="cellIs" dxfId="4929" priority="2197" operator="between">
      <formula>0</formula>
      <formula>0</formula>
    </cfRule>
  </conditionalFormatting>
  <conditionalFormatting sqref="H111">
    <cfRule type="cellIs" dxfId="4927" priority="2302" operator="between">
      <formula>0</formula>
      <formula>0</formula>
    </cfRule>
  </conditionalFormatting>
  <conditionalFormatting sqref="H297">
    <cfRule type="cellIs" dxfId="4925" priority="2196" operator="between">
      <formula>0</formula>
      <formula>0</formula>
    </cfRule>
  </conditionalFormatting>
  <conditionalFormatting sqref="H115">
    <cfRule type="cellIs" dxfId="4923" priority="2301" operator="between">
      <formula>0</formula>
      <formula>0</formula>
    </cfRule>
  </conditionalFormatting>
  <conditionalFormatting sqref="H299">
    <cfRule type="cellIs" dxfId="4921" priority="2195" operator="between">
      <formula>0</formula>
      <formula>0</formula>
    </cfRule>
  </conditionalFormatting>
  <conditionalFormatting sqref="H298">
    <cfRule type="cellIs" dxfId="4919" priority="2194" operator="between">
      <formula>0</formula>
      <formula>0</formula>
    </cfRule>
  </conditionalFormatting>
  <conditionalFormatting sqref="H108">
    <cfRule type="cellIs" dxfId="4917" priority="2297" operator="between">
      <formula>0</formula>
      <formula>0</formula>
    </cfRule>
  </conditionalFormatting>
  <conditionalFormatting sqref="H106">
    <cfRule type="cellIs" dxfId="4915" priority="2299" operator="between">
      <formula>0</formula>
      <formula>0</formula>
    </cfRule>
  </conditionalFormatting>
  <conditionalFormatting sqref="H293">
    <cfRule type="cellIs" dxfId="4913" priority="2193" operator="between">
      <formula>0</formula>
      <formula>0</formula>
    </cfRule>
  </conditionalFormatting>
  <conditionalFormatting sqref="H109">
    <cfRule type="cellIs" dxfId="4911" priority="2298" operator="between">
      <formula>0</formula>
      <formula>0</formula>
    </cfRule>
  </conditionalFormatting>
  <conditionalFormatting sqref="H295">
    <cfRule type="cellIs" dxfId="4909" priority="2192" operator="between">
      <formula>0</formula>
      <formula>0</formula>
    </cfRule>
  </conditionalFormatting>
  <conditionalFormatting sqref="H290">
    <cfRule type="cellIs" dxfId="4907" priority="2191" operator="between">
      <formula>0</formula>
      <formula>0</formula>
    </cfRule>
  </conditionalFormatting>
  <conditionalFormatting sqref="H136">
    <cfRule type="cellIs" dxfId="4905" priority="2296" operator="between">
      <formula>0</formula>
      <formula>0</formula>
    </cfRule>
  </conditionalFormatting>
  <conditionalFormatting sqref="H292">
    <cfRule type="cellIs" dxfId="4903" priority="2190" operator="between">
      <formula>0</formula>
      <formula>0</formula>
    </cfRule>
  </conditionalFormatting>
  <conditionalFormatting sqref="H137">
    <cfRule type="cellIs" dxfId="4901" priority="2295" operator="between">
      <formula>0</formula>
      <formula>0</formula>
    </cfRule>
  </conditionalFormatting>
  <conditionalFormatting sqref="H291">
    <cfRule type="cellIs" dxfId="4899" priority="2189" operator="between">
      <formula>0</formula>
      <formula>0</formula>
    </cfRule>
  </conditionalFormatting>
  <conditionalFormatting sqref="H286">
    <cfRule type="cellIs" dxfId="4897" priority="2187" operator="between">
      <formula>0</formula>
      <formula>0</formula>
    </cfRule>
  </conditionalFormatting>
  <conditionalFormatting sqref="H287">
    <cfRule type="cellIs" dxfId="4895" priority="2186" operator="between">
      <formula>0</formula>
      <formula>0</formula>
    </cfRule>
  </conditionalFormatting>
  <conditionalFormatting sqref="H164 H156">
    <cfRule type="cellIs" dxfId="4893" priority="2292" operator="between">
      <formula>0</formula>
      <formula>0</formula>
    </cfRule>
  </conditionalFormatting>
  <conditionalFormatting sqref="H167">
    <cfRule type="cellIs" dxfId="4891" priority="2287" operator="between">
      <formula>0</formula>
      <formula>0</formula>
    </cfRule>
  </conditionalFormatting>
  <conditionalFormatting sqref="H165">
    <cfRule type="cellIs" dxfId="4889" priority="2289" operator="between">
      <formula>0</formula>
      <formula>0</formula>
    </cfRule>
  </conditionalFormatting>
  <conditionalFormatting sqref="H168">
    <cfRule type="cellIs" dxfId="4887" priority="2288" operator="between">
      <formula>0</formula>
      <formula>0</formula>
    </cfRule>
  </conditionalFormatting>
  <conditionalFormatting sqref="H161">
    <cfRule type="cellIs" dxfId="4885" priority="2286" operator="between">
      <formula>0</formula>
      <formula>0</formula>
    </cfRule>
  </conditionalFormatting>
  <conditionalFormatting sqref="H159">
    <cfRule type="cellIs" dxfId="4883" priority="2282" operator="between">
      <formula>0</formula>
      <formula>0</formula>
    </cfRule>
  </conditionalFormatting>
  <conditionalFormatting sqref="H162">
    <cfRule type="cellIs" dxfId="4881" priority="2285" operator="between">
      <formula>0</formula>
      <formula>0</formula>
    </cfRule>
  </conditionalFormatting>
  <conditionalFormatting sqref="H158">
    <cfRule type="cellIs" dxfId="4879" priority="2284" operator="between">
      <formula>0</formula>
      <formula>0</formula>
    </cfRule>
  </conditionalFormatting>
  <conditionalFormatting sqref="H160">
    <cfRule type="cellIs" dxfId="4877" priority="2283" operator="between">
      <formula>0</formula>
      <formula>0</formula>
    </cfRule>
  </conditionalFormatting>
  <conditionalFormatting sqref="H333">
    <cfRule type="cellIs" dxfId="4875" priority="2176" operator="between">
      <formula>0</formula>
      <formula>0</formula>
    </cfRule>
  </conditionalFormatting>
  <conditionalFormatting sqref="H328">
    <cfRule type="cellIs" dxfId="4873" priority="2175" operator="between">
      <formula>0</formula>
      <formula>0</formula>
    </cfRule>
  </conditionalFormatting>
  <conditionalFormatting sqref="H149 H142">
    <cfRule type="cellIs" dxfId="4871" priority="2281" operator="between">
      <formula>0</formula>
      <formula>0</formula>
    </cfRule>
  </conditionalFormatting>
  <conditionalFormatting sqref="H317">
    <cfRule type="cellIs" dxfId="4869" priority="2166" operator="between">
      <formula>0</formula>
      <formula>0</formula>
    </cfRule>
  </conditionalFormatting>
  <conditionalFormatting sqref="H318">
    <cfRule type="cellIs" dxfId="4867" priority="2165" operator="between">
      <formula>0</formula>
      <formula>0</formula>
    </cfRule>
  </conditionalFormatting>
  <conditionalFormatting sqref="H314">
    <cfRule type="cellIs" dxfId="4865" priority="2164" operator="between">
      <formula>0</formula>
      <formula>0</formula>
    </cfRule>
  </conditionalFormatting>
  <conditionalFormatting sqref="H196 H187">
    <cfRule type="cellIs" dxfId="4863" priority="2270" operator="between">
      <formula>0</formula>
      <formula>0</formula>
    </cfRule>
  </conditionalFormatting>
  <conditionalFormatting sqref="H309">
    <cfRule type="cellIs" dxfId="4861" priority="2159" operator="between">
      <formula>0</formula>
      <formula>0</formula>
    </cfRule>
  </conditionalFormatting>
  <conditionalFormatting sqref="H308">
    <cfRule type="cellIs" dxfId="4859" priority="2158" operator="between">
      <formula>0</formula>
      <formula>0</formula>
    </cfRule>
  </conditionalFormatting>
  <conditionalFormatting sqref="H340">
    <cfRule type="cellIs" dxfId="4857" priority="2157" operator="between">
      <formula>0</formula>
      <formula>0</formula>
    </cfRule>
  </conditionalFormatting>
  <conditionalFormatting sqref="H336">
    <cfRule type="cellIs" dxfId="4855" priority="2156" operator="between">
      <formula>0</formula>
      <formula>0</formula>
    </cfRule>
  </conditionalFormatting>
  <conditionalFormatting sqref="H339">
    <cfRule type="cellIs" dxfId="4853" priority="2155" operator="between">
      <formula>0</formula>
      <formula>0</formula>
    </cfRule>
  </conditionalFormatting>
  <conditionalFormatting sqref="H337">
    <cfRule type="cellIs" dxfId="4851" priority="2154" operator="between">
      <formula>0</formula>
      <formula>0</formula>
    </cfRule>
  </conditionalFormatting>
  <conditionalFormatting sqref="H185">
    <cfRule type="cellIs" dxfId="4849" priority="2258" operator="between">
      <formula>0</formula>
      <formula>0</formula>
    </cfRule>
  </conditionalFormatting>
  <conditionalFormatting sqref="H183">
    <cfRule type="cellIs" dxfId="4847" priority="2254" operator="between">
      <formula>0</formula>
      <formula>0</formula>
    </cfRule>
  </conditionalFormatting>
  <conditionalFormatting sqref="H186">
    <cfRule type="cellIs" dxfId="4845" priority="2257" operator="between">
      <formula>0</formula>
      <formula>0</formula>
    </cfRule>
  </conditionalFormatting>
  <conditionalFormatting sqref="H181">
    <cfRule type="cellIs" dxfId="4843" priority="2256" operator="between">
      <formula>0</formula>
      <formula>0</formula>
    </cfRule>
  </conditionalFormatting>
  <conditionalFormatting sqref="H184">
    <cfRule type="cellIs" dxfId="4841" priority="2255" operator="between">
      <formula>0</formula>
      <formula>0</formula>
    </cfRule>
  </conditionalFormatting>
  <conditionalFormatting sqref="H178">
    <cfRule type="cellIs" dxfId="4839" priority="2253" operator="between">
      <formula>0</formula>
      <formula>0</formula>
    </cfRule>
  </conditionalFormatting>
  <conditionalFormatting sqref="H175">
    <cfRule type="cellIs" dxfId="4837" priority="2249" operator="between">
      <formula>0</formula>
      <formula>0</formula>
    </cfRule>
  </conditionalFormatting>
  <conditionalFormatting sqref="H179">
    <cfRule type="cellIs" dxfId="4835" priority="2252" operator="between">
      <formula>0</formula>
      <formula>0</formula>
    </cfRule>
  </conditionalFormatting>
  <conditionalFormatting sqref="H174">
    <cfRule type="cellIs" dxfId="4833" priority="2251" operator="between">
      <formula>0</formula>
      <formula>0</formula>
    </cfRule>
  </conditionalFormatting>
  <conditionalFormatting sqref="H177">
    <cfRule type="cellIs" dxfId="4831" priority="2250" operator="between">
      <formula>0</formula>
      <formula>0</formula>
    </cfRule>
  </conditionalFormatting>
  <conditionalFormatting sqref="H351">
    <cfRule type="cellIs" dxfId="4829" priority="2142" operator="between">
      <formula>0</formula>
      <formula>0</formula>
    </cfRule>
  </conditionalFormatting>
  <conditionalFormatting sqref="H231">
    <cfRule type="cellIs" dxfId="4827" priority="2247" operator="between">
      <formula>0</formula>
      <formula>0</formula>
    </cfRule>
  </conditionalFormatting>
  <conditionalFormatting sqref="H229">
    <cfRule type="cellIs" dxfId="4825" priority="2243" operator="between">
      <formula>0</formula>
      <formula>0</formula>
    </cfRule>
  </conditionalFormatting>
  <conditionalFormatting sqref="H233">
    <cfRule type="cellIs" dxfId="4823" priority="2246" operator="between">
      <formula>0</formula>
      <formula>0</formula>
    </cfRule>
  </conditionalFormatting>
  <conditionalFormatting sqref="H228">
    <cfRule type="cellIs" dxfId="4821" priority="2245" operator="between">
      <formula>0</formula>
      <formula>0</formula>
    </cfRule>
  </conditionalFormatting>
  <conditionalFormatting sqref="H230">
    <cfRule type="cellIs" dxfId="4819" priority="2244" operator="between">
      <formula>0</formula>
      <formula>0</formula>
    </cfRule>
  </conditionalFormatting>
  <conditionalFormatting sqref="H224">
    <cfRule type="cellIs" dxfId="4817" priority="2242" operator="between">
      <formula>0</formula>
      <formula>0</formula>
    </cfRule>
  </conditionalFormatting>
  <conditionalFormatting sqref="H222">
    <cfRule type="cellIs" dxfId="4815" priority="2238" operator="between">
      <formula>0</formula>
      <formula>0</formula>
    </cfRule>
  </conditionalFormatting>
  <conditionalFormatting sqref="H225">
    <cfRule type="cellIs" dxfId="4813" priority="2241" operator="between">
      <formula>0</formula>
      <formula>0</formula>
    </cfRule>
  </conditionalFormatting>
  <conditionalFormatting sqref="H221">
    <cfRule type="cellIs" dxfId="4811" priority="2240" operator="between">
      <formula>0</formula>
      <formula>0</formula>
    </cfRule>
  </conditionalFormatting>
  <conditionalFormatting sqref="H223">
    <cfRule type="cellIs" dxfId="4809" priority="2239" operator="between">
      <formula>0</formula>
      <formula>0</formula>
    </cfRule>
  </conditionalFormatting>
  <conditionalFormatting sqref="H211">
    <cfRule type="cellIs" dxfId="4807" priority="2237" operator="between">
      <formula>0</formula>
      <formula>0</formula>
    </cfRule>
  </conditionalFormatting>
  <conditionalFormatting sqref="H216">
    <cfRule type="cellIs" dxfId="4805" priority="2236" operator="between">
      <formula>0</formula>
      <formula>0</formula>
    </cfRule>
  </conditionalFormatting>
  <conditionalFormatting sqref="H214">
    <cfRule type="cellIs" dxfId="4803" priority="2232" operator="between">
      <formula>0</formula>
      <formula>0</formula>
    </cfRule>
  </conditionalFormatting>
  <conditionalFormatting sqref="H217">
    <cfRule type="cellIs" dxfId="4801" priority="2235" operator="between">
      <formula>0</formula>
      <formula>0</formula>
    </cfRule>
  </conditionalFormatting>
  <conditionalFormatting sqref="H212">
    <cfRule type="cellIs" dxfId="4799" priority="2234" operator="between">
      <formula>0</formula>
      <formula>0</formula>
    </cfRule>
  </conditionalFormatting>
  <conditionalFormatting sqref="H215">
    <cfRule type="cellIs" dxfId="4797" priority="2233" operator="between">
      <formula>0</formula>
      <formula>0</formula>
    </cfRule>
  </conditionalFormatting>
  <conditionalFormatting sqref="H210">
    <cfRule type="cellIs" dxfId="4795" priority="2231" operator="between">
      <formula>0</formula>
      <formula>0</formula>
    </cfRule>
  </conditionalFormatting>
  <conditionalFormatting sqref="H208">
    <cfRule type="cellIs" dxfId="4793" priority="2228" operator="between">
      <formula>0</formula>
      <formula>0</formula>
    </cfRule>
  </conditionalFormatting>
  <conditionalFormatting sqref="H237">
    <cfRule type="cellIs" dxfId="4791" priority="2225" operator="between">
      <formula>0</formula>
      <formula>0</formula>
    </cfRule>
  </conditionalFormatting>
  <conditionalFormatting sqref="H234">
    <cfRule type="cellIs" dxfId="4789" priority="2227" operator="between">
      <formula>0</formula>
      <formula>0</formula>
    </cfRule>
  </conditionalFormatting>
  <conditionalFormatting sqref="H206">
    <cfRule type="cellIs" dxfId="4787" priority="2230" operator="between">
      <formula>0</formula>
      <formula>0</formula>
    </cfRule>
  </conditionalFormatting>
  <conditionalFormatting sqref="H209">
    <cfRule type="cellIs" dxfId="4785" priority="2229" operator="between">
      <formula>0</formula>
      <formula>0</formula>
    </cfRule>
  </conditionalFormatting>
  <conditionalFormatting sqref="H236">
    <cfRule type="cellIs" dxfId="4783" priority="2224" operator="between">
      <formula>0</formula>
      <formula>0</formula>
    </cfRule>
  </conditionalFormatting>
  <conditionalFormatting sqref="H235">
    <cfRule type="cellIs" dxfId="4781" priority="2226" operator="between">
      <formula>0</formula>
      <formula>0</formula>
    </cfRule>
  </conditionalFormatting>
  <conditionalFormatting sqref="H371">
    <cfRule type="cellIs" dxfId="4779" priority="2151" operator="between">
      <formula>0</formula>
      <formula>0</formula>
    </cfRule>
  </conditionalFormatting>
  <conditionalFormatting sqref="H240">
    <cfRule type="cellIs" dxfId="4777" priority="2222" operator="between">
      <formula>0</formula>
      <formula>0</formula>
    </cfRule>
  </conditionalFormatting>
  <conditionalFormatting sqref="H241">
    <cfRule type="cellIs" dxfId="4775" priority="2223" operator="between">
      <formula>0</formula>
      <formula>0</formula>
    </cfRule>
  </conditionalFormatting>
  <conditionalFormatting sqref="H367">
    <cfRule type="cellIs" dxfId="4773" priority="2150" operator="between">
      <formula>0</formula>
      <formula>0</formula>
    </cfRule>
  </conditionalFormatting>
  <conditionalFormatting sqref="H370">
    <cfRule type="cellIs" dxfId="4771" priority="2149" operator="between">
      <formula>0</formula>
      <formula>0</formula>
    </cfRule>
  </conditionalFormatting>
  <conditionalFormatting sqref="H265 H258">
    <cfRule type="cellIs" dxfId="4769" priority="2221" operator="between">
      <formula>0</formula>
      <formula>0</formula>
    </cfRule>
  </conditionalFormatting>
  <conditionalFormatting sqref="H270">
    <cfRule type="cellIs" dxfId="4767" priority="2220" operator="between">
      <formula>0</formula>
      <formula>0</formula>
    </cfRule>
  </conditionalFormatting>
  <conditionalFormatting sqref="H267">
    <cfRule type="cellIs" dxfId="4765" priority="2216" operator="between">
      <formula>0</formula>
      <formula>0</formula>
    </cfRule>
  </conditionalFormatting>
  <conditionalFormatting sqref="H271">
    <cfRule type="cellIs" dxfId="4763" priority="2219" operator="between">
      <formula>0</formula>
      <formula>0</formula>
    </cfRule>
  </conditionalFormatting>
  <conditionalFormatting sqref="H266">
    <cfRule type="cellIs" dxfId="4761" priority="2218" operator="between">
      <formula>0</formula>
      <formula>0</formula>
    </cfRule>
  </conditionalFormatting>
  <conditionalFormatting sqref="H268">
    <cfRule type="cellIs" dxfId="4759" priority="2217" operator="between">
      <formula>0</formula>
      <formula>0</formula>
    </cfRule>
  </conditionalFormatting>
  <conditionalFormatting sqref="H262">
    <cfRule type="cellIs" dxfId="4757" priority="2215" operator="between">
      <formula>0</formula>
      <formula>0</formula>
    </cfRule>
  </conditionalFormatting>
  <conditionalFormatting sqref="H260">
    <cfRule type="cellIs" dxfId="4755" priority="2211" operator="between">
      <formula>0</formula>
      <formula>0</formula>
    </cfRule>
  </conditionalFormatting>
  <conditionalFormatting sqref="H264">
    <cfRule type="cellIs" dxfId="4753" priority="2214" operator="between">
      <formula>0</formula>
      <formula>0</formula>
    </cfRule>
  </conditionalFormatting>
  <conditionalFormatting sqref="H355">
    <cfRule type="cellIs" dxfId="4751" priority="2141" operator="between">
      <formula>0</formula>
      <formula>0</formula>
    </cfRule>
  </conditionalFormatting>
  <conditionalFormatting sqref="H259">
    <cfRule type="cellIs" dxfId="4749" priority="2213" operator="between">
      <formula>0</formula>
      <formula>0</formula>
    </cfRule>
  </conditionalFormatting>
  <conditionalFormatting sqref="H358">
    <cfRule type="cellIs" dxfId="4747" priority="2140" operator="between">
      <formula>0</formula>
      <formula>0</formula>
    </cfRule>
  </conditionalFormatting>
  <conditionalFormatting sqref="H261">
    <cfRule type="cellIs" dxfId="4745" priority="2212" operator="between">
      <formula>0</formula>
      <formula>0</formula>
    </cfRule>
  </conditionalFormatting>
  <conditionalFormatting sqref="H352">
    <cfRule type="cellIs" dxfId="4743" priority="2139" operator="between">
      <formula>0</formula>
      <formula>0</formula>
    </cfRule>
  </conditionalFormatting>
  <conditionalFormatting sqref="H354">
    <cfRule type="cellIs" dxfId="4741" priority="2138" operator="between">
      <formula>0</formula>
      <formula>0</formula>
    </cfRule>
  </conditionalFormatting>
  <conditionalFormatting sqref="H250 H242">
    <cfRule type="cellIs" dxfId="4739" priority="2210" operator="between">
      <formula>0</formula>
      <formula>0</formula>
    </cfRule>
  </conditionalFormatting>
  <conditionalFormatting sqref="H255">
    <cfRule type="cellIs" dxfId="4737" priority="2209" operator="between">
      <formula>0</formula>
      <formula>0</formula>
    </cfRule>
  </conditionalFormatting>
  <conditionalFormatting sqref="H253">
    <cfRule type="cellIs" dxfId="4735" priority="2205" operator="between">
      <formula>0</formula>
      <formula>0</formula>
    </cfRule>
  </conditionalFormatting>
  <conditionalFormatting sqref="H256">
    <cfRule type="cellIs" dxfId="4733" priority="2208" operator="between">
      <formula>0</formula>
      <formula>0</formula>
    </cfRule>
  </conditionalFormatting>
  <conditionalFormatting sqref="H252">
    <cfRule type="cellIs" dxfId="4731" priority="2207" operator="between">
      <formula>0</formula>
      <formula>0</formula>
    </cfRule>
  </conditionalFormatting>
  <conditionalFormatting sqref="H254">
    <cfRule type="cellIs" dxfId="4729" priority="2206" operator="between">
      <formula>0</formula>
      <formula>0</formula>
    </cfRule>
  </conditionalFormatting>
  <conditionalFormatting sqref="H347">
    <cfRule type="cellIs" dxfId="4727" priority="2134" operator="between">
      <formula>0</formula>
      <formula>0</formula>
    </cfRule>
  </conditionalFormatting>
  <conditionalFormatting sqref="H346">
    <cfRule type="cellIs" dxfId="4725" priority="2133" operator="between">
      <formula>0</formula>
      <formula>0</formula>
    </cfRule>
  </conditionalFormatting>
  <conditionalFormatting sqref="H248">
    <cfRule type="cellIs" dxfId="4723" priority="2204" operator="between">
      <formula>0</formula>
      <formula>0</formula>
    </cfRule>
  </conditionalFormatting>
  <conditionalFormatting sqref="H397 H390">
    <cfRule type="cellIs" dxfId="4721" priority="2130" operator="between">
      <formula>0</formula>
      <formula>0</formula>
    </cfRule>
  </conditionalFormatting>
  <conditionalFormatting sqref="H403">
    <cfRule type="cellIs" dxfId="4719" priority="2131" operator="between">
      <formula>0</formula>
      <formula>0</formula>
    </cfRule>
  </conditionalFormatting>
  <conditionalFormatting sqref="H245">
    <cfRule type="cellIs" dxfId="4717" priority="2200" operator="between">
      <formula>0</formula>
      <formula>0</formula>
    </cfRule>
  </conditionalFormatting>
  <conditionalFormatting sqref="H249">
    <cfRule type="cellIs" dxfId="4715" priority="2203" operator="between">
      <formula>0</formula>
      <formula>0</formula>
    </cfRule>
  </conditionalFormatting>
  <conditionalFormatting sqref="H243">
    <cfRule type="cellIs" dxfId="4713" priority="2202" operator="between">
      <formula>0</formula>
      <formula>0</formula>
    </cfRule>
  </conditionalFormatting>
  <conditionalFormatting sqref="H246">
    <cfRule type="cellIs" dxfId="4711" priority="2201" operator="between">
      <formula>0</formula>
      <formula>0</formula>
    </cfRule>
  </conditionalFormatting>
  <conditionalFormatting sqref="H296 H289">
    <cfRule type="cellIs" dxfId="4709" priority="2199" operator="between">
      <formula>0</formula>
      <formula>0</formula>
    </cfRule>
  </conditionalFormatting>
  <conditionalFormatting sqref="H382">
    <cfRule type="cellIs" dxfId="4707" priority="2120" operator="between">
      <formula>0</formula>
      <formula>0</formula>
    </cfRule>
  </conditionalFormatting>
  <conditionalFormatting sqref="H281 H273">
    <cfRule type="cellIs" dxfId="4705" priority="2188" operator="between">
      <formula>0</formula>
      <formula>0</formula>
    </cfRule>
  </conditionalFormatting>
  <conditionalFormatting sqref="H40">
    <cfRule type="cellIs" dxfId="4703" priority="2110" operator="between">
      <formula>0</formula>
      <formula>0</formula>
    </cfRule>
  </conditionalFormatting>
  <conditionalFormatting sqref="H284">
    <cfRule type="cellIs" dxfId="4701" priority="2183" operator="between">
      <formula>0</formula>
      <formula>0</formula>
    </cfRule>
  </conditionalFormatting>
  <conditionalFormatting sqref="H283">
    <cfRule type="cellIs" dxfId="4699" priority="2185" operator="between">
      <formula>0</formula>
      <formula>0</formula>
    </cfRule>
  </conditionalFormatting>
  <conditionalFormatting sqref="H285">
    <cfRule type="cellIs" dxfId="4697" priority="2184" operator="between">
      <formula>0</formula>
      <formula>0</formula>
    </cfRule>
  </conditionalFormatting>
  <conditionalFormatting sqref="H279">
    <cfRule type="cellIs" dxfId="4695" priority="2182" operator="between">
      <formula>0</formula>
      <formula>0</formula>
    </cfRule>
  </conditionalFormatting>
  <conditionalFormatting sqref="H277">
    <cfRule type="cellIs" dxfId="4693" priority="2178" operator="between">
      <formula>0</formula>
      <formula>0</formula>
    </cfRule>
  </conditionalFormatting>
  <conditionalFormatting sqref="H280">
    <cfRule type="cellIs" dxfId="4691" priority="2181" operator="between">
      <formula>0</formula>
      <formula>0</formula>
    </cfRule>
  </conditionalFormatting>
  <conditionalFormatting sqref="H274">
    <cfRule type="cellIs" dxfId="4689" priority="2180" operator="between">
      <formula>0</formula>
      <formula>0</formula>
    </cfRule>
  </conditionalFormatting>
  <conditionalFormatting sqref="H278">
    <cfRule type="cellIs" dxfId="4687" priority="2179" operator="between">
      <formula>0</formula>
      <formula>0</formula>
    </cfRule>
  </conditionalFormatting>
  <conditionalFormatting sqref="H327 H320">
    <cfRule type="cellIs" dxfId="4685" priority="2177" operator="between">
      <formula>0</formula>
      <formula>0</formula>
    </cfRule>
  </conditionalFormatting>
  <conditionalFormatting sqref="H330">
    <cfRule type="cellIs" dxfId="4683" priority="2173" operator="between">
      <formula>0</formula>
      <formula>0</formula>
    </cfRule>
  </conditionalFormatting>
  <conditionalFormatting sqref="H331">
    <cfRule type="cellIs" dxfId="4681" priority="2174" operator="between">
      <formula>0</formula>
      <formula>0</formula>
    </cfRule>
  </conditionalFormatting>
  <conditionalFormatting sqref="H324">
    <cfRule type="cellIs" dxfId="4679" priority="2172" operator="between">
      <formula>0</formula>
      <formula>0</formula>
    </cfRule>
  </conditionalFormatting>
  <conditionalFormatting sqref="H322">
    <cfRule type="cellIs" dxfId="4677" priority="2168" operator="between">
      <formula>0</formula>
      <formula>0</formula>
    </cfRule>
  </conditionalFormatting>
  <conditionalFormatting sqref="H326">
    <cfRule type="cellIs" dxfId="4675" priority="2171" operator="between">
      <formula>0</formula>
      <formula>0</formula>
    </cfRule>
  </conditionalFormatting>
  <conditionalFormatting sqref="H321">
    <cfRule type="cellIs" dxfId="4673" priority="2170" operator="between">
      <formula>0</formula>
      <formula>0</formula>
    </cfRule>
  </conditionalFormatting>
  <conditionalFormatting sqref="H323">
    <cfRule type="cellIs" dxfId="4671" priority="2169" operator="between">
      <formula>0</formula>
      <formula>0</formula>
    </cfRule>
  </conditionalFormatting>
  <conditionalFormatting sqref="H312">
    <cfRule type="cellIs" dxfId="4669" priority="2167" operator="between">
      <formula>0</formula>
      <formula>0</formula>
    </cfRule>
  </conditionalFormatting>
  <conditionalFormatting sqref="H315">
    <cfRule type="cellIs" dxfId="4667" priority="2162" operator="between">
      <formula>0</formula>
      <formula>0</formula>
    </cfRule>
  </conditionalFormatting>
  <conditionalFormatting sqref="H316">
    <cfRule type="cellIs" dxfId="4665" priority="2163" operator="between">
      <formula>0</formula>
      <formula>0</formula>
    </cfRule>
  </conditionalFormatting>
  <conditionalFormatting sqref="H310">
    <cfRule type="cellIs" dxfId="4663" priority="2161" operator="between">
      <formula>0</formula>
      <formula>0</formula>
    </cfRule>
  </conditionalFormatting>
  <conditionalFormatting sqref="H311">
    <cfRule type="cellIs" dxfId="4661" priority="2160" operator="between">
      <formula>0</formula>
      <formula>0</formula>
    </cfRule>
  </conditionalFormatting>
  <conditionalFormatting sqref="H372">
    <cfRule type="cellIs" dxfId="4659" priority="2153" operator="between">
      <formula>0</formula>
      <formula>0</formula>
    </cfRule>
  </conditionalFormatting>
  <conditionalFormatting sqref="H366 H359">
    <cfRule type="cellIs" dxfId="4657" priority="2152" operator="between">
      <formula>0</formula>
      <formula>0</formula>
    </cfRule>
  </conditionalFormatting>
  <conditionalFormatting sqref="H368">
    <cfRule type="cellIs" dxfId="4655" priority="2148" operator="between">
      <formula>0</formula>
      <formula>0</formula>
    </cfRule>
  </conditionalFormatting>
  <conditionalFormatting sqref="H364">
    <cfRule type="cellIs" dxfId="4653" priority="2147" operator="between">
      <formula>0</formula>
      <formula>0</formula>
    </cfRule>
  </conditionalFormatting>
  <conditionalFormatting sqref="H361">
    <cfRule type="cellIs" dxfId="4651" priority="2143" operator="between">
      <formula>0</formula>
      <formula>0</formula>
    </cfRule>
  </conditionalFormatting>
  <conditionalFormatting sqref="H365">
    <cfRule type="cellIs" dxfId="4649" priority="2146" operator="between">
      <formula>0</formula>
      <formula>0</formula>
    </cfRule>
  </conditionalFormatting>
  <conditionalFormatting sqref="H360">
    <cfRule type="cellIs" dxfId="4647" priority="2145" operator="between">
      <formula>0</formula>
      <formula>0</formula>
    </cfRule>
  </conditionalFormatting>
  <conditionalFormatting sqref="H362">
    <cfRule type="cellIs" dxfId="4645" priority="2144" operator="between">
      <formula>0</formula>
      <formula>0</formula>
    </cfRule>
  </conditionalFormatting>
  <conditionalFormatting sqref="H353">
    <cfRule type="cellIs" dxfId="4643" priority="2137" operator="between">
      <formula>0</formula>
      <formula>0</formula>
    </cfRule>
  </conditionalFormatting>
  <conditionalFormatting sqref="H348">
    <cfRule type="cellIs" dxfId="4641" priority="2136" operator="between">
      <formula>0</formula>
      <formula>0</formula>
    </cfRule>
  </conditionalFormatting>
  <conditionalFormatting sqref="H349">
    <cfRule type="cellIs" dxfId="4639" priority="2135" operator="between">
      <formula>0</formula>
      <formula>0</formula>
    </cfRule>
  </conditionalFormatting>
  <conditionalFormatting sqref="H374 H376">
    <cfRule type="cellIs" dxfId="4637" priority="2132" operator="between">
      <formula>0</formula>
      <formula>0</formula>
    </cfRule>
  </conditionalFormatting>
  <conditionalFormatting sqref="H402">
    <cfRule type="cellIs" dxfId="4635" priority="2129" operator="between">
      <formula>0</formula>
      <formula>0</formula>
    </cfRule>
  </conditionalFormatting>
  <conditionalFormatting sqref="H399">
    <cfRule type="cellIs" dxfId="4633" priority="2126" operator="between">
      <formula>0</formula>
      <formula>0</formula>
    </cfRule>
  </conditionalFormatting>
  <conditionalFormatting sqref="H398">
    <cfRule type="cellIs" dxfId="4631" priority="2128" operator="between">
      <formula>0</formula>
      <formula>0</formula>
    </cfRule>
  </conditionalFormatting>
  <conditionalFormatting sqref="H401">
    <cfRule type="cellIs" dxfId="4629" priority="2127" operator="between">
      <formula>0</formula>
      <formula>0</formula>
    </cfRule>
  </conditionalFormatting>
  <conditionalFormatting sqref="H395">
    <cfRule type="cellIs" dxfId="4627" priority="2125" operator="between">
      <formula>0</formula>
      <formula>0</formula>
    </cfRule>
  </conditionalFormatting>
  <conditionalFormatting sqref="H392">
    <cfRule type="cellIs" dxfId="4625" priority="2121" operator="between">
      <formula>0</formula>
      <formula>0</formula>
    </cfRule>
  </conditionalFormatting>
  <conditionalFormatting sqref="H396">
    <cfRule type="cellIs" dxfId="4623" priority="2124" operator="between">
      <formula>0</formula>
      <formula>0</formula>
    </cfRule>
  </conditionalFormatting>
  <conditionalFormatting sqref="H391">
    <cfRule type="cellIs" dxfId="4621" priority="2123" operator="between">
      <formula>0</formula>
      <formula>0</formula>
    </cfRule>
  </conditionalFormatting>
  <conditionalFormatting sqref="H393">
    <cfRule type="cellIs" dxfId="4619" priority="2122" operator="between">
      <formula>0</formula>
      <formula>0</formula>
    </cfRule>
  </conditionalFormatting>
  <conditionalFormatting sqref="H387">
    <cfRule type="cellIs" dxfId="4617" priority="2119" operator="between">
      <formula>0</formula>
      <formula>0</formula>
    </cfRule>
  </conditionalFormatting>
  <conditionalFormatting sqref="H385">
    <cfRule type="cellIs" dxfId="4615" priority="2115" operator="between">
      <formula>0</formula>
      <formula>0</formula>
    </cfRule>
  </conditionalFormatting>
  <conditionalFormatting sqref="H389">
    <cfRule type="cellIs" dxfId="4613" priority="2118" operator="between">
      <formula>0</formula>
      <formula>0</formula>
    </cfRule>
  </conditionalFormatting>
  <conditionalFormatting sqref="H384">
    <cfRule type="cellIs" dxfId="4611" priority="2117" operator="between">
      <formula>0</formula>
      <formula>0</formula>
    </cfRule>
  </conditionalFormatting>
  <conditionalFormatting sqref="H386">
    <cfRule type="cellIs" dxfId="4609" priority="2116" operator="between">
      <formula>0</formula>
      <formula>0</formula>
    </cfRule>
  </conditionalFormatting>
  <conditionalFormatting sqref="H379">
    <cfRule type="cellIs" dxfId="4607" priority="2114" operator="between">
      <formula>0</formula>
      <formula>0</formula>
    </cfRule>
  </conditionalFormatting>
  <conditionalFormatting sqref="H377">
    <cfRule type="cellIs" dxfId="4605" priority="2111" operator="between">
      <formula>0</formula>
      <formula>0</formula>
    </cfRule>
  </conditionalFormatting>
  <conditionalFormatting sqref="H380">
    <cfRule type="cellIs" dxfId="4603" priority="2113" operator="between">
      <formula>0</formula>
      <formula>0</formula>
    </cfRule>
  </conditionalFormatting>
  <conditionalFormatting sqref="H378">
    <cfRule type="cellIs" dxfId="4601" priority="2112" operator="between">
      <formula>0</formula>
      <formula>0</formula>
    </cfRule>
  </conditionalFormatting>
  <conditionalFormatting sqref="H140">
    <cfRule type="cellIs" dxfId="4599" priority="2109" operator="between">
      <formula>0</formula>
      <formula>0</formula>
    </cfRule>
  </conditionalFormatting>
  <conditionalFormatting sqref="I34 I42 I49 I56 I65 I72:I73 I80 I88 I96 I103:I105 I141 I133 I125 I118 I110 I172 I203:I205 I239 I272 I304:I306 I341:I343 I334:I335 I373 I404:I405 I345 I407">
    <cfRule type="cellIs" dxfId="4597" priority="2108" operator="between">
      <formula>0</formula>
      <formula>0</formula>
    </cfRule>
  </conditionalFormatting>
  <conditionalFormatting sqref="I18 I16 I25">
    <cfRule type="cellIs" dxfId="4595" priority="2107" operator="between">
      <formula>0</formula>
      <formula>0</formula>
    </cfRule>
  </conditionalFormatting>
  <conditionalFormatting sqref="I34">
    <cfRule type="cellIs" dxfId="4593" priority="2106" operator="between">
      <formula>0</formula>
      <formula>0</formula>
    </cfRule>
  </conditionalFormatting>
  <conditionalFormatting sqref="I34 I42 I49 I56">
    <cfRule type="cellIs" dxfId="4591" priority="2105" operator="between">
      <formula>0</formula>
      <formula>0</formula>
    </cfRule>
  </conditionalFormatting>
  <conditionalFormatting sqref="I1">
    <cfRule type="cellIs" dxfId="4589" priority="2104" operator="between">
      <formula>0</formula>
      <formula>0</formula>
    </cfRule>
  </conditionalFormatting>
  <conditionalFormatting sqref="I1">
    <cfRule type="cellIs" dxfId="4587" priority="2103" operator="between">
      <formula>0</formula>
      <formula>0</formula>
    </cfRule>
  </conditionalFormatting>
  <conditionalFormatting sqref="I1">
    <cfRule type="cellIs" dxfId="4585" priority="2102" operator="between">
      <formula>0</formula>
      <formula>0</formula>
    </cfRule>
  </conditionalFormatting>
  <conditionalFormatting sqref="I85">
    <cfRule type="cellIs" dxfId="4583" priority="2047" operator="between">
      <formula>0</formula>
      <formula>0</formula>
    </cfRule>
  </conditionalFormatting>
  <conditionalFormatting sqref="I81">
    <cfRule type="cellIs" dxfId="4581" priority="2045" operator="between">
      <formula>0</formula>
      <formula>0</formula>
    </cfRule>
  </conditionalFormatting>
  <conditionalFormatting sqref="I13">
    <cfRule type="cellIs" dxfId="4579" priority="2097" operator="between">
      <formula>0</formula>
      <formula>0</formula>
    </cfRule>
  </conditionalFormatting>
  <conditionalFormatting sqref="I11">
    <cfRule type="cellIs" dxfId="4577" priority="2101" operator="between">
      <formula>0</formula>
      <formula>0</formula>
    </cfRule>
  </conditionalFormatting>
  <conditionalFormatting sqref="I130">
    <cfRule type="cellIs" dxfId="4575" priority="2037" operator="between">
      <formula>0</formula>
      <formula>0</formula>
    </cfRule>
  </conditionalFormatting>
  <conditionalFormatting sqref="I17">
    <cfRule type="cellIs" dxfId="4573" priority="2100" operator="between">
      <formula>0</formula>
      <formula>0</formula>
    </cfRule>
  </conditionalFormatting>
  <conditionalFormatting sqref="I131">
    <cfRule type="cellIs" dxfId="4571" priority="2036" operator="between">
      <formula>0</formula>
      <formula>0</formula>
    </cfRule>
  </conditionalFormatting>
  <conditionalFormatting sqref="I12">
    <cfRule type="cellIs" dxfId="4569" priority="2099" operator="between">
      <formula>0</formula>
      <formula>0</formula>
    </cfRule>
  </conditionalFormatting>
  <conditionalFormatting sqref="I127">
    <cfRule type="cellIs" dxfId="4567" priority="2035" operator="between">
      <formula>0</formula>
      <formula>0</formula>
    </cfRule>
  </conditionalFormatting>
  <conditionalFormatting sqref="I15">
    <cfRule type="cellIs" dxfId="4565" priority="2098" operator="between">
      <formula>0</formula>
      <formula>0</formula>
    </cfRule>
  </conditionalFormatting>
  <conditionalFormatting sqref="I129">
    <cfRule type="cellIs" dxfId="4563" priority="2034" operator="between">
      <formula>0</formula>
      <formula>0</formula>
    </cfRule>
  </conditionalFormatting>
  <conditionalFormatting sqref="I7">
    <cfRule type="cellIs" dxfId="4561" priority="2093" operator="between">
      <formula>0</formula>
      <formula>0</formula>
    </cfRule>
  </conditionalFormatting>
  <conditionalFormatting sqref="I128">
    <cfRule type="cellIs" dxfId="4559" priority="2033" operator="between">
      <formula>0</formula>
      <formula>0</formula>
    </cfRule>
  </conditionalFormatting>
  <conditionalFormatting sqref="I10">
    <cfRule type="cellIs" dxfId="4557" priority="2096" operator="between">
      <formula>0</formula>
      <formula>0</formula>
    </cfRule>
  </conditionalFormatting>
  <conditionalFormatting sqref="I123">
    <cfRule type="cellIs" dxfId="4555" priority="2032" operator="between">
      <formula>0</formula>
      <formula>0</formula>
    </cfRule>
  </conditionalFormatting>
  <conditionalFormatting sqref="I24">
    <cfRule type="cellIs" dxfId="4553" priority="2091" operator="between">
      <formula>0</formula>
      <formula>0</formula>
    </cfRule>
  </conditionalFormatting>
  <conditionalFormatting sqref="I6">
    <cfRule type="cellIs" dxfId="4551" priority="2095" operator="between">
      <formula>0</formula>
      <formula>0</formula>
    </cfRule>
  </conditionalFormatting>
  <conditionalFormatting sqref="I119">
    <cfRule type="cellIs" dxfId="4549" priority="2030" operator="between">
      <formula>0</formula>
      <formula>0</formula>
    </cfRule>
  </conditionalFormatting>
  <conditionalFormatting sqref="I9">
    <cfRule type="cellIs" dxfId="4547" priority="2094" operator="between">
      <formula>0</formula>
      <formula>0</formula>
    </cfRule>
  </conditionalFormatting>
  <conditionalFormatting sqref="I122">
    <cfRule type="cellIs" dxfId="4545" priority="2029" operator="between">
      <formula>0</formula>
      <formula>0</formula>
    </cfRule>
  </conditionalFormatting>
  <conditionalFormatting sqref="I21">
    <cfRule type="cellIs" dxfId="4543" priority="2088" operator="between">
      <formula>0</formula>
      <formula>0</formula>
    </cfRule>
  </conditionalFormatting>
  <conditionalFormatting sqref="I121">
    <cfRule type="cellIs" dxfId="4541" priority="2028" operator="between">
      <formula>0</formula>
      <formula>0</formula>
    </cfRule>
  </conditionalFormatting>
  <conditionalFormatting sqref="I23">
    <cfRule type="cellIs" dxfId="4539" priority="2092" operator="between">
      <formula>0</formula>
      <formula>0</formula>
    </cfRule>
  </conditionalFormatting>
  <conditionalFormatting sqref="I19">
    <cfRule type="cellIs" dxfId="4537" priority="2090" operator="between">
      <formula>0</formula>
      <formula>0</formula>
    </cfRule>
  </conditionalFormatting>
  <conditionalFormatting sqref="I22">
    <cfRule type="cellIs" dxfId="4535" priority="2089" operator="between">
      <formula>0</formula>
      <formula>0</formula>
    </cfRule>
  </conditionalFormatting>
  <conditionalFormatting sqref="I30">
    <cfRule type="cellIs" dxfId="4533" priority="2087" operator="between">
      <formula>0</formula>
      <formula>0</formula>
    </cfRule>
  </conditionalFormatting>
  <conditionalFormatting sqref="I28">
    <cfRule type="cellIs" dxfId="4531" priority="2083" operator="between">
      <formula>0</formula>
      <formula>0</formula>
    </cfRule>
  </conditionalFormatting>
  <conditionalFormatting sqref="I31">
    <cfRule type="cellIs" dxfId="4529" priority="2086" operator="between">
      <formula>0</formula>
      <formula>0</formula>
    </cfRule>
  </conditionalFormatting>
  <conditionalFormatting sqref="I27">
    <cfRule type="cellIs" dxfId="4527" priority="2085" operator="between">
      <formula>0</formula>
      <formula>0</formula>
    </cfRule>
  </conditionalFormatting>
  <conditionalFormatting sqref="I29">
    <cfRule type="cellIs" dxfId="4525" priority="2084" operator="between">
      <formula>0</formula>
      <formula>0</formula>
    </cfRule>
  </conditionalFormatting>
  <conditionalFormatting sqref="I36">
    <cfRule type="cellIs" dxfId="4523" priority="2080" operator="between">
      <formula>0</formula>
      <formula>0</formula>
    </cfRule>
  </conditionalFormatting>
  <conditionalFormatting sqref="I35">
    <cfRule type="cellIs" dxfId="4521" priority="2082" operator="between">
      <formula>0</formula>
      <formula>0</formula>
    </cfRule>
  </conditionalFormatting>
  <conditionalFormatting sqref="I135">
    <cfRule type="cellIs" dxfId="4519" priority="2017" operator="between">
      <formula>0</formula>
      <formula>0</formula>
    </cfRule>
  </conditionalFormatting>
  <conditionalFormatting sqref="I37">
    <cfRule type="cellIs" dxfId="4517" priority="2081" operator="between">
      <formula>0</formula>
      <formula>0</formula>
    </cfRule>
  </conditionalFormatting>
  <conditionalFormatting sqref="I134">
    <cfRule type="cellIs" dxfId="4515" priority="2016" operator="between">
      <formula>0</formula>
      <formula>0</formula>
    </cfRule>
  </conditionalFormatting>
  <conditionalFormatting sqref="I169">
    <cfRule type="cellIs" dxfId="4513" priority="2014" operator="between">
      <formula>0</formula>
      <formula>0</formula>
    </cfRule>
  </conditionalFormatting>
  <conditionalFormatting sqref="I38">
    <cfRule type="cellIs" dxfId="4511" priority="2079" operator="between">
      <formula>0</formula>
      <formula>0</formula>
    </cfRule>
  </conditionalFormatting>
  <conditionalFormatting sqref="I171">
    <cfRule type="cellIs" dxfId="4509" priority="2013" operator="between">
      <formula>0</formula>
      <formula>0</formula>
    </cfRule>
  </conditionalFormatting>
  <conditionalFormatting sqref="I41">
    <cfRule type="cellIs" dxfId="4507" priority="2078" operator="between">
      <formula>0</formula>
      <formula>0</formula>
    </cfRule>
  </conditionalFormatting>
  <conditionalFormatting sqref="I47">
    <cfRule type="cellIs" dxfId="4505" priority="2077" operator="between">
      <formula>0</formula>
      <formula>0</formula>
    </cfRule>
  </conditionalFormatting>
  <conditionalFormatting sqref="I44">
    <cfRule type="cellIs" dxfId="4503" priority="2073" operator="between">
      <formula>0</formula>
      <formula>0</formula>
    </cfRule>
  </conditionalFormatting>
  <conditionalFormatting sqref="I48">
    <cfRule type="cellIs" dxfId="4501" priority="2076" operator="between">
      <formula>0</formula>
      <formula>0</formula>
    </cfRule>
  </conditionalFormatting>
  <conditionalFormatting sqref="I43">
    <cfRule type="cellIs" dxfId="4499" priority="2075" operator="between">
      <formula>0</formula>
      <formula>0</formula>
    </cfRule>
  </conditionalFormatting>
  <conditionalFormatting sqref="I46">
    <cfRule type="cellIs" dxfId="4497" priority="2074" operator="between">
      <formula>0</formula>
      <formula>0</formula>
    </cfRule>
  </conditionalFormatting>
  <conditionalFormatting sqref="I54">
    <cfRule type="cellIs" dxfId="4495" priority="2072" operator="between">
      <formula>0</formula>
      <formula>0</formula>
    </cfRule>
  </conditionalFormatting>
  <conditionalFormatting sqref="I52">
    <cfRule type="cellIs" dxfId="4493" priority="2068" operator="between">
      <formula>0</formula>
      <formula>0</formula>
    </cfRule>
  </conditionalFormatting>
  <conditionalFormatting sqref="I55">
    <cfRule type="cellIs" dxfId="4491" priority="2071" operator="between">
      <formula>0</formula>
      <formula>0</formula>
    </cfRule>
  </conditionalFormatting>
  <conditionalFormatting sqref="I50">
    <cfRule type="cellIs" dxfId="4489" priority="2070" operator="between">
      <formula>0</formula>
      <formula>0</formula>
    </cfRule>
  </conditionalFormatting>
  <conditionalFormatting sqref="I154">
    <cfRule type="cellIs" dxfId="4487" priority="2003" operator="between">
      <formula>0</formula>
      <formula>0</formula>
    </cfRule>
  </conditionalFormatting>
  <conditionalFormatting sqref="I53">
    <cfRule type="cellIs" dxfId="4485" priority="2069" operator="between">
      <formula>0</formula>
      <formula>0</formula>
    </cfRule>
  </conditionalFormatting>
  <conditionalFormatting sqref="I155">
    <cfRule type="cellIs" dxfId="4483" priority="2002" operator="between">
      <formula>0</formula>
      <formula>0</formula>
    </cfRule>
  </conditionalFormatting>
  <conditionalFormatting sqref="I150">
    <cfRule type="cellIs" dxfId="4481" priority="2001" operator="between">
      <formula>0</formula>
      <formula>0</formula>
    </cfRule>
  </conditionalFormatting>
  <conditionalFormatting sqref="I62">
    <cfRule type="cellIs" dxfId="4479" priority="2067" operator="between">
      <formula>0</formula>
      <formula>0</formula>
    </cfRule>
  </conditionalFormatting>
  <conditionalFormatting sqref="I153">
    <cfRule type="cellIs" dxfId="4477" priority="2000" operator="between">
      <formula>0</formula>
      <formula>0</formula>
    </cfRule>
  </conditionalFormatting>
  <conditionalFormatting sqref="I60">
    <cfRule type="cellIs" dxfId="4475" priority="2063" operator="between">
      <formula>0</formula>
      <formula>0</formula>
    </cfRule>
  </conditionalFormatting>
  <conditionalFormatting sqref="I63">
    <cfRule type="cellIs" dxfId="4473" priority="2066" operator="between">
      <formula>0</formula>
      <formula>0</formula>
    </cfRule>
  </conditionalFormatting>
  <conditionalFormatting sqref="I152">
    <cfRule type="cellIs" dxfId="4471" priority="1999" operator="between">
      <formula>0</formula>
      <formula>0</formula>
    </cfRule>
  </conditionalFormatting>
  <conditionalFormatting sqref="I59">
    <cfRule type="cellIs" dxfId="4469" priority="2065" operator="between">
      <formula>0</formula>
      <formula>0</formula>
    </cfRule>
  </conditionalFormatting>
  <conditionalFormatting sqref="I147">
    <cfRule type="cellIs" dxfId="4467" priority="1998" operator="between">
      <formula>0</formula>
      <formula>0</formula>
    </cfRule>
  </conditionalFormatting>
  <conditionalFormatting sqref="I61">
    <cfRule type="cellIs" dxfId="4465" priority="2064" operator="between">
      <formula>0</formula>
      <formula>0</formula>
    </cfRule>
  </conditionalFormatting>
  <conditionalFormatting sqref="I148">
    <cfRule type="cellIs" dxfId="4463" priority="1997" operator="between">
      <formula>0</formula>
      <formula>0</formula>
    </cfRule>
  </conditionalFormatting>
  <conditionalFormatting sqref="I143">
    <cfRule type="cellIs" dxfId="4461" priority="1996" operator="between">
      <formula>0</formula>
      <formula>0</formula>
    </cfRule>
  </conditionalFormatting>
  <conditionalFormatting sqref="I69">
    <cfRule type="cellIs" dxfId="4459" priority="2062" operator="between">
      <formula>0</formula>
      <formula>0</formula>
    </cfRule>
  </conditionalFormatting>
  <conditionalFormatting sqref="I146">
    <cfRule type="cellIs" dxfId="4457" priority="1995" operator="between">
      <formula>0</formula>
      <formula>0</formula>
    </cfRule>
  </conditionalFormatting>
  <conditionalFormatting sqref="I67">
    <cfRule type="cellIs" dxfId="4455" priority="2058" operator="between">
      <formula>0</formula>
      <formula>0</formula>
    </cfRule>
  </conditionalFormatting>
  <conditionalFormatting sqref="I71">
    <cfRule type="cellIs" dxfId="4453" priority="2061" operator="between">
      <formula>0</formula>
      <formula>0</formula>
    </cfRule>
  </conditionalFormatting>
  <conditionalFormatting sqref="I144">
    <cfRule type="cellIs" dxfId="4451" priority="1994" operator="between">
      <formula>0</formula>
      <formula>0</formula>
    </cfRule>
  </conditionalFormatting>
  <conditionalFormatting sqref="I66">
    <cfRule type="cellIs" dxfId="4449" priority="2060" operator="between">
      <formula>0</formula>
      <formula>0</formula>
    </cfRule>
  </conditionalFormatting>
  <conditionalFormatting sqref="I200">
    <cfRule type="cellIs" dxfId="4447" priority="1992" operator="between">
      <formula>0</formula>
      <formula>0</formula>
    </cfRule>
  </conditionalFormatting>
  <conditionalFormatting sqref="I68">
    <cfRule type="cellIs" dxfId="4445" priority="2059" operator="between">
      <formula>0</formula>
      <formula>0</formula>
    </cfRule>
  </conditionalFormatting>
  <conditionalFormatting sqref="I202">
    <cfRule type="cellIs" dxfId="4443" priority="1991" operator="between">
      <formula>0</formula>
      <formula>0</formula>
    </cfRule>
  </conditionalFormatting>
  <conditionalFormatting sqref="I197">
    <cfRule type="cellIs" dxfId="4441" priority="1990" operator="between">
      <formula>0</formula>
      <formula>0</formula>
    </cfRule>
  </conditionalFormatting>
  <conditionalFormatting sqref="I100">
    <cfRule type="cellIs" dxfId="4439" priority="2057" operator="between">
      <formula>0</formula>
      <formula>0</formula>
    </cfRule>
  </conditionalFormatting>
  <conditionalFormatting sqref="I199">
    <cfRule type="cellIs" dxfId="4437" priority="1989" operator="between">
      <formula>0</formula>
      <formula>0</formula>
    </cfRule>
  </conditionalFormatting>
  <conditionalFormatting sqref="I98">
    <cfRule type="cellIs" dxfId="4435" priority="2053" operator="between">
      <formula>0</formula>
      <formula>0</formula>
    </cfRule>
  </conditionalFormatting>
  <conditionalFormatting sqref="I102">
    <cfRule type="cellIs" dxfId="4433" priority="2056" operator="between">
      <formula>0</formula>
      <formula>0</formula>
    </cfRule>
  </conditionalFormatting>
  <conditionalFormatting sqref="I198">
    <cfRule type="cellIs" dxfId="4431" priority="1988" operator="between">
      <formula>0</formula>
      <formula>0</formula>
    </cfRule>
  </conditionalFormatting>
  <conditionalFormatting sqref="I97">
    <cfRule type="cellIs" dxfId="4429" priority="2055" operator="between">
      <formula>0</formula>
      <formula>0</formula>
    </cfRule>
  </conditionalFormatting>
  <conditionalFormatting sqref="I192">
    <cfRule type="cellIs" dxfId="4427" priority="1987" operator="between">
      <formula>0</formula>
      <formula>0</formula>
    </cfRule>
  </conditionalFormatting>
  <conditionalFormatting sqref="I99">
    <cfRule type="cellIs" dxfId="4425" priority="2054" operator="between">
      <formula>0</formula>
      <formula>0</formula>
    </cfRule>
  </conditionalFormatting>
  <conditionalFormatting sqref="I194">
    <cfRule type="cellIs" dxfId="4423" priority="1986" operator="between">
      <formula>0</formula>
      <formula>0</formula>
    </cfRule>
  </conditionalFormatting>
  <conditionalFormatting sqref="I189">
    <cfRule type="cellIs" dxfId="4421" priority="1985" operator="between">
      <formula>0</formula>
      <formula>0</formula>
    </cfRule>
  </conditionalFormatting>
  <conditionalFormatting sqref="I78">
    <cfRule type="cellIs" dxfId="4419" priority="2052" operator="between">
      <formula>0</formula>
      <formula>0</formula>
    </cfRule>
  </conditionalFormatting>
  <conditionalFormatting sqref="I191">
    <cfRule type="cellIs" dxfId="4417" priority="1984" operator="between">
      <formula>0</formula>
      <formula>0</formula>
    </cfRule>
  </conditionalFormatting>
  <conditionalFormatting sqref="I75">
    <cfRule type="cellIs" dxfId="4415" priority="2048" operator="between">
      <formula>0</formula>
      <formula>0</formula>
    </cfRule>
  </conditionalFormatting>
  <conditionalFormatting sqref="I79">
    <cfRule type="cellIs" dxfId="4413" priority="2051" operator="between">
      <formula>0</formula>
      <formula>0</formula>
    </cfRule>
  </conditionalFormatting>
  <conditionalFormatting sqref="I190">
    <cfRule type="cellIs" dxfId="4411" priority="1983" operator="between">
      <formula>0</formula>
      <formula>0</formula>
    </cfRule>
  </conditionalFormatting>
  <conditionalFormatting sqref="I74">
    <cfRule type="cellIs" dxfId="4409" priority="2050" operator="between">
      <formula>0</formula>
      <formula>0</formula>
    </cfRule>
  </conditionalFormatting>
  <conditionalFormatting sqref="I180 I173">
    <cfRule type="cellIs" dxfId="4407" priority="1982" operator="between">
      <formula>0</formula>
      <formula>0</formula>
    </cfRule>
  </conditionalFormatting>
  <conditionalFormatting sqref="I77">
    <cfRule type="cellIs" dxfId="4405" priority="2049" operator="between">
      <formula>0</formula>
      <formula>0</formula>
    </cfRule>
  </conditionalFormatting>
  <conditionalFormatting sqref="I83">
    <cfRule type="cellIs" dxfId="4403" priority="2043" operator="between">
      <formula>0</formula>
      <formula>0</formula>
    </cfRule>
  </conditionalFormatting>
  <conditionalFormatting sqref="I87">
    <cfRule type="cellIs" dxfId="4401" priority="2046" operator="between">
      <formula>0</formula>
      <formula>0</formula>
    </cfRule>
  </conditionalFormatting>
  <conditionalFormatting sqref="I84">
    <cfRule type="cellIs" dxfId="4399" priority="2044" operator="between">
      <formula>0</formula>
      <formula>0</formula>
    </cfRule>
  </conditionalFormatting>
  <conditionalFormatting sqref="I93">
    <cfRule type="cellIs" dxfId="4397" priority="2042" operator="between">
      <formula>0</formula>
      <formula>0</formula>
    </cfRule>
  </conditionalFormatting>
  <conditionalFormatting sqref="I91">
    <cfRule type="cellIs" dxfId="4395" priority="2038" operator="between">
      <formula>0</formula>
      <formula>0</formula>
    </cfRule>
  </conditionalFormatting>
  <conditionalFormatting sqref="I94">
    <cfRule type="cellIs" dxfId="4393" priority="2041" operator="between">
      <formula>0</formula>
      <formula>0</formula>
    </cfRule>
  </conditionalFormatting>
  <conditionalFormatting sqref="I90">
    <cfRule type="cellIs" dxfId="4391" priority="2040" operator="between">
      <formula>0</formula>
      <formula>0</formula>
    </cfRule>
  </conditionalFormatting>
  <conditionalFormatting sqref="I227 I218">
    <cfRule type="cellIs" dxfId="4389" priority="1971" operator="between">
      <formula>0</formula>
      <formula>0</formula>
    </cfRule>
  </conditionalFormatting>
  <conditionalFormatting sqref="I92">
    <cfRule type="cellIs" dxfId="4387" priority="2039" operator="between">
      <formula>0</formula>
      <formula>0</formula>
    </cfRule>
  </conditionalFormatting>
  <conditionalFormatting sqref="I124">
    <cfRule type="cellIs" dxfId="4385" priority="2031" operator="between">
      <formula>0</formula>
      <formula>0</formula>
    </cfRule>
  </conditionalFormatting>
  <conditionalFormatting sqref="I116">
    <cfRule type="cellIs" dxfId="4383" priority="2027" operator="between">
      <formula>0</formula>
      <formula>0</formula>
    </cfRule>
  </conditionalFormatting>
  <conditionalFormatting sqref="I301">
    <cfRule type="cellIs" dxfId="4381" priority="1921" operator="between">
      <formula>0</formula>
      <formula>0</formula>
    </cfRule>
  </conditionalFormatting>
  <conditionalFormatting sqref="I112">
    <cfRule type="cellIs" dxfId="4379" priority="2023" operator="between">
      <formula>0</formula>
      <formula>0</formula>
    </cfRule>
  </conditionalFormatting>
  <conditionalFormatting sqref="I117">
    <cfRule type="cellIs" dxfId="4377" priority="2026" operator="between">
      <formula>0</formula>
      <formula>0</formula>
    </cfRule>
  </conditionalFormatting>
  <conditionalFormatting sqref="I303">
    <cfRule type="cellIs" dxfId="4375" priority="1920" operator="between">
      <formula>0</formula>
      <formula>0</formula>
    </cfRule>
  </conditionalFormatting>
  <conditionalFormatting sqref="I111">
    <cfRule type="cellIs" dxfId="4373" priority="2025" operator="between">
      <formula>0</formula>
      <formula>0</formula>
    </cfRule>
  </conditionalFormatting>
  <conditionalFormatting sqref="I297">
    <cfRule type="cellIs" dxfId="4371" priority="1919" operator="between">
      <formula>0</formula>
      <formula>0</formula>
    </cfRule>
  </conditionalFormatting>
  <conditionalFormatting sqref="I115">
    <cfRule type="cellIs" dxfId="4369" priority="2024" operator="between">
      <formula>0</formula>
      <formula>0</formula>
    </cfRule>
  </conditionalFormatting>
  <conditionalFormatting sqref="I299">
    <cfRule type="cellIs" dxfId="4367" priority="1918" operator="between">
      <formula>0</formula>
      <formula>0</formula>
    </cfRule>
  </conditionalFormatting>
  <conditionalFormatting sqref="I298">
    <cfRule type="cellIs" dxfId="4365" priority="1917" operator="between">
      <formula>0</formula>
      <formula>0</formula>
    </cfRule>
  </conditionalFormatting>
  <conditionalFormatting sqref="I108">
    <cfRule type="cellIs" dxfId="4363" priority="2020" operator="between">
      <formula>0</formula>
      <formula>0</formula>
    </cfRule>
  </conditionalFormatting>
  <conditionalFormatting sqref="I106">
    <cfRule type="cellIs" dxfId="4361" priority="2022" operator="between">
      <formula>0</formula>
      <formula>0</formula>
    </cfRule>
  </conditionalFormatting>
  <conditionalFormatting sqref="I293">
    <cfRule type="cellIs" dxfId="4359" priority="1916" operator="between">
      <formula>0</formula>
      <formula>0</formula>
    </cfRule>
  </conditionalFormatting>
  <conditionalFormatting sqref="I109">
    <cfRule type="cellIs" dxfId="4357" priority="2021" operator="between">
      <formula>0</formula>
      <formula>0</formula>
    </cfRule>
  </conditionalFormatting>
  <conditionalFormatting sqref="I295">
    <cfRule type="cellIs" dxfId="4355" priority="1915" operator="between">
      <formula>0</formula>
      <formula>0</formula>
    </cfRule>
  </conditionalFormatting>
  <conditionalFormatting sqref="I290">
    <cfRule type="cellIs" dxfId="4353" priority="1914" operator="between">
      <formula>0</formula>
      <formula>0</formula>
    </cfRule>
  </conditionalFormatting>
  <conditionalFormatting sqref="I136">
    <cfRule type="cellIs" dxfId="4351" priority="2019" operator="between">
      <formula>0</formula>
      <formula>0</formula>
    </cfRule>
  </conditionalFormatting>
  <conditionalFormatting sqref="I292">
    <cfRule type="cellIs" dxfId="4349" priority="1913" operator="between">
      <formula>0</formula>
      <formula>0</formula>
    </cfRule>
  </conditionalFormatting>
  <conditionalFormatting sqref="I137">
    <cfRule type="cellIs" dxfId="4347" priority="2018" operator="between">
      <formula>0</formula>
      <formula>0</formula>
    </cfRule>
  </conditionalFormatting>
  <conditionalFormatting sqref="I291">
    <cfRule type="cellIs" dxfId="4345" priority="1912" operator="between">
      <formula>0</formula>
      <formula>0</formula>
    </cfRule>
  </conditionalFormatting>
  <conditionalFormatting sqref="I286">
    <cfRule type="cellIs" dxfId="4343" priority="1910" operator="between">
      <formula>0</formula>
      <formula>0</formula>
    </cfRule>
  </conditionalFormatting>
  <conditionalFormatting sqref="I287">
    <cfRule type="cellIs" dxfId="4341" priority="1909" operator="between">
      <formula>0</formula>
      <formula>0</formula>
    </cfRule>
  </conditionalFormatting>
  <conditionalFormatting sqref="I164 I156">
    <cfRule type="cellIs" dxfId="4339" priority="2015" operator="between">
      <formula>0</formula>
      <formula>0</formula>
    </cfRule>
  </conditionalFormatting>
  <conditionalFormatting sqref="I167">
    <cfRule type="cellIs" dxfId="4337" priority="2010" operator="between">
      <formula>0</formula>
      <formula>0</formula>
    </cfRule>
  </conditionalFormatting>
  <conditionalFormatting sqref="I165">
    <cfRule type="cellIs" dxfId="4335" priority="2012" operator="between">
      <formula>0</formula>
      <formula>0</formula>
    </cfRule>
  </conditionalFormatting>
  <conditionalFormatting sqref="I168">
    <cfRule type="cellIs" dxfId="4333" priority="2011" operator="between">
      <formula>0</formula>
      <formula>0</formula>
    </cfRule>
  </conditionalFormatting>
  <conditionalFormatting sqref="I161">
    <cfRule type="cellIs" dxfId="4331" priority="2009" operator="between">
      <formula>0</formula>
      <formula>0</formula>
    </cfRule>
  </conditionalFormatting>
  <conditionalFormatting sqref="I159">
    <cfRule type="cellIs" dxfId="4329" priority="2005" operator="between">
      <formula>0</formula>
      <formula>0</formula>
    </cfRule>
  </conditionalFormatting>
  <conditionalFormatting sqref="I162">
    <cfRule type="cellIs" dxfId="4327" priority="2008" operator="between">
      <formula>0</formula>
      <formula>0</formula>
    </cfRule>
  </conditionalFormatting>
  <conditionalFormatting sqref="I158">
    <cfRule type="cellIs" dxfId="4325" priority="2007" operator="between">
      <formula>0</formula>
      <formula>0</formula>
    </cfRule>
  </conditionalFormatting>
  <conditionalFormatting sqref="I160">
    <cfRule type="cellIs" dxfId="4323" priority="2006" operator="between">
      <formula>0</formula>
      <formula>0</formula>
    </cfRule>
  </conditionalFormatting>
  <conditionalFormatting sqref="I333">
    <cfRule type="cellIs" dxfId="4321" priority="1899" operator="between">
      <formula>0</formula>
      <formula>0</formula>
    </cfRule>
  </conditionalFormatting>
  <conditionalFormatting sqref="I328">
    <cfRule type="cellIs" dxfId="4319" priority="1898" operator="between">
      <formula>0</formula>
      <formula>0</formula>
    </cfRule>
  </conditionalFormatting>
  <conditionalFormatting sqref="I149 I142">
    <cfRule type="cellIs" dxfId="4317" priority="2004" operator="between">
      <formula>0</formula>
      <formula>0</formula>
    </cfRule>
  </conditionalFormatting>
  <conditionalFormatting sqref="I317">
    <cfRule type="cellIs" dxfId="4315" priority="1889" operator="between">
      <formula>0</formula>
      <formula>0</formula>
    </cfRule>
  </conditionalFormatting>
  <conditionalFormatting sqref="I318">
    <cfRule type="cellIs" dxfId="4313" priority="1888" operator="between">
      <formula>0</formula>
      <formula>0</formula>
    </cfRule>
  </conditionalFormatting>
  <conditionalFormatting sqref="I314">
    <cfRule type="cellIs" dxfId="4311" priority="1887" operator="between">
      <formula>0</formula>
      <formula>0</formula>
    </cfRule>
  </conditionalFormatting>
  <conditionalFormatting sqref="I196 I187">
    <cfRule type="cellIs" dxfId="4309" priority="1993" operator="between">
      <formula>0</formula>
      <formula>0</formula>
    </cfRule>
  </conditionalFormatting>
  <conditionalFormatting sqref="I309">
    <cfRule type="cellIs" dxfId="4307" priority="1882" operator="between">
      <formula>0</formula>
      <formula>0</formula>
    </cfRule>
  </conditionalFormatting>
  <conditionalFormatting sqref="I308">
    <cfRule type="cellIs" dxfId="4305" priority="1881" operator="between">
      <formula>0</formula>
      <formula>0</formula>
    </cfRule>
  </conditionalFormatting>
  <conditionalFormatting sqref="I340">
    <cfRule type="cellIs" dxfId="4303" priority="1880" operator="between">
      <formula>0</formula>
      <formula>0</formula>
    </cfRule>
  </conditionalFormatting>
  <conditionalFormatting sqref="I336">
    <cfRule type="cellIs" dxfId="4301" priority="1879" operator="between">
      <formula>0</formula>
      <formula>0</formula>
    </cfRule>
  </conditionalFormatting>
  <conditionalFormatting sqref="I339">
    <cfRule type="cellIs" dxfId="4299" priority="1878" operator="between">
      <formula>0</formula>
      <formula>0</formula>
    </cfRule>
  </conditionalFormatting>
  <conditionalFormatting sqref="I337">
    <cfRule type="cellIs" dxfId="4297" priority="1877" operator="between">
      <formula>0</formula>
      <formula>0</formula>
    </cfRule>
  </conditionalFormatting>
  <conditionalFormatting sqref="I185">
    <cfRule type="cellIs" dxfId="4295" priority="1981" operator="between">
      <formula>0</formula>
      <formula>0</formula>
    </cfRule>
  </conditionalFormatting>
  <conditionalFormatting sqref="I183">
    <cfRule type="cellIs" dxfId="4293" priority="1977" operator="between">
      <formula>0</formula>
      <formula>0</formula>
    </cfRule>
  </conditionalFormatting>
  <conditionalFormatting sqref="I186">
    <cfRule type="cellIs" dxfId="4291" priority="1980" operator="between">
      <formula>0</formula>
      <formula>0</formula>
    </cfRule>
  </conditionalFormatting>
  <conditionalFormatting sqref="I181">
    <cfRule type="cellIs" dxfId="4289" priority="1979" operator="between">
      <formula>0</formula>
      <formula>0</formula>
    </cfRule>
  </conditionalFormatting>
  <conditionalFormatting sqref="I184">
    <cfRule type="cellIs" dxfId="4287" priority="1978" operator="between">
      <formula>0</formula>
      <formula>0</formula>
    </cfRule>
  </conditionalFormatting>
  <conditionalFormatting sqref="I178">
    <cfRule type="cellIs" dxfId="4285" priority="1976" operator="between">
      <formula>0</formula>
      <formula>0</formula>
    </cfRule>
  </conditionalFormatting>
  <conditionalFormatting sqref="I175">
    <cfRule type="cellIs" dxfId="4283" priority="1972" operator="between">
      <formula>0</formula>
      <formula>0</formula>
    </cfRule>
  </conditionalFormatting>
  <conditionalFormatting sqref="I179">
    <cfRule type="cellIs" dxfId="4281" priority="1975" operator="between">
      <formula>0</formula>
      <formula>0</formula>
    </cfRule>
  </conditionalFormatting>
  <conditionalFormatting sqref="I174">
    <cfRule type="cellIs" dxfId="4279" priority="1974" operator="between">
      <formula>0</formula>
      <formula>0</formula>
    </cfRule>
  </conditionalFormatting>
  <conditionalFormatting sqref="I177">
    <cfRule type="cellIs" dxfId="4277" priority="1973" operator="between">
      <formula>0</formula>
      <formula>0</formula>
    </cfRule>
  </conditionalFormatting>
  <conditionalFormatting sqref="I351">
    <cfRule type="cellIs" dxfId="4275" priority="1865" operator="between">
      <formula>0</formula>
      <formula>0</formula>
    </cfRule>
  </conditionalFormatting>
  <conditionalFormatting sqref="I231">
    <cfRule type="cellIs" dxfId="4273" priority="1970" operator="between">
      <formula>0</formula>
      <formula>0</formula>
    </cfRule>
  </conditionalFormatting>
  <conditionalFormatting sqref="I229">
    <cfRule type="cellIs" dxfId="4271" priority="1966" operator="between">
      <formula>0</formula>
      <formula>0</formula>
    </cfRule>
  </conditionalFormatting>
  <conditionalFormatting sqref="I233">
    <cfRule type="cellIs" dxfId="4269" priority="1969" operator="between">
      <formula>0</formula>
      <formula>0</formula>
    </cfRule>
  </conditionalFormatting>
  <conditionalFormatting sqref="I228">
    <cfRule type="cellIs" dxfId="4267" priority="1968" operator="between">
      <formula>0</formula>
      <formula>0</formula>
    </cfRule>
  </conditionalFormatting>
  <conditionalFormatting sqref="I230">
    <cfRule type="cellIs" dxfId="4265" priority="1967" operator="between">
      <formula>0</formula>
      <formula>0</formula>
    </cfRule>
  </conditionalFormatting>
  <conditionalFormatting sqref="I224">
    <cfRule type="cellIs" dxfId="4263" priority="1965" operator="between">
      <formula>0</formula>
      <formula>0</formula>
    </cfRule>
  </conditionalFormatting>
  <conditionalFormatting sqref="I222">
    <cfRule type="cellIs" dxfId="4261" priority="1961" operator="between">
      <formula>0</formula>
      <formula>0</formula>
    </cfRule>
  </conditionalFormatting>
  <conditionalFormatting sqref="I225">
    <cfRule type="cellIs" dxfId="4259" priority="1964" operator="between">
      <formula>0</formula>
      <formula>0</formula>
    </cfRule>
  </conditionalFormatting>
  <conditionalFormatting sqref="I221">
    <cfRule type="cellIs" dxfId="4257" priority="1963" operator="between">
      <formula>0</formula>
      <formula>0</formula>
    </cfRule>
  </conditionalFormatting>
  <conditionalFormatting sqref="I223">
    <cfRule type="cellIs" dxfId="4255" priority="1962" operator="between">
      <formula>0</formula>
      <formula>0</formula>
    </cfRule>
  </conditionalFormatting>
  <conditionalFormatting sqref="I211">
    <cfRule type="cellIs" dxfId="4253" priority="1960" operator="between">
      <formula>0</formula>
      <formula>0</formula>
    </cfRule>
  </conditionalFormatting>
  <conditionalFormatting sqref="I216">
    <cfRule type="cellIs" dxfId="4251" priority="1959" operator="between">
      <formula>0</formula>
      <formula>0</formula>
    </cfRule>
  </conditionalFormatting>
  <conditionalFormatting sqref="I214">
    <cfRule type="cellIs" dxfId="4249" priority="1955" operator="between">
      <formula>0</formula>
      <formula>0</formula>
    </cfRule>
  </conditionalFormatting>
  <conditionalFormatting sqref="I217">
    <cfRule type="cellIs" dxfId="4247" priority="1958" operator="between">
      <formula>0</formula>
      <formula>0</formula>
    </cfRule>
  </conditionalFormatting>
  <conditionalFormatting sqref="I212">
    <cfRule type="cellIs" dxfId="4245" priority="1957" operator="between">
      <formula>0</formula>
      <formula>0</formula>
    </cfRule>
  </conditionalFormatting>
  <conditionalFormatting sqref="I215">
    <cfRule type="cellIs" dxfId="4243" priority="1956" operator="between">
      <formula>0</formula>
      <formula>0</formula>
    </cfRule>
  </conditionalFormatting>
  <conditionalFormatting sqref="I210">
    <cfRule type="cellIs" dxfId="4241" priority="1954" operator="between">
      <formula>0</formula>
      <formula>0</formula>
    </cfRule>
  </conditionalFormatting>
  <conditionalFormatting sqref="I208">
    <cfRule type="cellIs" dxfId="4239" priority="1951" operator="between">
      <formula>0</formula>
      <formula>0</formula>
    </cfRule>
  </conditionalFormatting>
  <conditionalFormatting sqref="I237">
    <cfRule type="cellIs" dxfId="4237" priority="1948" operator="between">
      <formula>0</formula>
      <formula>0</formula>
    </cfRule>
  </conditionalFormatting>
  <conditionalFormatting sqref="I234">
    <cfRule type="cellIs" dxfId="4235" priority="1950" operator="between">
      <formula>0</formula>
      <formula>0</formula>
    </cfRule>
  </conditionalFormatting>
  <conditionalFormatting sqref="I206">
    <cfRule type="cellIs" dxfId="4233" priority="1953" operator="between">
      <formula>0</formula>
      <formula>0</formula>
    </cfRule>
  </conditionalFormatting>
  <conditionalFormatting sqref="I209">
    <cfRule type="cellIs" dxfId="4231" priority="1952" operator="between">
      <formula>0</formula>
      <formula>0</formula>
    </cfRule>
  </conditionalFormatting>
  <conditionalFormatting sqref="I236">
    <cfRule type="cellIs" dxfId="4229" priority="1947" operator="between">
      <formula>0</formula>
      <formula>0</formula>
    </cfRule>
  </conditionalFormatting>
  <conditionalFormatting sqref="I235">
    <cfRule type="cellIs" dxfId="4227" priority="1949" operator="between">
      <formula>0</formula>
      <formula>0</formula>
    </cfRule>
  </conditionalFormatting>
  <conditionalFormatting sqref="I371">
    <cfRule type="cellIs" dxfId="4225" priority="1874" operator="between">
      <formula>0</formula>
      <formula>0</formula>
    </cfRule>
  </conditionalFormatting>
  <conditionalFormatting sqref="I240">
    <cfRule type="cellIs" dxfId="4223" priority="1945" operator="between">
      <formula>0</formula>
      <formula>0</formula>
    </cfRule>
  </conditionalFormatting>
  <conditionalFormatting sqref="I241">
    <cfRule type="cellIs" dxfId="4221" priority="1946" operator="between">
      <formula>0</formula>
      <formula>0</formula>
    </cfRule>
  </conditionalFormatting>
  <conditionalFormatting sqref="I367">
    <cfRule type="cellIs" dxfId="4219" priority="1873" operator="between">
      <formula>0</formula>
      <formula>0</formula>
    </cfRule>
  </conditionalFormatting>
  <conditionalFormatting sqref="I370">
    <cfRule type="cellIs" dxfId="4217" priority="1872" operator="between">
      <formula>0</formula>
      <formula>0</formula>
    </cfRule>
  </conditionalFormatting>
  <conditionalFormatting sqref="I265 I258">
    <cfRule type="cellIs" dxfId="4215" priority="1944" operator="between">
      <formula>0</formula>
      <formula>0</formula>
    </cfRule>
  </conditionalFormatting>
  <conditionalFormatting sqref="I270">
    <cfRule type="cellIs" dxfId="4213" priority="1943" operator="between">
      <formula>0</formula>
      <formula>0</formula>
    </cfRule>
  </conditionalFormatting>
  <conditionalFormatting sqref="I267">
    <cfRule type="cellIs" dxfId="4211" priority="1939" operator="between">
      <formula>0</formula>
      <formula>0</formula>
    </cfRule>
  </conditionalFormatting>
  <conditionalFormatting sqref="I271">
    <cfRule type="cellIs" dxfId="4209" priority="1942" operator="between">
      <formula>0</formula>
      <formula>0</formula>
    </cfRule>
  </conditionalFormatting>
  <conditionalFormatting sqref="I266">
    <cfRule type="cellIs" dxfId="4207" priority="1941" operator="between">
      <formula>0</formula>
      <formula>0</formula>
    </cfRule>
  </conditionalFormatting>
  <conditionalFormatting sqref="I268">
    <cfRule type="cellIs" dxfId="4205" priority="1940" operator="between">
      <formula>0</formula>
      <formula>0</formula>
    </cfRule>
  </conditionalFormatting>
  <conditionalFormatting sqref="I262">
    <cfRule type="cellIs" dxfId="4203" priority="1938" operator="between">
      <formula>0</formula>
      <formula>0</formula>
    </cfRule>
  </conditionalFormatting>
  <conditionalFormatting sqref="I260">
    <cfRule type="cellIs" dxfId="4201" priority="1934" operator="between">
      <formula>0</formula>
      <formula>0</formula>
    </cfRule>
  </conditionalFormatting>
  <conditionalFormatting sqref="I264">
    <cfRule type="cellIs" dxfId="4199" priority="1937" operator="between">
      <formula>0</formula>
      <formula>0</formula>
    </cfRule>
  </conditionalFormatting>
  <conditionalFormatting sqref="I355">
    <cfRule type="cellIs" dxfId="4197" priority="1864" operator="between">
      <formula>0</formula>
      <formula>0</formula>
    </cfRule>
  </conditionalFormatting>
  <conditionalFormatting sqref="I259">
    <cfRule type="cellIs" dxfId="4195" priority="1936" operator="between">
      <formula>0</formula>
      <formula>0</formula>
    </cfRule>
  </conditionalFormatting>
  <conditionalFormatting sqref="I358">
    <cfRule type="cellIs" dxfId="4193" priority="1863" operator="between">
      <formula>0</formula>
      <formula>0</formula>
    </cfRule>
  </conditionalFormatting>
  <conditionalFormatting sqref="I261">
    <cfRule type="cellIs" dxfId="4191" priority="1935" operator="between">
      <formula>0</formula>
      <formula>0</formula>
    </cfRule>
  </conditionalFormatting>
  <conditionalFormatting sqref="I352">
    <cfRule type="cellIs" dxfId="4189" priority="1862" operator="between">
      <formula>0</formula>
      <formula>0</formula>
    </cfRule>
  </conditionalFormatting>
  <conditionalFormatting sqref="I354">
    <cfRule type="cellIs" dxfId="4187" priority="1861" operator="between">
      <formula>0</formula>
      <formula>0</formula>
    </cfRule>
  </conditionalFormatting>
  <conditionalFormatting sqref="I250 I242">
    <cfRule type="cellIs" dxfId="4185" priority="1933" operator="between">
      <formula>0</formula>
      <formula>0</formula>
    </cfRule>
  </conditionalFormatting>
  <conditionalFormatting sqref="I255">
    <cfRule type="cellIs" dxfId="4183" priority="1932" operator="between">
      <formula>0</formula>
      <formula>0</formula>
    </cfRule>
  </conditionalFormatting>
  <conditionalFormatting sqref="I253">
    <cfRule type="cellIs" dxfId="4181" priority="1928" operator="between">
      <formula>0</formula>
      <formula>0</formula>
    </cfRule>
  </conditionalFormatting>
  <conditionalFormatting sqref="I256">
    <cfRule type="cellIs" dxfId="4179" priority="1931" operator="between">
      <formula>0</formula>
      <formula>0</formula>
    </cfRule>
  </conditionalFormatting>
  <conditionalFormatting sqref="I252">
    <cfRule type="cellIs" dxfId="4177" priority="1930" operator="between">
      <formula>0</formula>
      <formula>0</formula>
    </cfRule>
  </conditionalFormatting>
  <conditionalFormatting sqref="I254">
    <cfRule type="cellIs" dxfId="4175" priority="1929" operator="between">
      <formula>0</formula>
      <formula>0</formula>
    </cfRule>
  </conditionalFormatting>
  <conditionalFormatting sqref="I347">
    <cfRule type="cellIs" dxfId="4173" priority="1857" operator="between">
      <formula>0</formula>
      <formula>0</formula>
    </cfRule>
  </conditionalFormatting>
  <conditionalFormatting sqref="I346">
    <cfRule type="cellIs" dxfId="4171" priority="1856" operator="between">
      <formula>0</formula>
      <formula>0</formula>
    </cfRule>
  </conditionalFormatting>
  <conditionalFormatting sqref="I248">
    <cfRule type="cellIs" dxfId="4169" priority="1927" operator="between">
      <formula>0</formula>
      <formula>0</formula>
    </cfRule>
  </conditionalFormatting>
  <conditionalFormatting sqref="I397 I390">
    <cfRule type="cellIs" dxfId="4167" priority="1853" operator="between">
      <formula>0</formula>
      <formula>0</formula>
    </cfRule>
  </conditionalFormatting>
  <conditionalFormatting sqref="I403">
    <cfRule type="cellIs" dxfId="4165" priority="1854" operator="between">
      <formula>0</formula>
      <formula>0</formula>
    </cfRule>
  </conditionalFormatting>
  <conditionalFormatting sqref="I245">
    <cfRule type="cellIs" dxfId="4163" priority="1923" operator="between">
      <formula>0</formula>
      <formula>0</formula>
    </cfRule>
  </conditionalFormatting>
  <conditionalFormatting sqref="I249">
    <cfRule type="cellIs" dxfId="4161" priority="1926" operator="between">
      <formula>0</formula>
      <formula>0</formula>
    </cfRule>
  </conditionalFormatting>
  <conditionalFormatting sqref="I243">
    <cfRule type="cellIs" dxfId="4159" priority="1925" operator="between">
      <formula>0</formula>
      <formula>0</formula>
    </cfRule>
  </conditionalFormatting>
  <conditionalFormatting sqref="I246">
    <cfRule type="cellIs" dxfId="4157" priority="1924" operator="between">
      <formula>0</formula>
      <formula>0</formula>
    </cfRule>
  </conditionalFormatting>
  <conditionalFormatting sqref="I296 I289">
    <cfRule type="cellIs" dxfId="4155" priority="1922" operator="between">
      <formula>0</formula>
      <formula>0</formula>
    </cfRule>
  </conditionalFormatting>
  <conditionalFormatting sqref="I382">
    <cfRule type="cellIs" dxfId="4153" priority="1843" operator="between">
      <formula>0</formula>
      <formula>0</formula>
    </cfRule>
  </conditionalFormatting>
  <conditionalFormatting sqref="I281 I273">
    <cfRule type="cellIs" dxfId="4151" priority="1911" operator="between">
      <formula>0</formula>
      <formula>0</formula>
    </cfRule>
  </conditionalFormatting>
  <conditionalFormatting sqref="I40">
    <cfRule type="cellIs" dxfId="4149" priority="1833" operator="between">
      <formula>0</formula>
      <formula>0</formula>
    </cfRule>
  </conditionalFormatting>
  <conditionalFormatting sqref="I284">
    <cfRule type="cellIs" dxfId="4147" priority="1906" operator="between">
      <formula>0</formula>
      <formula>0</formula>
    </cfRule>
  </conditionalFormatting>
  <conditionalFormatting sqref="I283">
    <cfRule type="cellIs" dxfId="4145" priority="1908" operator="between">
      <formula>0</formula>
      <formula>0</formula>
    </cfRule>
  </conditionalFormatting>
  <conditionalFormatting sqref="I285">
    <cfRule type="cellIs" dxfId="4143" priority="1907" operator="between">
      <formula>0</formula>
      <formula>0</formula>
    </cfRule>
  </conditionalFormatting>
  <conditionalFormatting sqref="I279">
    <cfRule type="cellIs" dxfId="4141" priority="1905" operator="between">
      <formula>0</formula>
      <formula>0</formula>
    </cfRule>
  </conditionalFormatting>
  <conditionalFormatting sqref="I277">
    <cfRule type="cellIs" dxfId="4139" priority="1901" operator="between">
      <formula>0</formula>
      <formula>0</formula>
    </cfRule>
  </conditionalFormatting>
  <conditionalFormatting sqref="I280">
    <cfRule type="cellIs" dxfId="4137" priority="1904" operator="between">
      <formula>0</formula>
      <formula>0</formula>
    </cfRule>
  </conditionalFormatting>
  <conditionalFormatting sqref="I274">
    <cfRule type="cellIs" dxfId="4135" priority="1903" operator="between">
      <formula>0</formula>
      <formula>0</formula>
    </cfRule>
  </conditionalFormatting>
  <conditionalFormatting sqref="I278">
    <cfRule type="cellIs" dxfId="4133" priority="1902" operator="between">
      <formula>0</formula>
      <formula>0</formula>
    </cfRule>
  </conditionalFormatting>
  <conditionalFormatting sqref="I327 I320">
    <cfRule type="cellIs" dxfId="4131" priority="1900" operator="between">
      <formula>0</formula>
      <formula>0</formula>
    </cfRule>
  </conditionalFormatting>
  <conditionalFormatting sqref="I330">
    <cfRule type="cellIs" dxfId="4129" priority="1896" operator="between">
      <formula>0</formula>
      <formula>0</formula>
    </cfRule>
  </conditionalFormatting>
  <conditionalFormatting sqref="I331">
    <cfRule type="cellIs" dxfId="4127" priority="1897" operator="between">
      <formula>0</formula>
      <formula>0</formula>
    </cfRule>
  </conditionalFormatting>
  <conditionalFormatting sqref="I324">
    <cfRule type="cellIs" dxfId="4125" priority="1895" operator="between">
      <formula>0</formula>
      <formula>0</formula>
    </cfRule>
  </conditionalFormatting>
  <conditionalFormatting sqref="I322">
    <cfRule type="cellIs" dxfId="4123" priority="1891" operator="between">
      <formula>0</formula>
      <formula>0</formula>
    </cfRule>
  </conditionalFormatting>
  <conditionalFormatting sqref="I326">
    <cfRule type="cellIs" dxfId="4121" priority="1894" operator="between">
      <formula>0</formula>
      <formula>0</formula>
    </cfRule>
  </conditionalFormatting>
  <conditionalFormatting sqref="I321">
    <cfRule type="cellIs" dxfId="4119" priority="1893" operator="between">
      <formula>0</formula>
      <formula>0</formula>
    </cfRule>
  </conditionalFormatting>
  <conditionalFormatting sqref="I323">
    <cfRule type="cellIs" dxfId="4117" priority="1892" operator="between">
      <formula>0</formula>
      <formula>0</formula>
    </cfRule>
  </conditionalFormatting>
  <conditionalFormatting sqref="I312">
    <cfRule type="cellIs" dxfId="4115" priority="1890" operator="between">
      <formula>0</formula>
      <formula>0</formula>
    </cfRule>
  </conditionalFormatting>
  <conditionalFormatting sqref="I315">
    <cfRule type="cellIs" dxfId="4113" priority="1885" operator="between">
      <formula>0</formula>
      <formula>0</formula>
    </cfRule>
  </conditionalFormatting>
  <conditionalFormatting sqref="I316">
    <cfRule type="cellIs" dxfId="4111" priority="1886" operator="between">
      <formula>0</formula>
      <formula>0</formula>
    </cfRule>
  </conditionalFormatting>
  <conditionalFormatting sqref="I310">
    <cfRule type="cellIs" dxfId="4109" priority="1884" operator="between">
      <formula>0</formula>
      <formula>0</formula>
    </cfRule>
  </conditionalFormatting>
  <conditionalFormatting sqref="I311">
    <cfRule type="cellIs" dxfId="4107" priority="1883" operator="between">
      <formula>0</formula>
      <formula>0</formula>
    </cfRule>
  </conditionalFormatting>
  <conditionalFormatting sqref="I372">
    <cfRule type="cellIs" dxfId="4105" priority="1876" operator="between">
      <formula>0</formula>
      <formula>0</formula>
    </cfRule>
  </conditionalFormatting>
  <conditionalFormatting sqref="I366 I359">
    <cfRule type="cellIs" dxfId="4103" priority="1875" operator="between">
      <formula>0</formula>
      <formula>0</formula>
    </cfRule>
  </conditionalFormatting>
  <conditionalFormatting sqref="I368">
    <cfRule type="cellIs" dxfId="4101" priority="1871" operator="between">
      <formula>0</formula>
      <formula>0</formula>
    </cfRule>
  </conditionalFormatting>
  <conditionalFormatting sqref="I364">
    <cfRule type="cellIs" dxfId="4099" priority="1870" operator="between">
      <formula>0</formula>
      <formula>0</formula>
    </cfRule>
  </conditionalFormatting>
  <conditionalFormatting sqref="I361">
    <cfRule type="cellIs" dxfId="4097" priority="1866" operator="between">
      <formula>0</formula>
      <formula>0</formula>
    </cfRule>
  </conditionalFormatting>
  <conditionalFormatting sqref="I365">
    <cfRule type="cellIs" dxfId="4095" priority="1869" operator="between">
      <formula>0</formula>
      <formula>0</formula>
    </cfRule>
  </conditionalFormatting>
  <conditionalFormatting sqref="I360">
    <cfRule type="cellIs" dxfId="4093" priority="1868" operator="between">
      <formula>0</formula>
      <formula>0</formula>
    </cfRule>
  </conditionalFormatting>
  <conditionalFormatting sqref="I362">
    <cfRule type="cellIs" dxfId="4091" priority="1867" operator="between">
      <formula>0</formula>
      <formula>0</formula>
    </cfRule>
  </conditionalFormatting>
  <conditionalFormatting sqref="I353">
    <cfRule type="cellIs" dxfId="4089" priority="1860" operator="between">
      <formula>0</formula>
      <formula>0</formula>
    </cfRule>
  </conditionalFormatting>
  <conditionalFormatting sqref="I348">
    <cfRule type="cellIs" dxfId="4087" priority="1859" operator="between">
      <formula>0</formula>
      <formula>0</formula>
    </cfRule>
  </conditionalFormatting>
  <conditionalFormatting sqref="I349">
    <cfRule type="cellIs" dxfId="4085" priority="1858" operator="between">
      <formula>0</formula>
      <formula>0</formula>
    </cfRule>
  </conditionalFormatting>
  <conditionalFormatting sqref="I374 I376">
    <cfRule type="cellIs" dxfId="4083" priority="1855" operator="between">
      <formula>0</formula>
      <formula>0</formula>
    </cfRule>
  </conditionalFormatting>
  <conditionalFormatting sqref="I402">
    <cfRule type="cellIs" dxfId="4081" priority="1852" operator="between">
      <formula>0</formula>
      <formula>0</formula>
    </cfRule>
  </conditionalFormatting>
  <conditionalFormatting sqref="I399">
    <cfRule type="cellIs" dxfId="4079" priority="1849" operator="between">
      <formula>0</formula>
      <formula>0</formula>
    </cfRule>
  </conditionalFormatting>
  <conditionalFormatting sqref="I398">
    <cfRule type="cellIs" dxfId="4077" priority="1851" operator="between">
      <formula>0</formula>
      <formula>0</formula>
    </cfRule>
  </conditionalFormatting>
  <conditionalFormatting sqref="I401">
    <cfRule type="cellIs" dxfId="4075" priority="1850" operator="between">
      <formula>0</formula>
      <formula>0</formula>
    </cfRule>
  </conditionalFormatting>
  <conditionalFormatting sqref="I395">
    <cfRule type="cellIs" dxfId="4073" priority="1848" operator="between">
      <formula>0</formula>
      <formula>0</formula>
    </cfRule>
  </conditionalFormatting>
  <conditionalFormatting sqref="I392">
    <cfRule type="cellIs" dxfId="4071" priority="1844" operator="between">
      <formula>0</formula>
      <formula>0</formula>
    </cfRule>
  </conditionalFormatting>
  <conditionalFormatting sqref="I396">
    <cfRule type="cellIs" dxfId="4069" priority="1847" operator="between">
      <formula>0</formula>
      <formula>0</formula>
    </cfRule>
  </conditionalFormatting>
  <conditionalFormatting sqref="I391">
    <cfRule type="cellIs" dxfId="4067" priority="1846" operator="between">
      <formula>0</formula>
      <formula>0</formula>
    </cfRule>
  </conditionalFormatting>
  <conditionalFormatting sqref="I393">
    <cfRule type="cellIs" dxfId="4065" priority="1845" operator="between">
      <formula>0</formula>
      <formula>0</formula>
    </cfRule>
  </conditionalFormatting>
  <conditionalFormatting sqref="I387">
    <cfRule type="cellIs" dxfId="4063" priority="1842" operator="between">
      <formula>0</formula>
      <formula>0</formula>
    </cfRule>
  </conditionalFormatting>
  <conditionalFormatting sqref="I385">
    <cfRule type="cellIs" dxfId="4061" priority="1838" operator="between">
      <formula>0</formula>
      <formula>0</formula>
    </cfRule>
  </conditionalFormatting>
  <conditionalFormatting sqref="I389">
    <cfRule type="cellIs" dxfId="4059" priority="1841" operator="between">
      <formula>0</formula>
      <formula>0</formula>
    </cfRule>
  </conditionalFormatting>
  <conditionalFormatting sqref="I384">
    <cfRule type="cellIs" dxfId="4057" priority="1840" operator="between">
      <formula>0</formula>
      <formula>0</formula>
    </cfRule>
  </conditionalFormatting>
  <conditionalFormatting sqref="I386">
    <cfRule type="cellIs" dxfId="4055" priority="1839" operator="between">
      <formula>0</formula>
      <formula>0</formula>
    </cfRule>
  </conditionalFormatting>
  <conditionalFormatting sqref="I379">
    <cfRule type="cellIs" dxfId="4053" priority="1837" operator="between">
      <formula>0</formula>
      <formula>0</formula>
    </cfRule>
  </conditionalFormatting>
  <conditionalFormatting sqref="I377">
    <cfRule type="cellIs" dxfId="4051" priority="1834" operator="between">
      <formula>0</formula>
      <formula>0</formula>
    </cfRule>
  </conditionalFormatting>
  <conditionalFormatting sqref="I380">
    <cfRule type="cellIs" dxfId="4049" priority="1836" operator="between">
      <formula>0</formula>
      <formula>0</formula>
    </cfRule>
  </conditionalFormatting>
  <conditionalFormatting sqref="I378">
    <cfRule type="cellIs" dxfId="4047" priority="1835" operator="between">
      <formula>0</formula>
      <formula>0</formula>
    </cfRule>
  </conditionalFormatting>
  <conditionalFormatting sqref="I140">
    <cfRule type="cellIs" dxfId="4045" priority="1832" operator="between">
      <formula>0</formula>
      <formula>0</formula>
    </cfRule>
  </conditionalFormatting>
  <conditionalFormatting sqref="J34 J42 J49 J56 J65 J72:J73 J80 J88 J96 J103:J105 J141 J133 J125 J118 J110 J172 J203:J205 J239 J272 J304:J306 J341:J343 J334:J335 J373 J404:J405 J345 J407">
    <cfRule type="cellIs" dxfId="4043" priority="1831" operator="between">
      <formula>0</formula>
      <formula>0</formula>
    </cfRule>
  </conditionalFormatting>
  <conditionalFormatting sqref="J18 J16 J25">
    <cfRule type="cellIs" dxfId="4041" priority="1830" operator="between">
      <formula>0</formula>
      <formula>0</formula>
    </cfRule>
  </conditionalFormatting>
  <conditionalFormatting sqref="J34">
    <cfRule type="cellIs" dxfId="4039" priority="1829" operator="between">
      <formula>0</formula>
      <formula>0</formula>
    </cfRule>
  </conditionalFormatting>
  <conditionalFormatting sqref="J34 J42 J49 J56">
    <cfRule type="cellIs" dxfId="4037" priority="1828" operator="between">
      <formula>0</formula>
      <formula>0</formula>
    </cfRule>
  </conditionalFormatting>
  <conditionalFormatting sqref="J1">
    <cfRule type="cellIs" dxfId="4035" priority="1827" operator="between">
      <formula>0</formula>
      <formula>0</formula>
    </cfRule>
  </conditionalFormatting>
  <conditionalFormatting sqref="J1">
    <cfRule type="cellIs" dxfId="4033" priority="1826" operator="between">
      <formula>0</formula>
      <formula>0</formula>
    </cfRule>
  </conditionalFormatting>
  <conditionalFormatting sqref="J1">
    <cfRule type="cellIs" dxfId="4031" priority="1825" operator="between">
      <formula>0</formula>
      <formula>0</formula>
    </cfRule>
  </conditionalFormatting>
  <conditionalFormatting sqref="J85">
    <cfRule type="cellIs" dxfId="4029" priority="1770" operator="between">
      <formula>0</formula>
      <formula>0</formula>
    </cfRule>
  </conditionalFormatting>
  <conditionalFormatting sqref="J81">
    <cfRule type="cellIs" dxfId="4027" priority="1768" operator="between">
      <formula>0</formula>
      <formula>0</formula>
    </cfRule>
  </conditionalFormatting>
  <conditionalFormatting sqref="J13">
    <cfRule type="cellIs" dxfId="4025" priority="1820" operator="between">
      <formula>0</formula>
      <formula>0</formula>
    </cfRule>
  </conditionalFormatting>
  <conditionalFormatting sqref="J11">
    <cfRule type="cellIs" dxfId="4023" priority="1824" operator="between">
      <formula>0</formula>
      <formula>0</formula>
    </cfRule>
  </conditionalFormatting>
  <conditionalFormatting sqref="J130">
    <cfRule type="cellIs" dxfId="4021" priority="1760" operator="between">
      <formula>0</formula>
      <formula>0</formula>
    </cfRule>
  </conditionalFormatting>
  <conditionalFormatting sqref="J17">
    <cfRule type="cellIs" dxfId="4019" priority="1823" operator="between">
      <formula>0</formula>
      <formula>0</formula>
    </cfRule>
  </conditionalFormatting>
  <conditionalFormatting sqref="J131">
    <cfRule type="cellIs" dxfId="4017" priority="1759" operator="between">
      <formula>0</formula>
      <formula>0</formula>
    </cfRule>
  </conditionalFormatting>
  <conditionalFormatting sqref="J12">
    <cfRule type="cellIs" dxfId="4015" priority="1822" operator="between">
      <formula>0</formula>
      <formula>0</formula>
    </cfRule>
  </conditionalFormatting>
  <conditionalFormatting sqref="J127">
    <cfRule type="cellIs" dxfId="4013" priority="1758" operator="between">
      <formula>0</formula>
      <formula>0</formula>
    </cfRule>
  </conditionalFormatting>
  <conditionalFormatting sqref="J15">
    <cfRule type="cellIs" dxfId="4011" priority="1821" operator="between">
      <formula>0</formula>
      <formula>0</formula>
    </cfRule>
  </conditionalFormatting>
  <conditionalFormatting sqref="J129">
    <cfRule type="cellIs" dxfId="4009" priority="1757" operator="between">
      <formula>0</formula>
      <formula>0</formula>
    </cfRule>
  </conditionalFormatting>
  <conditionalFormatting sqref="J7">
    <cfRule type="cellIs" dxfId="4007" priority="1816" operator="between">
      <formula>0</formula>
      <formula>0</formula>
    </cfRule>
  </conditionalFormatting>
  <conditionalFormatting sqref="J128">
    <cfRule type="cellIs" dxfId="4005" priority="1756" operator="between">
      <formula>0</formula>
      <formula>0</formula>
    </cfRule>
  </conditionalFormatting>
  <conditionalFormatting sqref="J10">
    <cfRule type="cellIs" dxfId="4003" priority="1819" operator="between">
      <formula>0</formula>
      <formula>0</formula>
    </cfRule>
  </conditionalFormatting>
  <conditionalFormatting sqref="J123">
    <cfRule type="cellIs" dxfId="4001" priority="1755" operator="between">
      <formula>0</formula>
      <formula>0</formula>
    </cfRule>
  </conditionalFormatting>
  <conditionalFormatting sqref="J24">
    <cfRule type="cellIs" dxfId="3999" priority="1814" operator="between">
      <formula>0</formula>
      <formula>0</formula>
    </cfRule>
  </conditionalFormatting>
  <conditionalFormatting sqref="J6">
    <cfRule type="cellIs" dxfId="3997" priority="1818" operator="between">
      <formula>0</formula>
      <formula>0</formula>
    </cfRule>
  </conditionalFormatting>
  <conditionalFormatting sqref="J119">
    <cfRule type="cellIs" dxfId="3995" priority="1753" operator="between">
      <formula>0</formula>
      <formula>0</formula>
    </cfRule>
  </conditionalFormatting>
  <conditionalFormatting sqref="J9">
    <cfRule type="cellIs" dxfId="3993" priority="1817" operator="between">
      <formula>0</formula>
      <formula>0</formula>
    </cfRule>
  </conditionalFormatting>
  <conditionalFormatting sqref="J122">
    <cfRule type="cellIs" dxfId="3991" priority="1752" operator="between">
      <formula>0</formula>
      <formula>0</formula>
    </cfRule>
  </conditionalFormatting>
  <conditionalFormatting sqref="J21">
    <cfRule type="cellIs" dxfId="3989" priority="1811" operator="between">
      <formula>0</formula>
      <formula>0</formula>
    </cfRule>
  </conditionalFormatting>
  <conditionalFormatting sqref="J121">
    <cfRule type="cellIs" dxfId="3987" priority="1751" operator="between">
      <formula>0</formula>
      <formula>0</formula>
    </cfRule>
  </conditionalFormatting>
  <conditionalFormatting sqref="J23">
    <cfRule type="cellIs" dxfId="3985" priority="1815" operator="between">
      <formula>0</formula>
      <formula>0</formula>
    </cfRule>
  </conditionalFormatting>
  <conditionalFormatting sqref="J19">
    <cfRule type="cellIs" dxfId="3983" priority="1813" operator="between">
      <formula>0</formula>
      <formula>0</formula>
    </cfRule>
  </conditionalFormatting>
  <conditionalFormatting sqref="J22">
    <cfRule type="cellIs" dxfId="3981" priority="1812" operator="between">
      <formula>0</formula>
      <formula>0</formula>
    </cfRule>
  </conditionalFormatting>
  <conditionalFormatting sqref="J30">
    <cfRule type="cellIs" dxfId="3979" priority="1810" operator="between">
      <formula>0</formula>
      <formula>0</formula>
    </cfRule>
  </conditionalFormatting>
  <conditionalFormatting sqref="J28">
    <cfRule type="cellIs" dxfId="3977" priority="1806" operator="between">
      <formula>0</formula>
      <formula>0</formula>
    </cfRule>
  </conditionalFormatting>
  <conditionalFormatting sqref="J31">
    <cfRule type="cellIs" dxfId="3975" priority="1809" operator="between">
      <formula>0</formula>
      <formula>0</formula>
    </cfRule>
  </conditionalFormatting>
  <conditionalFormatting sqref="J27">
    <cfRule type="cellIs" dxfId="3973" priority="1808" operator="between">
      <formula>0</formula>
      <formula>0</formula>
    </cfRule>
  </conditionalFormatting>
  <conditionalFormatting sqref="J29">
    <cfRule type="cellIs" dxfId="3971" priority="1807" operator="between">
      <formula>0</formula>
      <formula>0</formula>
    </cfRule>
  </conditionalFormatting>
  <conditionalFormatting sqref="J36">
    <cfRule type="cellIs" dxfId="3969" priority="1803" operator="between">
      <formula>0</formula>
      <formula>0</formula>
    </cfRule>
  </conditionalFormatting>
  <conditionalFormatting sqref="J35">
    <cfRule type="cellIs" dxfId="3967" priority="1805" operator="between">
      <formula>0</formula>
      <formula>0</formula>
    </cfRule>
  </conditionalFormatting>
  <conditionalFormatting sqref="J135">
    <cfRule type="cellIs" dxfId="3965" priority="1740" operator="between">
      <formula>0</formula>
      <formula>0</formula>
    </cfRule>
  </conditionalFormatting>
  <conditionalFormatting sqref="J37">
    <cfRule type="cellIs" dxfId="3963" priority="1804" operator="between">
      <formula>0</formula>
      <formula>0</formula>
    </cfRule>
  </conditionalFormatting>
  <conditionalFormatting sqref="J134">
    <cfRule type="cellIs" dxfId="3961" priority="1739" operator="between">
      <formula>0</formula>
      <formula>0</formula>
    </cfRule>
  </conditionalFormatting>
  <conditionalFormatting sqref="J169">
    <cfRule type="cellIs" dxfId="3959" priority="1737" operator="between">
      <formula>0</formula>
      <formula>0</formula>
    </cfRule>
  </conditionalFormatting>
  <conditionalFormatting sqref="J38">
    <cfRule type="cellIs" dxfId="3957" priority="1802" operator="between">
      <formula>0</formula>
      <formula>0</formula>
    </cfRule>
  </conditionalFormatting>
  <conditionalFormatting sqref="J171">
    <cfRule type="cellIs" dxfId="3955" priority="1736" operator="between">
      <formula>0</formula>
      <formula>0</formula>
    </cfRule>
  </conditionalFormatting>
  <conditionalFormatting sqref="J41">
    <cfRule type="cellIs" dxfId="3953" priority="1801" operator="between">
      <formula>0</formula>
      <formula>0</formula>
    </cfRule>
  </conditionalFormatting>
  <conditionalFormatting sqref="J47">
    <cfRule type="cellIs" dxfId="3951" priority="1800" operator="between">
      <formula>0</formula>
      <formula>0</formula>
    </cfRule>
  </conditionalFormatting>
  <conditionalFormatting sqref="J44">
    <cfRule type="cellIs" dxfId="3949" priority="1796" operator="between">
      <formula>0</formula>
      <formula>0</formula>
    </cfRule>
  </conditionalFormatting>
  <conditionalFormatting sqref="J48">
    <cfRule type="cellIs" dxfId="3947" priority="1799" operator="between">
      <formula>0</formula>
      <formula>0</formula>
    </cfRule>
  </conditionalFormatting>
  <conditionalFormatting sqref="J43">
    <cfRule type="cellIs" dxfId="3945" priority="1798" operator="between">
      <formula>0</formula>
      <formula>0</formula>
    </cfRule>
  </conditionalFormatting>
  <conditionalFormatting sqref="J46">
    <cfRule type="cellIs" dxfId="3943" priority="1797" operator="between">
      <formula>0</formula>
      <formula>0</formula>
    </cfRule>
  </conditionalFormatting>
  <conditionalFormatting sqref="J54">
    <cfRule type="cellIs" dxfId="3941" priority="1795" operator="between">
      <formula>0</formula>
      <formula>0</formula>
    </cfRule>
  </conditionalFormatting>
  <conditionalFormatting sqref="J52">
    <cfRule type="cellIs" dxfId="3939" priority="1791" operator="between">
      <formula>0</formula>
      <formula>0</formula>
    </cfRule>
  </conditionalFormatting>
  <conditionalFormatting sqref="J55">
    <cfRule type="cellIs" dxfId="3937" priority="1794" operator="between">
      <formula>0</formula>
      <formula>0</formula>
    </cfRule>
  </conditionalFormatting>
  <conditionalFormatting sqref="J50">
    <cfRule type="cellIs" dxfId="3935" priority="1793" operator="between">
      <formula>0</formula>
      <formula>0</formula>
    </cfRule>
  </conditionalFormatting>
  <conditionalFormatting sqref="J154">
    <cfRule type="cellIs" dxfId="3933" priority="1726" operator="between">
      <formula>0</formula>
      <formula>0</formula>
    </cfRule>
  </conditionalFormatting>
  <conditionalFormatting sqref="J53">
    <cfRule type="cellIs" dxfId="3931" priority="1792" operator="between">
      <formula>0</formula>
      <formula>0</formula>
    </cfRule>
  </conditionalFormatting>
  <conditionalFormatting sqref="J155">
    <cfRule type="cellIs" dxfId="3929" priority="1725" operator="between">
      <formula>0</formula>
      <formula>0</formula>
    </cfRule>
  </conditionalFormatting>
  <conditionalFormatting sqref="J150">
    <cfRule type="cellIs" dxfId="3927" priority="1724" operator="between">
      <formula>0</formula>
      <formula>0</formula>
    </cfRule>
  </conditionalFormatting>
  <conditionalFormatting sqref="J62">
    <cfRule type="cellIs" dxfId="3925" priority="1790" operator="between">
      <formula>0</formula>
      <formula>0</formula>
    </cfRule>
  </conditionalFormatting>
  <conditionalFormatting sqref="J153">
    <cfRule type="cellIs" dxfId="3923" priority="1723" operator="between">
      <formula>0</formula>
      <formula>0</formula>
    </cfRule>
  </conditionalFormatting>
  <conditionalFormatting sqref="J60">
    <cfRule type="cellIs" dxfId="3921" priority="1786" operator="between">
      <formula>0</formula>
      <formula>0</formula>
    </cfRule>
  </conditionalFormatting>
  <conditionalFormatting sqref="J63">
    <cfRule type="cellIs" dxfId="3919" priority="1789" operator="between">
      <formula>0</formula>
      <formula>0</formula>
    </cfRule>
  </conditionalFormatting>
  <conditionalFormatting sqref="J152">
    <cfRule type="cellIs" dxfId="3917" priority="1722" operator="between">
      <formula>0</formula>
      <formula>0</formula>
    </cfRule>
  </conditionalFormatting>
  <conditionalFormatting sqref="J59">
    <cfRule type="cellIs" dxfId="3915" priority="1788" operator="between">
      <formula>0</formula>
      <formula>0</formula>
    </cfRule>
  </conditionalFormatting>
  <conditionalFormatting sqref="J147">
    <cfRule type="cellIs" dxfId="3913" priority="1721" operator="between">
      <formula>0</formula>
      <formula>0</formula>
    </cfRule>
  </conditionalFormatting>
  <conditionalFormatting sqref="J61">
    <cfRule type="cellIs" dxfId="3911" priority="1787" operator="between">
      <formula>0</formula>
      <formula>0</formula>
    </cfRule>
  </conditionalFormatting>
  <conditionalFormatting sqref="J148">
    <cfRule type="cellIs" dxfId="3909" priority="1720" operator="between">
      <formula>0</formula>
      <formula>0</formula>
    </cfRule>
  </conditionalFormatting>
  <conditionalFormatting sqref="J143">
    <cfRule type="cellIs" dxfId="3907" priority="1719" operator="between">
      <formula>0</formula>
      <formula>0</formula>
    </cfRule>
  </conditionalFormatting>
  <conditionalFormatting sqref="J69">
    <cfRule type="cellIs" dxfId="3905" priority="1785" operator="between">
      <formula>0</formula>
      <formula>0</formula>
    </cfRule>
  </conditionalFormatting>
  <conditionalFormatting sqref="J146">
    <cfRule type="cellIs" dxfId="3903" priority="1718" operator="between">
      <formula>0</formula>
      <formula>0</formula>
    </cfRule>
  </conditionalFormatting>
  <conditionalFormatting sqref="J67">
    <cfRule type="cellIs" dxfId="3901" priority="1781" operator="between">
      <formula>0</formula>
      <formula>0</formula>
    </cfRule>
  </conditionalFormatting>
  <conditionalFormatting sqref="J71">
    <cfRule type="cellIs" dxfId="3899" priority="1784" operator="between">
      <formula>0</formula>
      <formula>0</formula>
    </cfRule>
  </conditionalFormatting>
  <conditionalFormatting sqref="J144">
    <cfRule type="cellIs" dxfId="3897" priority="1717" operator="between">
      <formula>0</formula>
      <formula>0</formula>
    </cfRule>
  </conditionalFormatting>
  <conditionalFormatting sqref="J66">
    <cfRule type="cellIs" dxfId="3895" priority="1783" operator="between">
      <formula>0</formula>
      <formula>0</formula>
    </cfRule>
  </conditionalFormatting>
  <conditionalFormatting sqref="J200">
    <cfRule type="cellIs" dxfId="3893" priority="1715" operator="between">
      <formula>0</formula>
      <formula>0</formula>
    </cfRule>
  </conditionalFormatting>
  <conditionalFormatting sqref="J68">
    <cfRule type="cellIs" dxfId="3891" priority="1782" operator="between">
      <formula>0</formula>
      <formula>0</formula>
    </cfRule>
  </conditionalFormatting>
  <conditionalFormatting sqref="J202">
    <cfRule type="cellIs" dxfId="3889" priority="1714" operator="between">
      <formula>0</formula>
      <formula>0</formula>
    </cfRule>
  </conditionalFormatting>
  <conditionalFormatting sqref="J197">
    <cfRule type="cellIs" dxfId="3887" priority="1713" operator="between">
      <formula>0</formula>
      <formula>0</formula>
    </cfRule>
  </conditionalFormatting>
  <conditionalFormatting sqref="J100">
    <cfRule type="cellIs" dxfId="3885" priority="1780" operator="between">
      <formula>0</formula>
      <formula>0</formula>
    </cfRule>
  </conditionalFormatting>
  <conditionalFormatting sqref="J199">
    <cfRule type="cellIs" dxfId="3883" priority="1712" operator="between">
      <formula>0</formula>
      <formula>0</formula>
    </cfRule>
  </conditionalFormatting>
  <conditionalFormatting sqref="J98">
    <cfRule type="cellIs" dxfId="3881" priority="1776" operator="between">
      <formula>0</formula>
      <formula>0</formula>
    </cfRule>
  </conditionalFormatting>
  <conditionalFormatting sqref="J102">
    <cfRule type="cellIs" dxfId="3879" priority="1779" operator="between">
      <formula>0</formula>
      <formula>0</formula>
    </cfRule>
  </conditionalFormatting>
  <conditionalFormatting sqref="J198">
    <cfRule type="cellIs" dxfId="3877" priority="1711" operator="between">
      <formula>0</formula>
      <formula>0</formula>
    </cfRule>
  </conditionalFormatting>
  <conditionalFormatting sqref="J97">
    <cfRule type="cellIs" dxfId="3875" priority="1778" operator="between">
      <formula>0</formula>
      <formula>0</formula>
    </cfRule>
  </conditionalFormatting>
  <conditionalFormatting sqref="J192">
    <cfRule type="cellIs" dxfId="3873" priority="1710" operator="between">
      <formula>0</formula>
      <formula>0</formula>
    </cfRule>
  </conditionalFormatting>
  <conditionalFormatting sqref="J99">
    <cfRule type="cellIs" dxfId="3871" priority="1777" operator="between">
      <formula>0</formula>
      <formula>0</formula>
    </cfRule>
  </conditionalFormatting>
  <conditionalFormatting sqref="J194">
    <cfRule type="cellIs" dxfId="3869" priority="1709" operator="between">
      <formula>0</formula>
      <formula>0</formula>
    </cfRule>
  </conditionalFormatting>
  <conditionalFormatting sqref="J189">
    <cfRule type="cellIs" dxfId="3867" priority="1708" operator="between">
      <formula>0</formula>
      <formula>0</formula>
    </cfRule>
  </conditionalFormatting>
  <conditionalFormatting sqref="J78">
    <cfRule type="cellIs" dxfId="3865" priority="1775" operator="between">
      <formula>0</formula>
      <formula>0</formula>
    </cfRule>
  </conditionalFormatting>
  <conditionalFormatting sqref="J191">
    <cfRule type="cellIs" dxfId="3863" priority="1707" operator="between">
      <formula>0</formula>
      <formula>0</formula>
    </cfRule>
  </conditionalFormatting>
  <conditionalFormatting sqref="J75">
    <cfRule type="cellIs" dxfId="3861" priority="1771" operator="between">
      <formula>0</formula>
      <formula>0</formula>
    </cfRule>
  </conditionalFormatting>
  <conditionalFormatting sqref="J79">
    <cfRule type="cellIs" dxfId="3859" priority="1774" operator="between">
      <formula>0</formula>
      <formula>0</formula>
    </cfRule>
  </conditionalFormatting>
  <conditionalFormatting sqref="J190">
    <cfRule type="cellIs" dxfId="3857" priority="1706" operator="between">
      <formula>0</formula>
      <formula>0</formula>
    </cfRule>
  </conditionalFormatting>
  <conditionalFormatting sqref="J74">
    <cfRule type="cellIs" dxfId="3855" priority="1773" operator="between">
      <formula>0</formula>
      <formula>0</formula>
    </cfRule>
  </conditionalFormatting>
  <conditionalFormatting sqref="J180 J173">
    <cfRule type="cellIs" dxfId="3853" priority="1705" operator="between">
      <formula>0</formula>
      <formula>0</formula>
    </cfRule>
  </conditionalFormatting>
  <conditionalFormatting sqref="J77">
    <cfRule type="cellIs" dxfId="3851" priority="1772" operator="between">
      <formula>0</formula>
      <formula>0</formula>
    </cfRule>
  </conditionalFormatting>
  <conditionalFormatting sqref="J83">
    <cfRule type="cellIs" dxfId="3849" priority="1766" operator="between">
      <formula>0</formula>
      <formula>0</formula>
    </cfRule>
  </conditionalFormatting>
  <conditionalFormatting sqref="J87">
    <cfRule type="cellIs" dxfId="3847" priority="1769" operator="between">
      <formula>0</formula>
      <formula>0</formula>
    </cfRule>
  </conditionalFormatting>
  <conditionalFormatting sqref="J84">
    <cfRule type="cellIs" dxfId="3845" priority="1767" operator="between">
      <formula>0</formula>
      <formula>0</formula>
    </cfRule>
  </conditionalFormatting>
  <conditionalFormatting sqref="J93">
    <cfRule type="cellIs" dxfId="3843" priority="1765" operator="between">
      <formula>0</formula>
      <formula>0</formula>
    </cfRule>
  </conditionalFormatting>
  <conditionalFormatting sqref="J91">
    <cfRule type="cellIs" dxfId="3841" priority="1761" operator="between">
      <formula>0</formula>
      <formula>0</formula>
    </cfRule>
  </conditionalFormatting>
  <conditionalFormatting sqref="J94">
    <cfRule type="cellIs" dxfId="3839" priority="1764" operator="between">
      <formula>0</formula>
      <formula>0</formula>
    </cfRule>
  </conditionalFormatting>
  <conditionalFormatting sqref="J90">
    <cfRule type="cellIs" dxfId="3837" priority="1763" operator="between">
      <formula>0</formula>
      <formula>0</formula>
    </cfRule>
  </conditionalFormatting>
  <conditionalFormatting sqref="J227 J218">
    <cfRule type="cellIs" dxfId="3835" priority="1694" operator="between">
      <formula>0</formula>
      <formula>0</formula>
    </cfRule>
  </conditionalFormatting>
  <conditionalFormatting sqref="J92">
    <cfRule type="cellIs" dxfId="3833" priority="1762" operator="between">
      <formula>0</formula>
      <formula>0</formula>
    </cfRule>
  </conditionalFormatting>
  <conditionalFormatting sqref="J124">
    <cfRule type="cellIs" dxfId="3831" priority="1754" operator="between">
      <formula>0</formula>
      <formula>0</formula>
    </cfRule>
  </conditionalFormatting>
  <conditionalFormatting sqref="J116">
    <cfRule type="cellIs" dxfId="3829" priority="1750" operator="between">
      <formula>0</formula>
      <formula>0</formula>
    </cfRule>
  </conditionalFormatting>
  <conditionalFormatting sqref="J301">
    <cfRule type="cellIs" dxfId="3827" priority="1644" operator="between">
      <formula>0</formula>
      <formula>0</formula>
    </cfRule>
  </conditionalFormatting>
  <conditionalFormatting sqref="J112">
    <cfRule type="cellIs" dxfId="3825" priority="1746" operator="between">
      <formula>0</formula>
      <formula>0</formula>
    </cfRule>
  </conditionalFormatting>
  <conditionalFormatting sqref="J117">
    <cfRule type="cellIs" dxfId="3823" priority="1749" operator="between">
      <formula>0</formula>
      <formula>0</formula>
    </cfRule>
  </conditionalFormatting>
  <conditionalFormatting sqref="J303">
    <cfRule type="cellIs" dxfId="3821" priority="1643" operator="between">
      <formula>0</formula>
      <formula>0</formula>
    </cfRule>
  </conditionalFormatting>
  <conditionalFormatting sqref="J111">
    <cfRule type="cellIs" dxfId="3819" priority="1748" operator="between">
      <formula>0</formula>
      <formula>0</formula>
    </cfRule>
  </conditionalFormatting>
  <conditionalFormatting sqref="J297">
    <cfRule type="cellIs" dxfId="3817" priority="1642" operator="between">
      <formula>0</formula>
      <formula>0</formula>
    </cfRule>
  </conditionalFormatting>
  <conditionalFormatting sqref="J115">
    <cfRule type="cellIs" dxfId="3815" priority="1747" operator="between">
      <formula>0</formula>
      <formula>0</formula>
    </cfRule>
  </conditionalFormatting>
  <conditionalFormatting sqref="J299">
    <cfRule type="cellIs" dxfId="3813" priority="1641" operator="between">
      <formula>0</formula>
      <formula>0</formula>
    </cfRule>
  </conditionalFormatting>
  <conditionalFormatting sqref="J298">
    <cfRule type="cellIs" dxfId="3811" priority="1640" operator="between">
      <formula>0</formula>
      <formula>0</formula>
    </cfRule>
  </conditionalFormatting>
  <conditionalFormatting sqref="J108">
    <cfRule type="cellIs" dxfId="3809" priority="1743" operator="between">
      <formula>0</formula>
      <formula>0</formula>
    </cfRule>
  </conditionalFormatting>
  <conditionalFormatting sqref="J106">
    <cfRule type="cellIs" dxfId="3807" priority="1745" operator="between">
      <formula>0</formula>
      <formula>0</formula>
    </cfRule>
  </conditionalFormatting>
  <conditionalFormatting sqref="J293">
    <cfRule type="cellIs" dxfId="3805" priority="1639" operator="between">
      <formula>0</formula>
      <formula>0</formula>
    </cfRule>
  </conditionalFormatting>
  <conditionalFormatting sqref="J109">
    <cfRule type="cellIs" dxfId="3803" priority="1744" operator="between">
      <formula>0</formula>
      <formula>0</formula>
    </cfRule>
  </conditionalFormatting>
  <conditionalFormatting sqref="J295">
    <cfRule type="cellIs" dxfId="3801" priority="1638" operator="between">
      <formula>0</formula>
      <formula>0</formula>
    </cfRule>
  </conditionalFormatting>
  <conditionalFormatting sqref="J290">
    <cfRule type="cellIs" dxfId="3799" priority="1637" operator="between">
      <formula>0</formula>
      <formula>0</formula>
    </cfRule>
  </conditionalFormatting>
  <conditionalFormatting sqref="J136">
    <cfRule type="cellIs" dxfId="3797" priority="1742" operator="between">
      <formula>0</formula>
      <formula>0</formula>
    </cfRule>
  </conditionalFormatting>
  <conditionalFormatting sqref="J292">
    <cfRule type="cellIs" dxfId="3795" priority="1636" operator="between">
      <formula>0</formula>
      <formula>0</formula>
    </cfRule>
  </conditionalFormatting>
  <conditionalFormatting sqref="J137">
    <cfRule type="cellIs" dxfId="3793" priority="1741" operator="between">
      <formula>0</formula>
      <formula>0</formula>
    </cfRule>
  </conditionalFormatting>
  <conditionalFormatting sqref="J291">
    <cfRule type="cellIs" dxfId="3791" priority="1635" operator="between">
      <formula>0</formula>
      <formula>0</formula>
    </cfRule>
  </conditionalFormatting>
  <conditionalFormatting sqref="J286">
    <cfRule type="cellIs" dxfId="3789" priority="1633" operator="between">
      <formula>0</formula>
      <formula>0</formula>
    </cfRule>
  </conditionalFormatting>
  <conditionalFormatting sqref="J287">
    <cfRule type="cellIs" dxfId="3787" priority="1632" operator="between">
      <formula>0</formula>
      <formula>0</formula>
    </cfRule>
  </conditionalFormatting>
  <conditionalFormatting sqref="J164 J156">
    <cfRule type="cellIs" dxfId="3785" priority="1738" operator="between">
      <formula>0</formula>
      <formula>0</formula>
    </cfRule>
  </conditionalFormatting>
  <conditionalFormatting sqref="J167">
    <cfRule type="cellIs" dxfId="3783" priority="1733" operator="between">
      <formula>0</formula>
      <formula>0</formula>
    </cfRule>
  </conditionalFormatting>
  <conditionalFormatting sqref="J165">
    <cfRule type="cellIs" dxfId="3781" priority="1735" operator="between">
      <formula>0</formula>
      <formula>0</formula>
    </cfRule>
  </conditionalFormatting>
  <conditionalFormatting sqref="J168">
    <cfRule type="cellIs" dxfId="3779" priority="1734" operator="between">
      <formula>0</formula>
      <formula>0</formula>
    </cfRule>
  </conditionalFormatting>
  <conditionalFormatting sqref="J161">
    <cfRule type="cellIs" dxfId="3777" priority="1732" operator="between">
      <formula>0</formula>
      <formula>0</formula>
    </cfRule>
  </conditionalFormatting>
  <conditionalFormatting sqref="J159">
    <cfRule type="cellIs" dxfId="3775" priority="1728" operator="between">
      <formula>0</formula>
      <formula>0</formula>
    </cfRule>
  </conditionalFormatting>
  <conditionalFormatting sqref="J162">
    <cfRule type="cellIs" dxfId="3773" priority="1731" operator="between">
      <formula>0</formula>
      <formula>0</formula>
    </cfRule>
  </conditionalFormatting>
  <conditionalFormatting sqref="J158">
    <cfRule type="cellIs" dxfId="3771" priority="1730" operator="between">
      <formula>0</formula>
      <formula>0</formula>
    </cfRule>
  </conditionalFormatting>
  <conditionalFormatting sqref="J160">
    <cfRule type="cellIs" dxfId="3769" priority="1729" operator="between">
      <formula>0</formula>
      <formula>0</formula>
    </cfRule>
  </conditionalFormatting>
  <conditionalFormatting sqref="J333">
    <cfRule type="cellIs" dxfId="3767" priority="1622" operator="between">
      <formula>0</formula>
      <formula>0</formula>
    </cfRule>
  </conditionalFormatting>
  <conditionalFormatting sqref="J328">
    <cfRule type="cellIs" dxfId="3765" priority="1621" operator="between">
      <formula>0</formula>
      <formula>0</formula>
    </cfRule>
  </conditionalFormatting>
  <conditionalFormatting sqref="J149 J142">
    <cfRule type="cellIs" dxfId="3763" priority="1727" operator="between">
      <formula>0</formula>
      <formula>0</formula>
    </cfRule>
  </conditionalFormatting>
  <conditionalFormatting sqref="J317">
    <cfRule type="cellIs" dxfId="3761" priority="1612" operator="between">
      <formula>0</formula>
      <formula>0</formula>
    </cfRule>
  </conditionalFormatting>
  <conditionalFormatting sqref="J318">
    <cfRule type="cellIs" dxfId="3759" priority="1611" operator="between">
      <formula>0</formula>
      <formula>0</formula>
    </cfRule>
  </conditionalFormatting>
  <conditionalFormatting sqref="J314">
    <cfRule type="cellIs" dxfId="3757" priority="1610" operator="between">
      <formula>0</formula>
      <formula>0</formula>
    </cfRule>
  </conditionalFormatting>
  <conditionalFormatting sqref="J196 J187">
    <cfRule type="cellIs" dxfId="3755" priority="1716" operator="between">
      <formula>0</formula>
      <formula>0</formula>
    </cfRule>
  </conditionalFormatting>
  <conditionalFormatting sqref="J309">
    <cfRule type="cellIs" dxfId="3753" priority="1605" operator="between">
      <formula>0</formula>
      <formula>0</formula>
    </cfRule>
  </conditionalFormatting>
  <conditionalFormatting sqref="J308">
    <cfRule type="cellIs" dxfId="3751" priority="1604" operator="between">
      <formula>0</formula>
      <formula>0</formula>
    </cfRule>
  </conditionalFormatting>
  <conditionalFormatting sqref="J340">
    <cfRule type="cellIs" dxfId="3749" priority="1603" operator="between">
      <formula>0</formula>
      <formula>0</formula>
    </cfRule>
  </conditionalFormatting>
  <conditionalFormatting sqref="J336">
    <cfRule type="cellIs" dxfId="3747" priority="1602" operator="between">
      <formula>0</formula>
      <formula>0</formula>
    </cfRule>
  </conditionalFormatting>
  <conditionalFormatting sqref="J339">
    <cfRule type="cellIs" dxfId="3745" priority="1601" operator="between">
      <formula>0</formula>
      <formula>0</formula>
    </cfRule>
  </conditionalFormatting>
  <conditionalFormatting sqref="J337">
    <cfRule type="cellIs" dxfId="3743" priority="1600" operator="between">
      <formula>0</formula>
      <formula>0</formula>
    </cfRule>
  </conditionalFormatting>
  <conditionalFormatting sqref="J185">
    <cfRule type="cellIs" dxfId="3741" priority="1704" operator="between">
      <formula>0</formula>
      <formula>0</formula>
    </cfRule>
  </conditionalFormatting>
  <conditionalFormatting sqref="J183">
    <cfRule type="cellIs" dxfId="3739" priority="1700" operator="between">
      <formula>0</formula>
      <formula>0</formula>
    </cfRule>
  </conditionalFormatting>
  <conditionalFormatting sqref="J186">
    <cfRule type="cellIs" dxfId="3737" priority="1703" operator="between">
      <formula>0</formula>
      <formula>0</formula>
    </cfRule>
  </conditionalFormatting>
  <conditionalFormatting sqref="J181">
    <cfRule type="cellIs" dxfId="3735" priority="1702" operator="between">
      <formula>0</formula>
      <formula>0</formula>
    </cfRule>
  </conditionalFormatting>
  <conditionalFormatting sqref="J184">
    <cfRule type="cellIs" dxfId="3733" priority="1701" operator="between">
      <formula>0</formula>
      <formula>0</formula>
    </cfRule>
  </conditionalFormatting>
  <conditionalFormatting sqref="J178">
    <cfRule type="cellIs" dxfId="3731" priority="1699" operator="between">
      <formula>0</formula>
      <formula>0</formula>
    </cfRule>
  </conditionalFormatting>
  <conditionalFormatting sqref="J175">
    <cfRule type="cellIs" dxfId="3729" priority="1695" operator="between">
      <formula>0</formula>
      <formula>0</formula>
    </cfRule>
  </conditionalFormatting>
  <conditionalFormatting sqref="J179">
    <cfRule type="cellIs" dxfId="3727" priority="1698" operator="between">
      <formula>0</formula>
      <formula>0</formula>
    </cfRule>
  </conditionalFormatting>
  <conditionalFormatting sqref="J174">
    <cfRule type="cellIs" dxfId="3725" priority="1697" operator="between">
      <formula>0</formula>
      <formula>0</formula>
    </cfRule>
  </conditionalFormatting>
  <conditionalFormatting sqref="J177">
    <cfRule type="cellIs" dxfId="3723" priority="1696" operator="between">
      <formula>0</formula>
      <formula>0</formula>
    </cfRule>
  </conditionalFormatting>
  <conditionalFormatting sqref="J351">
    <cfRule type="cellIs" dxfId="3721" priority="1588" operator="between">
      <formula>0</formula>
      <formula>0</formula>
    </cfRule>
  </conditionalFormatting>
  <conditionalFormatting sqref="J231">
    <cfRule type="cellIs" dxfId="3719" priority="1693" operator="between">
      <formula>0</formula>
      <formula>0</formula>
    </cfRule>
  </conditionalFormatting>
  <conditionalFormatting sqref="J229">
    <cfRule type="cellIs" dxfId="3717" priority="1689" operator="between">
      <formula>0</formula>
      <formula>0</formula>
    </cfRule>
  </conditionalFormatting>
  <conditionalFormatting sqref="J233">
    <cfRule type="cellIs" dxfId="3715" priority="1692" operator="between">
      <formula>0</formula>
      <formula>0</formula>
    </cfRule>
  </conditionalFormatting>
  <conditionalFormatting sqref="J228">
    <cfRule type="cellIs" dxfId="3713" priority="1691" operator="between">
      <formula>0</formula>
      <formula>0</formula>
    </cfRule>
  </conditionalFormatting>
  <conditionalFormatting sqref="J230">
    <cfRule type="cellIs" dxfId="3711" priority="1690" operator="between">
      <formula>0</formula>
      <formula>0</formula>
    </cfRule>
  </conditionalFormatting>
  <conditionalFormatting sqref="J224">
    <cfRule type="cellIs" dxfId="3709" priority="1688" operator="between">
      <formula>0</formula>
      <formula>0</formula>
    </cfRule>
  </conditionalFormatting>
  <conditionalFormatting sqref="J222">
    <cfRule type="cellIs" dxfId="3707" priority="1684" operator="between">
      <formula>0</formula>
      <formula>0</formula>
    </cfRule>
  </conditionalFormatting>
  <conditionalFormatting sqref="J225">
    <cfRule type="cellIs" dxfId="3705" priority="1687" operator="between">
      <formula>0</formula>
      <formula>0</formula>
    </cfRule>
  </conditionalFormatting>
  <conditionalFormatting sqref="J221">
    <cfRule type="cellIs" dxfId="3703" priority="1686" operator="between">
      <formula>0</formula>
      <formula>0</formula>
    </cfRule>
  </conditionalFormatting>
  <conditionalFormatting sqref="J223">
    <cfRule type="cellIs" dxfId="3701" priority="1685" operator="between">
      <formula>0</formula>
      <formula>0</formula>
    </cfRule>
  </conditionalFormatting>
  <conditionalFormatting sqref="J211">
    <cfRule type="cellIs" dxfId="3699" priority="1683" operator="between">
      <formula>0</formula>
      <formula>0</formula>
    </cfRule>
  </conditionalFormatting>
  <conditionalFormatting sqref="J216">
    <cfRule type="cellIs" dxfId="3697" priority="1682" operator="between">
      <formula>0</formula>
      <formula>0</formula>
    </cfRule>
  </conditionalFormatting>
  <conditionalFormatting sqref="J214">
    <cfRule type="cellIs" dxfId="3695" priority="1678" operator="between">
      <formula>0</formula>
      <formula>0</formula>
    </cfRule>
  </conditionalFormatting>
  <conditionalFormatting sqref="J217">
    <cfRule type="cellIs" dxfId="3693" priority="1681" operator="between">
      <formula>0</formula>
      <formula>0</formula>
    </cfRule>
  </conditionalFormatting>
  <conditionalFormatting sqref="J212">
    <cfRule type="cellIs" dxfId="3691" priority="1680" operator="between">
      <formula>0</formula>
      <formula>0</formula>
    </cfRule>
  </conditionalFormatting>
  <conditionalFormatting sqref="J215">
    <cfRule type="cellIs" dxfId="3689" priority="1679" operator="between">
      <formula>0</formula>
      <formula>0</formula>
    </cfRule>
  </conditionalFormatting>
  <conditionalFormatting sqref="J210">
    <cfRule type="cellIs" dxfId="3687" priority="1677" operator="between">
      <formula>0</formula>
      <formula>0</formula>
    </cfRule>
  </conditionalFormatting>
  <conditionalFormatting sqref="J208">
    <cfRule type="cellIs" dxfId="3685" priority="1674" operator="between">
      <formula>0</formula>
      <formula>0</formula>
    </cfRule>
  </conditionalFormatting>
  <conditionalFormatting sqref="J237">
    <cfRule type="cellIs" dxfId="3683" priority="1671" operator="between">
      <formula>0</formula>
      <formula>0</formula>
    </cfRule>
  </conditionalFormatting>
  <conditionalFormatting sqref="J234">
    <cfRule type="cellIs" dxfId="3681" priority="1673" operator="between">
      <formula>0</formula>
      <formula>0</formula>
    </cfRule>
  </conditionalFormatting>
  <conditionalFormatting sqref="J206">
    <cfRule type="cellIs" dxfId="3679" priority="1676" operator="between">
      <formula>0</formula>
      <formula>0</formula>
    </cfRule>
  </conditionalFormatting>
  <conditionalFormatting sqref="J209">
    <cfRule type="cellIs" dxfId="3677" priority="1675" operator="between">
      <formula>0</formula>
      <formula>0</formula>
    </cfRule>
  </conditionalFormatting>
  <conditionalFormatting sqref="J236">
    <cfRule type="cellIs" dxfId="3675" priority="1670" operator="between">
      <formula>0</formula>
      <formula>0</formula>
    </cfRule>
  </conditionalFormatting>
  <conditionalFormatting sqref="J235">
    <cfRule type="cellIs" dxfId="3673" priority="1672" operator="between">
      <formula>0</formula>
      <formula>0</formula>
    </cfRule>
  </conditionalFormatting>
  <conditionalFormatting sqref="J371">
    <cfRule type="cellIs" dxfId="3671" priority="1597" operator="between">
      <formula>0</formula>
      <formula>0</formula>
    </cfRule>
  </conditionalFormatting>
  <conditionalFormatting sqref="J240">
    <cfRule type="cellIs" dxfId="3669" priority="1668" operator="between">
      <formula>0</formula>
      <formula>0</formula>
    </cfRule>
  </conditionalFormatting>
  <conditionalFormatting sqref="J241">
    <cfRule type="cellIs" dxfId="3667" priority="1669" operator="between">
      <formula>0</formula>
      <formula>0</formula>
    </cfRule>
  </conditionalFormatting>
  <conditionalFormatting sqref="J367">
    <cfRule type="cellIs" dxfId="3665" priority="1596" operator="between">
      <formula>0</formula>
      <formula>0</formula>
    </cfRule>
  </conditionalFormatting>
  <conditionalFormatting sqref="J370">
    <cfRule type="cellIs" dxfId="3663" priority="1595" operator="between">
      <formula>0</formula>
      <formula>0</formula>
    </cfRule>
  </conditionalFormatting>
  <conditionalFormatting sqref="J265 J258">
    <cfRule type="cellIs" dxfId="3661" priority="1667" operator="between">
      <formula>0</formula>
      <formula>0</formula>
    </cfRule>
  </conditionalFormatting>
  <conditionalFormatting sqref="J270">
    <cfRule type="cellIs" dxfId="3659" priority="1666" operator="between">
      <formula>0</formula>
      <formula>0</formula>
    </cfRule>
  </conditionalFormatting>
  <conditionalFormatting sqref="J267">
    <cfRule type="cellIs" dxfId="3657" priority="1662" operator="between">
      <formula>0</formula>
      <formula>0</formula>
    </cfRule>
  </conditionalFormatting>
  <conditionalFormatting sqref="J271">
    <cfRule type="cellIs" dxfId="3655" priority="1665" operator="between">
      <formula>0</formula>
      <formula>0</formula>
    </cfRule>
  </conditionalFormatting>
  <conditionalFormatting sqref="J266">
    <cfRule type="cellIs" dxfId="3653" priority="1664" operator="between">
      <formula>0</formula>
      <formula>0</formula>
    </cfRule>
  </conditionalFormatting>
  <conditionalFormatting sqref="J268">
    <cfRule type="cellIs" dxfId="3651" priority="1663" operator="between">
      <formula>0</formula>
      <formula>0</formula>
    </cfRule>
  </conditionalFormatting>
  <conditionalFormatting sqref="J262">
    <cfRule type="cellIs" dxfId="3649" priority="1661" operator="between">
      <formula>0</formula>
      <formula>0</formula>
    </cfRule>
  </conditionalFormatting>
  <conditionalFormatting sqref="J260">
    <cfRule type="cellIs" dxfId="3647" priority="1657" operator="between">
      <formula>0</formula>
      <formula>0</formula>
    </cfRule>
  </conditionalFormatting>
  <conditionalFormatting sqref="J264">
    <cfRule type="cellIs" dxfId="3645" priority="1660" operator="between">
      <formula>0</formula>
      <formula>0</formula>
    </cfRule>
  </conditionalFormatting>
  <conditionalFormatting sqref="J355">
    <cfRule type="cellIs" dxfId="3643" priority="1587" operator="between">
      <formula>0</formula>
      <formula>0</formula>
    </cfRule>
  </conditionalFormatting>
  <conditionalFormatting sqref="J259">
    <cfRule type="cellIs" dxfId="3641" priority="1659" operator="between">
      <formula>0</formula>
      <formula>0</formula>
    </cfRule>
  </conditionalFormatting>
  <conditionalFormatting sqref="J358">
    <cfRule type="cellIs" dxfId="3639" priority="1586" operator="between">
      <formula>0</formula>
      <formula>0</formula>
    </cfRule>
  </conditionalFormatting>
  <conditionalFormatting sqref="J261">
    <cfRule type="cellIs" dxfId="3637" priority="1658" operator="between">
      <formula>0</formula>
      <formula>0</formula>
    </cfRule>
  </conditionalFormatting>
  <conditionalFormatting sqref="J352">
    <cfRule type="cellIs" dxfId="3635" priority="1585" operator="between">
      <formula>0</formula>
      <formula>0</formula>
    </cfRule>
  </conditionalFormatting>
  <conditionalFormatting sqref="J354">
    <cfRule type="cellIs" dxfId="3633" priority="1584" operator="between">
      <formula>0</formula>
      <formula>0</formula>
    </cfRule>
  </conditionalFormatting>
  <conditionalFormatting sqref="J250 J242">
    <cfRule type="cellIs" dxfId="3631" priority="1656" operator="between">
      <formula>0</formula>
      <formula>0</formula>
    </cfRule>
  </conditionalFormatting>
  <conditionalFormatting sqref="J255">
    <cfRule type="cellIs" dxfId="3629" priority="1655" operator="between">
      <formula>0</formula>
      <formula>0</formula>
    </cfRule>
  </conditionalFormatting>
  <conditionalFormatting sqref="J253">
    <cfRule type="cellIs" dxfId="3627" priority="1651" operator="between">
      <formula>0</formula>
      <formula>0</formula>
    </cfRule>
  </conditionalFormatting>
  <conditionalFormatting sqref="J256">
    <cfRule type="cellIs" dxfId="3625" priority="1654" operator="between">
      <formula>0</formula>
      <formula>0</formula>
    </cfRule>
  </conditionalFormatting>
  <conditionalFormatting sqref="J252">
    <cfRule type="cellIs" dxfId="3623" priority="1653" operator="between">
      <formula>0</formula>
      <formula>0</formula>
    </cfRule>
  </conditionalFormatting>
  <conditionalFormatting sqref="J254">
    <cfRule type="cellIs" dxfId="3621" priority="1652" operator="between">
      <formula>0</formula>
      <formula>0</formula>
    </cfRule>
  </conditionalFormatting>
  <conditionalFormatting sqref="J347">
    <cfRule type="cellIs" dxfId="3619" priority="1580" operator="between">
      <formula>0</formula>
      <formula>0</formula>
    </cfRule>
  </conditionalFormatting>
  <conditionalFormatting sqref="J346">
    <cfRule type="cellIs" dxfId="3617" priority="1579" operator="between">
      <formula>0</formula>
      <formula>0</formula>
    </cfRule>
  </conditionalFormatting>
  <conditionalFormatting sqref="J248">
    <cfRule type="cellIs" dxfId="3615" priority="1650" operator="between">
      <formula>0</formula>
      <formula>0</formula>
    </cfRule>
  </conditionalFormatting>
  <conditionalFormatting sqref="J397 J390">
    <cfRule type="cellIs" dxfId="3613" priority="1576" operator="between">
      <formula>0</formula>
      <formula>0</formula>
    </cfRule>
  </conditionalFormatting>
  <conditionalFormatting sqref="J403">
    <cfRule type="cellIs" dxfId="3611" priority="1577" operator="between">
      <formula>0</formula>
      <formula>0</formula>
    </cfRule>
  </conditionalFormatting>
  <conditionalFormatting sqref="J245">
    <cfRule type="cellIs" dxfId="3609" priority="1646" operator="between">
      <formula>0</formula>
      <formula>0</formula>
    </cfRule>
  </conditionalFormatting>
  <conditionalFormatting sqref="J249">
    <cfRule type="cellIs" dxfId="3607" priority="1649" operator="between">
      <formula>0</formula>
      <formula>0</formula>
    </cfRule>
  </conditionalFormatting>
  <conditionalFormatting sqref="J243">
    <cfRule type="cellIs" dxfId="3605" priority="1648" operator="between">
      <formula>0</formula>
      <formula>0</formula>
    </cfRule>
  </conditionalFormatting>
  <conditionalFormatting sqref="J246">
    <cfRule type="cellIs" dxfId="3603" priority="1647" operator="between">
      <formula>0</formula>
      <formula>0</formula>
    </cfRule>
  </conditionalFormatting>
  <conditionalFormatting sqref="J296 J289">
    <cfRule type="cellIs" dxfId="3601" priority="1645" operator="between">
      <formula>0</formula>
      <formula>0</formula>
    </cfRule>
  </conditionalFormatting>
  <conditionalFormatting sqref="J382">
    <cfRule type="cellIs" dxfId="3599" priority="1566" operator="between">
      <formula>0</formula>
      <formula>0</formula>
    </cfRule>
  </conditionalFormatting>
  <conditionalFormatting sqref="J281 J273">
    <cfRule type="cellIs" dxfId="3597" priority="1634" operator="between">
      <formula>0</formula>
      <formula>0</formula>
    </cfRule>
  </conditionalFormatting>
  <conditionalFormatting sqref="J40">
    <cfRule type="cellIs" dxfId="3595" priority="1556" operator="between">
      <formula>0</formula>
      <formula>0</formula>
    </cfRule>
  </conditionalFormatting>
  <conditionalFormatting sqref="J284">
    <cfRule type="cellIs" dxfId="3593" priority="1629" operator="between">
      <formula>0</formula>
      <formula>0</formula>
    </cfRule>
  </conditionalFormatting>
  <conditionalFormatting sqref="J283">
    <cfRule type="cellIs" dxfId="3591" priority="1631" operator="between">
      <formula>0</formula>
      <formula>0</formula>
    </cfRule>
  </conditionalFormatting>
  <conditionalFormatting sqref="J285">
    <cfRule type="cellIs" dxfId="3589" priority="1630" operator="between">
      <formula>0</formula>
      <formula>0</formula>
    </cfRule>
  </conditionalFormatting>
  <conditionalFormatting sqref="J279">
    <cfRule type="cellIs" dxfId="3587" priority="1628" operator="between">
      <formula>0</formula>
      <formula>0</formula>
    </cfRule>
  </conditionalFormatting>
  <conditionalFormatting sqref="J277">
    <cfRule type="cellIs" dxfId="3585" priority="1624" operator="between">
      <formula>0</formula>
      <formula>0</formula>
    </cfRule>
  </conditionalFormatting>
  <conditionalFormatting sqref="J280">
    <cfRule type="cellIs" dxfId="3583" priority="1627" operator="between">
      <formula>0</formula>
      <formula>0</formula>
    </cfRule>
  </conditionalFormatting>
  <conditionalFormatting sqref="J274">
    <cfRule type="cellIs" dxfId="3581" priority="1626" operator="between">
      <formula>0</formula>
      <formula>0</formula>
    </cfRule>
  </conditionalFormatting>
  <conditionalFormatting sqref="J278">
    <cfRule type="cellIs" dxfId="3579" priority="1625" operator="between">
      <formula>0</formula>
      <formula>0</formula>
    </cfRule>
  </conditionalFormatting>
  <conditionalFormatting sqref="J327 J320">
    <cfRule type="cellIs" dxfId="3577" priority="1623" operator="between">
      <formula>0</formula>
      <formula>0</formula>
    </cfRule>
  </conditionalFormatting>
  <conditionalFormatting sqref="J330">
    <cfRule type="cellIs" dxfId="3575" priority="1619" operator="between">
      <formula>0</formula>
      <formula>0</formula>
    </cfRule>
  </conditionalFormatting>
  <conditionalFormatting sqref="J331">
    <cfRule type="cellIs" dxfId="3573" priority="1620" operator="between">
      <formula>0</formula>
      <formula>0</formula>
    </cfRule>
  </conditionalFormatting>
  <conditionalFormatting sqref="J324">
    <cfRule type="cellIs" dxfId="3571" priority="1618" operator="between">
      <formula>0</formula>
      <formula>0</formula>
    </cfRule>
  </conditionalFormatting>
  <conditionalFormatting sqref="J322">
    <cfRule type="cellIs" dxfId="3569" priority="1614" operator="between">
      <formula>0</formula>
      <formula>0</formula>
    </cfRule>
  </conditionalFormatting>
  <conditionalFormatting sqref="J326">
    <cfRule type="cellIs" dxfId="3567" priority="1617" operator="between">
      <formula>0</formula>
      <formula>0</formula>
    </cfRule>
  </conditionalFormatting>
  <conditionalFormatting sqref="J321">
    <cfRule type="cellIs" dxfId="3565" priority="1616" operator="between">
      <formula>0</formula>
      <formula>0</formula>
    </cfRule>
  </conditionalFormatting>
  <conditionalFormatting sqref="J323">
    <cfRule type="cellIs" dxfId="3563" priority="1615" operator="between">
      <formula>0</formula>
      <formula>0</formula>
    </cfRule>
  </conditionalFormatting>
  <conditionalFormatting sqref="J312">
    <cfRule type="cellIs" dxfId="3561" priority="1613" operator="between">
      <formula>0</formula>
      <formula>0</formula>
    </cfRule>
  </conditionalFormatting>
  <conditionalFormatting sqref="J315">
    <cfRule type="cellIs" dxfId="3559" priority="1608" operator="between">
      <formula>0</formula>
      <formula>0</formula>
    </cfRule>
  </conditionalFormatting>
  <conditionalFormatting sqref="J316">
    <cfRule type="cellIs" dxfId="3557" priority="1609" operator="between">
      <formula>0</formula>
      <formula>0</formula>
    </cfRule>
  </conditionalFormatting>
  <conditionalFormatting sqref="J310">
    <cfRule type="cellIs" dxfId="3555" priority="1607" operator="between">
      <formula>0</formula>
      <formula>0</formula>
    </cfRule>
  </conditionalFormatting>
  <conditionalFormatting sqref="J311">
    <cfRule type="cellIs" dxfId="3553" priority="1606" operator="between">
      <formula>0</formula>
      <formula>0</formula>
    </cfRule>
  </conditionalFormatting>
  <conditionalFormatting sqref="J372">
    <cfRule type="cellIs" dxfId="3551" priority="1599" operator="between">
      <formula>0</formula>
      <formula>0</formula>
    </cfRule>
  </conditionalFormatting>
  <conditionalFormatting sqref="J366 J359">
    <cfRule type="cellIs" dxfId="3549" priority="1598" operator="between">
      <formula>0</formula>
      <formula>0</formula>
    </cfRule>
  </conditionalFormatting>
  <conditionalFormatting sqref="J368">
    <cfRule type="cellIs" dxfId="3547" priority="1594" operator="between">
      <formula>0</formula>
      <formula>0</formula>
    </cfRule>
  </conditionalFormatting>
  <conditionalFormatting sqref="J364">
    <cfRule type="cellIs" dxfId="3545" priority="1593" operator="between">
      <formula>0</formula>
      <formula>0</formula>
    </cfRule>
  </conditionalFormatting>
  <conditionalFormatting sqref="J361">
    <cfRule type="cellIs" dxfId="3543" priority="1589" operator="between">
      <formula>0</formula>
      <formula>0</formula>
    </cfRule>
  </conditionalFormatting>
  <conditionalFormatting sqref="J365">
    <cfRule type="cellIs" dxfId="3541" priority="1592" operator="between">
      <formula>0</formula>
      <formula>0</formula>
    </cfRule>
  </conditionalFormatting>
  <conditionalFormatting sqref="J360">
    <cfRule type="cellIs" dxfId="3539" priority="1591" operator="between">
      <formula>0</formula>
      <formula>0</formula>
    </cfRule>
  </conditionalFormatting>
  <conditionalFormatting sqref="J362">
    <cfRule type="cellIs" dxfId="3537" priority="1590" operator="between">
      <formula>0</formula>
      <formula>0</formula>
    </cfRule>
  </conditionalFormatting>
  <conditionalFormatting sqref="J353">
    <cfRule type="cellIs" dxfId="3535" priority="1583" operator="between">
      <formula>0</formula>
      <formula>0</formula>
    </cfRule>
  </conditionalFormatting>
  <conditionalFormatting sqref="J348">
    <cfRule type="cellIs" dxfId="3533" priority="1582" operator="between">
      <formula>0</formula>
      <formula>0</formula>
    </cfRule>
  </conditionalFormatting>
  <conditionalFormatting sqref="J349">
    <cfRule type="cellIs" dxfId="3531" priority="1581" operator="between">
      <formula>0</formula>
      <formula>0</formula>
    </cfRule>
  </conditionalFormatting>
  <conditionalFormatting sqref="J374 J376">
    <cfRule type="cellIs" dxfId="3529" priority="1578" operator="between">
      <formula>0</formula>
      <formula>0</formula>
    </cfRule>
  </conditionalFormatting>
  <conditionalFormatting sqref="J402">
    <cfRule type="cellIs" dxfId="3527" priority="1575" operator="between">
      <formula>0</formula>
      <formula>0</formula>
    </cfRule>
  </conditionalFormatting>
  <conditionalFormatting sqref="J399">
    <cfRule type="cellIs" dxfId="3525" priority="1572" operator="between">
      <formula>0</formula>
      <formula>0</formula>
    </cfRule>
  </conditionalFormatting>
  <conditionalFormatting sqref="J398">
    <cfRule type="cellIs" dxfId="3523" priority="1574" operator="between">
      <formula>0</formula>
      <formula>0</formula>
    </cfRule>
  </conditionalFormatting>
  <conditionalFormatting sqref="J401">
    <cfRule type="cellIs" dxfId="3521" priority="1573" operator="between">
      <formula>0</formula>
      <formula>0</formula>
    </cfRule>
  </conditionalFormatting>
  <conditionalFormatting sqref="J395">
    <cfRule type="cellIs" dxfId="3519" priority="1571" operator="between">
      <formula>0</formula>
      <formula>0</formula>
    </cfRule>
  </conditionalFormatting>
  <conditionalFormatting sqref="J392">
    <cfRule type="cellIs" dxfId="3517" priority="1567" operator="between">
      <formula>0</formula>
      <formula>0</formula>
    </cfRule>
  </conditionalFormatting>
  <conditionalFormatting sqref="J396">
    <cfRule type="cellIs" dxfId="3515" priority="1570" operator="between">
      <formula>0</formula>
      <formula>0</formula>
    </cfRule>
  </conditionalFormatting>
  <conditionalFormatting sqref="J391">
    <cfRule type="cellIs" dxfId="3513" priority="1569" operator="between">
      <formula>0</formula>
      <formula>0</formula>
    </cfRule>
  </conditionalFormatting>
  <conditionalFormatting sqref="J393">
    <cfRule type="cellIs" dxfId="3511" priority="1568" operator="between">
      <formula>0</formula>
      <formula>0</formula>
    </cfRule>
  </conditionalFormatting>
  <conditionalFormatting sqref="J387">
    <cfRule type="cellIs" dxfId="3509" priority="1565" operator="between">
      <formula>0</formula>
      <formula>0</formula>
    </cfRule>
  </conditionalFormatting>
  <conditionalFormatting sqref="J385">
    <cfRule type="cellIs" dxfId="3507" priority="1561" operator="between">
      <formula>0</formula>
      <formula>0</formula>
    </cfRule>
  </conditionalFormatting>
  <conditionalFormatting sqref="J389">
    <cfRule type="cellIs" dxfId="3505" priority="1564" operator="between">
      <formula>0</formula>
      <formula>0</formula>
    </cfRule>
  </conditionalFormatting>
  <conditionalFormatting sqref="J384">
    <cfRule type="cellIs" dxfId="3503" priority="1563" operator="between">
      <formula>0</formula>
      <formula>0</formula>
    </cfRule>
  </conditionalFormatting>
  <conditionalFormatting sqref="J386">
    <cfRule type="cellIs" dxfId="3501" priority="1562" operator="between">
      <formula>0</formula>
      <formula>0</formula>
    </cfRule>
  </conditionalFormatting>
  <conditionalFormatting sqref="J379">
    <cfRule type="cellIs" dxfId="3499" priority="1560" operator="between">
      <formula>0</formula>
      <formula>0</formula>
    </cfRule>
  </conditionalFormatting>
  <conditionalFormatting sqref="J377">
    <cfRule type="cellIs" dxfId="3497" priority="1557" operator="between">
      <formula>0</formula>
      <formula>0</formula>
    </cfRule>
  </conditionalFormatting>
  <conditionalFormatting sqref="J380">
    <cfRule type="cellIs" dxfId="3495" priority="1559" operator="between">
      <formula>0</formula>
      <formula>0</formula>
    </cfRule>
  </conditionalFormatting>
  <conditionalFormatting sqref="J378">
    <cfRule type="cellIs" dxfId="3493" priority="1558" operator="between">
      <formula>0</formula>
      <formula>0</formula>
    </cfRule>
  </conditionalFormatting>
  <conditionalFormatting sqref="J140">
    <cfRule type="cellIs" dxfId="3491" priority="1555" operator="between">
      <formula>0</formula>
      <formula>0</formula>
    </cfRule>
  </conditionalFormatting>
  <conditionalFormatting sqref="K34 K42 K49 K56 K65 K72:K73 K80 K88 K96 K103:K105 K141 K133 K125 K118 K110 K172 K203:K205 K239 K272 K304:K306 K341:K343 K334:K335 K373 K404:K405 K345 K407">
    <cfRule type="cellIs" dxfId="3489" priority="1554" operator="between">
      <formula>0</formula>
      <formula>0</formula>
    </cfRule>
  </conditionalFormatting>
  <conditionalFormatting sqref="K18 K16 K25">
    <cfRule type="cellIs" dxfId="3487" priority="1553" operator="between">
      <formula>0</formula>
      <formula>0</formula>
    </cfRule>
  </conditionalFormatting>
  <conditionalFormatting sqref="K34">
    <cfRule type="cellIs" dxfId="3485" priority="1552" operator="between">
      <formula>0</formula>
      <formula>0</formula>
    </cfRule>
  </conditionalFormatting>
  <conditionalFormatting sqref="K34 K42 K49 K56">
    <cfRule type="cellIs" dxfId="3483" priority="1551" operator="between">
      <formula>0</formula>
      <formula>0</formula>
    </cfRule>
  </conditionalFormatting>
  <conditionalFormatting sqref="K1">
    <cfRule type="cellIs" dxfId="3481" priority="1550" operator="between">
      <formula>0</formula>
      <formula>0</formula>
    </cfRule>
  </conditionalFormatting>
  <conditionalFormatting sqref="K1">
    <cfRule type="cellIs" dxfId="3479" priority="1549" operator="between">
      <formula>0</formula>
      <formula>0</formula>
    </cfRule>
  </conditionalFormatting>
  <conditionalFormatting sqref="K1">
    <cfRule type="cellIs" dxfId="3477" priority="1548" operator="between">
      <formula>0</formula>
      <formula>0</formula>
    </cfRule>
  </conditionalFormatting>
  <conditionalFormatting sqref="K85">
    <cfRule type="cellIs" dxfId="3475" priority="1493" operator="between">
      <formula>0</formula>
      <formula>0</formula>
    </cfRule>
  </conditionalFormatting>
  <conditionalFormatting sqref="K81">
    <cfRule type="cellIs" dxfId="3473" priority="1491" operator="between">
      <formula>0</formula>
      <formula>0</formula>
    </cfRule>
  </conditionalFormatting>
  <conditionalFormatting sqref="K13">
    <cfRule type="cellIs" dxfId="3471" priority="1543" operator="between">
      <formula>0</formula>
      <formula>0</formula>
    </cfRule>
  </conditionalFormatting>
  <conditionalFormatting sqref="K11">
    <cfRule type="cellIs" dxfId="3469" priority="1547" operator="between">
      <formula>0</formula>
      <formula>0</formula>
    </cfRule>
  </conditionalFormatting>
  <conditionalFormatting sqref="K130">
    <cfRule type="cellIs" dxfId="3467" priority="1483" operator="between">
      <formula>0</formula>
      <formula>0</formula>
    </cfRule>
  </conditionalFormatting>
  <conditionalFormatting sqref="K17">
    <cfRule type="cellIs" dxfId="3465" priority="1546" operator="between">
      <formula>0</formula>
      <formula>0</formula>
    </cfRule>
  </conditionalFormatting>
  <conditionalFormatting sqref="K131">
    <cfRule type="cellIs" dxfId="3463" priority="1482" operator="between">
      <formula>0</formula>
      <formula>0</formula>
    </cfRule>
  </conditionalFormatting>
  <conditionalFormatting sqref="K12">
    <cfRule type="cellIs" dxfId="3461" priority="1545" operator="between">
      <formula>0</formula>
      <formula>0</formula>
    </cfRule>
  </conditionalFormatting>
  <conditionalFormatting sqref="K127">
    <cfRule type="cellIs" dxfId="3459" priority="1481" operator="between">
      <formula>0</formula>
      <formula>0</formula>
    </cfRule>
  </conditionalFormatting>
  <conditionalFormatting sqref="K15">
    <cfRule type="cellIs" dxfId="3457" priority="1544" operator="between">
      <formula>0</formula>
      <formula>0</formula>
    </cfRule>
  </conditionalFormatting>
  <conditionalFormatting sqref="K129">
    <cfRule type="cellIs" dxfId="3455" priority="1480" operator="between">
      <formula>0</formula>
      <formula>0</formula>
    </cfRule>
  </conditionalFormatting>
  <conditionalFormatting sqref="K7">
    <cfRule type="cellIs" dxfId="3453" priority="1539" operator="between">
      <formula>0</formula>
      <formula>0</formula>
    </cfRule>
  </conditionalFormatting>
  <conditionalFormatting sqref="K128">
    <cfRule type="cellIs" dxfId="3451" priority="1479" operator="between">
      <formula>0</formula>
      <formula>0</formula>
    </cfRule>
  </conditionalFormatting>
  <conditionalFormatting sqref="K10">
    <cfRule type="cellIs" dxfId="3449" priority="1542" operator="between">
      <formula>0</formula>
      <formula>0</formula>
    </cfRule>
  </conditionalFormatting>
  <conditionalFormatting sqref="K123">
    <cfRule type="cellIs" dxfId="3447" priority="1478" operator="between">
      <formula>0</formula>
      <formula>0</formula>
    </cfRule>
  </conditionalFormatting>
  <conditionalFormatting sqref="K24">
    <cfRule type="cellIs" dxfId="3445" priority="1537" operator="between">
      <formula>0</formula>
      <formula>0</formula>
    </cfRule>
  </conditionalFormatting>
  <conditionalFormatting sqref="K6">
    <cfRule type="cellIs" dxfId="3443" priority="1541" operator="between">
      <formula>0</formula>
      <formula>0</formula>
    </cfRule>
  </conditionalFormatting>
  <conditionalFormatting sqref="K119">
    <cfRule type="cellIs" dxfId="3441" priority="1476" operator="between">
      <formula>0</formula>
      <formula>0</formula>
    </cfRule>
  </conditionalFormatting>
  <conditionalFormatting sqref="K9">
    <cfRule type="cellIs" dxfId="3439" priority="1540" operator="between">
      <formula>0</formula>
      <formula>0</formula>
    </cfRule>
  </conditionalFormatting>
  <conditionalFormatting sqref="K122">
    <cfRule type="cellIs" dxfId="3437" priority="1475" operator="between">
      <formula>0</formula>
      <formula>0</formula>
    </cfRule>
  </conditionalFormatting>
  <conditionalFormatting sqref="K21">
    <cfRule type="cellIs" dxfId="3435" priority="1534" operator="between">
      <formula>0</formula>
      <formula>0</formula>
    </cfRule>
  </conditionalFormatting>
  <conditionalFormatting sqref="K121">
    <cfRule type="cellIs" dxfId="3433" priority="1474" operator="between">
      <formula>0</formula>
      <formula>0</formula>
    </cfRule>
  </conditionalFormatting>
  <conditionalFormatting sqref="K23">
    <cfRule type="cellIs" dxfId="3431" priority="1538" operator="between">
      <formula>0</formula>
      <formula>0</formula>
    </cfRule>
  </conditionalFormatting>
  <conditionalFormatting sqref="K19">
    <cfRule type="cellIs" dxfId="3429" priority="1536" operator="between">
      <formula>0</formula>
      <formula>0</formula>
    </cfRule>
  </conditionalFormatting>
  <conditionalFormatting sqref="K22">
    <cfRule type="cellIs" dxfId="3427" priority="1535" operator="between">
      <formula>0</formula>
      <formula>0</formula>
    </cfRule>
  </conditionalFormatting>
  <conditionalFormatting sqref="K30">
    <cfRule type="cellIs" dxfId="3425" priority="1533" operator="between">
      <formula>0</formula>
      <formula>0</formula>
    </cfRule>
  </conditionalFormatting>
  <conditionalFormatting sqref="K28">
    <cfRule type="cellIs" dxfId="3423" priority="1529" operator="between">
      <formula>0</formula>
      <formula>0</formula>
    </cfRule>
  </conditionalFormatting>
  <conditionalFormatting sqref="K31">
    <cfRule type="cellIs" dxfId="3421" priority="1532" operator="between">
      <formula>0</formula>
      <formula>0</formula>
    </cfRule>
  </conditionalFormatting>
  <conditionalFormatting sqref="K27">
    <cfRule type="cellIs" dxfId="3419" priority="1531" operator="between">
      <formula>0</formula>
      <formula>0</formula>
    </cfRule>
  </conditionalFormatting>
  <conditionalFormatting sqref="K29">
    <cfRule type="cellIs" dxfId="3417" priority="1530" operator="between">
      <formula>0</formula>
      <formula>0</formula>
    </cfRule>
  </conditionalFormatting>
  <conditionalFormatting sqref="K36">
    <cfRule type="cellIs" dxfId="3415" priority="1526" operator="between">
      <formula>0</formula>
      <formula>0</formula>
    </cfRule>
  </conditionalFormatting>
  <conditionalFormatting sqref="K35">
    <cfRule type="cellIs" dxfId="3413" priority="1528" operator="between">
      <formula>0</formula>
      <formula>0</formula>
    </cfRule>
  </conditionalFormatting>
  <conditionalFormatting sqref="K135">
    <cfRule type="cellIs" dxfId="3411" priority="1463" operator="between">
      <formula>0</formula>
      <formula>0</formula>
    </cfRule>
  </conditionalFormatting>
  <conditionalFormatting sqref="K37">
    <cfRule type="cellIs" dxfId="3409" priority="1527" operator="between">
      <formula>0</formula>
      <formula>0</formula>
    </cfRule>
  </conditionalFormatting>
  <conditionalFormatting sqref="K134">
    <cfRule type="cellIs" dxfId="3407" priority="1462" operator="between">
      <formula>0</formula>
      <formula>0</formula>
    </cfRule>
  </conditionalFormatting>
  <conditionalFormatting sqref="K169">
    <cfRule type="cellIs" dxfId="3405" priority="1460" operator="between">
      <formula>0</formula>
      <formula>0</formula>
    </cfRule>
  </conditionalFormatting>
  <conditionalFormatting sqref="K38">
    <cfRule type="cellIs" dxfId="3403" priority="1525" operator="between">
      <formula>0</formula>
      <formula>0</formula>
    </cfRule>
  </conditionalFormatting>
  <conditionalFormatting sqref="K171">
    <cfRule type="cellIs" dxfId="3401" priority="1459" operator="between">
      <formula>0</formula>
      <formula>0</formula>
    </cfRule>
  </conditionalFormatting>
  <conditionalFormatting sqref="K41">
    <cfRule type="cellIs" dxfId="3399" priority="1524" operator="between">
      <formula>0</formula>
      <formula>0</formula>
    </cfRule>
  </conditionalFormatting>
  <conditionalFormatting sqref="K47">
    <cfRule type="cellIs" dxfId="3397" priority="1523" operator="between">
      <formula>0</formula>
      <formula>0</formula>
    </cfRule>
  </conditionalFormatting>
  <conditionalFormatting sqref="K44">
    <cfRule type="cellIs" dxfId="3395" priority="1519" operator="between">
      <formula>0</formula>
      <formula>0</formula>
    </cfRule>
  </conditionalFormatting>
  <conditionalFormatting sqref="K48">
    <cfRule type="cellIs" dxfId="3393" priority="1522" operator="between">
      <formula>0</formula>
      <formula>0</formula>
    </cfRule>
  </conditionalFormatting>
  <conditionalFormatting sqref="K43">
    <cfRule type="cellIs" dxfId="3391" priority="1521" operator="between">
      <formula>0</formula>
      <formula>0</formula>
    </cfRule>
  </conditionalFormatting>
  <conditionalFormatting sqref="K46">
    <cfRule type="cellIs" dxfId="3389" priority="1520" operator="between">
      <formula>0</formula>
      <formula>0</formula>
    </cfRule>
  </conditionalFormatting>
  <conditionalFormatting sqref="K54">
    <cfRule type="cellIs" dxfId="3387" priority="1518" operator="between">
      <formula>0</formula>
      <formula>0</formula>
    </cfRule>
  </conditionalFormatting>
  <conditionalFormatting sqref="K52">
    <cfRule type="cellIs" dxfId="3385" priority="1514" operator="between">
      <formula>0</formula>
      <formula>0</formula>
    </cfRule>
  </conditionalFormatting>
  <conditionalFormatting sqref="K55">
    <cfRule type="cellIs" dxfId="3383" priority="1517" operator="between">
      <formula>0</formula>
      <formula>0</formula>
    </cfRule>
  </conditionalFormatting>
  <conditionalFormatting sqref="K50">
    <cfRule type="cellIs" dxfId="3381" priority="1516" operator="between">
      <formula>0</formula>
      <formula>0</formula>
    </cfRule>
  </conditionalFormatting>
  <conditionalFormatting sqref="K154">
    <cfRule type="cellIs" dxfId="3379" priority="1449" operator="between">
      <formula>0</formula>
      <formula>0</formula>
    </cfRule>
  </conditionalFormatting>
  <conditionalFormatting sqref="K53">
    <cfRule type="cellIs" dxfId="3377" priority="1515" operator="between">
      <formula>0</formula>
      <formula>0</formula>
    </cfRule>
  </conditionalFormatting>
  <conditionalFormatting sqref="K155">
    <cfRule type="cellIs" dxfId="3375" priority="1448" operator="between">
      <formula>0</formula>
      <formula>0</formula>
    </cfRule>
  </conditionalFormatting>
  <conditionalFormatting sqref="K150">
    <cfRule type="cellIs" dxfId="3373" priority="1447" operator="between">
      <formula>0</formula>
      <formula>0</formula>
    </cfRule>
  </conditionalFormatting>
  <conditionalFormatting sqref="K62">
    <cfRule type="cellIs" dxfId="3371" priority="1513" operator="between">
      <formula>0</formula>
      <formula>0</formula>
    </cfRule>
  </conditionalFormatting>
  <conditionalFormatting sqref="K153">
    <cfRule type="cellIs" dxfId="3369" priority="1446" operator="between">
      <formula>0</formula>
      <formula>0</formula>
    </cfRule>
  </conditionalFormatting>
  <conditionalFormatting sqref="K60">
    <cfRule type="cellIs" dxfId="3367" priority="1509" operator="between">
      <formula>0</formula>
      <formula>0</formula>
    </cfRule>
  </conditionalFormatting>
  <conditionalFormatting sqref="K63">
    <cfRule type="cellIs" dxfId="3365" priority="1512" operator="between">
      <formula>0</formula>
      <formula>0</formula>
    </cfRule>
  </conditionalFormatting>
  <conditionalFormatting sqref="K152">
    <cfRule type="cellIs" dxfId="3363" priority="1445" operator="between">
      <formula>0</formula>
      <formula>0</formula>
    </cfRule>
  </conditionalFormatting>
  <conditionalFormatting sqref="K59">
    <cfRule type="cellIs" dxfId="3361" priority="1511" operator="between">
      <formula>0</formula>
      <formula>0</formula>
    </cfRule>
  </conditionalFormatting>
  <conditionalFormatting sqref="K147">
    <cfRule type="cellIs" dxfId="3359" priority="1444" operator="between">
      <formula>0</formula>
      <formula>0</formula>
    </cfRule>
  </conditionalFormatting>
  <conditionalFormatting sqref="K61">
    <cfRule type="cellIs" dxfId="3357" priority="1510" operator="between">
      <formula>0</formula>
      <formula>0</formula>
    </cfRule>
  </conditionalFormatting>
  <conditionalFormatting sqref="K148">
    <cfRule type="cellIs" dxfId="3355" priority="1443" operator="between">
      <formula>0</formula>
      <formula>0</formula>
    </cfRule>
  </conditionalFormatting>
  <conditionalFormatting sqref="K143">
    <cfRule type="cellIs" dxfId="3353" priority="1442" operator="between">
      <formula>0</formula>
      <formula>0</formula>
    </cfRule>
  </conditionalFormatting>
  <conditionalFormatting sqref="K69">
    <cfRule type="cellIs" dxfId="3351" priority="1508" operator="between">
      <formula>0</formula>
      <formula>0</formula>
    </cfRule>
  </conditionalFormatting>
  <conditionalFormatting sqref="K146">
    <cfRule type="cellIs" dxfId="3349" priority="1441" operator="between">
      <formula>0</formula>
      <formula>0</formula>
    </cfRule>
  </conditionalFormatting>
  <conditionalFormatting sqref="K67">
    <cfRule type="cellIs" dxfId="3347" priority="1504" operator="between">
      <formula>0</formula>
      <formula>0</formula>
    </cfRule>
  </conditionalFormatting>
  <conditionalFormatting sqref="K71">
    <cfRule type="cellIs" dxfId="3345" priority="1507" operator="between">
      <formula>0</formula>
      <formula>0</formula>
    </cfRule>
  </conditionalFormatting>
  <conditionalFormatting sqref="K144">
    <cfRule type="cellIs" dxfId="3343" priority="1440" operator="between">
      <formula>0</formula>
      <formula>0</formula>
    </cfRule>
  </conditionalFormatting>
  <conditionalFormatting sqref="K66">
    <cfRule type="cellIs" dxfId="3341" priority="1506" operator="between">
      <formula>0</formula>
      <formula>0</formula>
    </cfRule>
  </conditionalFormatting>
  <conditionalFormatting sqref="K200">
    <cfRule type="cellIs" dxfId="3339" priority="1438" operator="between">
      <formula>0</formula>
      <formula>0</formula>
    </cfRule>
  </conditionalFormatting>
  <conditionalFormatting sqref="K68">
    <cfRule type="cellIs" dxfId="3337" priority="1505" operator="between">
      <formula>0</formula>
      <formula>0</formula>
    </cfRule>
  </conditionalFormatting>
  <conditionalFormatting sqref="K202">
    <cfRule type="cellIs" dxfId="3335" priority="1437" operator="between">
      <formula>0</formula>
      <formula>0</formula>
    </cfRule>
  </conditionalFormatting>
  <conditionalFormatting sqref="K197">
    <cfRule type="cellIs" dxfId="3333" priority="1436" operator="between">
      <formula>0</formula>
      <formula>0</formula>
    </cfRule>
  </conditionalFormatting>
  <conditionalFormatting sqref="K100">
    <cfRule type="cellIs" dxfId="3331" priority="1503" operator="between">
      <formula>0</formula>
      <formula>0</formula>
    </cfRule>
  </conditionalFormatting>
  <conditionalFormatting sqref="K199">
    <cfRule type="cellIs" dxfId="3329" priority="1435" operator="between">
      <formula>0</formula>
      <formula>0</formula>
    </cfRule>
  </conditionalFormatting>
  <conditionalFormatting sqref="K98">
    <cfRule type="cellIs" dxfId="3327" priority="1499" operator="between">
      <formula>0</formula>
      <formula>0</formula>
    </cfRule>
  </conditionalFormatting>
  <conditionalFormatting sqref="K102">
    <cfRule type="cellIs" dxfId="3325" priority="1502" operator="between">
      <formula>0</formula>
      <formula>0</formula>
    </cfRule>
  </conditionalFormatting>
  <conditionalFormatting sqref="K198">
    <cfRule type="cellIs" dxfId="3323" priority="1434" operator="between">
      <formula>0</formula>
      <formula>0</formula>
    </cfRule>
  </conditionalFormatting>
  <conditionalFormatting sqref="K97">
    <cfRule type="cellIs" dxfId="3321" priority="1501" operator="between">
      <formula>0</formula>
      <formula>0</formula>
    </cfRule>
  </conditionalFormatting>
  <conditionalFormatting sqref="K192">
    <cfRule type="cellIs" dxfId="3319" priority="1433" operator="between">
      <formula>0</formula>
      <formula>0</formula>
    </cfRule>
  </conditionalFormatting>
  <conditionalFormatting sqref="K99">
    <cfRule type="cellIs" dxfId="3317" priority="1500" operator="between">
      <formula>0</formula>
      <formula>0</formula>
    </cfRule>
  </conditionalFormatting>
  <conditionalFormatting sqref="K194">
    <cfRule type="cellIs" dxfId="3315" priority="1432" operator="between">
      <formula>0</formula>
      <formula>0</formula>
    </cfRule>
  </conditionalFormatting>
  <conditionalFormatting sqref="K189">
    <cfRule type="cellIs" dxfId="3313" priority="1431" operator="between">
      <formula>0</formula>
      <formula>0</formula>
    </cfRule>
  </conditionalFormatting>
  <conditionalFormatting sqref="K78">
    <cfRule type="cellIs" dxfId="3311" priority="1498" operator="between">
      <formula>0</formula>
      <formula>0</formula>
    </cfRule>
  </conditionalFormatting>
  <conditionalFormatting sqref="K191">
    <cfRule type="cellIs" dxfId="3309" priority="1430" operator="between">
      <formula>0</formula>
      <formula>0</formula>
    </cfRule>
  </conditionalFormatting>
  <conditionalFormatting sqref="K75">
    <cfRule type="cellIs" dxfId="3307" priority="1494" operator="between">
      <formula>0</formula>
      <formula>0</formula>
    </cfRule>
  </conditionalFormatting>
  <conditionalFormatting sqref="K79">
    <cfRule type="cellIs" dxfId="3305" priority="1497" operator="between">
      <formula>0</formula>
      <formula>0</formula>
    </cfRule>
  </conditionalFormatting>
  <conditionalFormatting sqref="K190">
    <cfRule type="cellIs" dxfId="3303" priority="1429" operator="between">
      <formula>0</formula>
      <formula>0</formula>
    </cfRule>
  </conditionalFormatting>
  <conditionalFormatting sqref="K74">
    <cfRule type="cellIs" dxfId="3301" priority="1496" operator="between">
      <formula>0</formula>
      <formula>0</formula>
    </cfRule>
  </conditionalFormatting>
  <conditionalFormatting sqref="K180 K173">
    <cfRule type="cellIs" dxfId="3299" priority="1428" operator="between">
      <formula>0</formula>
      <formula>0</formula>
    </cfRule>
  </conditionalFormatting>
  <conditionalFormatting sqref="K77">
    <cfRule type="cellIs" dxfId="3297" priority="1495" operator="between">
      <formula>0</formula>
      <formula>0</formula>
    </cfRule>
  </conditionalFormatting>
  <conditionalFormatting sqref="K83">
    <cfRule type="cellIs" dxfId="3295" priority="1489" operator="between">
      <formula>0</formula>
      <formula>0</formula>
    </cfRule>
  </conditionalFormatting>
  <conditionalFormatting sqref="K87:L87">
    <cfRule type="cellIs" dxfId="3293" priority="1492" operator="between">
      <formula>0</formula>
      <formula>0</formula>
    </cfRule>
  </conditionalFormatting>
  <conditionalFormatting sqref="K84">
    <cfRule type="cellIs" dxfId="3291" priority="1490" operator="between">
      <formula>0</formula>
      <formula>0</formula>
    </cfRule>
  </conditionalFormatting>
  <conditionalFormatting sqref="K93">
    <cfRule type="cellIs" dxfId="3289" priority="1488" operator="between">
      <formula>0</formula>
      <formula>0</formula>
    </cfRule>
  </conditionalFormatting>
  <conditionalFormatting sqref="K91">
    <cfRule type="cellIs" dxfId="3287" priority="1484" operator="between">
      <formula>0</formula>
      <formula>0</formula>
    </cfRule>
  </conditionalFormatting>
  <conditionalFormatting sqref="K94">
    <cfRule type="cellIs" dxfId="3285" priority="1487" operator="between">
      <formula>0</formula>
      <formula>0</formula>
    </cfRule>
  </conditionalFormatting>
  <conditionalFormatting sqref="K90">
    <cfRule type="cellIs" dxfId="3283" priority="1486" operator="between">
      <formula>0</formula>
      <formula>0</formula>
    </cfRule>
  </conditionalFormatting>
  <conditionalFormatting sqref="K227 K218">
    <cfRule type="cellIs" dxfId="3281" priority="1417" operator="between">
      <formula>0</formula>
      <formula>0</formula>
    </cfRule>
  </conditionalFormatting>
  <conditionalFormatting sqref="K92">
    <cfRule type="cellIs" dxfId="3279" priority="1485" operator="between">
      <formula>0</formula>
      <formula>0</formula>
    </cfRule>
  </conditionalFormatting>
  <conditionalFormatting sqref="K124">
    <cfRule type="cellIs" dxfId="3277" priority="1477" operator="between">
      <formula>0</formula>
      <formula>0</formula>
    </cfRule>
  </conditionalFormatting>
  <conditionalFormatting sqref="K116">
    <cfRule type="cellIs" dxfId="3275" priority="1473" operator="between">
      <formula>0</formula>
      <formula>0</formula>
    </cfRule>
  </conditionalFormatting>
  <conditionalFormatting sqref="K301">
    <cfRule type="cellIs" dxfId="3273" priority="1367" operator="between">
      <formula>0</formula>
      <formula>0</formula>
    </cfRule>
  </conditionalFormatting>
  <conditionalFormatting sqref="K112">
    <cfRule type="cellIs" dxfId="3271" priority="1469" operator="between">
      <formula>0</formula>
      <formula>0</formula>
    </cfRule>
  </conditionalFormatting>
  <conditionalFormatting sqref="K117">
    <cfRule type="cellIs" dxfId="3269" priority="1472" operator="between">
      <formula>0</formula>
      <formula>0</formula>
    </cfRule>
  </conditionalFormatting>
  <conditionalFormatting sqref="K303">
    <cfRule type="cellIs" dxfId="3267" priority="1366" operator="between">
      <formula>0</formula>
      <formula>0</formula>
    </cfRule>
  </conditionalFormatting>
  <conditionalFormatting sqref="K111">
    <cfRule type="cellIs" dxfId="3265" priority="1471" operator="between">
      <formula>0</formula>
      <formula>0</formula>
    </cfRule>
  </conditionalFormatting>
  <conditionalFormatting sqref="K297">
    <cfRule type="cellIs" dxfId="3263" priority="1365" operator="between">
      <formula>0</formula>
      <formula>0</formula>
    </cfRule>
  </conditionalFormatting>
  <conditionalFormatting sqref="K115">
    <cfRule type="cellIs" dxfId="3261" priority="1470" operator="between">
      <formula>0</formula>
      <formula>0</formula>
    </cfRule>
  </conditionalFormatting>
  <conditionalFormatting sqref="K299">
    <cfRule type="cellIs" dxfId="3259" priority="1364" operator="between">
      <formula>0</formula>
      <formula>0</formula>
    </cfRule>
  </conditionalFormatting>
  <conditionalFormatting sqref="K298">
    <cfRule type="cellIs" dxfId="3257" priority="1363" operator="between">
      <formula>0</formula>
      <formula>0</formula>
    </cfRule>
  </conditionalFormatting>
  <conditionalFormatting sqref="K108">
    <cfRule type="cellIs" dxfId="3255" priority="1466" operator="between">
      <formula>0</formula>
      <formula>0</formula>
    </cfRule>
  </conditionalFormatting>
  <conditionalFormatting sqref="K106">
    <cfRule type="cellIs" dxfId="3253" priority="1468" operator="between">
      <formula>0</formula>
      <formula>0</formula>
    </cfRule>
  </conditionalFormatting>
  <conditionalFormatting sqref="K293">
    <cfRule type="cellIs" dxfId="3251" priority="1362" operator="between">
      <formula>0</formula>
      <formula>0</formula>
    </cfRule>
  </conditionalFormatting>
  <conditionalFormatting sqref="K109">
    <cfRule type="cellIs" dxfId="3249" priority="1467" operator="between">
      <formula>0</formula>
      <formula>0</formula>
    </cfRule>
  </conditionalFormatting>
  <conditionalFormatting sqref="K295">
    <cfRule type="cellIs" dxfId="3247" priority="1361" operator="between">
      <formula>0</formula>
      <formula>0</formula>
    </cfRule>
  </conditionalFormatting>
  <conditionalFormatting sqref="K290">
    <cfRule type="cellIs" dxfId="3245" priority="1360" operator="between">
      <formula>0</formula>
      <formula>0</formula>
    </cfRule>
  </conditionalFormatting>
  <conditionalFormatting sqref="K136">
    <cfRule type="cellIs" dxfId="3243" priority="1465" operator="between">
      <formula>0</formula>
      <formula>0</formula>
    </cfRule>
  </conditionalFormatting>
  <conditionalFormatting sqref="K292">
    <cfRule type="cellIs" dxfId="3241" priority="1359" operator="between">
      <formula>0</formula>
      <formula>0</formula>
    </cfRule>
  </conditionalFormatting>
  <conditionalFormatting sqref="K137">
    <cfRule type="cellIs" dxfId="3239" priority="1464" operator="between">
      <formula>0</formula>
      <formula>0</formula>
    </cfRule>
  </conditionalFormatting>
  <conditionalFormatting sqref="K291">
    <cfRule type="cellIs" dxfId="3237" priority="1358" operator="between">
      <formula>0</formula>
      <formula>0</formula>
    </cfRule>
  </conditionalFormatting>
  <conditionalFormatting sqref="K286">
    <cfRule type="cellIs" dxfId="3235" priority="1356" operator="between">
      <formula>0</formula>
      <formula>0</formula>
    </cfRule>
  </conditionalFormatting>
  <conditionalFormatting sqref="K287">
    <cfRule type="cellIs" dxfId="3233" priority="1355" operator="between">
      <formula>0</formula>
      <formula>0</formula>
    </cfRule>
  </conditionalFormatting>
  <conditionalFormatting sqref="K164 K156">
    <cfRule type="cellIs" dxfId="3231" priority="1461" operator="between">
      <formula>0</formula>
      <formula>0</formula>
    </cfRule>
  </conditionalFormatting>
  <conditionalFormatting sqref="K167">
    <cfRule type="cellIs" dxfId="3229" priority="1456" operator="between">
      <formula>0</formula>
      <formula>0</formula>
    </cfRule>
  </conditionalFormatting>
  <conditionalFormatting sqref="K165">
    <cfRule type="cellIs" dxfId="3227" priority="1458" operator="between">
      <formula>0</formula>
      <formula>0</formula>
    </cfRule>
  </conditionalFormatting>
  <conditionalFormatting sqref="K168">
    <cfRule type="cellIs" dxfId="3225" priority="1457" operator="between">
      <formula>0</formula>
      <formula>0</formula>
    </cfRule>
  </conditionalFormatting>
  <conditionalFormatting sqref="K161">
    <cfRule type="cellIs" dxfId="3223" priority="1455" operator="between">
      <formula>0</formula>
      <formula>0</formula>
    </cfRule>
  </conditionalFormatting>
  <conditionalFormatting sqref="K159">
    <cfRule type="cellIs" dxfId="3221" priority="1451" operator="between">
      <formula>0</formula>
      <formula>0</formula>
    </cfRule>
  </conditionalFormatting>
  <conditionalFormatting sqref="K162">
    <cfRule type="cellIs" dxfId="3219" priority="1454" operator="between">
      <formula>0</formula>
      <formula>0</formula>
    </cfRule>
  </conditionalFormatting>
  <conditionalFormatting sqref="K158">
    <cfRule type="cellIs" dxfId="3217" priority="1453" operator="between">
      <formula>0</formula>
      <formula>0</formula>
    </cfRule>
  </conditionalFormatting>
  <conditionalFormatting sqref="K160">
    <cfRule type="cellIs" dxfId="3215" priority="1452" operator="between">
      <formula>0</formula>
      <formula>0</formula>
    </cfRule>
  </conditionalFormatting>
  <conditionalFormatting sqref="K333">
    <cfRule type="cellIs" dxfId="3213" priority="1345" operator="between">
      <formula>0</formula>
      <formula>0</formula>
    </cfRule>
  </conditionalFormatting>
  <conditionalFormatting sqref="K328">
    <cfRule type="cellIs" dxfId="3211" priority="1344" operator="between">
      <formula>0</formula>
      <formula>0</formula>
    </cfRule>
  </conditionalFormatting>
  <conditionalFormatting sqref="K149 K142">
    <cfRule type="cellIs" dxfId="3209" priority="1450" operator="between">
      <formula>0</formula>
      <formula>0</formula>
    </cfRule>
  </conditionalFormatting>
  <conditionalFormatting sqref="K317">
    <cfRule type="cellIs" dxfId="3207" priority="1335" operator="between">
      <formula>0</formula>
      <formula>0</formula>
    </cfRule>
  </conditionalFormatting>
  <conditionalFormatting sqref="K318">
    <cfRule type="cellIs" dxfId="3205" priority="1334" operator="between">
      <formula>0</formula>
      <formula>0</formula>
    </cfRule>
  </conditionalFormatting>
  <conditionalFormatting sqref="K314">
    <cfRule type="cellIs" dxfId="3203" priority="1333" operator="between">
      <formula>0</formula>
      <formula>0</formula>
    </cfRule>
  </conditionalFormatting>
  <conditionalFormatting sqref="K196 K187">
    <cfRule type="cellIs" dxfId="3201" priority="1439" operator="between">
      <formula>0</formula>
      <formula>0</formula>
    </cfRule>
  </conditionalFormatting>
  <conditionalFormatting sqref="K309">
    <cfRule type="cellIs" dxfId="3199" priority="1328" operator="between">
      <formula>0</formula>
      <formula>0</formula>
    </cfRule>
  </conditionalFormatting>
  <conditionalFormatting sqref="K308">
    <cfRule type="cellIs" dxfId="3197" priority="1327" operator="between">
      <formula>0</formula>
      <formula>0</formula>
    </cfRule>
  </conditionalFormatting>
  <conditionalFormatting sqref="K340">
    <cfRule type="cellIs" dxfId="3195" priority="1326" operator="between">
      <formula>0</formula>
      <formula>0</formula>
    </cfRule>
  </conditionalFormatting>
  <conditionalFormatting sqref="K336">
    <cfRule type="cellIs" dxfId="3193" priority="1325" operator="between">
      <formula>0</formula>
      <formula>0</formula>
    </cfRule>
  </conditionalFormatting>
  <conditionalFormatting sqref="K339">
    <cfRule type="cellIs" dxfId="3191" priority="1324" operator="between">
      <formula>0</formula>
      <formula>0</formula>
    </cfRule>
  </conditionalFormatting>
  <conditionalFormatting sqref="K337">
    <cfRule type="cellIs" dxfId="3189" priority="1323" operator="between">
      <formula>0</formula>
      <formula>0</formula>
    </cfRule>
  </conditionalFormatting>
  <conditionalFormatting sqref="K185">
    <cfRule type="cellIs" dxfId="3187" priority="1427" operator="between">
      <formula>0</formula>
      <formula>0</formula>
    </cfRule>
  </conditionalFormatting>
  <conditionalFormatting sqref="K183">
    <cfRule type="cellIs" dxfId="3185" priority="1423" operator="between">
      <formula>0</formula>
      <formula>0</formula>
    </cfRule>
  </conditionalFormatting>
  <conditionalFormatting sqref="K186">
    <cfRule type="cellIs" dxfId="3183" priority="1426" operator="between">
      <formula>0</formula>
      <formula>0</formula>
    </cfRule>
  </conditionalFormatting>
  <conditionalFormatting sqref="K181">
    <cfRule type="cellIs" dxfId="3181" priority="1425" operator="between">
      <formula>0</formula>
      <formula>0</formula>
    </cfRule>
  </conditionalFormatting>
  <conditionalFormatting sqref="K184">
    <cfRule type="cellIs" dxfId="3179" priority="1424" operator="between">
      <formula>0</formula>
      <formula>0</formula>
    </cfRule>
  </conditionalFormatting>
  <conditionalFormatting sqref="K178">
    <cfRule type="cellIs" dxfId="3177" priority="1422" operator="between">
      <formula>0</formula>
      <formula>0</formula>
    </cfRule>
  </conditionalFormatting>
  <conditionalFormatting sqref="K175">
    <cfRule type="cellIs" dxfId="3175" priority="1418" operator="between">
      <formula>0</formula>
      <formula>0</formula>
    </cfRule>
  </conditionalFormatting>
  <conditionalFormatting sqref="K179">
    <cfRule type="cellIs" dxfId="3173" priority="1421" operator="between">
      <formula>0</formula>
      <formula>0</formula>
    </cfRule>
  </conditionalFormatting>
  <conditionalFormatting sqref="K174">
    <cfRule type="cellIs" dxfId="3171" priority="1420" operator="between">
      <formula>0</formula>
      <formula>0</formula>
    </cfRule>
  </conditionalFormatting>
  <conditionalFormatting sqref="K177">
    <cfRule type="cellIs" dxfId="3169" priority="1419" operator="between">
      <formula>0</formula>
      <formula>0</formula>
    </cfRule>
  </conditionalFormatting>
  <conditionalFormatting sqref="K351">
    <cfRule type="cellIs" dxfId="3167" priority="1311" operator="between">
      <formula>0</formula>
      <formula>0</formula>
    </cfRule>
  </conditionalFormatting>
  <conditionalFormatting sqref="K231">
    <cfRule type="cellIs" dxfId="3165" priority="1416" operator="between">
      <formula>0</formula>
      <formula>0</formula>
    </cfRule>
  </conditionalFormatting>
  <conditionalFormatting sqref="K229">
    <cfRule type="cellIs" dxfId="3163" priority="1412" operator="between">
      <formula>0</formula>
      <formula>0</formula>
    </cfRule>
  </conditionalFormatting>
  <conditionalFormatting sqref="K233">
    <cfRule type="cellIs" dxfId="3161" priority="1415" operator="between">
      <formula>0</formula>
      <formula>0</formula>
    </cfRule>
  </conditionalFormatting>
  <conditionalFormatting sqref="K228">
    <cfRule type="cellIs" dxfId="3159" priority="1414" operator="between">
      <formula>0</formula>
      <formula>0</formula>
    </cfRule>
  </conditionalFormatting>
  <conditionalFormatting sqref="K230">
    <cfRule type="cellIs" dxfId="3157" priority="1413" operator="between">
      <formula>0</formula>
      <formula>0</formula>
    </cfRule>
  </conditionalFormatting>
  <conditionalFormatting sqref="K224">
    <cfRule type="cellIs" dxfId="3155" priority="1411" operator="between">
      <formula>0</formula>
      <formula>0</formula>
    </cfRule>
  </conditionalFormatting>
  <conditionalFormatting sqref="K222">
    <cfRule type="cellIs" dxfId="3153" priority="1407" operator="between">
      <formula>0</formula>
      <formula>0</formula>
    </cfRule>
  </conditionalFormatting>
  <conditionalFormatting sqref="K225">
    <cfRule type="cellIs" dxfId="3151" priority="1410" operator="between">
      <formula>0</formula>
      <formula>0</formula>
    </cfRule>
  </conditionalFormatting>
  <conditionalFormatting sqref="K221">
    <cfRule type="cellIs" dxfId="3149" priority="1409" operator="between">
      <formula>0</formula>
      <formula>0</formula>
    </cfRule>
  </conditionalFormatting>
  <conditionalFormatting sqref="K223">
    <cfRule type="cellIs" dxfId="3147" priority="1408" operator="between">
      <formula>0</formula>
      <formula>0</formula>
    </cfRule>
  </conditionalFormatting>
  <conditionalFormatting sqref="K211">
    <cfRule type="cellIs" dxfId="3145" priority="1406" operator="between">
      <formula>0</formula>
      <formula>0</formula>
    </cfRule>
  </conditionalFormatting>
  <conditionalFormatting sqref="K216">
    <cfRule type="cellIs" dxfId="3143" priority="1405" operator="between">
      <formula>0</formula>
      <formula>0</formula>
    </cfRule>
  </conditionalFormatting>
  <conditionalFormatting sqref="K214">
    <cfRule type="cellIs" dxfId="3141" priority="1401" operator="between">
      <formula>0</formula>
      <formula>0</formula>
    </cfRule>
  </conditionalFormatting>
  <conditionalFormatting sqref="K217">
    <cfRule type="cellIs" dxfId="3139" priority="1404" operator="between">
      <formula>0</formula>
      <formula>0</formula>
    </cfRule>
  </conditionalFormatting>
  <conditionalFormatting sqref="K212">
    <cfRule type="cellIs" dxfId="3137" priority="1403" operator="between">
      <formula>0</formula>
      <formula>0</formula>
    </cfRule>
  </conditionalFormatting>
  <conditionalFormatting sqref="K215">
    <cfRule type="cellIs" dxfId="3135" priority="1402" operator="between">
      <formula>0</formula>
      <formula>0</formula>
    </cfRule>
  </conditionalFormatting>
  <conditionalFormatting sqref="K210">
    <cfRule type="cellIs" dxfId="3133" priority="1400" operator="between">
      <formula>0</formula>
      <formula>0</formula>
    </cfRule>
  </conditionalFormatting>
  <conditionalFormatting sqref="K208">
    <cfRule type="cellIs" dxfId="3131" priority="1397" operator="between">
      <formula>0</formula>
      <formula>0</formula>
    </cfRule>
  </conditionalFormatting>
  <conditionalFormatting sqref="K237">
    <cfRule type="cellIs" dxfId="3129" priority="1394" operator="between">
      <formula>0</formula>
      <formula>0</formula>
    </cfRule>
  </conditionalFormatting>
  <conditionalFormatting sqref="K234">
    <cfRule type="cellIs" dxfId="3127" priority="1396" operator="between">
      <formula>0</formula>
      <formula>0</formula>
    </cfRule>
  </conditionalFormatting>
  <conditionalFormatting sqref="K206">
    <cfRule type="cellIs" dxfId="3125" priority="1399" operator="between">
      <formula>0</formula>
      <formula>0</formula>
    </cfRule>
  </conditionalFormatting>
  <conditionalFormatting sqref="K209">
    <cfRule type="cellIs" dxfId="3123" priority="1398" operator="between">
      <formula>0</formula>
      <formula>0</formula>
    </cfRule>
  </conditionalFormatting>
  <conditionalFormatting sqref="K236">
    <cfRule type="cellIs" dxfId="3121" priority="1393" operator="between">
      <formula>0</formula>
      <formula>0</formula>
    </cfRule>
  </conditionalFormatting>
  <conditionalFormatting sqref="K235">
    <cfRule type="cellIs" dxfId="3119" priority="1395" operator="between">
      <formula>0</formula>
      <formula>0</formula>
    </cfRule>
  </conditionalFormatting>
  <conditionalFormatting sqref="K371">
    <cfRule type="cellIs" dxfId="3117" priority="1320" operator="between">
      <formula>0</formula>
      <formula>0</formula>
    </cfRule>
  </conditionalFormatting>
  <conditionalFormatting sqref="K240">
    <cfRule type="cellIs" dxfId="3115" priority="1391" operator="between">
      <formula>0</formula>
      <formula>0</formula>
    </cfRule>
  </conditionalFormatting>
  <conditionalFormatting sqref="K241">
    <cfRule type="cellIs" dxfId="3113" priority="1392" operator="between">
      <formula>0</formula>
      <formula>0</formula>
    </cfRule>
  </conditionalFormatting>
  <conditionalFormatting sqref="K367">
    <cfRule type="cellIs" dxfId="3111" priority="1319" operator="between">
      <formula>0</formula>
      <formula>0</formula>
    </cfRule>
  </conditionalFormatting>
  <conditionalFormatting sqref="K370">
    <cfRule type="cellIs" dxfId="3109" priority="1318" operator="between">
      <formula>0</formula>
      <formula>0</formula>
    </cfRule>
  </conditionalFormatting>
  <conditionalFormatting sqref="K265 K258">
    <cfRule type="cellIs" dxfId="3107" priority="1390" operator="between">
      <formula>0</formula>
      <formula>0</formula>
    </cfRule>
  </conditionalFormatting>
  <conditionalFormatting sqref="K270">
    <cfRule type="cellIs" dxfId="3105" priority="1389" operator="between">
      <formula>0</formula>
      <formula>0</formula>
    </cfRule>
  </conditionalFormatting>
  <conditionalFormatting sqref="K267">
    <cfRule type="cellIs" dxfId="3103" priority="1385" operator="between">
      <formula>0</formula>
      <formula>0</formula>
    </cfRule>
  </conditionalFormatting>
  <conditionalFormatting sqref="K271">
    <cfRule type="cellIs" dxfId="3101" priority="1388" operator="between">
      <formula>0</formula>
      <formula>0</formula>
    </cfRule>
  </conditionalFormatting>
  <conditionalFormatting sqref="K266">
    <cfRule type="cellIs" dxfId="3099" priority="1387" operator="between">
      <formula>0</formula>
      <formula>0</formula>
    </cfRule>
  </conditionalFormatting>
  <conditionalFormatting sqref="K268">
    <cfRule type="cellIs" dxfId="3097" priority="1386" operator="between">
      <formula>0</formula>
      <formula>0</formula>
    </cfRule>
  </conditionalFormatting>
  <conditionalFormatting sqref="K262">
    <cfRule type="cellIs" dxfId="3095" priority="1384" operator="between">
      <formula>0</formula>
      <formula>0</formula>
    </cfRule>
  </conditionalFormatting>
  <conditionalFormatting sqref="K260">
    <cfRule type="cellIs" dxfId="3093" priority="1380" operator="between">
      <formula>0</formula>
      <formula>0</formula>
    </cfRule>
  </conditionalFormatting>
  <conditionalFormatting sqref="K264">
    <cfRule type="cellIs" dxfId="3091" priority="1383" operator="between">
      <formula>0</formula>
      <formula>0</formula>
    </cfRule>
  </conditionalFormatting>
  <conditionalFormatting sqref="K355">
    <cfRule type="cellIs" dxfId="3089" priority="1310" operator="between">
      <formula>0</formula>
      <formula>0</formula>
    </cfRule>
  </conditionalFormatting>
  <conditionalFormatting sqref="K259">
    <cfRule type="cellIs" dxfId="3087" priority="1382" operator="between">
      <formula>0</formula>
      <formula>0</formula>
    </cfRule>
  </conditionalFormatting>
  <conditionalFormatting sqref="K358">
    <cfRule type="cellIs" dxfId="3085" priority="1309" operator="between">
      <formula>0</formula>
      <formula>0</formula>
    </cfRule>
  </conditionalFormatting>
  <conditionalFormatting sqref="K261">
    <cfRule type="cellIs" dxfId="3083" priority="1381" operator="between">
      <formula>0</formula>
      <formula>0</formula>
    </cfRule>
  </conditionalFormatting>
  <conditionalFormatting sqref="K352">
    <cfRule type="cellIs" dxfId="3081" priority="1308" operator="between">
      <formula>0</formula>
      <formula>0</formula>
    </cfRule>
  </conditionalFormatting>
  <conditionalFormatting sqref="K354">
    <cfRule type="cellIs" dxfId="3079" priority="1307" operator="between">
      <formula>0</formula>
      <formula>0</formula>
    </cfRule>
  </conditionalFormatting>
  <conditionalFormatting sqref="K250 K242">
    <cfRule type="cellIs" dxfId="3077" priority="1379" operator="between">
      <formula>0</formula>
      <formula>0</formula>
    </cfRule>
  </conditionalFormatting>
  <conditionalFormatting sqref="K255">
    <cfRule type="cellIs" dxfId="3075" priority="1378" operator="between">
      <formula>0</formula>
      <formula>0</formula>
    </cfRule>
  </conditionalFormatting>
  <conditionalFormatting sqref="K253">
    <cfRule type="cellIs" dxfId="3073" priority="1374" operator="between">
      <formula>0</formula>
      <formula>0</formula>
    </cfRule>
  </conditionalFormatting>
  <conditionalFormatting sqref="K256">
    <cfRule type="cellIs" dxfId="3071" priority="1377" operator="between">
      <formula>0</formula>
      <formula>0</formula>
    </cfRule>
  </conditionalFormatting>
  <conditionalFormatting sqref="K252">
    <cfRule type="cellIs" dxfId="3069" priority="1376" operator="between">
      <formula>0</formula>
      <formula>0</formula>
    </cfRule>
  </conditionalFormatting>
  <conditionalFormatting sqref="K254">
    <cfRule type="cellIs" dxfId="3067" priority="1375" operator="between">
      <formula>0</formula>
      <formula>0</formula>
    </cfRule>
  </conditionalFormatting>
  <conditionalFormatting sqref="K347">
    <cfRule type="cellIs" dxfId="3065" priority="1303" operator="between">
      <formula>0</formula>
      <formula>0</formula>
    </cfRule>
  </conditionalFormatting>
  <conditionalFormatting sqref="K346">
    <cfRule type="cellIs" dxfId="3063" priority="1302" operator="between">
      <formula>0</formula>
      <formula>0</formula>
    </cfRule>
  </conditionalFormatting>
  <conditionalFormatting sqref="K248">
    <cfRule type="cellIs" dxfId="3061" priority="1373" operator="between">
      <formula>0</formula>
      <formula>0</formula>
    </cfRule>
  </conditionalFormatting>
  <conditionalFormatting sqref="K397 K390">
    <cfRule type="cellIs" dxfId="3059" priority="1299" operator="between">
      <formula>0</formula>
      <formula>0</formula>
    </cfRule>
  </conditionalFormatting>
  <conditionalFormatting sqref="K403">
    <cfRule type="cellIs" dxfId="3057" priority="1300" operator="between">
      <formula>0</formula>
      <formula>0</formula>
    </cfRule>
  </conditionalFormatting>
  <conditionalFormatting sqref="K245">
    <cfRule type="cellIs" dxfId="3055" priority="1369" operator="between">
      <formula>0</formula>
      <formula>0</formula>
    </cfRule>
  </conditionalFormatting>
  <conditionalFormatting sqref="K249">
    <cfRule type="cellIs" dxfId="3053" priority="1372" operator="between">
      <formula>0</formula>
      <formula>0</formula>
    </cfRule>
  </conditionalFormatting>
  <conditionalFormatting sqref="K243">
    <cfRule type="cellIs" dxfId="3051" priority="1371" operator="between">
      <formula>0</formula>
      <formula>0</formula>
    </cfRule>
  </conditionalFormatting>
  <conditionalFormatting sqref="K246">
    <cfRule type="cellIs" dxfId="3049" priority="1370" operator="between">
      <formula>0</formula>
      <formula>0</formula>
    </cfRule>
  </conditionalFormatting>
  <conditionalFormatting sqref="K296 K289">
    <cfRule type="cellIs" dxfId="3047" priority="1368" operator="between">
      <formula>0</formula>
      <formula>0</formula>
    </cfRule>
  </conditionalFormatting>
  <conditionalFormatting sqref="K382">
    <cfRule type="cellIs" dxfId="3045" priority="1289" operator="between">
      <formula>0</formula>
      <formula>0</formula>
    </cfRule>
  </conditionalFormatting>
  <conditionalFormatting sqref="K281 K273">
    <cfRule type="cellIs" dxfId="3043" priority="1357" operator="between">
      <formula>0</formula>
      <formula>0</formula>
    </cfRule>
  </conditionalFormatting>
  <conditionalFormatting sqref="K40">
    <cfRule type="cellIs" dxfId="3041" priority="1279" operator="between">
      <formula>0</formula>
      <formula>0</formula>
    </cfRule>
  </conditionalFormatting>
  <conditionalFormatting sqref="K284">
    <cfRule type="cellIs" dxfId="3039" priority="1352" operator="between">
      <formula>0</formula>
      <formula>0</formula>
    </cfRule>
  </conditionalFormatting>
  <conditionalFormatting sqref="K283">
    <cfRule type="cellIs" dxfId="3037" priority="1354" operator="between">
      <formula>0</formula>
      <formula>0</formula>
    </cfRule>
  </conditionalFormatting>
  <conditionalFormatting sqref="K285">
    <cfRule type="cellIs" dxfId="3035" priority="1353" operator="between">
      <formula>0</formula>
      <formula>0</formula>
    </cfRule>
  </conditionalFormatting>
  <conditionalFormatting sqref="K279">
    <cfRule type="cellIs" dxfId="3033" priority="1351" operator="between">
      <formula>0</formula>
      <formula>0</formula>
    </cfRule>
  </conditionalFormatting>
  <conditionalFormatting sqref="K277">
    <cfRule type="cellIs" dxfId="3031" priority="1347" operator="between">
      <formula>0</formula>
      <formula>0</formula>
    </cfRule>
  </conditionalFormatting>
  <conditionalFormatting sqref="K280">
    <cfRule type="cellIs" dxfId="3029" priority="1350" operator="between">
      <formula>0</formula>
      <formula>0</formula>
    </cfRule>
  </conditionalFormatting>
  <conditionalFormatting sqref="K274">
    <cfRule type="cellIs" dxfId="3027" priority="1349" operator="between">
      <formula>0</formula>
      <formula>0</formula>
    </cfRule>
  </conditionalFormatting>
  <conditionalFormatting sqref="K278">
    <cfRule type="cellIs" dxfId="3025" priority="1348" operator="between">
      <formula>0</formula>
      <formula>0</formula>
    </cfRule>
  </conditionalFormatting>
  <conditionalFormatting sqref="K327 K320">
    <cfRule type="cellIs" dxfId="3023" priority="1346" operator="between">
      <formula>0</formula>
      <formula>0</formula>
    </cfRule>
  </conditionalFormatting>
  <conditionalFormatting sqref="K330">
    <cfRule type="cellIs" dxfId="3021" priority="1342" operator="between">
      <formula>0</formula>
      <formula>0</formula>
    </cfRule>
  </conditionalFormatting>
  <conditionalFormatting sqref="K331">
    <cfRule type="cellIs" dxfId="3019" priority="1343" operator="between">
      <formula>0</formula>
      <formula>0</formula>
    </cfRule>
  </conditionalFormatting>
  <conditionalFormatting sqref="K324">
    <cfRule type="cellIs" dxfId="3017" priority="1341" operator="between">
      <formula>0</formula>
      <formula>0</formula>
    </cfRule>
  </conditionalFormatting>
  <conditionalFormatting sqref="K322">
    <cfRule type="cellIs" dxfId="3015" priority="1337" operator="between">
      <formula>0</formula>
      <formula>0</formula>
    </cfRule>
  </conditionalFormatting>
  <conditionalFormatting sqref="K326">
    <cfRule type="cellIs" dxfId="3013" priority="1340" operator="between">
      <formula>0</formula>
      <formula>0</formula>
    </cfRule>
  </conditionalFormatting>
  <conditionalFormatting sqref="K321">
    <cfRule type="cellIs" dxfId="3011" priority="1339" operator="between">
      <formula>0</formula>
      <formula>0</formula>
    </cfRule>
  </conditionalFormatting>
  <conditionalFormatting sqref="K323">
    <cfRule type="cellIs" dxfId="3009" priority="1338" operator="between">
      <formula>0</formula>
      <formula>0</formula>
    </cfRule>
  </conditionalFormatting>
  <conditionalFormatting sqref="K312">
    <cfRule type="cellIs" dxfId="3007" priority="1336" operator="between">
      <formula>0</formula>
      <formula>0</formula>
    </cfRule>
  </conditionalFormatting>
  <conditionalFormatting sqref="K315">
    <cfRule type="cellIs" dxfId="3005" priority="1331" operator="between">
      <formula>0</formula>
      <formula>0</formula>
    </cfRule>
  </conditionalFormatting>
  <conditionalFormatting sqref="K316">
    <cfRule type="cellIs" dxfId="3003" priority="1332" operator="between">
      <formula>0</formula>
      <formula>0</formula>
    </cfRule>
  </conditionalFormatting>
  <conditionalFormatting sqref="K310">
    <cfRule type="cellIs" dxfId="3001" priority="1330" operator="between">
      <formula>0</formula>
      <formula>0</formula>
    </cfRule>
  </conditionalFormatting>
  <conditionalFormatting sqref="K311">
    <cfRule type="cellIs" dxfId="2999" priority="1329" operator="between">
      <formula>0</formula>
      <formula>0</formula>
    </cfRule>
  </conditionalFormatting>
  <conditionalFormatting sqref="K372">
    <cfRule type="cellIs" dxfId="2997" priority="1322" operator="between">
      <formula>0</formula>
      <formula>0</formula>
    </cfRule>
  </conditionalFormatting>
  <conditionalFormatting sqref="K366 K359">
    <cfRule type="cellIs" dxfId="2995" priority="1321" operator="between">
      <formula>0</formula>
      <formula>0</formula>
    </cfRule>
  </conditionalFormatting>
  <conditionalFormatting sqref="K368">
    <cfRule type="cellIs" dxfId="2993" priority="1317" operator="between">
      <formula>0</formula>
      <formula>0</formula>
    </cfRule>
  </conditionalFormatting>
  <conditionalFormatting sqref="K364">
    <cfRule type="cellIs" dxfId="2991" priority="1316" operator="between">
      <formula>0</formula>
      <formula>0</formula>
    </cfRule>
  </conditionalFormatting>
  <conditionalFormatting sqref="K361">
    <cfRule type="cellIs" dxfId="2989" priority="1312" operator="between">
      <formula>0</formula>
      <formula>0</formula>
    </cfRule>
  </conditionalFormatting>
  <conditionalFormatting sqref="K365">
    <cfRule type="cellIs" dxfId="2987" priority="1315" operator="between">
      <formula>0</formula>
      <formula>0</formula>
    </cfRule>
  </conditionalFormatting>
  <conditionalFormatting sqref="K360">
    <cfRule type="cellIs" dxfId="2985" priority="1314" operator="between">
      <formula>0</formula>
      <formula>0</formula>
    </cfRule>
  </conditionalFormatting>
  <conditionalFormatting sqref="K362">
    <cfRule type="cellIs" dxfId="2983" priority="1313" operator="between">
      <formula>0</formula>
      <formula>0</formula>
    </cfRule>
  </conditionalFormatting>
  <conditionalFormatting sqref="K353">
    <cfRule type="cellIs" dxfId="2981" priority="1306" operator="between">
      <formula>0</formula>
      <formula>0</formula>
    </cfRule>
  </conditionalFormatting>
  <conditionalFormatting sqref="K348">
    <cfRule type="cellIs" dxfId="2979" priority="1305" operator="between">
      <formula>0</formula>
      <formula>0</formula>
    </cfRule>
  </conditionalFormatting>
  <conditionalFormatting sqref="K349">
    <cfRule type="cellIs" dxfId="2977" priority="1304" operator="between">
      <formula>0</formula>
      <formula>0</formula>
    </cfRule>
  </conditionalFormatting>
  <conditionalFormatting sqref="K374 K376">
    <cfRule type="cellIs" dxfId="2975" priority="1301" operator="between">
      <formula>0</formula>
      <formula>0</formula>
    </cfRule>
  </conditionalFormatting>
  <conditionalFormatting sqref="K402">
    <cfRule type="cellIs" dxfId="2973" priority="1298" operator="between">
      <formula>0</formula>
      <formula>0</formula>
    </cfRule>
  </conditionalFormatting>
  <conditionalFormatting sqref="K399">
    <cfRule type="cellIs" dxfId="2971" priority="1295" operator="between">
      <formula>0</formula>
      <formula>0</formula>
    </cfRule>
  </conditionalFormatting>
  <conditionalFormatting sqref="K398">
    <cfRule type="cellIs" dxfId="2969" priority="1297" operator="between">
      <formula>0</formula>
      <formula>0</formula>
    </cfRule>
  </conditionalFormatting>
  <conditionalFormatting sqref="K401">
    <cfRule type="cellIs" dxfId="2967" priority="1296" operator="between">
      <formula>0</formula>
      <formula>0</formula>
    </cfRule>
  </conditionalFormatting>
  <conditionalFormatting sqref="K395">
    <cfRule type="cellIs" dxfId="2965" priority="1294" operator="between">
      <formula>0</formula>
      <formula>0</formula>
    </cfRule>
  </conditionalFormatting>
  <conditionalFormatting sqref="K392">
    <cfRule type="cellIs" dxfId="2963" priority="1290" operator="between">
      <formula>0</formula>
      <formula>0</formula>
    </cfRule>
  </conditionalFormatting>
  <conditionalFormatting sqref="K396">
    <cfRule type="cellIs" dxfId="2961" priority="1293" operator="between">
      <formula>0</formula>
      <formula>0</formula>
    </cfRule>
  </conditionalFormatting>
  <conditionalFormatting sqref="K391">
    <cfRule type="cellIs" dxfId="2959" priority="1292" operator="between">
      <formula>0</formula>
      <formula>0</formula>
    </cfRule>
  </conditionalFormatting>
  <conditionalFormatting sqref="K393">
    <cfRule type="cellIs" dxfId="2957" priority="1291" operator="between">
      <formula>0</formula>
      <formula>0</formula>
    </cfRule>
  </conditionalFormatting>
  <conditionalFormatting sqref="K387">
    <cfRule type="cellIs" dxfId="2955" priority="1288" operator="between">
      <formula>0</formula>
      <formula>0</formula>
    </cfRule>
  </conditionalFormatting>
  <conditionalFormatting sqref="K385">
    <cfRule type="cellIs" dxfId="2953" priority="1284" operator="between">
      <formula>0</formula>
      <formula>0</formula>
    </cfRule>
  </conditionalFormatting>
  <conditionalFormatting sqref="K389">
    <cfRule type="cellIs" dxfId="2951" priority="1287" operator="between">
      <formula>0</formula>
      <formula>0</formula>
    </cfRule>
  </conditionalFormatting>
  <conditionalFormatting sqref="K384">
    <cfRule type="cellIs" dxfId="2949" priority="1286" operator="between">
      <formula>0</formula>
      <formula>0</formula>
    </cfRule>
  </conditionalFormatting>
  <conditionalFormatting sqref="K386">
    <cfRule type="cellIs" dxfId="2947" priority="1285" operator="between">
      <formula>0</formula>
      <formula>0</formula>
    </cfRule>
  </conditionalFormatting>
  <conditionalFormatting sqref="K379">
    <cfRule type="cellIs" dxfId="2945" priority="1283" operator="between">
      <formula>0</formula>
      <formula>0</formula>
    </cfRule>
  </conditionalFormatting>
  <conditionalFormatting sqref="K377">
    <cfRule type="cellIs" dxfId="2943" priority="1280" operator="between">
      <formula>0</formula>
      <formula>0</formula>
    </cfRule>
  </conditionalFormatting>
  <conditionalFormatting sqref="K380">
    <cfRule type="cellIs" dxfId="2941" priority="1282" operator="between">
      <formula>0</formula>
      <formula>0</formula>
    </cfRule>
  </conditionalFormatting>
  <conditionalFormatting sqref="K378">
    <cfRule type="cellIs" dxfId="2939" priority="1281" operator="between">
      <formula>0</formula>
      <formula>0</formula>
    </cfRule>
  </conditionalFormatting>
  <conditionalFormatting sqref="K140">
    <cfRule type="cellIs" dxfId="2937" priority="1278" operator="between">
      <formula>0</formula>
      <formula>0</formula>
    </cfRule>
  </conditionalFormatting>
  <conditionalFormatting sqref="L34 L42 L49 L56 L65 L72:L73 L80 L88 L96 L103:L105 L141 L133 L125 L118 L110 L172 L203:L205 L239 L272 L304:L306 L341:L343 L334:L335 L373 L404:L405 L345 L407">
    <cfRule type="cellIs" dxfId="2935" priority="1277" operator="between">
      <formula>0</formula>
      <formula>0</formula>
    </cfRule>
  </conditionalFormatting>
  <conditionalFormatting sqref="L34">
    <cfRule type="cellIs" dxfId="2933" priority="1276" operator="between">
      <formula>0</formula>
      <formula>0</formula>
    </cfRule>
  </conditionalFormatting>
  <conditionalFormatting sqref="L34 L42 L49 L56">
    <cfRule type="cellIs" dxfId="2931" priority="1275" operator="between">
      <formula>0</formula>
      <formula>0</formula>
    </cfRule>
  </conditionalFormatting>
  <conditionalFormatting sqref="L1">
    <cfRule type="cellIs" dxfId="2929" priority="1274" operator="between">
      <formula>0</formula>
      <formula>0</formula>
    </cfRule>
  </conditionalFormatting>
  <conditionalFormatting sqref="L1">
    <cfRule type="cellIs" dxfId="2927" priority="1273" operator="between">
      <formula>0</formula>
      <formula>0</formula>
    </cfRule>
  </conditionalFormatting>
  <conditionalFormatting sqref="L1">
    <cfRule type="cellIs" dxfId="2925" priority="1272" operator="between">
      <formula>0</formula>
      <formula>0</formula>
    </cfRule>
  </conditionalFormatting>
  <conditionalFormatting sqref="L85">
    <cfRule type="cellIs" dxfId="2923" priority="1236" operator="between">
      <formula>0</formula>
      <formula>0</formula>
    </cfRule>
  </conditionalFormatting>
  <conditionalFormatting sqref="L81">
    <cfRule type="cellIs" dxfId="2921" priority="1235" operator="between">
      <formula>0</formula>
      <formula>0</formula>
    </cfRule>
  </conditionalFormatting>
  <conditionalFormatting sqref="L130">
    <cfRule type="cellIs" dxfId="2919" priority="1227" operator="between">
      <formula>0</formula>
      <formula>0</formula>
    </cfRule>
  </conditionalFormatting>
  <conditionalFormatting sqref="L131">
    <cfRule type="cellIs" dxfId="2917" priority="1226" operator="between">
      <formula>0</formula>
      <formula>0</formula>
    </cfRule>
  </conditionalFormatting>
  <conditionalFormatting sqref="L127">
    <cfRule type="cellIs" dxfId="2915" priority="1225" operator="between">
      <formula>0</formula>
      <formula>0</formula>
    </cfRule>
  </conditionalFormatting>
  <conditionalFormatting sqref="L129">
    <cfRule type="cellIs" dxfId="2913" priority="1224" operator="between">
      <formula>0</formula>
      <formula>0</formula>
    </cfRule>
  </conditionalFormatting>
  <conditionalFormatting sqref="L128">
    <cfRule type="cellIs" dxfId="2911" priority="1223" operator="between">
      <formula>0</formula>
      <formula>0</formula>
    </cfRule>
  </conditionalFormatting>
  <conditionalFormatting sqref="L123">
    <cfRule type="cellIs" dxfId="2909" priority="1222" operator="between">
      <formula>0</formula>
      <formula>0</formula>
    </cfRule>
  </conditionalFormatting>
  <conditionalFormatting sqref="L119">
    <cfRule type="cellIs" dxfId="2907" priority="1220" operator="between">
      <formula>0</formula>
      <formula>0</formula>
    </cfRule>
  </conditionalFormatting>
  <conditionalFormatting sqref="L122">
    <cfRule type="cellIs" dxfId="2905" priority="1219" operator="between">
      <formula>0</formula>
      <formula>0</formula>
    </cfRule>
  </conditionalFormatting>
  <conditionalFormatting sqref="L121">
    <cfRule type="cellIs" dxfId="2903" priority="1218" operator="between">
      <formula>0</formula>
      <formula>0</formula>
    </cfRule>
  </conditionalFormatting>
  <conditionalFormatting sqref="L36">
    <cfRule type="cellIs" dxfId="2901" priority="1269" operator="between">
      <formula>0</formula>
      <formula>0</formula>
    </cfRule>
  </conditionalFormatting>
  <conditionalFormatting sqref="L35">
    <cfRule type="cellIs" dxfId="2899" priority="1271" operator="between">
      <formula>0</formula>
      <formula>0</formula>
    </cfRule>
  </conditionalFormatting>
  <conditionalFormatting sqref="L135">
    <cfRule type="cellIs" dxfId="2897" priority="1207" operator="between">
      <formula>0</formula>
      <formula>0</formula>
    </cfRule>
  </conditionalFormatting>
  <conditionalFormatting sqref="L37">
    <cfRule type="cellIs" dxfId="2895" priority="1270" operator="between">
      <formula>0</formula>
      <formula>0</formula>
    </cfRule>
  </conditionalFormatting>
  <conditionalFormatting sqref="L134">
    <cfRule type="cellIs" dxfId="2893" priority="1206" operator="between">
      <formula>0</formula>
      <formula>0</formula>
    </cfRule>
  </conditionalFormatting>
  <conditionalFormatting sqref="L169">
    <cfRule type="cellIs" dxfId="2891" priority="1204" operator="between">
      <formula>0</formula>
      <formula>0</formula>
    </cfRule>
  </conditionalFormatting>
  <conditionalFormatting sqref="L38">
    <cfRule type="cellIs" dxfId="2889" priority="1268" operator="between">
      <formula>0</formula>
      <formula>0</formula>
    </cfRule>
  </conditionalFormatting>
  <conditionalFormatting sqref="L171">
    <cfRule type="cellIs" dxfId="2887" priority="1203" operator="between">
      <formula>0</formula>
      <formula>0</formula>
    </cfRule>
  </conditionalFormatting>
  <conditionalFormatting sqref="L41">
    <cfRule type="cellIs" dxfId="2885" priority="1267" operator="between">
      <formula>0</formula>
      <formula>0</formula>
    </cfRule>
  </conditionalFormatting>
  <conditionalFormatting sqref="L47">
    <cfRule type="cellIs" dxfId="2883" priority="1266" operator="between">
      <formula>0</formula>
      <formula>0</formula>
    </cfRule>
  </conditionalFormatting>
  <conditionalFormatting sqref="L44">
    <cfRule type="cellIs" dxfId="2881" priority="1262" operator="between">
      <formula>0</formula>
      <formula>0</formula>
    </cfRule>
  </conditionalFormatting>
  <conditionalFormatting sqref="L48">
    <cfRule type="cellIs" dxfId="2879" priority="1265" operator="between">
      <formula>0</formula>
      <formula>0</formula>
    </cfRule>
  </conditionalFormatting>
  <conditionalFormatting sqref="L43">
    <cfRule type="cellIs" dxfId="2877" priority="1264" operator="between">
      <formula>0</formula>
      <formula>0</formula>
    </cfRule>
  </conditionalFormatting>
  <conditionalFormatting sqref="L46">
    <cfRule type="cellIs" dxfId="2875" priority="1263" operator="between">
      <formula>0</formula>
      <formula>0</formula>
    </cfRule>
  </conditionalFormatting>
  <conditionalFormatting sqref="L54">
    <cfRule type="cellIs" dxfId="2873" priority="1261" operator="between">
      <formula>0</formula>
      <formula>0</formula>
    </cfRule>
  </conditionalFormatting>
  <conditionalFormatting sqref="L52">
    <cfRule type="cellIs" dxfId="2871" priority="1257" operator="between">
      <formula>0</formula>
      <formula>0</formula>
    </cfRule>
  </conditionalFormatting>
  <conditionalFormatting sqref="L55">
    <cfRule type="cellIs" dxfId="2869" priority="1260" operator="between">
      <formula>0</formula>
      <formula>0</formula>
    </cfRule>
  </conditionalFormatting>
  <conditionalFormatting sqref="L50">
    <cfRule type="cellIs" dxfId="2867" priority="1259" operator="between">
      <formula>0</formula>
      <formula>0</formula>
    </cfRule>
  </conditionalFormatting>
  <conditionalFormatting sqref="L154">
    <cfRule type="cellIs" dxfId="2865" priority="1193" operator="between">
      <formula>0</formula>
      <formula>0</formula>
    </cfRule>
  </conditionalFormatting>
  <conditionalFormatting sqref="L53">
    <cfRule type="cellIs" dxfId="2863" priority="1258" operator="between">
      <formula>0</formula>
      <formula>0</formula>
    </cfRule>
  </conditionalFormatting>
  <conditionalFormatting sqref="L155">
    <cfRule type="cellIs" dxfId="2861" priority="1192" operator="between">
      <formula>0</formula>
      <formula>0</formula>
    </cfRule>
  </conditionalFormatting>
  <conditionalFormatting sqref="L150">
    <cfRule type="cellIs" dxfId="2859" priority="1191" operator="between">
      <formula>0</formula>
      <formula>0</formula>
    </cfRule>
  </conditionalFormatting>
  <conditionalFormatting sqref="L62">
    <cfRule type="cellIs" dxfId="2857" priority="1256" operator="between">
      <formula>0</formula>
      <formula>0</formula>
    </cfRule>
  </conditionalFormatting>
  <conditionalFormatting sqref="L153">
    <cfRule type="cellIs" dxfId="2855" priority="1190" operator="between">
      <formula>0</formula>
      <formula>0</formula>
    </cfRule>
  </conditionalFormatting>
  <conditionalFormatting sqref="L60">
    <cfRule type="cellIs" dxfId="2853" priority="1252" operator="between">
      <formula>0</formula>
      <formula>0</formula>
    </cfRule>
  </conditionalFormatting>
  <conditionalFormatting sqref="L63">
    <cfRule type="cellIs" dxfId="2851" priority="1255" operator="between">
      <formula>0</formula>
      <formula>0</formula>
    </cfRule>
  </conditionalFormatting>
  <conditionalFormatting sqref="L152">
    <cfRule type="cellIs" dxfId="2849" priority="1189" operator="between">
      <formula>0</formula>
      <formula>0</formula>
    </cfRule>
  </conditionalFormatting>
  <conditionalFormatting sqref="L59">
    <cfRule type="cellIs" dxfId="2847" priority="1254" operator="between">
      <formula>0</formula>
      <formula>0</formula>
    </cfRule>
  </conditionalFormatting>
  <conditionalFormatting sqref="L147">
    <cfRule type="cellIs" dxfId="2845" priority="1188" operator="between">
      <formula>0</formula>
      <formula>0</formula>
    </cfRule>
  </conditionalFormatting>
  <conditionalFormatting sqref="L61">
    <cfRule type="cellIs" dxfId="2843" priority="1253" operator="between">
      <formula>0</formula>
      <formula>0</formula>
    </cfRule>
  </conditionalFormatting>
  <conditionalFormatting sqref="L148">
    <cfRule type="cellIs" dxfId="2841" priority="1187" operator="between">
      <formula>0</formula>
      <formula>0</formula>
    </cfRule>
  </conditionalFormatting>
  <conditionalFormatting sqref="L143">
    <cfRule type="cellIs" dxfId="2839" priority="1186" operator="between">
      <formula>0</formula>
      <formula>0</formula>
    </cfRule>
  </conditionalFormatting>
  <conditionalFormatting sqref="L69">
    <cfRule type="cellIs" dxfId="2837" priority="1251" operator="between">
      <formula>0</formula>
      <formula>0</formula>
    </cfRule>
  </conditionalFormatting>
  <conditionalFormatting sqref="L146">
    <cfRule type="cellIs" dxfId="2835" priority="1185" operator="between">
      <formula>0</formula>
      <formula>0</formula>
    </cfRule>
  </conditionalFormatting>
  <conditionalFormatting sqref="L67">
    <cfRule type="cellIs" dxfId="2833" priority="1247" operator="between">
      <formula>0</formula>
      <formula>0</formula>
    </cfRule>
  </conditionalFormatting>
  <conditionalFormatting sqref="L71">
    <cfRule type="cellIs" dxfId="2831" priority="1250" operator="between">
      <formula>0</formula>
      <formula>0</formula>
    </cfRule>
  </conditionalFormatting>
  <conditionalFormatting sqref="L144">
    <cfRule type="cellIs" dxfId="2829" priority="1184" operator="between">
      <formula>0</formula>
      <formula>0</formula>
    </cfRule>
  </conditionalFormatting>
  <conditionalFormatting sqref="L66">
    <cfRule type="cellIs" dxfId="2827" priority="1249" operator="between">
      <formula>0</formula>
      <formula>0</formula>
    </cfRule>
  </conditionalFormatting>
  <conditionalFormatting sqref="L200">
    <cfRule type="cellIs" dxfId="2825" priority="1182" operator="between">
      <formula>0</formula>
      <formula>0</formula>
    </cfRule>
  </conditionalFormatting>
  <conditionalFormatting sqref="L68">
    <cfRule type="cellIs" dxfId="2823" priority="1248" operator="between">
      <formula>0</formula>
      <formula>0</formula>
    </cfRule>
  </conditionalFormatting>
  <conditionalFormatting sqref="L202">
    <cfRule type="cellIs" dxfId="2821" priority="1181" operator="between">
      <formula>0</formula>
      <formula>0</formula>
    </cfRule>
  </conditionalFormatting>
  <conditionalFormatting sqref="L197">
    <cfRule type="cellIs" dxfId="2819" priority="1180" operator="between">
      <formula>0</formula>
      <formula>0</formula>
    </cfRule>
  </conditionalFormatting>
  <conditionalFormatting sqref="L100">
    <cfRule type="cellIs" dxfId="2817" priority="1246" operator="between">
      <formula>0</formula>
      <formula>0</formula>
    </cfRule>
  </conditionalFormatting>
  <conditionalFormatting sqref="L199">
    <cfRule type="cellIs" dxfId="2815" priority="1179" operator="between">
      <formula>0</formula>
      <formula>0</formula>
    </cfRule>
  </conditionalFormatting>
  <conditionalFormatting sqref="L98">
    <cfRule type="cellIs" dxfId="2813" priority="1242" operator="between">
      <formula>0</formula>
      <formula>0</formula>
    </cfRule>
  </conditionalFormatting>
  <conditionalFormatting sqref="L102">
    <cfRule type="cellIs" dxfId="2811" priority="1245" operator="between">
      <formula>0</formula>
      <formula>0</formula>
    </cfRule>
  </conditionalFormatting>
  <conditionalFormatting sqref="L198">
    <cfRule type="cellIs" dxfId="2809" priority="1178" operator="between">
      <formula>0</formula>
      <formula>0</formula>
    </cfRule>
  </conditionalFormatting>
  <conditionalFormatting sqref="L97">
    <cfRule type="cellIs" dxfId="2807" priority="1244" operator="between">
      <formula>0</formula>
      <formula>0</formula>
    </cfRule>
  </conditionalFormatting>
  <conditionalFormatting sqref="L192">
    <cfRule type="cellIs" dxfId="2805" priority="1177" operator="between">
      <formula>0</formula>
      <formula>0</formula>
    </cfRule>
  </conditionalFormatting>
  <conditionalFormatting sqref="L99">
    <cfRule type="cellIs" dxfId="2803" priority="1243" operator="between">
      <formula>0</formula>
      <formula>0</formula>
    </cfRule>
  </conditionalFormatting>
  <conditionalFormatting sqref="L194">
    <cfRule type="cellIs" dxfId="2801" priority="1176" operator="between">
      <formula>0</formula>
      <formula>0</formula>
    </cfRule>
  </conditionalFormatting>
  <conditionalFormatting sqref="L189">
    <cfRule type="cellIs" dxfId="2799" priority="1175" operator="between">
      <formula>0</formula>
      <formula>0</formula>
    </cfRule>
  </conditionalFormatting>
  <conditionalFormatting sqref="L78">
    <cfRule type="cellIs" dxfId="2797" priority="1241" operator="between">
      <formula>0</formula>
      <formula>0</formula>
    </cfRule>
  </conditionalFormatting>
  <conditionalFormatting sqref="L191">
    <cfRule type="cellIs" dxfId="2795" priority="1174" operator="between">
      <formula>0</formula>
      <formula>0</formula>
    </cfRule>
  </conditionalFormatting>
  <conditionalFormatting sqref="L75">
    <cfRule type="cellIs" dxfId="2793" priority="1237" operator="between">
      <formula>0</formula>
      <formula>0</formula>
    </cfRule>
  </conditionalFormatting>
  <conditionalFormatting sqref="L79">
    <cfRule type="cellIs" dxfId="2791" priority="1240" operator="between">
      <formula>0</formula>
      <formula>0</formula>
    </cfRule>
  </conditionalFormatting>
  <conditionalFormatting sqref="L190">
    <cfRule type="cellIs" dxfId="2789" priority="1173" operator="between">
      <formula>0</formula>
      <formula>0</formula>
    </cfRule>
  </conditionalFormatting>
  <conditionalFormatting sqref="L74">
    <cfRule type="cellIs" dxfId="2787" priority="1239" operator="between">
      <formula>0</formula>
      <formula>0</formula>
    </cfRule>
  </conditionalFormatting>
  <conditionalFormatting sqref="L180 L173">
    <cfRule type="cellIs" dxfId="2785" priority="1172" operator="between">
      <formula>0</formula>
      <formula>0</formula>
    </cfRule>
  </conditionalFormatting>
  <conditionalFormatting sqref="L77">
    <cfRule type="cellIs" dxfId="2783" priority="1238" operator="between">
      <formula>0</formula>
      <formula>0</formula>
    </cfRule>
  </conditionalFormatting>
  <conditionalFormatting sqref="L83">
    <cfRule type="cellIs" dxfId="2781" priority="1233" operator="between">
      <formula>0</formula>
      <formula>0</formula>
    </cfRule>
  </conditionalFormatting>
  <conditionalFormatting sqref="L84">
    <cfRule type="cellIs" dxfId="2779" priority="1234" operator="between">
      <formula>0</formula>
      <formula>0</formula>
    </cfRule>
  </conditionalFormatting>
  <conditionalFormatting sqref="L93">
    <cfRule type="cellIs" dxfId="2777" priority="1232" operator="between">
      <formula>0</formula>
      <formula>0</formula>
    </cfRule>
  </conditionalFormatting>
  <conditionalFormatting sqref="L91">
    <cfRule type="cellIs" dxfId="2775" priority="1228" operator="between">
      <formula>0</formula>
      <formula>0</formula>
    </cfRule>
  </conditionalFormatting>
  <conditionalFormatting sqref="L94">
    <cfRule type="cellIs" dxfId="2773" priority="1231" operator="between">
      <formula>0</formula>
      <formula>0</formula>
    </cfRule>
  </conditionalFormatting>
  <conditionalFormatting sqref="L90">
    <cfRule type="cellIs" dxfId="2771" priority="1230" operator="between">
      <formula>0</formula>
      <formula>0</formula>
    </cfRule>
  </conditionalFormatting>
  <conditionalFormatting sqref="L227 L218">
    <cfRule type="cellIs" dxfId="2769" priority="1161" operator="between">
      <formula>0</formula>
      <formula>0</formula>
    </cfRule>
  </conditionalFormatting>
  <conditionalFormatting sqref="L92">
    <cfRule type="cellIs" dxfId="2767" priority="1229" operator="between">
      <formula>0</formula>
      <formula>0</formula>
    </cfRule>
  </conditionalFormatting>
  <conditionalFormatting sqref="L124">
    <cfRule type="cellIs" dxfId="2765" priority="1221" operator="between">
      <formula>0</formula>
      <formula>0</formula>
    </cfRule>
  </conditionalFormatting>
  <conditionalFormatting sqref="L116">
    <cfRule type="cellIs" dxfId="2763" priority="1217" operator="between">
      <formula>0</formula>
      <formula>0</formula>
    </cfRule>
  </conditionalFormatting>
  <conditionalFormatting sqref="L301">
    <cfRule type="cellIs" dxfId="2761" priority="1111" operator="between">
      <formula>0</formula>
      <formula>0</formula>
    </cfRule>
  </conditionalFormatting>
  <conditionalFormatting sqref="L112">
    <cfRule type="cellIs" dxfId="2759" priority="1213" operator="between">
      <formula>0</formula>
      <formula>0</formula>
    </cfRule>
  </conditionalFormatting>
  <conditionalFormatting sqref="L117">
    <cfRule type="cellIs" dxfId="2757" priority="1216" operator="between">
      <formula>0</formula>
      <formula>0</formula>
    </cfRule>
  </conditionalFormatting>
  <conditionalFormatting sqref="L303">
    <cfRule type="cellIs" dxfId="2755" priority="1110" operator="between">
      <formula>0</formula>
      <formula>0</formula>
    </cfRule>
  </conditionalFormatting>
  <conditionalFormatting sqref="L111">
    <cfRule type="cellIs" dxfId="2753" priority="1215" operator="between">
      <formula>0</formula>
      <formula>0</formula>
    </cfRule>
  </conditionalFormatting>
  <conditionalFormatting sqref="L297">
    <cfRule type="cellIs" dxfId="2751" priority="1109" operator="between">
      <formula>0</formula>
      <formula>0</formula>
    </cfRule>
  </conditionalFormatting>
  <conditionalFormatting sqref="L115">
    <cfRule type="cellIs" dxfId="2749" priority="1214" operator="between">
      <formula>0</formula>
      <formula>0</formula>
    </cfRule>
  </conditionalFormatting>
  <conditionalFormatting sqref="L299">
    <cfRule type="cellIs" dxfId="2747" priority="1108" operator="between">
      <formula>0</formula>
      <formula>0</formula>
    </cfRule>
  </conditionalFormatting>
  <conditionalFormatting sqref="L298">
    <cfRule type="cellIs" dxfId="2745" priority="1107" operator="between">
      <formula>0</formula>
      <formula>0</formula>
    </cfRule>
  </conditionalFormatting>
  <conditionalFormatting sqref="L108">
    <cfRule type="cellIs" dxfId="2743" priority="1210" operator="between">
      <formula>0</formula>
      <formula>0</formula>
    </cfRule>
  </conditionalFormatting>
  <conditionalFormatting sqref="L106">
    <cfRule type="cellIs" dxfId="2741" priority="1212" operator="between">
      <formula>0</formula>
      <formula>0</formula>
    </cfRule>
  </conditionalFormatting>
  <conditionalFormatting sqref="L293">
    <cfRule type="cellIs" dxfId="2739" priority="1106" operator="between">
      <formula>0</formula>
      <formula>0</formula>
    </cfRule>
  </conditionalFormatting>
  <conditionalFormatting sqref="L109">
    <cfRule type="cellIs" dxfId="2737" priority="1211" operator="between">
      <formula>0</formula>
      <formula>0</formula>
    </cfRule>
  </conditionalFormatting>
  <conditionalFormatting sqref="L295">
    <cfRule type="cellIs" dxfId="2735" priority="1105" operator="between">
      <formula>0</formula>
      <formula>0</formula>
    </cfRule>
  </conditionalFormatting>
  <conditionalFormatting sqref="L290">
    <cfRule type="cellIs" dxfId="2733" priority="1104" operator="between">
      <formula>0</formula>
      <formula>0</formula>
    </cfRule>
  </conditionalFormatting>
  <conditionalFormatting sqref="L136">
    <cfRule type="cellIs" dxfId="2731" priority="1209" operator="between">
      <formula>0</formula>
      <formula>0</formula>
    </cfRule>
  </conditionalFormatting>
  <conditionalFormatting sqref="L292">
    <cfRule type="cellIs" dxfId="2729" priority="1103" operator="between">
      <formula>0</formula>
      <formula>0</formula>
    </cfRule>
  </conditionalFormatting>
  <conditionalFormatting sqref="L137">
    <cfRule type="cellIs" dxfId="2727" priority="1208" operator="between">
      <formula>0</formula>
      <formula>0</formula>
    </cfRule>
  </conditionalFormatting>
  <conditionalFormatting sqref="L291">
    <cfRule type="cellIs" dxfId="2725" priority="1102" operator="between">
      <formula>0</formula>
      <formula>0</formula>
    </cfRule>
  </conditionalFormatting>
  <conditionalFormatting sqref="L286">
    <cfRule type="cellIs" dxfId="2723" priority="1100" operator="between">
      <formula>0</formula>
      <formula>0</formula>
    </cfRule>
  </conditionalFormatting>
  <conditionalFormatting sqref="L287">
    <cfRule type="cellIs" dxfId="2721" priority="1099" operator="between">
      <formula>0</formula>
      <formula>0</formula>
    </cfRule>
  </conditionalFormatting>
  <conditionalFormatting sqref="L164 L156">
    <cfRule type="cellIs" dxfId="2719" priority="1205" operator="between">
      <formula>0</formula>
      <formula>0</formula>
    </cfRule>
  </conditionalFormatting>
  <conditionalFormatting sqref="L167">
    <cfRule type="cellIs" dxfId="2717" priority="1200" operator="between">
      <formula>0</formula>
      <formula>0</formula>
    </cfRule>
  </conditionalFormatting>
  <conditionalFormatting sqref="L165">
    <cfRule type="cellIs" dxfId="2715" priority="1202" operator="between">
      <formula>0</formula>
      <formula>0</formula>
    </cfRule>
  </conditionalFormatting>
  <conditionalFormatting sqref="L168">
    <cfRule type="cellIs" dxfId="2713" priority="1201" operator="between">
      <formula>0</formula>
      <formula>0</formula>
    </cfRule>
  </conditionalFormatting>
  <conditionalFormatting sqref="L161">
    <cfRule type="cellIs" dxfId="2711" priority="1199" operator="between">
      <formula>0</formula>
      <formula>0</formula>
    </cfRule>
  </conditionalFormatting>
  <conditionalFormatting sqref="L159">
    <cfRule type="cellIs" dxfId="2709" priority="1195" operator="between">
      <formula>0</formula>
      <formula>0</formula>
    </cfRule>
  </conditionalFormatting>
  <conditionalFormatting sqref="L162">
    <cfRule type="cellIs" dxfId="2707" priority="1198" operator="between">
      <formula>0</formula>
      <formula>0</formula>
    </cfRule>
  </conditionalFormatting>
  <conditionalFormatting sqref="L158">
    <cfRule type="cellIs" dxfId="2705" priority="1197" operator="between">
      <formula>0</formula>
      <formula>0</formula>
    </cfRule>
  </conditionalFormatting>
  <conditionalFormatting sqref="L160">
    <cfRule type="cellIs" dxfId="2703" priority="1196" operator="between">
      <formula>0</formula>
      <formula>0</formula>
    </cfRule>
  </conditionalFormatting>
  <conditionalFormatting sqref="L333">
    <cfRule type="cellIs" dxfId="2701" priority="1089" operator="between">
      <formula>0</formula>
      <formula>0</formula>
    </cfRule>
  </conditionalFormatting>
  <conditionalFormatting sqref="L328">
    <cfRule type="cellIs" dxfId="2699" priority="1088" operator="between">
      <formula>0</formula>
      <formula>0</formula>
    </cfRule>
  </conditionalFormatting>
  <conditionalFormatting sqref="L149 L142">
    <cfRule type="cellIs" dxfId="2697" priority="1194" operator="between">
      <formula>0</formula>
      <formula>0</formula>
    </cfRule>
  </conditionalFormatting>
  <conditionalFormatting sqref="L317">
    <cfRule type="cellIs" dxfId="2695" priority="1079" operator="between">
      <formula>0</formula>
      <formula>0</formula>
    </cfRule>
  </conditionalFormatting>
  <conditionalFormatting sqref="L318">
    <cfRule type="cellIs" dxfId="2693" priority="1078" operator="between">
      <formula>0</formula>
      <formula>0</formula>
    </cfRule>
  </conditionalFormatting>
  <conditionalFormatting sqref="L314">
    <cfRule type="cellIs" dxfId="2691" priority="1077" operator="between">
      <formula>0</formula>
      <formula>0</formula>
    </cfRule>
  </conditionalFormatting>
  <conditionalFormatting sqref="L196 L187">
    <cfRule type="cellIs" dxfId="2689" priority="1183" operator="between">
      <formula>0</formula>
      <formula>0</formula>
    </cfRule>
  </conditionalFormatting>
  <conditionalFormatting sqref="L309">
    <cfRule type="cellIs" dxfId="2687" priority="1072" operator="between">
      <formula>0</formula>
      <formula>0</formula>
    </cfRule>
  </conditionalFormatting>
  <conditionalFormatting sqref="L308">
    <cfRule type="cellIs" dxfId="2685" priority="1071" operator="between">
      <formula>0</formula>
      <formula>0</formula>
    </cfRule>
  </conditionalFormatting>
  <conditionalFormatting sqref="L340">
    <cfRule type="cellIs" dxfId="2683" priority="1070" operator="between">
      <formula>0</formula>
      <formula>0</formula>
    </cfRule>
  </conditionalFormatting>
  <conditionalFormatting sqref="L336">
    <cfRule type="cellIs" dxfId="2681" priority="1069" operator="between">
      <formula>0</formula>
      <formula>0</formula>
    </cfRule>
  </conditionalFormatting>
  <conditionalFormatting sqref="L339">
    <cfRule type="cellIs" dxfId="2679" priority="1068" operator="between">
      <formula>0</formula>
      <formula>0</formula>
    </cfRule>
  </conditionalFormatting>
  <conditionalFormatting sqref="L337">
    <cfRule type="cellIs" dxfId="2677" priority="1067" operator="between">
      <formula>0</formula>
      <formula>0</formula>
    </cfRule>
  </conditionalFormatting>
  <conditionalFormatting sqref="L185">
    <cfRule type="cellIs" dxfId="2675" priority="1171" operator="between">
      <formula>0</formula>
      <formula>0</formula>
    </cfRule>
  </conditionalFormatting>
  <conditionalFormatting sqref="L183">
    <cfRule type="cellIs" dxfId="2673" priority="1167" operator="between">
      <formula>0</formula>
      <formula>0</formula>
    </cfRule>
  </conditionalFormatting>
  <conditionalFormatting sqref="L186">
    <cfRule type="cellIs" dxfId="2671" priority="1170" operator="between">
      <formula>0</formula>
      <formula>0</formula>
    </cfRule>
  </conditionalFormatting>
  <conditionalFormatting sqref="L181">
    <cfRule type="cellIs" dxfId="2669" priority="1169" operator="between">
      <formula>0</formula>
      <formula>0</formula>
    </cfRule>
  </conditionalFormatting>
  <conditionalFormatting sqref="L184">
    <cfRule type="cellIs" dxfId="2667" priority="1168" operator="between">
      <formula>0</formula>
      <formula>0</formula>
    </cfRule>
  </conditionalFormatting>
  <conditionalFormatting sqref="L178">
    <cfRule type="cellIs" dxfId="2665" priority="1166" operator="between">
      <formula>0</formula>
      <formula>0</formula>
    </cfRule>
  </conditionalFormatting>
  <conditionalFormatting sqref="L175">
    <cfRule type="cellIs" dxfId="2663" priority="1162" operator="between">
      <formula>0</formula>
      <formula>0</formula>
    </cfRule>
  </conditionalFormatting>
  <conditionalFormatting sqref="L179">
    <cfRule type="cellIs" dxfId="2661" priority="1165" operator="between">
      <formula>0</formula>
      <formula>0</formula>
    </cfRule>
  </conditionalFormatting>
  <conditionalFormatting sqref="L174">
    <cfRule type="cellIs" dxfId="2659" priority="1164" operator="between">
      <formula>0</formula>
      <formula>0</formula>
    </cfRule>
  </conditionalFormatting>
  <conditionalFormatting sqref="L177">
    <cfRule type="cellIs" dxfId="2657" priority="1163" operator="between">
      <formula>0</formula>
      <formula>0</formula>
    </cfRule>
  </conditionalFormatting>
  <conditionalFormatting sqref="L351">
    <cfRule type="cellIs" dxfId="2655" priority="1055" operator="between">
      <formula>0</formula>
      <formula>0</formula>
    </cfRule>
  </conditionalFormatting>
  <conditionalFormatting sqref="L231">
    <cfRule type="cellIs" dxfId="2653" priority="1160" operator="between">
      <formula>0</formula>
      <formula>0</formula>
    </cfRule>
  </conditionalFormatting>
  <conditionalFormatting sqref="L229">
    <cfRule type="cellIs" dxfId="2651" priority="1156" operator="between">
      <formula>0</formula>
      <formula>0</formula>
    </cfRule>
  </conditionalFormatting>
  <conditionalFormatting sqref="L233">
    <cfRule type="cellIs" dxfId="2649" priority="1159" operator="between">
      <formula>0</formula>
      <formula>0</formula>
    </cfRule>
  </conditionalFormatting>
  <conditionalFormatting sqref="L228">
    <cfRule type="cellIs" dxfId="2647" priority="1158" operator="between">
      <formula>0</formula>
      <formula>0</formula>
    </cfRule>
  </conditionalFormatting>
  <conditionalFormatting sqref="L230">
    <cfRule type="cellIs" dxfId="2645" priority="1157" operator="between">
      <formula>0</formula>
      <formula>0</formula>
    </cfRule>
  </conditionalFormatting>
  <conditionalFormatting sqref="L224">
    <cfRule type="cellIs" dxfId="2643" priority="1155" operator="between">
      <formula>0</formula>
      <formula>0</formula>
    </cfRule>
  </conditionalFormatting>
  <conditionalFormatting sqref="L222">
    <cfRule type="cellIs" dxfId="2641" priority="1151" operator="between">
      <formula>0</formula>
      <formula>0</formula>
    </cfRule>
  </conditionalFormatting>
  <conditionalFormatting sqref="L225">
    <cfRule type="cellIs" dxfId="2639" priority="1154" operator="between">
      <formula>0</formula>
      <formula>0</formula>
    </cfRule>
  </conditionalFormatting>
  <conditionalFormatting sqref="L221">
    <cfRule type="cellIs" dxfId="2637" priority="1153" operator="between">
      <formula>0</formula>
      <formula>0</formula>
    </cfRule>
  </conditionalFormatting>
  <conditionalFormatting sqref="L223">
    <cfRule type="cellIs" dxfId="2635" priority="1152" operator="between">
      <formula>0</formula>
      <formula>0</formula>
    </cfRule>
  </conditionalFormatting>
  <conditionalFormatting sqref="L211">
    <cfRule type="cellIs" dxfId="2633" priority="1150" operator="between">
      <formula>0</formula>
      <formula>0</formula>
    </cfRule>
  </conditionalFormatting>
  <conditionalFormatting sqref="L216">
    <cfRule type="cellIs" dxfId="2631" priority="1149" operator="between">
      <formula>0</formula>
      <formula>0</formula>
    </cfRule>
  </conditionalFormatting>
  <conditionalFormatting sqref="L214">
    <cfRule type="cellIs" dxfId="2629" priority="1145" operator="between">
      <formula>0</formula>
      <formula>0</formula>
    </cfRule>
  </conditionalFormatting>
  <conditionalFormatting sqref="L217">
    <cfRule type="cellIs" dxfId="2627" priority="1148" operator="between">
      <formula>0</formula>
      <formula>0</formula>
    </cfRule>
  </conditionalFormatting>
  <conditionalFormatting sqref="L212">
    <cfRule type="cellIs" dxfId="2625" priority="1147" operator="between">
      <formula>0</formula>
      <formula>0</formula>
    </cfRule>
  </conditionalFormatting>
  <conditionalFormatting sqref="L215">
    <cfRule type="cellIs" dxfId="2623" priority="1146" operator="between">
      <formula>0</formula>
      <formula>0</formula>
    </cfRule>
  </conditionalFormatting>
  <conditionalFormatting sqref="L210">
    <cfRule type="cellIs" dxfId="2621" priority="1144" operator="between">
      <formula>0</formula>
      <formula>0</formula>
    </cfRule>
  </conditionalFormatting>
  <conditionalFormatting sqref="L208">
    <cfRule type="cellIs" dxfId="2619" priority="1141" operator="between">
      <formula>0</formula>
      <formula>0</formula>
    </cfRule>
  </conditionalFormatting>
  <conditionalFormatting sqref="L237">
    <cfRule type="cellIs" dxfId="2617" priority="1138" operator="between">
      <formula>0</formula>
      <formula>0</formula>
    </cfRule>
  </conditionalFormatting>
  <conditionalFormatting sqref="L234">
    <cfRule type="cellIs" dxfId="2615" priority="1140" operator="between">
      <formula>0</formula>
      <formula>0</formula>
    </cfRule>
  </conditionalFormatting>
  <conditionalFormatting sqref="L206">
    <cfRule type="cellIs" dxfId="2613" priority="1143" operator="between">
      <formula>0</formula>
      <formula>0</formula>
    </cfRule>
  </conditionalFormatting>
  <conditionalFormatting sqref="L209">
    <cfRule type="cellIs" dxfId="2611" priority="1142" operator="between">
      <formula>0</formula>
      <formula>0</formula>
    </cfRule>
  </conditionalFormatting>
  <conditionalFormatting sqref="L236">
    <cfRule type="cellIs" dxfId="2609" priority="1137" operator="between">
      <formula>0</formula>
      <formula>0</formula>
    </cfRule>
  </conditionalFormatting>
  <conditionalFormatting sqref="L235">
    <cfRule type="cellIs" dxfId="2607" priority="1139" operator="between">
      <formula>0</formula>
      <formula>0</formula>
    </cfRule>
  </conditionalFormatting>
  <conditionalFormatting sqref="L371">
    <cfRule type="cellIs" dxfId="2605" priority="1064" operator="between">
      <formula>0</formula>
      <formula>0</formula>
    </cfRule>
  </conditionalFormatting>
  <conditionalFormatting sqref="L240">
    <cfRule type="cellIs" dxfId="2603" priority="1135" operator="between">
      <formula>0</formula>
      <formula>0</formula>
    </cfRule>
  </conditionalFormatting>
  <conditionalFormatting sqref="L241">
    <cfRule type="cellIs" dxfId="2601" priority="1136" operator="between">
      <formula>0</formula>
      <formula>0</formula>
    </cfRule>
  </conditionalFormatting>
  <conditionalFormatting sqref="L367">
    <cfRule type="cellIs" dxfId="2599" priority="1063" operator="between">
      <formula>0</formula>
      <formula>0</formula>
    </cfRule>
  </conditionalFormatting>
  <conditionalFormatting sqref="L370">
    <cfRule type="cellIs" dxfId="2597" priority="1062" operator="between">
      <formula>0</formula>
      <formula>0</formula>
    </cfRule>
  </conditionalFormatting>
  <conditionalFormatting sqref="L265 L258">
    <cfRule type="cellIs" dxfId="2595" priority="1134" operator="between">
      <formula>0</formula>
      <formula>0</formula>
    </cfRule>
  </conditionalFormatting>
  <conditionalFormatting sqref="L270">
    <cfRule type="cellIs" dxfId="2593" priority="1133" operator="between">
      <formula>0</formula>
      <formula>0</formula>
    </cfRule>
  </conditionalFormatting>
  <conditionalFormatting sqref="L267">
    <cfRule type="cellIs" dxfId="2591" priority="1129" operator="between">
      <formula>0</formula>
      <formula>0</formula>
    </cfRule>
  </conditionalFormatting>
  <conditionalFormatting sqref="L271">
    <cfRule type="cellIs" dxfId="2589" priority="1132" operator="between">
      <formula>0</formula>
      <formula>0</formula>
    </cfRule>
  </conditionalFormatting>
  <conditionalFormatting sqref="L266">
    <cfRule type="cellIs" dxfId="2587" priority="1131" operator="between">
      <formula>0</formula>
      <formula>0</formula>
    </cfRule>
  </conditionalFormatting>
  <conditionalFormatting sqref="L268">
    <cfRule type="cellIs" dxfId="2585" priority="1130" operator="between">
      <formula>0</formula>
      <formula>0</formula>
    </cfRule>
  </conditionalFormatting>
  <conditionalFormatting sqref="L262">
    <cfRule type="cellIs" dxfId="2583" priority="1128" operator="between">
      <formula>0</formula>
      <formula>0</formula>
    </cfRule>
  </conditionalFormatting>
  <conditionalFormatting sqref="L260">
    <cfRule type="cellIs" dxfId="2581" priority="1124" operator="between">
      <formula>0</formula>
      <formula>0</formula>
    </cfRule>
  </conditionalFormatting>
  <conditionalFormatting sqref="L264">
    <cfRule type="cellIs" dxfId="2579" priority="1127" operator="between">
      <formula>0</formula>
      <formula>0</formula>
    </cfRule>
  </conditionalFormatting>
  <conditionalFormatting sqref="L355">
    <cfRule type="cellIs" dxfId="2577" priority="1054" operator="between">
      <formula>0</formula>
      <formula>0</formula>
    </cfRule>
  </conditionalFormatting>
  <conditionalFormatting sqref="L259">
    <cfRule type="cellIs" dxfId="2575" priority="1126" operator="between">
      <formula>0</formula>
      <formula>0</formula>
    </cfRule>
  </conditionalFormatting>
  <conditionalFormatting sqref="L358">
    <cfRule type="cellIs" dxfId="2573" priority="1053" operator="between">
      <formula>0</formula>
      <formula>0</formula>
    </cfRule>
  </conditionalFormatting>
  <conditionalFormatting sqref="L261">
    <cfRule type="cellIs" dxfId="2571" priority="1125" operator="between">
      <formula>0</formula>
      <formula>0</formula>
    </cfRule>
  </conditionalFormatting>
  <conditionalFormatting sqref="L352">
    <cfRule type="cellIs" dxfId="2569" priority="1052" operator="between">
      <formula>0</formula>
      <formula>0</formula>
    </cfRule>
  </conditionalFormatting>
  <conditionalFormatting sqref="L354">
    <cfRule type="cellIs" dxfId="2567" priority="1051" operator="between">
      <formula>0</formula>
      <formula>0</formula>
    </cfRule>
  </conditionalFormatting>
  <conditionalFormatting sqref="L250 L242">
    <cfRule type="cellIs" dxfId="2565" priority="1123" operator="between">
      <formula>0</formula>
      <formula>0</formula>
    </cfRule>
  </conditionalFormatting>
  <conditionalFormatting sqref="L255">
    <cfRule type="cellIs" dxfId="2563" priority="1122" operator="between">
      <formula>0</formula>
      <formula>0</formula>
    </cfRule>
  </conditionalFormatting>
  <conditionalFormatting sqref="L253">
    <cfRule type="cellIs" dxfId="2561" priority="1118" operator="between">
      <formula>0</formula>
      <formula>0</formula>
    </cfRule>
  </conditionalFormatting>
  <conditionalFormatting sqref="L256">
    <cfRule type="cellIs" dxfId="2559" priority="1121" operator="between">
      <formula>0</formula>
      <formula>0</formula>
    </cfRule>
  </conditionalFormatting>
  <conditionalFormatting sqref="L252">
    <cfRule type="cellIs" dxfId="2557" priority="1120" operator="between">
      <formula>0</formula>
      <formula>0</formula>
    </cfRule>
  </conditionalFormatting>
  <conditionalFormatting sqref="L254">
    <cfRule type="cellIs" dxfId="2555" priority="1119" operator="between">
      <formula>0</formula>
      <formula>0</formula>
    </cfRule>
  </conditionalFormatting>
  <conditionalFormatting sqref="L347">
    <cfRule type="cellIs" dxfId="2553" priority="1047" operator="between">
      <formula>0</formula>
      <formula>0</formula>
    </cfRule>
  </conditionalFormatting>
  <conditionalFormatting sqref="L346">
    <cfRule type="cellIs" dxfId="2551" priority="1046" operator="between">
      <formula>0</formula>
      <formula>0</formula>
    </cfRule>
  </conditionalFormatting>
  <conditionalFormatting sqref="L248">
    <cfRule type="cellIs" dxfId="2549" priority="1117" operator="between">
      <formula>0</formula>
      <formula>0</formula>
    </cfRule>
  </conditionalFormatting>
  <conditionalFormatting sqref="L397 L390">
    <cfRule type="cellIs" dxfId="2547" priority="1043" operator="between">
      <formula>0</formula>
      <formula>0</formula>
    </cfRule>
  </conditionalFormatting>
  <conditionalFormatting sqref="L403">
    <cfRule type="cellIs" dxfId="2545" priority="1044" operator="between">
      <formula>0</formula>
      <formula>0</formula>
    </cfRule>
  </conditionalFormatting>
  <conditionalFormatting sqref="L245">
    <cfRule type="cellIs" dxfId="2543" priority="1113" operator="between">
      <formula>0</formula>
      <formula>0</formula>
    </cfRule>
  </conditionalFormatting>
  <conditionalFormatting sqref="L249">
    <cfRule type="cellIs" dxfId="2541" priority="1116" operator="between">
      <formula>0</formula>
      <formula>0</formula>
    </cfRule>
  </conditionalFormatting>
  <conditionalFormatting sqref="L243">
    <cfRule type="cellIs" dxfId="2539" priority="1115" operator="between">
      <formula>0</formula>
      <formula>0</formula>
    </cfRule>
  </conditionalFormatting>
  <conditionalFormatting sqref="L246">
    <cfRule type="cellIs" dxfId="2537" priority="1114" operator="between">
      <formula>0</formula>
      <formula>0</formula>
    </cfRule>
  </conditionalFormatting>
  <conditionalFormatting sqref="L296 L289">
    <cfRule type="cellIs" dxfId="2535" priority="1112" operator="between">
      <formula>0</formula>
      <formula>0</formula>
    </cfRule>
  </conditionalFormatting>
  <conditionalFormatting sqref="L382">
    <cfRule type="cellIs" dxfId="2533" priority="1033" operator="between">
      <formula>0</formula>
      <formula>0</formula>
    </cfRule>
  </conditionalFormatting>
  <conditionalFormatting sqref="L281 L273">
    <cfRule type="cellIs" dxfId="2531" priority="1101" operator="between">
      <formula>0</formula>
      <formula>0</formula>
    </cfRule>
  </conditionalFormatting>
  <conditionalFormatting sqref="L40">
    <cfRule type="cellIs" dxfId="2529" priority="1023" operator="between">
      <formula>0</formula>
      <formula>0</formula>
    </cfRule>
  </conditionalFormatting>
  <conditionalFormatting sqref="L284">
    <cfRule type="cellIs" dxfId="2527" priority="1096" operator="between">
      <formula>0</formula>
      <formula>0</formula>
    </cfRule>
  </conditionalFormatting>
  <conditionalFormatting sqref="L283">
    <cfRule type="cellIs" dxfId="2525" priority="1098" operator="between">
      <formula>0</formula>
      <formula>0</formula>
    </cfRule>
  </conditionalFormatting>
  <conditionalFormatting sqref="L285">
    <cfRule type="cellIs" dxfId="2523" priority="1097" operator="between">
      <formula>0</formula>
      <formula>0</formula>
    </cfRule>
  </conditionalFormatting>
  <conditionalFormatting sqref="L279">
    <cfRule type="cellIs" dxfId="2521" priority="1095" operator="between">
      <formula>0</formula>
      <formula>0</formula>
    </cfRule>
  </conditionalFormatting>
  <conditionalFormatting sqref="L277">
    <cfRule type="cellIs" dxfId="2519" priority="1091" operator="between">
      <formula>0</formula>
      <formula>0</formula>
    </cfRule>
  </conditionalFormatting>
  <conditionalFormatting sqref="L280">
    <cfRule type="cellIs" dxfId="2517" priority="1094" operator="between">
      <formula>0</formula>
      <formula>0</formula>
    </cfRule>
  </conditionalFormatting>
  <conditionalFormatting sqref="L274">
    <cfRule type="cellIs" dxfId="2515" priority="1093" operator="between">
      <formula>0</formula>
      <formula>0</formula>
    </cfRule>
  </conditionalFormatting>
  <conditionalFormatting sqref="L278">
    <cfRule type="cellIs" dxfId="2513" priority="1092" operator="between">
      <formula>0</formula>
      <formula>0</formula>
    </cfRule>
  </conditionalFormatting>
  <conditionalFormatting sqref="L327 L320">
    <cfRule type="cellIs" dxfId="2511" priority="1090" operator="between">
      <formula>0</formula>
      <formula>0</formula>
    </cfRule>
  </conditionalFormatting>
  <conditionalFormatting sqref="L330">
    <cfRule type="cellIs" dxfId="2509" priority="1086" operator="between">
      <formula>0</formula>
      <formula>0</formula>
    </cfRule>
  </conditionalFormatting>
  <conditionalFormatting sqref="L331">
    <cfRule type="cellIs" dxfId="2507" priority="1087" operator="between">
      <formula>0</formula>
      <formula>0</formula>
    </cfRule>
  </conditionalFormatting>
  <conditionalFormatting sqref="L324">
    <cfRule type="cellIs" dxfId="2505" priority="1085" operator="between">
      <formula>0</formula>
      <formula>0</formula>
    </cfRule>
  </conditionalFormatting>
  <conditionalFormatting sqref="L322">
    <cfRule type="cellIs" dxfId="2503" priority="1081" operator="between">
      <formula>0</formula>
      <formula>0</formula>
    </cfRule>
  </conditionalFormatting>
  <conditionalFormatting sqref="L326">
    <cfRule type="cellIs" dxfId="2501" priority="1084" operator="between">
      <formula>0</formula>
      <formula>0</formula>
    </cfRule>
  </conditionalFormatting>
  <conditionalFormatting sqref="L321">
    <cfRule type="cellIs" dxfId="2499" priority="1083" operator="between">
      <formula>0</formula>
      <formula>0</formula>
    </cfRule>
  </conditionalFormatting>
  <conditionalFormatting sqref="L323">
    <cfRule type="cellIs" dxfId="2497" priority="1082" operator="between">
      <formula>0</formula>
      <formula>0</formula>
    </cfRule>
  </conditionalFormatting>
  <conditionalFormatting sqref="L312">
    <cfRule type="cellIs" dxfId="2495" priority="1080" operator="between">
      <formula>0</formula>
      <formula>0</formula>
    </cfRule>
  </conditionalFormatting>
  <conditionalFormatting sqref="L315">
    <cfRule type="cellIs" dxfId="2493" priority="1075" operator="between">
      <formula>0</formula>
      <formula>0</formula>
    </cfRule>
  </conditionalFormatting>
  <conditionalFormatting sqref="L316">
    <cfRule type="cellIs" dxfId="2491" priority="1076" operator="between">
      <formula>0</formula>
      <formula>0</formula>
    </cfRule>
  </conditionalFormatting>
  <conditionalFormatting sqref="L310">
    <cfRule type="cellIs" dxfId="2489" priority="1074" operator="between">
      <formula>0</formula>
      <formula>0</formula>
    </cfRule>
  </conditionalFormatting>
  <conditionalFormatting sqref="L311">
    <cfRule type="cellIs" dxfId="2487" priority="1073" operator="between">
      <formula>0</formula>
      <formula>0</formula>
    </cfRule>
  </conditionalFormatting>
  <conditionalFormatting sqref="L372">
    <cfRule type="cellIs" dxfId="2485" priority="1066" operator="between">
      <formula>0</formula>
      <formula>0</formula>
    </cfRule>
  </conditionalFormatting>
  <conditionalFormatting sqref="L366 L359">
    <cfRule type="cellIs" dxfId="2483" priority="1065" operator="between">
      <formula>0</formula>
      <formula>0</formula>
    </cfRule>
  </conditionalFormatting>
  <conditionalFormatting sqref="L368">
    <cfRule type="cellIs" dxfId="2481" priority="1061" operator="between">
      <formula>0</formula>
      <formula>0</formula>
    </cfRule>
  </conditionalFormatting>
  <conditionalFormatting sqref="L364">
    <cfRule type="cellIs" dxfId="2479" priority="1060" operator="between">
      <formula>0</formula>
      <formula>0</formula>
    </cfRule>
  </conditionalFormatting>
  <conditionalFormatting sqref="L361">
    <cfRule type="cellIs" dxfId="2477" priority="1056" operator="between">
      <formula>0</formula>
      <formula>0</formula>
    </cfRule>
  </conditionalFormatting>
  <conditionalFormatting sqref="L365">
    <cfRule type="cellIs" dxfId="2475" priority="1059" operator="between">
      <formula>0</formula>
      <formula>0</formula>
    </cfRule>
  </conditionalFormatting>
  <conditionalFormatting sqref="L360">
    <cfRule type="cellIs" dxfId="2473" priority="1058" operator="between">
      <formula>0</formula>
      <formula>0</formula>
    </cfRule>
  </conditionalFormatting>
  <conditionalFormatting sqref="L362">
    <cfRule type="cellIs" dxfId="2471" priority="1057" operator="between">
      <formula>0</formula>
      <formula>0</formula>
    </cfRule>
  </conditionalFormatting>
  <conditionalFormatting sqref="L353">
    <cfRule type="cellIs" dxfId="2469" priority="1050" operator="between">
      <formula>0</formula>
      <formula>0</formula>
    </cfRule>
  </conditionalFormatting>
  <conditionalFormatting sqref="L348">
    <cfRule type="cellIs" dxfId="2467" priority="1049" operator="between">
      <formula>0</formula>
      <formula>0</formula>
    </cfRule>
  </conditionalFormatting>
  <conditionalFormatting sqref="L349">
    <cfRule type="cellIs" dxfId="2465" priority="1048" operator="between">
      <formula>0</formula>
      <formula>0</formula>
    </cfRule>
  </conditionalFormatting>
  <conditionalFormatting sqref="L374 L376">
    <cfRule type="cellIs" dxfId="2463" priority="1045" operator="between">
      <formula>0</formula>
      <formula>0</formula>
    </cfRule>
  </conditionalFormatting>
  <conditionalFormatting sqref="L402">
    <cfRule type="cellIs" dxfId="2461" priority="1042" operator="between">
      <formula>0</formula>
      <formula>0</formula>
    </cfRule>
  </conditionalFormatting>
  <conditionalFormatting sqref="L399">
    <cfRule type="cellIs" dxfId="2459" priority="1039" operator="between">
      <formula>0</formula>
      <formula>0</formula>
    </cfRule>
  </conditionalFormatting>
  <conditionalFormatting sqref="L398">
    <cfRule type="cellIs" dxfId="2457" priority="1041" operator="between">
      <formula>0</formula>
      <formula>0</formula>
    </cfRule>
  </conditionalFormatting>
  <conditionalFormatting sqref="L401">
    <cfRule type="cellIs" dxfId="2455" priority="1040" operator="between">
      <formula>0</formula>
      <formula>0</formula>
    </cfRule>
  </conditionalFormatting>
  <conditionalFormatting sqref="L395">
    <cfRule type="cellIs" dxfId="2453" priority="1038" operator="between">
      <formula>0</formula>
      <formula>0</formula>
    </cfRule>
  </conditionalFormatting>
  <conditionalFormatting sqref="L392">
    <cfRule type="cellIs" dxfId="2451" priority="1034" operator="between">
      <formula>0</formula>
      <formula>0</formula>
    </cfRule>
  </conditionalFormatting>
  <conditionalFormatting sqref="L396">
    <cfRule type="cellIs" dxfId="2449" priority="1037" operator="between">
      <formula>0</formula>
      <formula>0</formula>
    </cfRule>
  </conditionalFormatting>
  <conditionalFormatting sqref="L391">
    <cfRule type="cellIs" dxfId="2447" priority="1036" operator="between">
      <formula>0</formula>
      <formula>0</formula>
    </cfRule>
  </conditionalFormatting>
  <conditionalFormatting sqref="L393">
    <cfRule type="cellIs" dxfId="2445" priority="1035" operator="between">
      <formula>0</formula>
      <formula>0</formula>
    </cfRule>
  </conditionalFormatting>
  <conditionalFormatting sqref="L387">
    <cfRule type="cellIs" dxfId="2443" priority="1032" operator="between">
      <formula>0</formula>
      <formula>0</formula>
    </cfRule>
  </conditionalFormatting>
  <conditionalFormatting sqref="L385">
    <cfRule type="cellIs" dxfId="2441" priority="1028" operator="between">
      <formula>0</formula>
      <formula>0</formula>
    </cfRule>
  </conditionalFormatting>
  <conditionalFormatting sqref="L389">
    <cfRule type="cellIs" dxfId="2439" priority="1031" operator="between">
      <formula>0</formula>
      <formula>0</formula>
    </cfRule>
  </conditionalFormatting>
  <conditionalFormatting sqref="L384">
    <cfRule type="cellIs" dxfId="2437" priority="1030" operator="between">
      <formula>0</formula>
      <formula>0</formula>
    </cfRule>
  </conditionalFormatting>
  <conditionalFormatting sqref="L386">
    <cfRule type="cellIs" dxfId="2435" priority="1029" operator="between">
      <formula>0</formula>
      <formula>0</formula>
    </cfRule>
  </conditionalFormatting>
  <conditionalFormatting sqref="L379">
    <cfRule type="cellIs" dxfId="2433" priority="1027" operator="between">
      <formula>0</formula>
      <formula>0</formula>
    </cfRule>
  </conditionalFormatting>
  <conditionalFormatting sqref="L377">
    <cfRule type="cellIs" dxfId="2431" priority="1024" operator="between">
      <formula>0</formula>
      <formula>0</formula>
    </cfRule>
  </conditionalFormatting>
  <conditionalFormatting sqref="L380">
    <cfRule type="cellIs" dxfId="2429" priority="1026" operator="between">
      <formula>0</formula>
      <formula>0</formula>
    </cfRule>
  </conditionalFormatting>
  <conditionalFormatting sqref="L378">
    <cfRule type="cellIs" dxfId="2427" priority="1025" operator="between">
      <formula>0</formula>
      <formula>0</formula>
    </cfRule>
  </conditionalFormatting>
  <conditionalFormatting sqref="L140">
    <cfRule type="cellIs" dxfId="2425" priority="1022" operator="between">
      <formula>0</formula>
      <formula>0</formula>
    </cfRule>
  </conditionalFormatting>
  <conditionalFormatting sqref="M34 M42 M49 M56 M65 M72:M73 M80 M88 M96 M103:M105 M141 M133 M125 M118 M110 M172 M203:M205 M239 M272 M304:M306 M341:M343 M334:M335 M373 M404:M405 M345 M407">
    <cfRule type="cellIs" dxfId="2423" priority="1021" operator="between">
      <formula>0</formula>
      <formula>0</formula>
    </cfRule>
  </conditionalFormatting>
  <conditionalFormatting sqref="M18 M16 M25">
    <cfRule type="cellIs" dxfId="2421" priority="1020" operator="between">
      <formula>0</formula>
      <formula>0</formula>
    </cfRule>
  </conditionalFormatting>
  <conditionalFormatting sqref="M34">
    <cfRule type="cellIs" dxfId="2419" priority="1019" operator="between">
      <formula>0</formula>
      <formula>0</formula>
    </cfRule>
  </conditionalFormatting>
  <conditionalFormatting sqref="M34 M42 M49 M56">
    <cfRule type="cellIs" dxfId="2417" priority="1018" operator="between">
      <formula>0</formula>
      <formula>0</formula>
    </cfRule>
  </conditionalFormatting>
  <conditionalFormatting sqref="M1">
    <cfRule type="cellIs" dxfId="2415" priority="1017" operator="between">
      <formula>0</formula>
      <formula>0</formula>
    </cfRule>
  </conditionalFormatting>
  <conditionalFormatting sqref="M1">
    <cfRule type="cellIs" dxfId="2413" priority="1016" operator="between">
      <formula>0</formula>
      <formula>0</formula>
    </cfRule>
  </conditionalFormatting>
  <conditionalFormatting sqref="M1">
    <cfRule type="cellIs" dxfId="2411" priority="1015" operator="between">
      <formula>0</formula>
      <formula>0</formula>
    </cfRule>
  </conditionalFormatting>
  <conditionalFormatting sqref="M85">
    <cfRule type="cellIs" dxfId="2409" priority="960" operator="between">
      <formula>0</formula>
      <formula>0</formula>
    </cfRule>
  </conditionalFormatting>
  <conditionalFormatting sqref="M81">
    <cfRule type="cellIs" dxfId="2407" priority="958" operator="between">
      <formula>0</formula>
      <formula>0</formula>
    </cfRule>
  </conditionalFormatting>
  <conditionalFormatting sqref="M13">
    <cfRule type="cellIs" dxfId="2405" priority="1010" operator="between">
      <formula>0</formula>
      <formula>0</formula>
    </cfRule>
  </conditionalFormatting>
  <conditionalFormatting sqref="M11">
    <cfRule type="cellIs" dxfId="2403" priority="1014" operator="between">
      <formula>0</formula>
      <formula>0</formula>
    </cfRule>
  </conditionalFormatting>
  <conditionalFormatting sqref="M130">
    <cfRule type="cellIs" dxfId="2401" priority="950" operator="between">
      <formula>0</formula>
      <formula>0</formula>
    </cfRule>
  </conditionalFormatting>
  <conditionalFormatting sqref="M17">
    <cfRule type="cellIs" dxfId="2399" priority="1013" operator="between">
      <formula>0</formula>
      <formula>0</formula>
    </cfRule>
  </conditionalFormatting>
  <conditionalFormatting sqref="M131">
    <cfRule type="cellIs" dxfId="2397" priority="949" operator="between">
      <formula>0</formula>
      <formula>0</formula>
    </cfRule>
  </conditionalFormatting>
  <conditionalFormatting sqref="M12">
    <cfRule type="cellIs" dxfId="2395" priority="1012" operator="between">
      <formula>0</formula>
      <formula>0</formula>
    </cfRule>
  </conditionalFormatting>
  <conditionalFormatting sqref="M127">
    <cfRule type="cellIs" dxfId="2393" priority="948" operator="between">
      <formula>0</formula>
      <formula>0</formula>
    </cfRule>
  </conditionalFormatting>
  <conditionalFormatting sqref="M15">
    <cfRule type="cellIs" dxfId="2391" priority="1011" operator="between">
      <formula>0</formula>
      <formula>0</formula>
    </cfRule>
  </conditionalFormatting>
  <conditionalFormatting sqref="M129">
    <cfRule type="cellIs" dxfId="2389" priority="947" operator="between">
      <formula>0</formula>
      <formula>0</formula>
    </cfRule>
  </conditionalFormatting>
  <conditionalFormatting sqref="M7">
    <cfRule type="cellIs" dxfId="2387" priority="1006" operator="between">
      <formula>0</formula>
      <formula>0</formula>
    </cfRule>
  </conditionalFormatting>
  <conditionalFormatting sqref="M128">
    <cfRule type="cellIs" dxfId="2385" priority="946" operator="between">
      <formula>0</formula>
      <formula>0</formula>
    </cfRule>
  </conditionalFormatting>
  <conditionalFormatting sqref="M10">
    <cfRule type="cellIs" dxfId="2383" priority="1009" operator="between">
      <formula>0</formula>
      <formula>0</formula>
    </cfRule>
  </conditionalFormatting>
  <conditionalFormatting sqref="M123">
    <cfRule type="cellIs" dxfId="2381" priority="945" operator="between">
      <formula>0</formula>
      <formula>0</formula>
    </cfRule>
  </conditionalFormatting>
  <conditionalFormatting sqref="M24">
    <cfRule type="cellIs" dxfId="2379" priority="1004" operator="between">
      <formula>0</formula>
      <formula>0</formula>
    </cfRule>
  </conditionalFormatting>
  <conditionalFormatting sqref="M6">
    <cfRule type="cellIs" dxfId="2377" priority="1008" operator="between">
      <formula>0</formula>
      <formula>0</formula>
    </cfRule>
  </conditionalFormatting>
  <conditionalFormatting sqref="M119">
    <cfRule type="cellIs" dxfId="2375" priority="943" operator="between">
      <formula>0</formula>
      <formula>0</formula>
    </cfRule>
  </conditionalFormatting>
  <conditionalFormatting sqref="M9">
    <cfRule type="cellIs" dxfId="2373" priority="1007" operator="between">
      <formula>0</formula>
      <formula>0</formula>
    </cfRule>
  </conditionalFormatting>
  <conditionalFormatting sqref="M122">
    <cfRule type="cellIs" dxfId="2371" priority="942" operator="between">
      <formula>0</formula>
      <formula>0</formula>
    </cfRule>
  </conditionalFormatting>
  <conditionalFormatting sqref="M21">
    <cfRule type="cellIs" dxfId="2369" priority="1001" operator="between">
      <formula>0</formula>
      <formula>0</formula>
    </cfRule>
  </conditionalFormatting>
  <conditionalFormatting sqref="M121">
    <cfRule type="cellIs" dxfId="2367" priority="941" operator="between">
      <formula>0</formula>
      <formula>0</formula>
    </cfRule>
  </conditionalFormatting>
  <conditionalFormatting sqref="M23">
    <cfRule type="cellIs" dxfId="2365" priority="1005" operator="between">
      <formula>0</formula>
      <formula>0</formula>
    </cfRule>
  </conditionalFormatting>
  <conditionalFormatting sqref="M19">
    <cfRule type="cellIs" dxfId="2363" priority="1003" operator="between">
      <formula>0</formula>
      <formula>0</formula>
    </cfRule>
  </conditionalFormatting>
  <conditionalFormatting sqref="M22">
    <cfRule type="cellIs" dxfId="2361" priority="1002" operator="between">
      <formula>0</formula>
      <formula>0</formula>
    </cfRule>
  </conditionalFormatting>
  <conditionalFormatting sqref="M30">
    <cfRule type="cellIs" dxfId="2359" priority="1000" operator="between">
      <formula>0</formula>
      <formula>0</formula>
    </cfRule>
  </conditionalFormatting>
  <conditionalFormatting sqref="M28">
    <cfRule type="cellIs" dxfId="2357" priority="996" operator="between">
      <formula>0</formula>
      <formula>0</formula>
    </cfRule>
  </conditionalFormatting>
  <conditionalFormatting sqref="M31">
    <cfRule type="cellIs" dxfId="2355" priority="999" operator="between">
      <formula>0</formula>
      <formula>0</formula>
    </cfRule>
  </conditionalFormatting>
  <conditionalFormatting sqref="M27">
    <cfRule type="cellIs" dxfId="2353" priority="998" operator="between">
      <formula>0</formula>
      <formula>0</formula>
    </cfRule>
  </conditionalFormatting>
  <conditionalFormatting sqref="M29">
    <cfRule type="cellIs" dxfId="2351" priority="997" operator="between">
      <formula>0</formula>
      <formula>0</formula>
    </cfRule>
  </conditionalFormatting>
  <conditionalFormatting sqref="M36">
    <cfRule type="cellIs" dxfId="2349" priority="993" operator="between">
      <formula>0</formula>
      <formula>0</formula>
    </cfRule>
  </conditionalFormatting>
  <conditionalFormatting sqref="M35">
    <cfRule type="cellIs" dxfId="2347" priority="995" operator="between">
      <formula>0</formula>
      <formula>0</formula>
    </cfRule>
  </conditionalFormatting>
  <conditionalFormatting sqref="M135">
    <cfRule type="cellIs" dxfId="2345" priority="930" operator="between">
      <formula>0</formula>
      <formula>0</formula>
    </cfRule>
  </conditionalFormatting>
  <conditionalFormatting sqref="M37">
    <cfRule type="cellIs" dxfId="2343" priority="994" operator="between">
      <formula>0</formula>
      <formula>0</formula>
    </cfRule>
  </conditionalFormatting>
  <conditionalFormatting sqref="M134">
    <cfRule type="cellIs" dxfId="2341" priority="929" operator="between">
      <formula>0</formula>
      <formula>0</formula>
    </cfRule>
  </conditionalFormatting>
  <conditionalFormatting sqref="M169">
    <cfRule type="cellIs" dxfId="2339" priority="927" operator="between">
      <formula>0</formula>
      <formula>0</formula>
    </cfRule>
  </conditionalFormatting>
  <conditionalFormatting sqref="M38">
    <cfRule type="cellIs" dxfId="2337" priority="992" operator="between">
      <formula>0</formula>
      <formula>0</formula>
    </cfRule>
  </conditionalFormatting>
  <conditionalFormatting sqref="M171">
    <cfRule type="cellIs" dxfId="2335" priority="926" operator="between">
      <formula>0</formula>
      <formula>0</formula>
    </cfRule>
  </conditionalFormatting>
  <conditionalFormatting sqref="M41">
    <cfRule type="cellIs" dxfId="2333" priority="991" operator="between">
      <formula>0</formula>
      <formula>0</formula>
    </cfRule>
  </conditionalFormatting>
  <conditionalFormatting sqref="M47">
    <cfRule type="cellIs" dxfId="2331" priority="990" operator="between">
      <formula>0</formula>
      <formula>0</formula>
    </cfRule>
  </conditionalFormatting>
  <conditionalFormatting sqref="M44">
    <cfRule type="cellIs" dxfId="2329" priority="986" operator="between">
      <formula>0</formula>
      <formula>0</formula>
    </cfRule>
  </conditionalFormatting>
  <conditionalFormatting sqref="M48">
    <cfRule type="cellIs" dxfId="2327" priority="989" operator="between">
      <formula>0</formula>
      <formula>0</formula>
    </cfRule>
  </conditionalFormatting>
  <conditionalFormatting sqref="M43">
    <cfRule type="cellIs" dxfId="2325" priority="988" operator="between">
      <formula>0</formula>
      <formula>0</formula>
    </cfRule>
  </conditionalFormatting>
  <conditionalFormatting sqref="M46">
    <cfRule type="cellIs" dxfId="2323" priority="987" operator="between">
      <formula>0</formula>
      <formula>0</formula>
    </cfRule>
  </conditionalFormatting>
  <conditionalFormatting sqref="M54">
    <cfRule type="cellIs" dxfId="2321" priority="985" operator="between">
      <formula>0</formula>
      <formula>0</formula>
    </cfRule>
  </conditionalFormatting>
  <conditionalFormatting sqref="M52">
    <cfRule type="cellIs" dxfId="2319" priority="981" operator="between">
      <formula>0</formula>
      <formula>0</formula>
    </cfRule>
  </conditionalFormatting>
  <conditionalFormatting sqref="M55">
    <cfRule type="cellIs" dxfId="2317" priority="984" operator="between">
      <formula>0</formula>
      <formula>0</formula>
    </cfRule>
  </conditionalFormatting>
  <conditionalFormatting sqref="M50">
    <cfRule type="cellIs" dxfId="2315" priority="983" operator="between">
      <formula>0</formula>
      <formula>0</formula>
    </cfRule>
  </conditionalFormatting>
  <conditionalFormatting sqref="M154">
    <cfRule type="cellIs" dxfId="2313" priority="916" operator="between">
      <formula>0</formula>
      <formula>0</formula>
    </cfRule>
  </conditionalFormatting>
  <conditionalFormatting sqref="M53">
    <cfRule type="cellIs" dxfId="2311" priority="982" operator="between">
      <formula>0</formula>
      <formula>0</formula>
    </cfRule>
  </conditionalFormatting>
  <conditionalFormatting sqref="M155">
    <cfRule type="cellIs" dxfId="2309" priority="915" operator="between">
      <formula>0</formula>
      <formula>0</formula>
    </cfRule>
  </conditionalFormatting>
  <conditionalFormatting sqref="M150">
    <cfRule type="cellIs" dxfId="2307" priority="914" operator="between">
      <formula>0</formula>
      <formula>0</formula>
    </cfRule>
  </conditionalFormatting>
  <conditionalFormatting sqref="M62">
    <cfRule type="cellIs" dxfId="2305" priority="980" operator="between">
      <formula>0</formula>
      <formula>0</formula>
    </cfRule>
  </conditionalFormatting>
  <conditionalFormatting sqref="M153">
    <cfRule type="cellIs" dxfId="2303" priority="913" operator="between">
      <formula>0</formula>
      <formula>0</formula>
    </cfRule>
  </conditionalFormatting>
  <conditionalFormatting sqref="M60">
    <cfRule type="cellIs" dxfId="2301" priority="976" operator="between">
      <formula>0</formula>
      <formula>0</formula>
    </cfRule>
  </conditionalFormatting>
  <conditionalFormatting sqref="M63">
    <cfRule type="cellIs" dxfId="2299" priority="979" operator="between">
      <formula>0</formula>
      <formula>0</formula>
    </cfRule>
  </conditionalFormatting>
  <conditionalFormatting sqref="M152">
    <cfRule type="cellIs" dxfId="2297" priority="912" operator="between">
      <formula>0</formula>
      <formula>0</formula>
    </cfRule>
  </conditionalFormatting>
  <conditionalFormatting sqref="M59">
    <cfRule type="cellIs" dxfId="2295" priority="978" operator="between">
      <formula>0</formula>
      <formula>0</formula>
    </cfRule>
  </conditionalFormatting>
  <conditionalFormatting sqref="M147">
    <cfRule type="cellIs" dxfId="2293" priority="911" operator="between">
      <formula>0</formula>
      <formula>0</formula>
    </cfRule>
  </conditionalFormatting>
  <conditionalFormatting sqref="M61">
    <cfRule type="cellIs" dxfId="2291" priority="977" operator="between">
      <formula>0</formula>
      <formula>0</formula>
    </cfRule>
  </conditionalFormatting>
  <conditionalFormatting sqref="M148">
    <cfRule type="cellIs" dxfId="2289" priority="910" operator="between">
      <formula>0</formula>
      <formula>0</formula>
    </cfRule>
  </conditionalFormatting>
  <conditionalFormatting sqref="M143">
    <cfRule type="cellIs" dxfId="2287" priority="909" operator="between">
      <formula>0</formula>
      <formula>0</formula>
    </cfRule>
  </conditionalFormatting>
  <conditionalFormatting sqref="M69">
    <cfRule type="cellIs" dxfId="2285" priority="975" operator="between">
      <formula>0</formula>
      <formula>0</formula>
    </cfRule>
  </conditionalFormatting>
  <conditionalFormatting sqref="M146">
    <cfRule type="cellIs" dxfId="2283" priority="908" operator="between">
      <formula>0</formula>
      <formula>0</formula>
    </cfRule>
  </conditionalFormatting>
  <conditionalFormatting sqref="M67">
    <cfRule type="cellIs" dxfId="2281" priority="971" operator="between">
      <formula>0</formula>
      <formula>0</formula>
    </cfRule>
  </conditionalFormatting>
  <conditionalFormatting sqref="M71">
    <cfRule type="cellIs" dxfId="2279" priority="974" operator="between">
      <formula>0</formula>
      <formula>0</formula>
    </cfRule>
  </conditionalFormatting>
  <conditionalFormatting sqref="M144">
    <cfRule type="cellIs" dxfId="2277" priority="907" operator="between">
      <formula>0</formula>
      <formula>0</formula>
    </cfRule>
  </conditionalFormatting>
  <conditionalFormatting sqref="M66">
    <cfRule type="cellIs" dxfId="2275" priority="973" operator="between">
      <formula>0</formula>
      <formula>0</formula>
    </cfRule>
  </conditionalFormatting>
  <conditionalFormatting sqref="M200">
    <cfRule type="cellIs" dxfId="2273" priority="905" operator="between">
      <formula>0</formula>
      <formula>0</formula>
    </cfRule>
  </conditionalFormatting>
  <conditionalFormatting sqref="M68">
    <cfRule type="cellIs" dxfId="2271" priority="972" operator="between">
      <formula>0</formula>
      <formula>0</formula>
    </cfRule>
  </conditionalFormatting>
  <conditionalFormatting sqref="M202">
    <cfRule type="cellIs" dxfId="2269" priority="904" operator="between">
      <formula>0</formula>
      <formula>0</formula>
    </cfRule>
  </conditionalFormatting>
  <conditionalFormatting sqref="M197">
    <cfRule type="cellIs" dxfId="2267" priority="903" operator="between">
      <formula>0</formula>
      <formula>0</formula>
    </cfRule>
  </conditionalFormatting>
  <conditionalFormatting sqref="M100">
    <cfRule type="cellIs" dxfId="2265" priority="970" operator="between">
      <formula>0</formula>
      <formula>0</formula>
    </cfRule>
  </conditionalFormatting>
  <conditionalFormatting sqref="M199">
    <cfRule type="cellIs" dxfId="2263" priority="902" operator="between">
      <formula>0</formula>
      <formula>0</formula>
    </cfRule>
  </conditionalFormatting>
  <conditionalFormatting sqref="M98">
    <cfRule type="cellIs" dxfId="2261" priority="966" operator="between">
      <formula>0</formula>
      <formula>0</formula>
    </cfRule>
  </conditionalFormatting>
  <conditionalFormatting sqref="M102">
    <cfRule type="cellIs" dxfId="2259" priority="969" operator="between">
      <formula>0</formula>
      <formula>0</formula>
    </cfRule>
  </conditionalFormatting>
  <conditionalFormatting sqref="M198">
    <cfRule type="cellIs" dxfId="2257" priority="901" operator="between">
      <formula>0</formula>
      <formula>0</formula>
    </cfRule>
  </conditionalFormatting>
  <conditionalFormatting sqref="M97">
    <cfRule type="cellIs" dxfId="2255" priority="968" operator="between">
      <formula>0</formula>
      <formula>0</formula>
    </cfRule>
  </conditionalFormatting>
  <conditionalFormatting sqref="M192">
    <cfRule type="cellIs" dxfId="2253" priority="900" operator="between">
      <formula>0</formula>
      <formula>0</formula>
    </cfRule>
  </conditionalFormatting>
  <conditionalFormatting sqref="M99">
    <cfRule type="cellIs" dxfId="2251" priority="967" operator="between">
      <formula>0</formula>
      <formula>0</formula>
    </cfRule>
  </conditionalFormatting>
  <conditionalFormatting sqref="M194">
    <cfRule type="cellIs" dxfId="2249" priority="899" operator="between">
      <formula>0</formula>
      <formula>0</formula>
    </cfRule>
  </conditionalFormatting>
  <conditionalFormatting sqref="M189">
    <cfRule type="cellIs" dxfId="2247" priority="898" operator="between">
      <formula>0</formula>
      <formula>0</formula>
    </cfRule>
  </conditionalFormatting>
  <conditionalFormatting sqref="M78">
    <cfRule type="cellIs" dxfId="2245" priority="965" operator="between">
      <formula>0</formula>
      <formula>0</formula>
    </cfRule>
  </conditionalFormatting>
  <conditionalFormatting sqref="M191">
    <cfRule type="cellIs" dxfId="2243" priority="897" operator="between">
      <formula>0</formula>
      <formula>0</formula>
    </cfRule>
  </conditionalFormatting>
  <conditionalFormatting sqref="M75">
    <cfRule type="cellIs" dxfId="2241" priority="961" operator="between">
      <formula>0</formula>
      <formula>0</formula>
    </cfRule>
  </conditionalFormatting>
  <conditionalFormatting sqref="M79">
    <cfRule type="cellIs" dxfId="2239" priority="964" operator="between">
      <formula>0</formula>
      <formula>0</formula>
    </cfRule>
  </conditionalFormatting>
  <conditionalFormatting sqref="M190">
    <cfRule type="cellIs" dxfId="2237" priority="896" operator="between">
      <formula>0</formula>
      <formula>0</formula>
    </cfRule>
  </conditionalFormatting>
  <conditionalFormatting sqref="M74">
    <cfRule type="cellIs" dxfId="2235" priority="963" operator="between">
      <formula>0</formula>
      <formula>0</formula>
    </cfRule>
  </conditionalFormatting>
  <conditionalFormatting sqref="M180 M173">
    <cfRule type="cellIs" dxfId="2233" priority="895" operator="between">
      <formula>0</formula>
      <formula>0</formula>
    </cfRule>
  </conditionalFormatting>
  <conditionalFormatting sqref="M77">
    <cfRule type="cellIs" dxfId="2231" priority="962" operator="between">
      <formula>0</formula>
      <formula>0</formula>
    </cfRule>
  </conditionalFormatting>
  <conditionalFormatting sqref="M83">
    <cfRule type="cellIs" dxfId="2229" priority="956" operator="between">
      <formula>0</formula>
      <formula>0</formula>
    </cfRule>
  </conditionalFormatting>
  <conditionalFormatting sqref="M87">
    <cfRule type="cellIs" dxfId="2227" priority="959" operator="between">
      <formula>0</formula>
      <formula>0</formula>
    </cfRule>
  </conditionalFormatting>
  <conditionalFormatting sqref="M84">
    <cfRule type="cellIs" dxfId="2225" priority="957" operator="between">
      <formula>0</formula>
      <formula>0</formula>
    </cfRule>
  </conditionalFormatting>
  <conditionalFormatting sqref="M93">
    <cfRule type="cellIs" dxfId="2223" priority="955" operator="between">
      <formula>0</formula>
      <formula>0</formula>
    </cfRule>
  </conditionalFormatting>
  <conditionalFormatting sqref="M91">
    <cfRule type="cellIs" dxfId="2221" priority="951" operator="between">
      <formula>0</formula>
      <formula>0</formula>
    </cfRule>
  </conditionalFormatting>
  <conditionalFormatting sqref="M94">
    <cfRule type="cellIs" dxfId="2219" priority="954" operator="between">
      <formula>0</formula>
      <formula>0</formula>
    </cfRule>
  </conditionalFormatting>
  <conditionalFormatting sqref="M90">
    <cfRule type="cellIs" dxfId="2217" priority="953" operator="between">
      <formula>0</formula>
      <formula>0</formula>
    </cfRule>
  </conditionalFormatting>
  <conditionalFormatting sqref="M227 M218">
    <cfRule type="cellIs" dxfId="2215" priority="884" operator="between">
      <formula>0</formula>
      <formula>0</formula>
    </cfRule>
  </conditionalFormatting>
  <conditionalFormatting sqref="M92">
    <cfRule type="cellIs" dxfId="2213" priority="952" operator="between">
      <formula>0</formula>
      <formula>0</formula>
    </cfRule>
  </conditionalFormatting>
  <conditionalFormatting sqref="M124">
    <cfRule type="cellIs" dxfId="2211" priority="944" operator="between">
      <formula>0</formula>
      <formula>0</formula>
    </cfRule>
  </conditionalFormatting>
  <conditionalFormatting sqref="M116">
    <cfRule type="cellIs" dxfId="2209" priority="940" operator="between">
      <formula>0</formula>
      <formula>0</formula>
    </cfRule>
  </conditionalFormatting>
  <conditionalFormatting sqref="M301">
    <cfRule type="cellIs" dxfId="2207" priority="834" operator="between">
      <formula>0</formula>
      <formula>0</formula>
    </cfRule>
  </conditionalFormatting>
  <conditionalFormatting sqref="M112">
    <cfRule type="cellIs" dxfId="2205" priority="936" operator="between">
      <formula>0</formula>
      <formula>0</formula>
    </cfRule>
  </conditionalFormatting>
  <conditionalFormatting sqref="M117">
    <cfRule type="cellIs" dxfId="2203" priority="939" operator="between">
      <formula>0</formula>
      <formula>0</formula>
    </cfRule>
  </conditionalFormatting>
  <conditionalFormatting sqref="M303">
    <cfRule type="cellIs" dxfId="2201" priority="833" operator="between">
      <formula>0</formula>
      <formula>0</formula>
    </cfRule>
  </conditionalFormatting>
  <conditionalFormatting sqref="M111">
    <cfRule type="cellIs" dxfId="2199" priority="938" operator="between">
      <formula>0</formula>
      <formula>0</formula>
    </cfRule>
  </conditionalFormatting>
  <conditionalFormatting sqref="M297">
    <cfRule type="cellIs" dxfId="2197" priority="832" operator="between">
      <formula>0</formula>
      <formula>0</formula>
    </cfRule>
  </conditionalFormatting>
  <conditionalFormatting sqref="M115">
    <cfRule type="cellIs" dxfId="2195" priority="937" operator="between">
      <formula>0</formula>
      <formula>0</formula>
    </cfRule>
  </conditionalFormatting>
  <conditionalFormatting sqref="M299">
    <cfRule type="cellIs" dxfId="2193" priority="831" operator="between">
      <formula>0</formula>
      <formula>0</formula>
    </cfRule>
  </conditionalFormatting>
  <conditionalFormatting sqref="M298">
    <cfRule type="cellIs" dxfId="2191" priority="830" operator="between">
      <formula>0</formula>
      <formula>0</formula>
    </cfRule>
  </conditionalFormatting>
  <conditionalFormatting sqref="M108">
    <cfRule type="cellIs" dxfId="2189" priority="933" operator="between">
      <formula>0</formula>
      <formula>0</formula>
    </cfRule>
  </conditionalFormatting>
  <conditionalFormatting sqref="M106">
    <cfRule type="cellIs" dxfId="2187" priority="935" operator="between">
      <formula>0</formula>
      <formula>0</formula>
    </cfRule>
  </conditionalFormatting>
  <conditionalFormatting sqref="M293">
    <cfRule type="cellIs" dxfId="2185" priority="829" operator="between">
      <formula>0</formula>
      <formula>0</formula>
    </cfRule>
  </conditionalFormatting>
  <conditionalFormatting sqref="M109">
    <cfRule type="cellIs" dxfId="2183" priority="934" operator="between">
      <formula>0</formula>
      <formula>0</formula>
    </cfRule>
  </conditionalFormatting>
  <conditionalFormatting sqref="M295">
    <cfRule type="cellIs" dxfId="2181" priority="828" operator="between">
      <formula>0</formula>
      <formula>0</formula>
    </cfRule>
  </conditionalFormatting>
  <conditionalFormatting sqref="M290">
    <cfRule type="cellIs" dxfId="2179" priority="827" operator="between">
      <formula>0</formula>
      <formula>0</formula>
    </cfRule>
  </conditionalFormatting>
  <conditionalFormatting sqref="M136">
    <cfRule type="cellIs" dxfId="2177" priority="932" operator="between">
      <formula>0</formula>
      <formula>0</formula>
    </cfRule>
  </conditionalFormatting>
  <conditionalFormatting sqref="M292">
    <cfRule type="cellIs" dxfId="2175" priority="826" operator="between">
      <formula>0</formula>
      <formula>0</formula>
    </cfRule>
  </conditionalFormatting>
  <conditionalFormatting sqref="M137">
    <cfRule type="cellIs" dxfId="2173" priority="931" operator="between">
      <formula>0</formula>
      <formula>0</formula>
    </cfRule>
  </conditionalFormatting>
  <conditionalFormatting sqref="M291">
    <cfRule type="cellIs" dxfId="2171" priority="825" operator="between">
      <formula>0</formula>
      <formula>0</formula>
    </cfRule>
  </conditionalFormatting>
  <conditionalFormatting sqref="M286">
    <cfRule type="cellIs" dxfId="2169" priority="823" operator="between">
      <formula>0</formula>
      <formula>0</formula>
    </cfRule>
  </conditionalFormatting>
  <conditionalFormatting sqref="M287">
    <cfRule type="cellIs" dxfId="2167" priority="822" operator="between">
      <formula>0</formula>
      <formula>0</formula>
    </cfRule>
  </conditionalFormatting>
  <conditionalFormatting sqref="M164 M156">
    <cfRule type="cellIs" dxfId="2165" priority="928" operator="between">
      <formula>0</formula>
      <formula>0</formula>
    </cfRule>
  </conditionalFormatting>
  <conditionalFormatting sqref="M167">
    <cfRule type="cellIs" dxfId="2163" priority="923" operator="between">
      <formula>0</formula>
      <formula>0</formula>
    </cfRule>
  </conditionalFormatting>
  <conditionalFormatting sqref="M165">
    <cfRule type="cellIs" dxfId="2161" priority="925" operator="between">
      <formula>0</formula>
      <formula>0</formula>
    </cfRule>
  </conditionalFormatting>
  <conditionalFormatting sqref="M168">
    <cfRule type="cellIs" dxfId="2159" priority="924" operator="between">
      <formula>0</formula>
      <formula>0</formula>
    </cfRule>
  </conditionalFormatting>
  <conditionalFormatting sqref="M161">
    <cfRule type="cellIs" dxfId="2157" priority="922" operator="between">
      <formula>0</formula>
      <formula>0</formula>
    </cfRule>
  </conditionalFormatting>
  <conditionalFormatting sqref="M159">
    <cfRule type="cellIs" dxfId="2155" priority="918" operator="between">
      <formula>0</formula>
      <formula>0</formula>
    </cfRule>
  </conditionalFormatting>
  <conditionalFormatting sqref="M162">
    <cfRule type="cellIs" dxfId="2153" priority="921" operator="between">
      <formula>0</formula>
      <formula>0</formula>
    </cfRule>
  </conditionalFormatting>
  <conditionalFormatting sqref="M158">
    <cfRule type="cellIs" dxfId="2151" priority="920" operator="between">
      <formula>0</formula>
      <formula>0</formula>
    </cfRule>
  </conditionalFormatting>
  <conditionalFormatting sqref="M160">
    <cfRule type="cellIs" dxfId="2149" priority="919" operator="between">
      <formula>0</formula>
      <formula>0</formula>
    </cfRule>
  </conditionalFormatting>
  <conditionalFormatting sqref="M333">
    <cfRule type="cellIs" dxfId="2147" priority="812" operator="between">
      <formula>0</formula>
      <formula>0</formula>
    </cfRule>
  </conditionalFormatting>
  <conditionalFormatting sqref="M328">
    <cfRule type="cellIs" dxfId="2145" priority="811" operator="between">
      <formula>0</formula>
      <formula>0</formula>
    </cfRule>
  </conditionalFormatting>
  <conditionalFormatting sqref="M149 M142">
    <cfRule type="cellIs" dxfId="2143" priority="917" operator="between">
      <formula>0</formula>
      <formula>0</formula>
    </cfRule>
  </conditionalFormatting>
  <conditionalFormatting sqref="M317">
    <cfRule type="cellIs" dxfId="2141" priority="802" operator="between">
      <formula>0</formula>
      <formula>0</formula>
    </cfRule>
  </conditionalFormatting>
  <conditionalFormatting sqref="M318">
    <cfRule type="cellIs" dxfId="2139" priority="801" operator="between">
      <formula>0</formula>
      <formula>0</formula>
    </cfRule>
  </conditionalFormatting>
  <conditionalFormatting sqref="M314">
    <cfRule type="cellIs" dxfId="2137" priority="800" operator="between">
      <formula>0</formula>
      <formula>0</formula>
    </cfRule>
  </conditionalFormatting>
  <conditionalFormatting sqref="M196 M187">
    <cfRule type="cellIs" dxfId="2135" priority="906" operator="between">
      <formula>0</formula>
      <formula>0</formula>
    </cfRule>
  </conditionalFormatting>
  <conditionalFormatting sqref="M309">
    <cfRule type="cellIs" dxfId="2133" priority="795" operator="between">
      <formula>0</formula>
      <formula>0</formula>
    </cfRule>
  </conditionalFormatting>
  <conditionalFormatting sqref="M308">
    <cfRule type="cellIs" dxfId="2131" priority="794" operator="between">
      <formula>0</formula>
      <formula>0</formula>
    </cfRule>
  </conditionalFormatting>
  <conditionalFormatting sqref="M340">
    <cfRule type="cellIs" dxfId="2129" priority="793" operator="between">
      <formula>0</formula>
      <formula>0</formula>
    </cfRule>
  </conditionalFormatting>
  <conditionalFormatting sqref="M336">
    <cfRule type="cellIs" dxfId="2127" priority="792" operator="between">
      <formula>0</formula>
      <formula>0</formula>
    </cfRule>
  </conditionalFormatting>
  <conditionalFormatting sqref="M339">
    <cfRule type="cellIs" dxfId="2125" priority="791" operator="between">
      <formula>0</formula>
      <formula>0</formula>
    </cfRule>
  </conditionalFormatting>
  <conditionalFormatting sqref="M337">
    <cfRule type="cellIs" dxfId="2123" priority="790" operator="between">
      <formula>0</formula>
      <formula>0</formula>
    </cfRule>
  </conditionalFormatting>
  <conditionalFormatting sqref="M185">
    <cfRule type="cellIs" dxfId="2121" priority="894" operator="between">
      <formula>0</formula>
      <formula>0</formula>
    </cfRule>
  </conditionalFormatting>
  <conditionalFormatting sqref="M183">
    <cfRule type="cellIs" dxfId="2119" priority="890" operator="between">
      <formula>0</formula>
      <formula>0</formula>
    </cfRule>
  </conditionalFormatting>
  <conditionalFormatting sqref="M186">
    <cfRule type="cellIs" dxfId="2117" priority="893" operator="between">
      <formula>0</formula>
      <formula>0</formula>
    </cfRule>
  </conditionalFormatting>
  <conditionalFormatting sqref="M181">
    <cfRule type="cellIs" dxfId="2115" priority="892" operator="between">
      <formula>0</formula>
      <formula>0</formula>
    </cfRule>
  </conditionalFormatting>
  <conditionalFormatting sqref="M184">
    <cfRule type="cellIs" dxfId="2113" priority="891" operator="between">
      <formula>0</formula>
      <formula>0</formula>
    </cfRule>
  </conditionalFormatting>
  <conditionalFormatting sqref="M178">
    <cfRule type="cellIs" dxfId="2111" priority="889" operator="between">
      <formula>0</formula>
      <formula>0</formula>
    </cfRule>
  </conditionalFormatting>
  <conditionalFormatting sqref="M175">
    <cfRule type="cellIs" dxfId="2109" priority="885" operator="between">
      <formula>0</formula>
      <formula>0</formula>
    </cfRule>
  </conditionalFormatting>
  <conditionalFormatting sqref="M179">
    <cfRule type="cellIs" dxfId="2107" priority="888" operator="between">
      <formula>0</formula>
      <formula>0</formula>
    </cfRule>
  </conditionalFormatting>
  <conditionalFormatting sqref="M174">
    <cfRule type="cellIs" dxfId="2105" priority="887" operator="between">
      <formula>0</formula>
      <formula>0</formula>
    </cfRule>
  </conditionalFormatting>
  <conditionalFormatting sqref="M177">
    <cfRule type="cellIs" dxfId="2103" priority="886" operator="between">
      <formula>0</formula>
      <formula>0</formula>
    </cfRule>
  </conditionalFormatting>
  <conditionalFormatting sqref="M351">
    <cfRule type="cellIs" dxfId="2101" priority="778" operator="between">
      <formula>0</formula>
      <formula>0</formula>
    </cfRule>
  </conditionalFormatting>
  <conditionalFormatting sqref="M231">
    <cfRule type="cellIs" dxfId="2099" priority="883" operator="between">
      <formula>0</formula>
      <formula>0</formula>
    </cfRule>
  </conditionalFormatting>
  <conditionalFormatting sqref="M229">
    <cfRule type="cellIs" dxfId="2097" priority="879" operator="between">
      <formula>0</formula>
      <formula>0</formula>
    </cfRule>
  </conditionalFormatting>
  <conditionalFormatting sqref="M233">
    <cfRule type="cellIs" dxfId="2095" priority="882" operator="between">
      <formula>0</formula>
      <formula>0</formula>
    </cfRule>
  </conditionalFormatting>
  <conditionalFormatting sqref="M228">
    <cfRule type="cellIs" dxfId="2093" priority="881" operator="between">
      <formula>0</formula>
      <formula>0</formula>
    </cfRule>
  </conditionalFormatting>
  <conditionalFormatting sqref="M230">
    <cfRule type="cellIs" dxfId="2091" priority="880" operator="between">
      <formula>0</formula>
      <formula>0</formula>
    </cfRule>
  </conditionalFormatting>
  <conditionalFormatting sqref="M224">
    <cfRule type="cellIs" dxfId="2089" priority="878" operator="between">
      <formula>0</formula>
      <formula>0</formula>
    </cfRule>
  </conditionalFormatting>
  <conditionalFormatting sqref="M222">
    <cfRule type="cellIs" dxfId="2087" priority="874" operator="between">
      <formula>0</formula>
      <formula>0</formula>
    </cfRule>
  </conditionalFormatting>
  <conditionalFormatting sqref="M225">
    <cfRule type="cellIs" dxfId="2085" priority="877" operator="between">
      <formula>0</formula>
      <formula>0</formula>
    </cfRule>
  </conditionalFormatting>
  <conditionalFormatting sqref="M221">
    <cfRule type="cellIs" dxfId="2083" priority="876" operator="between">
      <formula>0</formula>
      <formula>0</formula>
    </cfRule>
  </conditionalFormatting>
  <conditionalFormatting sqref="M223">
    <cfRule type="cellIs" dxfId="2081" priority="875" operator="between">
      <formula>0</formula>
      <formula>0</formula>
    </cfRule>
  </conditionalFormatting>
  <conditionalFormatting sqref="M211">
    <cfRule type="cellIs" dxfId="2079" priority="873" operator="between">
      <formula>0</formula>
      <formula>0</formula>
    </cfRule>
  </conditionalFormatting>
  <conditionalFormatting sqref="M216">
    <cfRule type="cellIs" dxfId="2077" priority="872" operator="between">
      <formula>0</formula>
      <formula>0</formula>
    </cfRule>
  </conditionalFormatting>
  <conditionalFormatting sqref="M214">
    <cfRule type="cellIs" dxfId="2075" priority="868" operator="between">
      <formula>0</formula>
      <formula>0</formula>
    </cfRule>
  </conditionalFormatting>
  <conditionalFormatting sqref="M217">
    <cfRule type="cellIs" dxfId="2073" priority="871" operator="between">
      <formula>0</formula>
      <formula>0</formula>
    </cfRule>
  </conditionalFormatting>
  <conditionalFormatting sqref="M212">
    <cfRule type="cellIs" dxfId="2071" priority="870" operator="between">
      <formula>0</formula>
      <formula>0</formula>
    </cfRule>
  </conditionalFormatting>
  <conditionalFormatting sqref="M215">
    <cfRule type="cellIs" dxfId="2069" priority="869" operator="between">
      <formula>0</formula>
      <formula>0</formula>
    </cfRule>
  </conditionalFormatting>
  <conditionalFormatting sqref="M210">
    <cfRule type="cellIs" dxfId="2067" priority="867" operator="between">
      <formula>0</formula>
      <formula>0</formula>
    </cfRule>
  </conditionalFormatting>
  <conditionalFormatting sqref="M208">
    <cfRule type="cellIs" dxfId="2065" priority="864" operator="between">
      <formula>0</formula>
      <formula>0</formula>
    </cfRule>
  </conditionalFormatting>
  <conditionalFormatting sqref="M237">
    <cfRule type="cellIs" dxfId="2063" priority="861" operator="between">
      <formula>0</formula>
      <formula>0</formula>
    </cfRule>
  </conditionalFormatting>
  <conditionalFormatting sqref="M234">
    <cfRule type="cellIs" dxfId="2061" priority="863" operator="between">
      <formula>0</formula>
      <formula>0</formula>
    </cfRule>
  </conditionalFormatting>
  <conditionalFormatting sqref="M206">
    <cfRule type="cellIs" dxfId="2059" priority="866" operator="between">
      <formula>0</formula>
      <formula>0</formula>
    </cfRule>
  </conditionalFormatting>
  <conditionalFormatting sqref="M209">
    <cfRule type="cellIs" dxfId="2057" priority="865" operator="between">
      <formula>0</formula>
      <formula>0</formula>
    </cfRule>
  </conditionalFormatting>
  <conditionalFormatting sqref="M236">
    <cfRule type="cellIs" dxfId="2055" priority="860" operator="between">
      <formula>0</formula>
      <formula>0</formula>
    </cfRule>
  </conditionalFormatting>
  <conditionalFormatting sqref="M235">
    <cfRule type="cellIs" dxfId="2053" priority="862" operator="between">
      <formula>0</formula>
      <formula>0</formula>
    </cfRule>
  </conditionalFormatting>
  <conditionalFormatting sqref="M371">
    <cfRule type="cellIs" dxfId="2051" priority="787" operator="between">
      <formula>0</formula>
      <formula>0</formula>
    </cfRule>
  </conditionalFormatting>
  <conditionalFormatting sqref="M240">
    <cfRule type="cellIs" dxfId="2049" priority="858" operator="between">
      <formula>0</formula>
      <formula>0</formula>
    </cfRule>
  </conditionalFormatting>
  <conditionalFormatting sqref="M241">
    <cfRule type="cellIs" dxfId="2047" priority="859" operator="between">
      <formula>0</formula>
      <formula>0</formula>
    </cfRule>
  </conditionalFormatting>
  <conditionalFormatting sqref="M367">
    <cfRule type="cellIs" dxfId="2045" priority="786" operator="between">
      <formula>0</formula>
      <formula>0</formula>
    </cfRule>
  </conditionalFormatting>
  <conditionalFormatting sqref="M370">
    <cfRule type="cellIs" dxfId="2043" priority="785" operator="between">
      <formula>0</formula>
      <formula>0</formula>
    </cfRule>
  </conditionalFormatting>
  <conditionalFormatting sqref="M265 M258">
    <cfRule type="cellIs" dxfId="2041" priority="857" operator="between">
      <formula>0</formula>
      <formula>0</formula>
    </cfRule>
  </conditionalFormatting>
  <conditionalFormatting sqref="M270">
    <cfRule type="cellIs" dxfId="2039" priority="856" operator="between">
      <formula>0</formula>
      <formula>0</formula>
    </cfRule>
  </conditionalFormatting>
  <conditionalFormatting sqref="M267">
    <cfRule type="cellIs" dxfId="2037" priority="852" operator="between">
      <formula>0</formula>
      <formula>0</formula>
    </cfRule>
  </conditionalFormatting>
  <conditionalFormatting sqref="M271">
    <cfRule type="cellIs" dxfId="2035" priority="855" operator="between">
      <formula>0</formula>
      <formula>0</formula>
    </cfRule>
  </conditionalFormatting>
  <conditionalFormatting sqref="M266">
    <cfRule type="cellIs" dxfId="2033" priority="854" operator="between">
      <formula>0</formula>
      <formula>0</formula>
    </cfRule>
  </conditionalFormatting>
  <conditionalFormatting sqref="M268">
    <cfRule type="cellIs" dxfId="2031" priority="853" operator="between">
      <formula>0</formula>
      <formula>0</formula>
    </cfRule>
  </conditionalFormatting>
  <conditionalFormatting sqref="M262">
    <cfRule type="cellIs" dxfId="2029" priority="851" operator="between">
      <formula>0</formula>
      <formula>0</formula>
    </cfRule>
  </conditionalFormatting>
  <conditionalFormatting sqref="M260">
    <cfRule type="cellIs" dxfId="2027" priority="847" operator="between">
      <formula>0</formula>
      <formula>0</formula>
    </cfRule>
  </conditionalFormatting>
  <conditionalFormatting sqref="M264">
    <cfRule type="cellIs" dxfId="2025" priority="850" operator="between">
      <formula>0</formula>
      <formula>0</formula>
    </cfRule>
  </conditionalFormatting>
  <conditionalFormatting sqref="M355">
    <cfRule type="cellIs" dxfId="2023" priority="777" operator="between">
      <formula>0</formula>
      <formula>0</formula>
    </cfRule>
  </conditionalFormatting>
  <conditionalFormatting sqref="M259">
    <cfRule type="cellIs" dxfId="2021" priority="849" operator="between">
      <formula>0</formula>
      <formula>0</formula>
    </cfRule>
  </conditionalFormatting>
  <conditionalFormatting sqref="M358">
    <cfRule type="cellIs" dxfId="2019" priority="776" operator="between">
      <formula>0</formula>
      <formula>0</formula>
    </cfRule>
  </conditionalFormatting>
  <conditionalFormatting sqref="M261">
    <cfRule type="cellIs" dxfId="2017" priority="848" operator="between">
      <formula>0</formula>
      <formula>0</formula>
    </cfRule>
  </conditionalFormatting>
  <conditionalFormatting sqref="M352">
    <cfRule type="cellIs" dxfId="2015" priority="775" operator="between">
      <formula>0</formula>
      <formula>0</formula>
    </cfRule>
  </conditionalFormatting>
  <conditionalFormatting sqref="M354">
    <cfRule type="cellIs" dxfId="2013" priority="774" operator="between">
      <formula>0</formula>
      <formula>0</formula>
    </cfRule>
  </conditionalFormatting>
  <conditionalFormatting sqref="M250 M242">
    <cfRule type="cellIs" dxfId="2011" priority="846" operator="between">
      <formula>0</formula>
      <formula>0</formula>
    </cfRule>
  </conditionalFormatting>
  <conditionalFormatting sqref="M255">
    <cfRule type="cellIs" dxfId="2009" priority="845" operator="between">
      <formula>0</formula>
      <formula>0</formula>
    </cfRule>
  </conditionalFormatting>
  <conditionalFormatting sqref="M253">
    <cfRule type="cellIs" dxfId="2007" priority="841" operator="between">
      <formula>0</formula>
      <formula>0</formula>
    </cfRule>
  </conditionalFormatting>
  <conditionalFormatting sqref="M256">
    <cfRule type="cellIs" dxfId="2005" priority="844" operator="between">
      <formula>0</formula>
      <formula>0</formula>
    </cfRule>
  </conditionalFormatting>
  <conditionalFormatting sqref="M252">
    <cfRule type="cellIs" dxfId="2003" priority="843" operator="between">
      <formula>0</formula>
      <formula>0</formula>
    </cfRule>
  </conditionalFormatting>
  <conditionalFormatting sqref="M254">
    <cfRule type="cellIs" dxfId="2001" priority="842" operator="between">
      <formula>0</formula>
      <formula>0</formula>
    </cfRule>
  </conditionalFormatting>
  <conditionalFormatting sqref="M347">
    <cfRule type="cellIs" dxfId="1999" priority="770" operator="between">
      <formula>0</formula>
      <formula>0</formula>
    </cfRule>
  </conditionalFormatting>
  <conditionalFormatting sqref="M346">
    <cfRule type="cellIs" dxfId="1997" priority="769" operator="between">
      <formula>0</formula>
      <formula>0</formula>
    </cfRule>
  </conditionalFormatting>
  <conditionalFormatting sqref="M248">
    <cfRule type="cellIs" dxfId="1995" priority="840" operator="between">
      <formula>0</formula>
      <formula>0</formula>
    </cfRule>
  </conditionalFormatting>
  <conditionalFormatting sqref="M397 M390">
    <cfRule type="cellIs" dxfId="1993" priority="766" operator="between">
      <formula>0</formula>
      <formula>0</formula>
    </cfRule>
  </conditionalFormatting>
  <conditionalFormatting sqref="M403">
    <cfRule type="cellIs" dxfId="1991" priority="767" operator="between">
      <formula>0</formula>
      <formula>0</formula>
    </cfRule>
  </conditionalFormatting>
  <conditionalFormatting sqref="M245">
    <cfRule type="cellIs" dxfId="1989" priority="836" operator="between">
      <formula>0</formula>
      <formula>0</formula>
    </cfRule>
  </conditionalFormatting>
  <conditionalFormatting sqref="M249">
    <cfRule type="cellIs" dxfId="1987" priority="839" operator="between">
      <formula>0</formula>
      <formula>0</formula>
    </cfRule>
  </conditionalFormatting>
  <conditionalFormatting sqref="M243">
    <cfRule type="cellIs" dxfId="1985" priority="838" operator="between">
      <formula>0</formula>
      <formula>0</formula>
    </cfRule>
  </conditionalFormatting>
  <conditionalFormatting sqref="M246">
    <cfRule type="cellIs" dxfId="1983" priority="837" operator="between">
      <formula>0</formula>
      <formula>0</formula>
    </cfRule>
  </conditionalFormatting>
  <conditionalFormatting sqref="M296 M289">
    <cfRule type="cellIs" dxfId="1981" priority="835" operator="between">
      <formula>0</formula>
      <formula>0</formula>
    </cfRule>
  </conditionalFormatting>
  <conditionalFormatting sqref="M382">
    <cfRule type="cellIs" dxfId="1979" priority="756" operator="between">
      <formula>0</formula>
      <formula>0</formula>
    </cfRule>
  </conditionalFormatting>
  <conditionalFormatting sqref="M281 M273">
    <cfRule type="cellIs" dxfId="1977" priority="824" operator="between">
      <formula>0</formula>
      <formula>0</formula>
    </cfRule>
  </conditionalFormatting>
  <conditionalFormatting sqref="M40">
    <cfRule type="cellIs" dxfId="1975" priority="746" operator="between">
      <formula>0</formula>
      <formula>0</formula>
    </cfRule>
  </conditionalFormatting>
  <conditionalFormatting sqref="M284">
    <cfRule type="cellIs" dxfId="1973" priority="819" operator="between">
      <formula>0</formula>
      <formula>0</formula>
    </cfRule>
  </conditionalFormatting>
  <conditionalFormatting sqref="M283">
    <cfRule type="cellIs" dxfId="1971" priority="821" operator="between">
      <formula>0</formula>
      <formula>0</formula>
    </cfRule>
  </conditionalFormatting>
  <conditionalFormatting sqref="M285">
    <cfRule type="cellIs" dxfId="1969" priority="820" operator="between">
      <formula>0</formula>
      <formula>0</formula>
    </cfRule>
  </conditionalFormatting>
  <conditionalFormatting sqref="M279">
    <cfRule type="cellIs" dxfId="1967" priority="818" operator="between">
      <formula>0</formula>
      <formula>0</formula>
    </cfRule>
  </conditionalFormatting>
  <conditionalFormatting sqref="M277">
    <cfRule type="cellIs" dxfId="1965" priority="814" operator="between">
      <formula>0</formula>
      <formula>0</formula>
    </cfRule>
  </conditionalFormatting>
  <conditionalFormatting sqref="M280">
    <cfRule type="cellIs" dxfId="1963" priority="817" operator="between">
      <formula>0</formula>
      <formula>0</formula>
    </cfRule>
  </conditionalFormatting>
  <conditionalFormatting sqref="M274">
    <cfRule type="cellIs" dxfId="1961" priority="816" operator="between">
      <formula>0</formula>
      <formula>0</formula>
    </cfRule>
  </conditionalFormatting>
  <conditionalFormatting sqref="M278">
    <cfRule type="cellIs" dxfId="1959" priority="815" operator="between">
      <formula>0</formula>
      <formula>0</formula>
    </cfRule>
  </conditionalFormatting>
  <conditionalFormatting sqref="M327 M320">
    <cfRule type="cellIs" dxfId="1957" priority="813" operator="between">
      <formula>0</formula>
      <formula>0</formula>
    </cfRule>
  </conditionalFormatting>
  <conditionalFormatting sqref="M330">
    <cfRule type="cellIs" dxfId="1955" priority="809" operator="between">
      <formula>0</formula>
      <formula>0</formula>
    </cfRule>
  </conditionalFormatting>
  <conditionalFormatting sqref="M331">
    <cfRule type="cellIs" dxfId="1953" priority="810" operator="between">
      <formula>0</formula>
      <formula>0</formula>
    </cfRule>
  </conditionalFormatting>
  <conditionalFormatting sqref="M324">
    <cfRule type="cellIs" dxfId="1951" priority="808" operator="between">
      <formula>0</formula>
      <formula>0</formula>
    </cfRule>
  </conditionalFormatting>
  <conditionalFormatting sqref="M322">
    <cfRule type="cellIs" dxfId="1949" priority="804" operator="between">
      <formula>0</formula>
      <formula>0</formula>
    </cfRule>
  </conditionalFormatting>
  <conditionalFormatting sqref="M326">
    <cfRule type="cellIs" dxfId="1947" priority="807" operator="between">
      <formula>0</formula>
      <formula>0</formula>
    </cfRule>
  </conditionalFormatting>
  <conditionalFormatting sqref="M321">
    <cfRule type="cellIs" dxfId="1945" priority="806" operator="between">
      <formula>0</formula>
      <formula>0</formula>
    </cfRule>
  </conditionalFormatting>
  <conditionalFormatting sqref="M323">
    <cfRule type="cellIs" dxfId="1943" priority="805" operator="between">
      <formula>0</formula>
      <formula>0</formula>
    </cfRule>
  </conditionalFormatting>
  <conditionalFormatting sqref="M312">
    <cfRule type="cellIs" dxfId="1941" priority="803" operator="between">
      <formula>0</formula>
      <formula>0</formula>
    </cfRule>
  </conditionalFormatting>
  <conditionalFormatting sqref="M315">
    <cfRule type="cellIs" dxfId="1939" priority="798" operator="between">
      <formula>0</formula>
      <formula>0</formula>
    </cfRule>
  </conditionalFormatting>
  <conditionalFormatting sqref="M316">
    <cfRule type="cellIs" dxfId="1937" priority="799" operator="between">
      <formula>0</formula>
      <formula>0</formula>
    </cfRule>
  </conditionalFormatting>
  <conditionalFormatting sqref="M310">
    <cfRule type="cellIs" dxfId="1935" priority="797" operator="between">
      <formula>0</formula>
      <formula>0</formula>
    </cfRule>
  </conditionalFormatting>
  <conditionalFormatting sqref="M311">
    <cfRule type="cellIs" dxfId="1933" priority="796" operator="between">
      <formula>0</formula>
      <formula>0</formula>
    </cfRule>
  </conditionalFormatting>
  <conditionalFormatting sqref="M372">
    <cfRule type="cellIs" dxfId="1931" priority="789" operator="between">
      <formula>0</formula>
      <formula>0</formula>
    </cfRule>
  </conditionalFormatting>
  <conditionalFormatting sqref="M366 M359">
    <cfRule type="cellIs" dxfId="1929" priority="788" operator="between">
      <formula>0</formula>
      <formula>0</formula>
    </cfRule>
  </conditionalFormatting>
  <conditionalFormatting sqref="M368">
    <cfRule type="cellIs" dxfId="1927" priority="784" operator="between">
      <formula>0</formula>
      <formula>0</formula>
    </cfRule>
  </conditionalFormatting>
  <conditionalFormatting sqref="M364">
    <cfRule type="cellIs" dxfId="1925" priority="783" operator="between">
      <formula>0</formula>
      <formula>0</formula>
    </cfRule>
  </conditionalFormatting>
  <conditionalFormatting sqref="M361">
    <cfRule type="cellIs" dxfId="1923" priority="779" operator="between">
      <formula>0</formula>
      <formula>0</formula>
    </cfRule>
  </conditionalFormatting>
  <conditionalFormatting sqref="M365">
    <cfRule type="cellIs" dxfId="1921" priority="782" operator="between">
      <formula>0</formula>
      <formula>0</formula>
    </cfRule>
  </conditionalFormatting>
  <conditionalFormatting sqref="M360">
    <cfRule type="cellIs" dxfId="1919" priority="781" operator="between">
      <formula>0</formula>
      <formula>0</formula>
    </cfRule>
  </conditionalFormatting>
  <conditionalFormatting sqref="M362">
    <cfRule type="cellIs" dxfId="1917" priority="780" operator="between">
      <formula>0</formula>
      <formula>0</formula>
    </cfRule>
  </conditionalFormatting>
  <conditionalFormatting sqref="M353">
    <cfRule type="cellIs" dxfId="1915" priority="773" operator="between">
      <formula>0</formula>
      <formula>0</formula>
    </cfRule>
  </conditionalFormatting>
  <conditionalFormatting sqref="M348">
    <cfRule type="cellIs" dxfId="1913" priority="772" operator="between">
      <formula>0</formula>
      <formula>0</formula>
    </cfRule>
  </conditionalFormatting>
  <conditionalFormatting sqref="M349">
    <cfRule type="cellIs" dxfId="1911" priority="771" operator="between">
      <formula>0</formula>
      <formula>0</formula>
    </cfRule>
  </conditionalFormatting>
  <conditionalFormatting sqref="M374 M376">
    <cfRule type="cellIs" dxfId="1909" priority="768" operator="between">
      <formula>0</formula>
      <formula>0</formula>
    </cfRule>
  </conditionalFormatting>
  <conditionalFormatting sqref="M402">
    <cfRule type="cellIs" dxfId="1907" priority="765" operator="between">
      <formula>0</formula>
      <formula>0</formula>
    </cfRule>
  </conditionalFormatting>
  <conditionalFormatting sqref="M399">
    <cfRule type="cellIs" dxfId="1905" priority="762" operator="between">
      <formula>0</formula>
      <formula>0</formula>
    </cfRule>
  </conditionalFormatting>
  <conditionalFormatting sqref="M398">
    <cfRule type="cellIs" dxfId="1903" priority="764" operator="between">
      <formula>0</formula>
      <formula>0</formula>
    </cfRule>
  </conditionalFormatting>
  <conditionalFormatting sqref="M401">
    <cfRule type="cellIs" dxfId="1901" priority="763" operator="between">
      <formula>0</formula>
      <formula>0</formula>
    </cfRule>
  </conditionalFormatting>
  <conditionalFormatting sqref="M395">
    <cfRule type="cellIs" dxfId="1899" priority="761" operator="between">
      <formula>0</formula>
      <formula>0</formula>
    </cfRule>
  </conditionalFormatting>
  <conditionalFormatting sqref="M392">
    <cfRule type="cellIs" dxfId="1897" priority="757" operator="between">
      <formula>0</formula>
      <formula>0</formula>
    </cfRule>
  </conditionalFormatting>
  <conditionalFormatting sqref="M396">
    <cfRule type="cellIs" dxfId="1895" priority="760" operator="between">
      <formula>0</formula>
      <formula>0</formula>
    </cfRule>
  </conditionalFormatting>
  <conditionalFormatting sqref="M391">
    <cfRule type="cellIs" dxfId="1893" priority="759" operator="between">
      <formula>0</formula>
      <formula>0</formula>
    </cfRule>
  </conditionalFormatting>
  <conditionalFormatting sqref="M393">
    <cfRule type="cellIs" dxfId="1891" priority="758" operator="between">
      <formula>0</formula>
      <formula>0</formula>
    </cfRule>
  </conditionalFormatting>
  <conditionalFormatting sqref="M387">
    <cfRule type="cellIs" dxfId="1889" priority="755" operator="between">
      <formula>0</formula>
      <formula>0</formula>
    </cfRule>
  </conditionalFormatting>
  <conditionalFormatting sqref="M385">
    <cfRule type="cellIs" dxfId="1887" priority="751" operator="between">
      <formula>0</formula>
      <formula>0</formula>
    </cfRule>
  </conditionalFormatting>
  <conditionalFormatting sqref="M389">
    <cfRule type="cellIs" dxfId="1885" priority="754" operator="between">
      <formula>0</formula>
      <formula>0</formula>
    </cfRule>
  </conditionalFormatting>
  <conditionalFormatting sqref="M384">
    <cfRule type="cellIs" dxfId="1883" priority="753" operator="between">
      <formula>0</formula>
      <formula>0</formula>
    </cfRule>
  </conditionalFormatting>
  <conditionalFormatting sqref="M386">
    <cfRule type="cellIs" dxfId="1881" priority="752" operator="between">
      <formula>0</formula>
      <formula>0</formula>
    </cfRule>
  </conditionalFormatting>
  <conditionalFormatting sqref="M379">
    <cfRule type="cellIs" dxfId="1879" priority="750" operator="between">
      <formula>0</formula>
      <formula>0</formula>
    </cfRule>
  </conditionalFormatting>
  <conditionalFormatting sqref="M377">
    <cfRule type="cellIs" dxfId="1877" priority="747" operator="between">
      <formula>0</formula>
      <formula>0</formula>
    </cfRule>
  </conditionalFormatting>
  <conditionalFormatting sqref="M380">
    <cfRule type="cellIs" dxfId="1875" priority="749" operator="between">
      <formula>0</formula>
      <formula>0</formula>
    </cfRule>
  </conditionalFormatting>
  <conditionalFormatting sqref="M378">
    <cfRule type="cellIs" dxfId="1873" priority="748" operator="between">
      <formula>0</formula>
      <formula>0</formula>
    </cfRule>
  </conditionalFormatting>
  <conditionalFormatting sqref="M140">
    <cfRule type="cellIs" dxfId="1871" priority="745" operator="between">
      <formula>0</formula>
      <formula>0</formula>
    </cfRule>
  </conditionalFormatting>
  <conditionalFormatting sqref="N34 N42 N49 N56 N65 N72:N73 N80 N88 N96 N103:N105 N141 N133 N125 N118 N110 N172 N203:N205 N239 N272 N304:N306 N341:N343 N334:N335 N373 N404:N405 N345 N407">
    <cfRule type="cellIs" dxfId="1869" priority="744" operator="between">
      <formula>0</formula>
      <formula>0</formula>
    </cfRule>
  </conditionalFormatting>
  <conditionalFormatting sqref="N18 N16 N25">
    <cfRule type="cellIs" dxfId="1867" priority="743" operator="between">
      <formula>0</formula>
      <formula>0</formula>
    </cfRule>
  </conditionalFormatting>
  <conditionalFormatting sqref="N34">
    <cfRule type="cellIs" dxfId="1865" priority="742" operator="between">
      <formula>0</formula>
      <formula>0</formula>
    </cfRule>
  </conditionalFormatting>
  <conditionalFormatting sqref="N34 N42 N49 N56">
    <cfRule type="cellIs" dxfId="1863" priority="741" operator="between">
      <formula>0</formula>
      <formula>0</formula>
    </cfRule>
  </conditionalFormatting>
  <conditionalFormatting sqref="N1">
    <cfRule type="cellIs" dxfId="1861" priority="740" operator="between">
      <formula>0</formula>
      <formula>0</formula>
    </cfRule>
  </conditionalFormatting>
  <conditionalFormatting sqref="N1">
    <cfRule type="cellIs" dxfId="1859" priority="739" operator="between">
      <formula>0</formula>
      <formula>0</formula>
    </cfRule>
  </conditionalFormatting>
  <conditionalFormatting sqref="N1">
    <cfRule type="cellIs" dxfId="1857" priority="738" operator="between">
      <formula>0</formula>
      <formula>0</formula>
    </cfRule>
  </conditionalFormatting>
  <conditionalFormatting sqref="N85">
    <cfRule type="cellIs" dxfId="1855" priority="683" operator="between">
      <formula>0</formula>
      <formula>0</formula>
    </cfRule>
  </conditionalFormatting>
  <conditionalFormatting sqref="N81">
    <cfRule type="cellIs" dxfId="1853" priority="681" operator="between">
      <formula>0</formula>
      <formula>0</formula>
    </cfRule>
  </conditionalFormatting>
  <conditionalFormatting sqref="N13">
    <cfRule type="cellIs" dxfId="1851" priority="733" operator="between">
      <formula>0</formula>
      <formula>0</formula>
    </cfRule>
  </conditionalFormatting>
  <conditionalFormatting sqref="N11">
    <cfRule type="cellIs" dxfId="1849" priority="737" operator="between">
      <formula>0</formula>
      <formula>0</formula>
    </cfRule>
  </conditionalFormatting>
  <conditionalFormatting sqref="N130">
    <cfRule type="cellIs" dxfId="1847" priority="673" operator="between">
      <formula>0</formula>
      <formula>0</formula>
    </cfRule>
  </conditionalFormatting>
  <conditionalFormatting sqref="N17">
    <cfRule type="cellIs" dxfId="1845" priority="736" operator="between">
      <formula>0</formula>
      <formula>0</formula>
    </cfRule>
  </conditionalFormatting>
  <conditionalFormatting sqref="N131">
    <cfRule type="cellIs" dxfId="1843" priority="672" operator="between">
      <formula>0</formula>
      <formula>0</formula>
    </cfRule>
  </conditionalFormatting>
  <conditionalFormatting sqref="N12">
    <cfRule type="cellIs" dxfId="1841" priority="735" operator="between">
      <formula>0</formula>
      <formula>0</formula>
    </cfRule>
  </conditionalFormatting>
  <conditionalFormatting sqref="N127">
    <cfRule type="cellIs" dxfId="1839" priority="671" operator="between">
      <formula>0</formula>
      <formula>0</formula>
    </cfRule>
  </conditionalFormatting>
  <conditionalFormatting sqref="N15">
    <cfRule type="cellIs" dxfId="1837" priority="734" operator="between">
      <formula>0</formula>
      <formula>0</formula>
    </cfRule>
  </conditionalFormatting>
  <conditionalFormatting sqref="N129">
    <cfRule type="cellIs" dxfId="1835" priority="670" operator="between">
      <formula>0</formula>
      <formula>0</formula>
    </cfRule>
  </conditionalFormatting>
  <conditionalFormatting sqref="N7">
    <cfRule type="cellIs" dxfId="1833" priority="729" operator="between">
      <formula>0</formula>
      <formula>0</formula>
    </cfRule>
  </conditionalFormatting>
  <conditionalFormatting sqref="N128">
    <cfRule type="cellIs" dxfId="1831" priority="669" operator="between">
      <formula>0</formula>
      <formula>0</formula>
    </cfRule>
  </conditionalFormatting>
  <conditionalFormatting sqref="N10">
    <cfRule type="cellIs" dxfId="1829" priority="732" operator="between">
      <formula>0</formula>
      <formula>0</formula>
    </cfRule>
  </conditionalFormatting>
  <conditionalFormatting sqref="N123">
    <cfRule type="cellIs" dxfId="1827" priority="668" operator="between">
      <formula>0</formula>
      <formula>0</formula>
    </cfRule>
  </conditionalFormatting>
  <conditionalFormatting sqref="N24">
    <cfRule type="cellIs" dxfId="1825" priority="727" operator="between">
      <formula>0</formula>
      <formula>0</formula>
    </cfRule>
  </conditionalFormatting>
  <conditionalFormatting sqref="N6">
    <cfRule type="cellIs" dxfId="1823" priority="731" operator="between">
      <formula>0</formula>
      <formula>0</formula>
    </cfRule>
  </conditionalFormatting>
  <conditionalFormatting sqref="N119">
    <cfRule type="cellIs" dxfId="1821" priority="666" operator="between">
      <formula>0</formula>
      <formula>0</formula>
    </cfRule>
  </conditionalFormatting>
  <conditionalFormatting sqref="N9">
    <cfRule type="cellIs" dxfId="1819" priority="730" operator="between">
      <formula>0</formula>
      <formula>0</formula>
    </cfRule>
  </conditionalFormatting>
  <conditionalFormatting sqref="N122">
    <cfRule type="cellIs" dxfId="1817" priority="665" operator="between">
      <formula>0</formula>
      <formula>0</formula>
    </cfRule>
  </conditionalFormatting>
  <conditionalFormatting sqref="N21">
    <cfRule type="cellIs" dxfId="1815" priority="724" operator="between">
      <formula>0</formula>
      <formula>0</formula>
    </cfRule>
  </conditionalFormatting>
  <conditionalFormatting sqref="N121">
    <cfRule type="cellIs" dxfId="1813" priority="664" operator="between">
      <formula>0</formula>
      <formula>0</formula>
    </cfRule>
  </conditionalFormatting>
  <conditionalFormatting sqref="N23">
    <cfRule type="cellIs" dxfId="1811" priority="728" operator="between">
      <formula>0</formula>
      <formula>0</formula>
    </cfRule>
  </conditionalFormatting>
  <conditionalFormatting sqref="N19">
    <cfRule type="cellIs" dxfId="1809" priority="726" operator="between">
      <formula>0</formula>
      <formula>0</formula>
    </cfRule>
  </conditionalFormatting>
  <conditionalFormatting sqref="N22">
    <cfRule type="cellIs" dxfId="1807" priority="725" operator="between">
      <formula>0</formula>
      <formula>0</formula>
    </cfRule>
  </conditionalFormatting>
  <conditionalFormatting sqref="N30">
    <cfRule type="cellIs" dxfId="1805" priority="723" operator="between">
      <formula>0</formula>
      <formula>0</formula>
    </cfRule>
  </conditionalFormatting>
  <conditionalFormatting sqref="N28">
    <cfRule type="cellIs" dxfId="1803" priority="719" operator="between">
      <formula>0</formula>
      <formula>0</formula>
    </cfRule>
  </conditionalFormatting>
  <conditionalFormatting sqref="N31">
    <cfRule type="cellIs" dxfId="1801" priority="722" operator="between">
      <formula>0</formula>
      <formula>0</formula>
    </cfRule>
  </conditionalFormatting>
  <conditionalFormatting sqref="N27">
    <cfRule type="cellIs" dxfId="1799" priority="721" operator="between">
      <formula>0</formula>
      <formula>0</formula>
    </cfRule>
  </conditionalFormatting>
  <conditionalFormatting sqref="N29">
    <cfRule type="cellIs" dxfId="1797" priority="720" operator="between">
      <formula>0</formula>
      <formula>0</formula>
    </cfRule>
  </conditionalFormatting>
  <conditionalFormatting sqref="N36">
    <cfRule type="cellIs" dxfId="1795" priority="716" operator="between">
      <formula>0</formula>
      <formula>0</formula>
    </cfRule>
  </conditionalFormatting>
  <conditionalFormatting sqref="N35">
    <cfRule type="cellIs" dxfId="1793" priority="718" operator="between">
      <formula>0</formula>
      <formula>0</formula>
    </cfRule>
  </conditionalFormatting>
  <conditionalFormatting sqref="N135">
    <cfRule type="cellIs" dxfId="1791" priority="653" operator="between">
      <formula>0</formula>
      <formula>0</formula>
    </cfRule>
  </conditionalFormatting>
  <conditionalFormatting sqref="N37">
    <cfRule type="cellIs" dxfId="1789" priority="717" operator="between">
      <formula>0</formula>
      <formula>0</formula>
    </cfRule>
  </conditionalFormatting>
  <conditionalFormatting sqref="N134">
    <cfRule type="cellIs" dxfId="1787" priority="652" operator="between">
      <formula>0</formula>
      <formula>0</formula>
    </cfRule>
  </conditionalFormatting>
  <conditionalFormatting sqref="N169">
    <cfRule type="cellIs" dxfId="1785" priority="650" operator="between">
      <formula>0</formula>
      <formula>0</formula>
    </cfRule>
  </conditionalFormatting>
  <conditionalFormatting sqref="N38">
    <cfRule type="cellIs" dxfId="1783" priority="715" operator="between">
      <formula>0</formula>
      <formula>0</formula>
    </cfRule>
  </conditionalFormatting>
  <conditionalFormatting sqref="N171">
    <cfRule type="cellIs" dxfId="1781" priority="649" operator="between">
      <formula>0</formula>
      <formula>0</formula>
    </cfRule>
  </conditionalFormatting>
  <conditionalFormatting sqref="N41">
    <cfRule type="cellIs" dxfId="1779" priority="714" operator="between">
      <formula>0</formula>
      <formula>0</formula>
    </cfRule>
  </conditionalFormatting>
  <conditionalFormatting sqref="N47">
    <cfRule type="cellIs" dxfId="1777" priority="713" operator="between">
      <formula>0</formula>
      <formula>0</formula>
    </cfRule>
  </conditionalFormatting>
  <conditionalFormatting sqref="N44">
    <cfRule type="cellIs" dxfId="1775" priority="709" operator="between">
      <formula>0</formula>
      <formula>0</formula>
    </cfRule>
  </conditionalFormatting>
  <conditionalFormatting sqref="N48">
    <cfRule type="cellIs" dxfId="1773" priority="712" operator="between">
      <formula>0</formula>
      <formula>0</formula>
    </cfRule>
  </conditionalFormatting>
  <conditionalFormatting sqref="N43">
    <cfRule type="cellIs" dxfId="1771" priority="711" operator="between">
      <formula>0</formula>
      <formula>0</formula>
    </cfRule>
  </conditionalFormatting>
  <conditionalFormatting sqref="N46">
    <cfRule type="cellIs" dxfId="1769" priority="710" operator="between">
      <formula>0</formula>
      <formula>0</formula>
    </cfRule>
  </conditionalFormatting>
  <conditionalFormatting sqref="N54">
    <cfRule type="cellIs" dxfId="1767" priority="708" operator="between">
      <formula>0</formula>
      <formula>0</formula>
    </cfRule>
  </conditionalFormatting>
  <conditionalFormatting sqref="N52">
    <cfRule type="cellIs" dxfId="1765" priority="704" operator="between">
      <formula>0</formula>
      <formula>0</formula>
    </cfRule>
  </conditionalFormatting>
  <conditionalFormatting sqref="N55">
    <cfRule type="cellIs" dxfId="1763" priority="707" operator="between">
      <formula>0</formula>
      <formula>0</formula>
    </cfRule>
  </conditionalFormatting>
  <conditionalFormatting sqref="N50">
    <cfRule type="cellIs" dxfId="1761" priority="706" operator="between">
      <formula>0</formula>
      <formula>0</formula>
    </cfRule>
  </conditionalFormatting>
  <conditionalFormatting sqref="N154">
    <cfRule type="cellIs" dxfId="1759" priority="639" operator="between">
      <formula>0</formula>
      <formula>0</formula>
    </cfRule>
  </conditionalFormatting>
  <conditionalFormatting sqref="N53">
    <cfRule type="cellIs" dxfId="1757" priority="705" operator="between">
      <formula>0</formula>
      <formula>0</formula>
    </cfRule>
  </conditionalFormatting>
  <conditionalFormatting sqref="N155">
    <cfRule type="cellIs" dxfId="1755" priority="638" operator="between">
      <formula>0</formula>
      <formula>0</formula>
    </cfRule>
  </conditionalFormatting>
  <conditionalFormatting sqref="N150">
    <cfRule type="cellIs" dxfId="1753" priority="637" operator="between">
      <formula>0</formula>
      <formula>0</formula>
    </cfRule>
  </conditionalFormatting>
  <conditionalFormatting sqref="N62">
    <cfRule type="cellIs" dxfId="1751" priority="703" operator="between">
      <formula>0</formula>
      <formula>0</formula>
    </cfRule>
  </conditionalFormatting>
  <conditionalFormatting sqref="N153">
    <cfRule type="cellIs" dxfId="1749" priority="636" operator="between">
      <formula>0</formula>
      <formula>0</formula>
    </cfRule>
  </conditionalFormatting>
  <conditionalFormatting sqref="N60">
    <cfRule type="cellIs" dxfId="1747" priority="699" operator="between">
      <formula>0</formula>
      <formula>0</formula>
    </cfRule>
  </conditionalFormatting>
  <conditionalFormatting sqref="N63">
    <cfRule type="cellIs" dxfId="1745" priority="702" operator="between">
      <formula>0</formula>
      <formula>0</formula>
    </cfRule>
  </conditionalFormatting>
  <conditionalFormatting sqref="N152">
    <cfRule type="cellIs" dxfId="1743" priority="635" operator="between">
      <formula>0</formula>
      <formula>0</formula>
    </cfRule>
  </conditionalFormatting>
  <conditionalFormatting sqref="N59">
    <cfRule type="cellIs" dxfId="1741" priority="701" operator="between">
      <formula>0</formula>
      <formula>0</formula>
    </cfRule>
  </conditionalFormatting>
  <conditionalFormatting sqref="N147">
    <cfRule type="cellIs" dxfId="1739" priority="634" operator="between">
      <formula>0</formula>
      <formula>0</formula>
    </cfRule>
  </conditionalFormatting>
  <conditionalFormatting sqref="N61">
    <cfRule type="cellIs" dxfId="1737" priority="700" operator="between">
      <formula>0</formula>
      <formula>0</formula>
    </cfRule>
  </conditionalFormatting>
  <conditionalFormatting sqref="N148">
    <cfRule type="cellIs" dxfId="1735" priority="633" operator="between">
      <formula>0</formula>
      <formula>0</formula>
    </cfRule>
  </conditionalFormatting>
  <conditionalFormatting sqref="N143">
    <cfRule type="cellIs" dxfId="1733" priority="632" operator="between">
      <formula>0</formula>
      <formula>0</formula>
    </cfRule>
  </conditionalFormatting>
  <conditionalFormatting sqref="N69">
    <cfRule type="cellIs" dxfId="1731" priority="698" operator="between">
      <formula>0</formula>
      <formula>0</formula>
    </cfRule>
  </conditionalFormatting>
  <conditionalFormatting sqref="N146">
    <cfRule type="cellIs" dxfId="1729" priority="631" operator="between">
      <formula>0</formula>
      <formula>0</formula>
    </cfRule>
  </conditionalFormatting>
  <conditionalFormatting sqref="N67">
    <cfRule type="cellIs" dxfId="1727" priority="694" operator="between">
      <formula>0</formula>
      <formula>0</formula>
    </cfRule>
  </conditionalFormatting>
  <conditionalFormatting sqref="N71">
    <cfRule type="cellIs" dxfId="1725" priority="697" operator="between">
      <formula>0</formula>
      <formula>0</formula>
    </cfRule>
  </conditionalFormatting>
  <conditionalFormatting sqref="N144">
    <cfRule type="cellIs" dxfId="1723" priority="630" operator="between">
      <formula>0</formula>
      <formula>0</formula>
    </cfRule>
  </conditionalFormatting>
  <conditionalFormatting sqref="N66">
    <cfRule type="cellIs" dxfId="1721" priority="696" operator="between">
      <formula>0</formula>
      <formula>0</formula>
    </cfRule>
  </conditionalFormatting>
  <conditionalFormatting sqref="N200">
    <cfRule type="cellIs" dxfId="1719" priority="628" operator="between">
      <formula>0</formula>
      <formula>0</formula>
    </cfRule>
  </conditionalFormatting>
  <conditionalFormatting sqref="N68">
    <cfRule type="cellIs" dxfId="1717" priority="695" operator="between">
      <formula>0</formula>
      <formula>0</formula>
    </cfRule>
  </conditionalFormatting>
  <conditionalFormatting sqref="N202">
    <cfRule type="cellIs" dxfId="1715" priority="627" operator="between">
      <formula>0</formula>
      <formula>0</formula>
    </cfRule>
  </conditionalFormatting>
  <conditionalFormatting sqref="N197">
    <cfRule type="cellIs" dxfId="1713" priority="626" operator="between">
      <formula>0</formula>
      <formula>0</formula>
    </cfRule>
  </conditionalFormatting>
  <conditionalFormatting sqref="N100">
    <cfRule type="cellIs" dxfId="1711" priority="693" operator="between">
      <formula>0</formula>
      <formula>0</formula>
    </cfRule>
  </conditionalFormatting>
  <conditionalFormatting sqref="N199">
    <cfRule type="cellIs" dxfId="1709" priority="625" operator="between">
      <formula>0</formula>
      <formula>0</formula>
    </cfRule>
  </conditionalFormatting>
  <conditionalFormatting sqref="N98">
    <cfRule type="cellIs" dxfId="1707" priority="689" operator="between">
      <formula>0</formula>
      <formula>0</formula>
    </cfRule>
  </conditionalFormatting>
  <conditionalFormatting sqref="N102">
    <cfRule type="cellIs" dxfId="1705" priority="692" operator="between">
      <formula>0</formula>
      <formula>0</formula>
    </cfRule>
  </conditionalFormatting>
  <conditionalFormatting sqref="N198">
    <cfRule type="cellIs" dxfId="1703" priority="624" operator="between">
      <formula>0</formula>
      <formula>0</formula>
    </cfRule>
  </conditionalFormatting>
  <conditionalFormatting sqref="N97">
    <cfRule type="cellIs" dxfId="1701" priority="691" operator="between">
      <formula>0</formula>
      <formula>0</formula>
    </cfRule>
  </conditionalFormatting>
  <conditionalFormatting sqref="N192">
    <cfRule type="cellIs" dxfId="1699" priority="623" operator="between">
      <formula>0</formula>
      <formula>0</formula>
    </cfRule>
  </conditionalFormatting>
  <conditionalFormatting sqref="N99">
    <cfRule type="cellIs" dxfId="1697" priority="690" operator="between">
      <formula>0</formula>
      <formula>0</formula>
    </cfRule>
  </conditionalFormatting>
  <conditionalFormatting sqref="N194">
    <cfRule type="cellIs" dxfId="1695" priority="622" operator="between">
      <formula>0</formula>
      <formula>0</formula>
    </cfRule>
  </conditionalFormatting>
  <conditionalFormatting sqref="N189">
    <cfRule type="cellIs" dxfId="1693" priority="621" operator="between">
      <formula>0</formula>
      <formula>0</formula>
    </cfRule>
  </conditionalFormatting>
  <conditionalFormatting sqref="N78">
    <cfRule type="cellIs" dxfId="1691" priority="688" operator="between">
      <formula>0</formula>
      <formula>0</formula>
    </cfRule>
  </conditionalFormatting>
  <conditionalFormatting sqref="N191">
    <cfRule type="cellIs" dxfId="1689" priority="620" operator="between">
      <formula>0</formula>
      <formula>0</formula>
    </cfRule>
  </conditionalFormatting>
  <conditionalFormatting sqref="N75">
    <cfRule type="cellIs" dxfId="1687" priority="684" operator="between">
      <formula>0</formula>
      <formula>0</formula>
    </cfRule>
  </conditionalFormatting>
  <conditionalFormatting sqref="N79">
    <cfRule type="cellIs" dxfId="1685" priority="687" operator="between">
      <formula>0</formula>
      <formula>0</formula>
    </cfRule>
  </conditionalFormatting>
  <conditionalFormatting sqref="N190">
    <cfRule type="cellIs" dxfId="1683" priority="619" operator="between">
      <formula>0</formula>
      <formula>0</formula>
    </cfRule>
  </conditionalFormatting>
  <conditionalFormatting sqref="N74">
    <cfRule type="cellIs" dxfId="1681" priority="686" operator="between">
      <formula>0</formula>
      <formula>0</formula>
    </cfRule>
  </conditionalFormatting>
  <conditionalFormatting sqref="N180 N173">
    <cfRule type="cellIs" dxfId="1679" priority="618" operator="between">
      <formula>0</formula>
      <formula>0</formula>
    </cfRule>
  </conditionalFormatting>
  <conditionalFormatting sqref="N77">
    <cfRule type="cellIs" dxfId="1677" priority="685" operator="between">
      <formula>0</formula>
      <formula>0</formula>
    </cfRule>
  </conditionalFormatting>
  <conditionalFormatting sqref="N83">
    <cfRule type="cellIs" dxfId="1675" priority="679" operator="between">
      <formula>0</formula>
      <formula>0</formula>
    </cfRule>
  </conditionalFormatting>
  <conditionalFormatting sqref="N87">
    <cfRule type="cellIs" dxfId="1673" priority="682" operator="between">
      <formula>0</formula>
      <formula>0</formula>
    </cfRule>
  </conditionalFormatting>
  <conditionalFormatting sqref="N84">
    <cfRule type="cellIs" dxfId="1671" priority="680" operator="between">
      <formula>0</formula>
      <formula>0</formula>
    </cfRule>
  </conditionalFormatting>
  <conditionalFormatting sqref="N93">
    <cfRule type="cellIs" dxfId="1669" priority="678" operator="between">
      <formula>0</formula>
      <formula>0</formula>
    </cfRule>
  </conditionalFormatting>
  <conditionalFormatting sqref="N91">
    <cfRule type="cellIs" dxfId="1667" priority="674" operator="between">
      <formula>0</formula>
      <formula>0</formula>
    </cfRule>
  </conditionalFormatting>
  <conditionalFormatting sqref="N94">
    <cfRule type="cellIs" dxfId="1665" priority="677" operator="between">
      <formula>0</formula>
      <formula>0</formula>
    </cfRule>
  </conditionalFormatting>
  <conditionalFormatting sqref="N90">
    <cfRule type="cellIs" dxfId="1663" priority="676" operator="between">
      <formula>0</formula>
      <formula>0</formula>
    </cfRule>
  </conditionalFormatting>
  <conditionalFormatting sqref="N227 N218">
    <cfRule type="cellIs" dxfId="1661" priority="607" operator="between">
      <formula>0</formula>
      <formula>0</formula>
    </cfRule>
  </conditionalFormatting>
  <conditionalFormatting sqref="N92">
    <cfRule type="cellIs" dxfId="1659" priority="675" operator="between">
      <formula>0</formula>
      <formula>0</formula>
    </cfRule>
  </conditionalFormatting>
  <conditionalFormatting sqref="N124">
    <cfRule type="cellIs" dxfId="1657" priority="667" operator="between">
      <formula>0</formula>
      <formula>0</formula>
    </cfRule>
  </conditionalFormatting>
  <conditionalFormatting sqref="N116">
    <cfRule type="cellIs" dxfId="1655" priority="663" operator="between">
      <formula>0</formula>
      <formula>0</formula>
    </cfRule>
  </conditionalFormatting>
  <conditionalFormatting sqref="N301">
    <cfRule type="cellIs" dxfId="1653" priority="557" operator="between">
      <formula>0</formula>
      <formula>0</formula>
    </cfRule>
  </conditionalFormatting>
  <conditionalFormatting sqref="N112">
    <cfRule type="cellIs" dxfId="1651" priority="659" operator="between">
      <formula>0</formula>
      <formula>0</formula>
    </cfRule>
  </conditionalFormatting>
  <conditionalFormatting sqref="N117">
    <cfRule type="cellIs" dxfId="1649" priority="662" operator="between">
      <formula>0</formula>
      <formula>0</formula>
    </cfRule>
  </conditionalFormatting>
  <conditionalFormatting sqref="N303">
    <cfRule type="cellIs" dxfId="1647" priority="556" operator="between">
      <formula>0</formula>
      <formula>0</formula>
    </cfRule>
  </conditionalFormatting>
  <conditionalFormatting sqref="N111">
    <cfRule type="cellIs" dxfId="1645" priority="661" operator="between">
      <formula>0</formula>
      <formula>0</formula>
    </cfRule>
  </conditionalFormatting>
  <conditionalFormatting sqref="N297">
    <cfRule type="cellIs" dxfId="1643" priority="555" operator="between">
      <formula>0</formula>
      <formula>0</formula>
    </cfRule>
  </conditionalFormatting>
  <conditionalFormatting sqref="N115">
    <cfRule type="cellIs" dxfId="1641" priority="660" operator="between">
      <formula>0</formula>
      <formula>0</formula>
    </cfRule>
  </conditionalFormatting>
  <conditionalFormatting sqref="N299">
    <cfRule type="cellIs" dxfId="1639" priority="554" operator="between">
      <formula>0</formula>
      <formula>0</formula>
    </cfRule>
  </conditionalFormatting>
  <conditionalFormatting sqref="N298">
    <cfRule type="cellIs" dxfId="1637" priority="553" operator="between">
      <formula>0</formula>
      <formula>0</formula>
    </cfRule>
  </conditionalFormatting>
  <conditionalFormatting sqref="N108">
    <cfRule type="cellIs" dxfId="1635" priority="656" operator="between">
      <formula>0</formula>
      <formula>0</formula>
    </cfRule>
  </conditionalFormatting>
  <conditionalFormatting sqref="N106">
    <cfRule type="cellIs" dxfId="1633" priority="658" operator="between">
      <formula>0</formula>
      <formula>0</formula>
    </cfRule>
  </conditionalFormatting>
  <conditionalFormatting sqref="N293">
    <cfRule type="cellIs" dxfId="1631" priority="552" operator="between">
      <formula>0</formula>
      <formula>0</formula>
    </cfRule>
  </conditionalFormatting>
  <conditionalFormatting sqref="N109">
    <cfRule type="cellIs" dxfId="1629" priority="657" operator="between">
      <formula>0</formula>
      <formula>0</formula>
    </cfRule>
  </conditionalFormatting>
  <conditionalFormatting sqref="N295">
    <cfRule type="cellIs" dxfId="1627" priority="551" operator="between">
      <formula>0</formula>
      <formula>0</formula>
    </cfRule>
  </conditionalFormatting>
  <conditionalFormatting sqref="N290">
    <cfRule type="cellIs" dxfId="1625" priority="550" operator="between">
      <formula>0</formula>
      <formula>0</formula>
    </cfRule>
  </conditionalFormatting>
  <conditionalFormatting sqref="N136">
    <cfRule type="cellIs" dxfId="1623" priority="655" operator="between">
      <formula>0</formula>
      <formula>0</formula>
    </cfRule>
  </conditionalFormatting>
  <conditionalFormatting sqref="N292">
    <cfRule type="cellIs" dxfId="1621" priority="549" operator="between">
      <formula>0</formula>
      <formula>0</formula>
    </cfRule>
  </conditionalFormatting>
  <conditionalFormatting sqref="N137">
    <cfRule type="cellIs" dxfId="1619" priority="654" operator="between">
      <formula>0</formula>
      <formula>0</formula>
    </cfRule>
  </conditionalFormatting>
  <conditionalFormatting sqref="N291">
    <cfRule type="cellIs" dxfId="1617" priority="548" operator="between">
      <formula>0</formula>
      <formula>0</formula>
    </cfRule>
  </conditionalFormatting>
  <conditionalFormatting sqref="N286">
    <cfRule type="cellIs" dxfId="1615" priority="546" operator="between">
      <formula>0</formula>
      <formula>0</formula>
    </cfRule>
  </conditionalFormatting>
  <conditionalFormatting sqref="N287">
    <cfRule type="cellIs" dxfId="1613" priority="545" operator="between">
      <formula>0</formula>
      <formula>0</formula>
    </cfRule>
  </conditionalFormatting>
  <conditionalFormatting sqref="N164 N156">
    <cfRule type="cellIs" dxfId="1611" priority="651" operator="between">
      <formula>0</formula>
      <formula>0</formula>
    </cfRule>
  </conditionalFormatting>
  <conditionalFormatting sqref="N167">
    <cfRule type="cellIs" dxfId="1609" priority="646" operator="between">
      <formula>0</formula>
      <formula>0</formula>
    </cfRule>
  </conditionalFormatting>
  <conditionalFormatting sqref="N165">
    <cfRule type="cellIs" dxfId="1607" priority="648" operator="between">
      <formula>0</formula>
      <formula>0</formula>
    </cfRule>
  </conditionalFormatting>
  <conditionalFormatting sqref="N168">
    <cfRule type="cellIs" dxfId="1605" priority="647" operator="between">
      <formula>0</formula>
      <formula>0</formula>
    </cfRule>
  </conditionalFormatting>
  <conditionalFormatting sqref="N161">
    <cfRule type="cellIs" dxfId="1603" priority="645" operator="between">
      <formula>0</formula>
      <formula>0</formula>
    </cfRule>
  </conditionalFormatting>
  <conditionalFormatting sqref="N159">
    <cfRule type="cellIs" dxfId="1601" priority="641" operator="between">
      <formula>0</formula>
      <formula>0</formula>
    </cfRule>
  </conditionalFormatting>
  <conditionalFormatting sqref="N162">
    <cfRule type="cellIs" dxfId="1599" priority="644" operator="between">
      <formula>0</formula>
      <formula>0</formula>
    </cfRule>
  </conditionalFormatting>
  <conditionalFormatting sqref="N158">
    <cfRule type="cellIs" dxfId="1597" priority="643" operator="between">
      <formula>0</formula>
      <formula>0</formula>
    </cfRule>
  </conditionalFormatting>
  <conditionalFormatting sqref="N160">
    <cfRule type="cellIs" dxfId="1595" priority="642" operator="between">
      <formula>0</formula>
      <formula>0</formula>
    </cfRule>
  </conditionalFormatting>
  <conditionalFormatting sqref="N333">
    <cfRule type="cellIs" dxfId="1593" priority="535" operator="between">
      <formula>0</formula>
      <formula>0</formula>
    </cfRule>
  </conditionalFormatting>
  <conditionalFormatting sqref="N328">
    <cfRule type="cellIs" dxfId="1591" priority="534" operator="between">
      <formula>0</formula>
      <formula>0</formula>
    </cfRule>
  </conditionalFormatting>
  <conditionalFormatting sqref="N149 N142">
    <cfRule type="cellIs" dxfId="1589" priority="640" operator="between">
      <formula>0</formula>
      <formula>0</formula>
    </cfRule>
  </conditionalFormatting>
  <conditionalFormatting sqref="N317">
    <cfRule type="cellIs" dxfId="1587" priority="525" operator="between">
      <formula>0</formula>
      <formula>0</formula>
    </cfRule>
  </conditionalFormatting>
  <conditionalFormatting sqref="N318">
    <cfRule type="cellIs" dxfId="1585" priority="524" operator="between">
      <formula>0</formula>
      <formula>0</formula>
    </cfRule>
  </conditionalFormatting>
  <conditionalFormatting sqref="N314">
    <cfRule type="cellIs" dxfId="1583" priority="523" operator="between">
      <formula>0</formula>
      <formula>0</formula>
    </cfRule>
  </conditionalFormatting>
  <conditionalFormatting sqref="N196 N187">
    <cfRule type="cellIs" dxfId="1581" priority="629" operator="between">
      <formula>0</formula>
      <formula>0</formula>
    </cfRule>
  </conditionalFormatting>
  <conditionalFormatting sqref="N309">
    <cfRule type="cellIs" dxfId="1579" priority="518" operator="between">
      <formula>0</formula>
      <formula>0</formula>
    </cfRule>
  </conditionalFormatting>
  <conditionalFormatting sqref="N308">
    <cfRule type="cellIs" dxfId="1577" priority="517" operator="between">
      <formula>0</formula>
      <formula>0</formula>
    </cfRule>
  </conditionalFormatting>
  <conditionalFormatting sqref="N340">
    <cfRule type="cellIs" dxfId="1575" priority="516" operator="between">
      <formula>0</formula>
      <formula>0</formula>
    </cfRule>
  </conditionalFormatting>
  <conditionalFormatting sqref="N336">
    <cfRule type="cellIs" dxfId="1573" priority="515" operator="between">
      <formula>0</formula>
      <formula>0</formula>
    </cfRule>
  </conditionalFormatting>
  <conditionalFormatting sqref="N339">
    <cfRule type="cellIs" dxfId="1571" priority="514" operator="between">
      <formula>0</formula>
      <formula>0</formula>
    </cfRule>
  </conditionalFormatting>
  <conditionalFormatting sqref="N337">
    <cfRule type="cellIs" dxfId="1569" priority="513" operator="between">
      <formula>0</formula>
      <formula>0</formula>
    </cfRule>
  </conditionalFormatting>
  <conditionalFormatting sqref="N185">
    <cfRule type="cellIs" dxfId="1567" priority="617" operator="between">
      <formula>0</formula>
      <formula>0</formula>
    </cfRule>
  </conditionalFormatting>
  <conditionalFormatting sqref="N183">
    <cfRule type="cellIs" dxfId="1565" priority="613" operator="between">
      <formula>0</formula>
      <formula>0</formula>
    </cfRule>
  </conditionalFormatting>
  <conditionalFormatting sqref="N186">
    <cfRule type="cellIs" dxfId="1563" priority="616" operator="between">
      <formula>0</formula>
      <formula>0</formula>
    </cfRule>
  </conditionalFormatting>
  <conditionalFormatting sqref="N181">
    <cfRule type="cellIs" dxfId="1561" priority="615" operator="between">
      <formula>0</formula>
      <formula>0</formula>
    </cfRule>
  </conditionalFormatting>
  <conditionalFormatting sqref="N184">
    <cfRule type="cellIs" dxfId="1559" priority="614" operator="between">
      <formula>0</formula>
      <formula>0</formula>
    </cfRule>
  </conditionalFormatting>
  <conditionalFormatting sqref="N178">
    <cfRule type="cellIs" dxfId="1557" priority="612" operator="between">
      <formula>0</formula>
      <formula>0</formula>
    </cfRule>
  </conditionalFormatting>
  <conditionalFormatting sqref="N175">
    <cfRule type="cellIs" dxfId="1555" priority="608" operator="between">
      <formula>0</formula>
      <formula>0</formula>
    </cfRule>
  </conditionalFormatting>
  <conditionalFormatting sqref="N179">
    <cfRule type="cellIs" dxfId="1553" priority="611" operator="between">
      <formula>0</formula>
      <formula>0</formula>
    </cfRule>
  </conditionalFormatting>
  <conditionalFormatting sqref="N174">
    <cfRule type="cellIs" dxfId="1551" priority="610" operator="between">
      <formula>0</formula>
      <formula>0</formula>
    </cfRule>
  </conditionalFormatting>
  <conditionalFormatting sqref="N177">
    <cfRule type="cellIs" dxfId="1549" priority="609" operator="between">
      <formula>0</formula>
      <formula>0</formula>
    </cfRule>
  </conditionalFormatting>
  <conditionalFormatting sqref="N351">
    <cfRule type="cellIs" dxfId="1547" priority="501" operator="between">
      <formula>0</formula>
      <formula>0</formula>
    </cfRule>
  </conditionalFormatting>
  <conditionalFormatting sqref="N231">
    <cfRule type="cellIs" dxfId="1545" priority="606" operator="between">
      <formula>0</formula>
      <formula>0</formula>
    </cfRule>
  </conditionalFormatting>
  <conditionalFormatting sqref="N229">
    <cfRule type="cellIs" dxfId="1543" priority="602" operator="between">
      <formula>0</formula>
      <formula>0</formula>
    </cfRule>
  </conditionalFormatting>
  <conditionalFormatting sqref="N233">
    <cfRule type="cellIs" dxfId="1541" priority="605" operator="between">
      <formula>0</formula>
      <formula>0</formula>
    </cfRule>
  </conditionalFormatting>
  <conditionalFormatting sqref="N228">
    <cfRule type="cellIs" dxfId="1539" priority="604" operator="between">
      <formula>0</formula>
      <formula>0</formula>
    </cfRule>
  </conditionalFormatting>
  <conditionalFormatting sqref="N230">
    <cfRule type="cellIs" dxfId="1537" priority="603" operator="between">
      <formula>0</formula>
      <formula>0</formula>
    </cfRule>
  </conditionalFormatting>
  <conditionalFormatting sqref="N224">
    <cfRule type="cellIs" dxfId="1535" priority="601" operator="between">
      <formula>0</formula>
      <formula>0</formula>
    </cfRule>
  </conditionalFormatting>
  <conditionalFormatting sqref="N222">
    <cfRule type="cellIs" dxfId="1533" priority="597" operator="between">
      <formula>0</formula>
      <formula>0</formula>
    </cfRule>
  </conditionalFormatting>
  <conditionalFormatting sqref="N225">
    <cfRule type="cellIs" dxfId="1531" priority="600" operator="between">
      <formula>0</formula>
      <formula>0</formula>
    </cfRule>
  </conditionalFormatting>
  <conditionalFormatting sqref="N221">
    <cfRule type="cellIs" dxfId="1529" priority="599" operator="between">
      <formula>0</formula>
      <formula>0</formula>
    </cfRule>
  </conditionalFormatting>
  <conditionalFormatting sqref="N223">
    <cfRule type="cellIs" dxfId="1527" priority="598" operator="between">
      <formula>0</formula>
      <formula>0</formula>
    </cfRule>
  </conditionalFormatting>
  <conditionalFormatting sqref="N211">
    <cfRule type="cellIs" dxfId="1525" priority="596" operator="between">
      <formula>0</formula>
      <formula>0</formula>
    </cfRule>
  </conditionalFormatting>
  <conditionalFormatting sqref="N216">
    <cfRule type="cellIs" dxfId="1523" priority="595" operator="between">
      <formula>0</formula>
      <formula>0</formula>
    </cfRule>
  </conditionalFormatting>
  <conditionalFormatting sqref="N214">
    <cfRule type="cellIs" dxfId="1521" priority="591" operator="between">
      <formula>0</formula>
      <formula>0</formula>
    </cfRule>
  </conditionalFormatting>
  <conditionalFormatting sqref="N217">
    <cfRule type="cellIs" dxfId="1519" priority="594" operator="between">
      <formula>0</formula>
      <formula>0</formula>
    </cfRule>
  </conditionalFormatting>
  <conditionalFormatting sqref="N212">
    <cfRule type="cellIs" dxfId="1517" priority="593" operator="between">
      <formula>0</formula>
      <formula>0</formula>
    </cfRule>
  </conditionalFormatting>
  <conditionalFormatting sqref="N215">
    <cfRule type="cellIs" dxfId="1515" priority="592" operator="between">
      <formula>0</formula>
      <formula>0</formula>
    </cfRule>
  </conditionalFormatting>
  <conditionalFormatting sqref="N210">
    <cfRule type="cellIs" dxfId="1513" priority="590" operator="between">
      <formula>0</formula>
      <formula>0</formula>
    </cfRule>
  </conditionalFormatting>
  <conditionalFormatting sqref="N208">
    <cfRule type="cellIs" dxfId="1511" priority="587" operator="between">
      <formula>0</formula>
      <formula>0</formula>
    </cfRule>
  </conditionalFormatting>
  <conditionalFormatting sqref="N237">
    <cfRule type="cellIs" dxfId="1509" priority="584" operator="between">
      <formula>0</formula>
      <formula>0</formula>
    </cfRule>
  </conditionalFormatting>
  <conditionalFormatting sqref="N234">
    <cfRule type="cellIs" dxfId="1507" priority="586" operator="between">
      <formula>0</formula>
      <formula>0</formula>
    </cfRule>
  </conditionalFormatting>
  <conditionalFormatting sqref="N206">
    <cfRule type="cellIs" dxfId="1505" priority="589" operator="between">
      <formula>0</formula>
      <formula>0</formula>
    </cfRule>
  </conditionalFormatting>
  <conditionalFormatting sqref="N209">
    <cfRule type="cellIs" dxfId="1503" priority="588" operator="between">
      <formula>0</formula>
      <formula>0</formula>
    </cfRule>
  </conditionalFormatting>
  <conditionalFormatting sqref="N236">
    <cfRule type="cellIs" dxfId="1501" priority="583" operator="between">
      <formula>0</formula>
      <formula>0</formula>
    </cfRule>
  </conditionalFormatting>
  <conditionalFormatting sqref="N235">
    <cfRule type="cellIs" dxfId="1499" priority="585" operator="between">
      <formula>0</formula>
      <formula>0</formula>
    </cfRule>
  </conditionalFormatting>
  <conditionalFormatting sqref="N371">
    <cfRule type="cellIs" dxfId="1497" priority="510" operator="between">
      <formula>0</formula>
      <formula>0</formula>
    </cfRule>
  </conditionalFormatting>
  <conditionalFormatting sqref="N240">
    <cfRule type="cellIs" dxfId="1495" priority="581" operator="between">
      <formula>0</formula>
      <formula>0</formula>
    </cfRule>
  </conditionalFormatting>
  <conditionalFormatting sqref="N241">
    <cfRule type="cellIs" dxfId="1493" priority="582" operator="between">
      <formula>0</formula>
      <formula>0</formula>
    </cfRule>
  </conditionalFormatting>
  <conditionalFormatting sqref="N367">
    <cfRule type="cellIs" dxfId="1491" priority="509" operator="between">
      <formula>0</formula>
      <formula>0</formula>
    </cfRule>
  </conditionalFormatting>
  <conditionalFormatting sqref="N370">
    <cfRule type="cellIs" dxfId="1489" priority="508" operator="between">
      <formula>0</formula>
      <formula>0</formula>
    </cfRule>
  </conditionalFormatting>
  <conditionalFormatting sqref="N265 N258">
    <cfRule type="cellIs" dxfId="1487" priority="580" operator="between">
      <formula>0</formula>
      <formula>0</formula>
    </cfRule>
  </conditionalFormatting>
  <conditionalFormatting sqref="N270">
    <cfRule type="cellIs" dxfId="1485" priority="579" operator="between">
      <formula>0</formula>
      <formula>0</formula>
    </cfRule>
  </conditionalFormatting>
  <conditionalFormatting sqref="N267">
    <cfRule type="cellIs" dxfId="1483" priority="575" operator="between">
      <formula>0</formula>
      <formula>0</formula>
    </cfRule>
  </conditionalFormatting>
  <conditionalFormatting sqref="N271">
    <cfRule type="cellIs" dxfId="1481" priority="578" operator="between">
      <formula>0</formula>
      <formula>0</formula>
    </cfRule>
  </conditionalFormatting>
  <conditionalFormatting sqref="N266">
    <cfRule type="cellIs" dxfId="1479" priority="577" operator="between">
      <formula>0</formula>
      <formula>0</formula>
    </cfRule>
  </conditionalFormatting>
  <conditionalFormatting sqref="N268">
    <cfRule type="cellIs" dxfId="1477" priority="576" operator="between">
      <formula>0</formula>
      <formula>0</formula>
    </cfRule>
  </conditionalFormatting>
  <conditionalFormatting sqref="N262">
    <cfRule type="cellIs" dxfId="1475" priority="574" operator="between">
      <formula>0</formula>
      <formula>0</formula>
    </cfRule>
  </conditionalFormatting>
  <conditionalFormatting sqref="N260">
    <cfRule type="cellIs" dxfId="1473" priority="570" operator="between">
      <formula>0</formula>
      <formula>0</formula>
    </cfRule>
  </conditionalFormatting>
  <conditionalFormatting sqref="N264">
    <cfRule type="cellIs" dxfId="1471" priority="573" operator="between">
      <formula>0</formula>
      <formula>0</formula>
    </cfRule>
  </conditionalFormatting>
  <conditionalFormatting sqref="N355">
    <cfRule type="cellIs" dxfId="1469" priority="500" operator="between">
      <formula>0</formula>
      <formula>0</formula>
    </cfRule>
  </conditionalFormatting>
  <conditionalFormatting sqref="N259">
    <cfRule type="cellIs" dxfId="1467" priority="572" operator="between">
      <formula>0</formula>
      <formula>0</formula>
    </cfRule>
  </conditionalFormatting>
  <conditionalFormatting sqref="N358">
    <cfRule type="cellIs" dxfId="1465" priority="499" operator="between">
      <formula>0</formula>
      <formula>0</formula>
    </cfRule>
  </conditionalFormatting>
  <conditionalFormatting sqref="N261">
    <cfRule type="cellIs" dxfId="1463" priority="571" operator="between">
      <formula>0</formula>
      <formula>0</formula>
    </cfRule>
  </conditionalFormatting>
  <conditionalFormatting sqref="N352">
    <cfRule type="cellIs" dxfId="1461" priority="498" operator="between">
      <formula>0</formula>
      <formula>0</formula>
    </cfRule>
  </conditionalFormatting>
  <conditionalFormatting sqref="N354">
    <cfRule type="cellIs" dxfId="1459" priority="497" operator="between">
      <formula>0</formula>
      <formula>0</formula>
    </cfRule>
  </conditionalFormatting>
  <conditionalFormatting sqref="N250 N242">
    <cfRule type="cellIs" dxfId="1457" priority="569" operator="between">
      <formula>0</formula>
      <formula>0</formula>
    </cfRule>
  </conditionalFormatting>
  <conditionalFormatting sqref="N255">
    <cfRule type="cellIs" dxfId="1455" priority="568" operator="between">
      <formula>0</formula>
      <formula>0</formula>
    </cfRule>
  </conditionalFormatting>
  <conditionalFormatting sqref="N253">
    <cfRule type="cellIs" dxfId="1453" priority="564" operator="between">
      <formula>0</formula>
      <formula>0</formula>
    </cfRule>
  </conditionalFormatting>
  <conditionalFormatting sqref="N256">
    <cfRule type="cellIs" dxfId="1451" priority="567" operator="between">
      <formula>0</formula>
      <formula>0</formula>
    </cfRule>
  </conditionalFormatting>
  <conditionalFormatting sqref="N252">
    <cfRule type="cellIs" dxfId="1449" priority="566" operator="between">
      <formula>0</formula>
      <formula>0</formula>
    </cfRule>
  </conditionalFormatting>
  <conditionalFormatting sqref="N254">
    <cfRule type="cellIs" dxfId="1447" priority="565" operator="between">
      <formula>0</formula>
      <formula>0</formula>
    </cfRule>
  </conditionalFormatting>
  <conditionalFormatting sqref="N347">
    <cfRule type="cellIs" dxfId="1445" priority="493" operator="between">
      <formula>0</formula>
      <formula>0</formula>
    </cfRule>
  </conditionalFormatting>
  <conditionalFormatting sqref="N346">
    <cfRule type="cellIs" dxfId="1443" priority="492" operator="between">
      <formula>0</formula>
      <formula>0</formula>
    </cfRule>
  </conditionalFormatting>
  <conditionalFormatting sqref="N248">
    <cfRule type="cellIs" dxfId="1441" priority="563" operator="between">
      <formula>0</formula>
      <formula>0</formula>
    </cfRule>
  </conditionalFormatting>
  <conditionalFormatting sqref="N397 N390">
    <cfRule type="cellIs" dxfId="1439" priority="489" operator="between">
      <formula>0</formula>
      <formula>0</formula>
    </cfRule>
  </conditionalFormatting>
  <conditionalFormatting sqref="N403">
    <cfRule type="cellIs" dxfId="1437" priority="490" operator="between">
      <formula>0</formula>
      <formula>0</formula>
    </cfRule>
  </conditionalFormatting>
  <conditionalFormatting sqref="N245">
    <cfRule type="cellIs" dxfId="1435" priority="559" operator="between">
      <formula>0</formula>
      <formula>0</formula>
    </cfRule>
  </conditionalFormatting>
  <conditionalFormatting sqref="N249">
    <cfRule type="cellIs" dxfId="1433" priority="562" operator="between">
      <formula>0</formula>
      <formula>0</formula>
    </cfRule>
  </conditionalFormatting>
  <conditionalFormatting sqref="N243">
    <cfRule type="cellIs" dxfId="1431" priority="561" operator="between">
      <formula>0</formula>
      <formula>0</formula>
    </cfRule>
  </conditionalFormatting>
  <conditionalFormatting sqref="N246">
    <cfRule type="cellIs" dxfId="1429" priority="560" operator="between">
      <formula>0</formula>
      <formula>0</formula>
    </cfRule>
  </conditionalFormatting>
  <conditionalFormatting sqref="N296 N289">
    <cfRule type="cellIs" dxfId="1427" priority="558" operator="between">
      <formula>0</formula>
      <formula>0</formula>
    </cfRule>
  </conditionalFormatting>
  <conditionalFormatting sqref="N382">
    <cfRule type="cellIs" dxfId="1425" priority="479" operator="between">
      <formula>0</formula>
      <formula>0</formula>
    </cfRule>
  </conditionalFormatting>
  <conditionalFormatting sqref="N281 N273">
    <cfRule type="cellIs" dxfId="1423" priority="547" operator="between">
      <formula>0</formula>
      <formula>0</formula>
    </cfRule>
  </conditionalFormatting>
  <conditionalFormatting sqref="N40">
    <cfRule type="cellIs" dxfId="1421" priority="469" operator="between">
      <formula>0</formula>
      <formula>0</formula>
    </cfRule>
  </conditionalFormatting>
  <conditionalFormatting sqref="N284">
    <cfRule type="cellIs" dxfId="1419" priority="542" operator="between">
      <formula>0</formula>
      <formula>0</formula>
    </cfRule>
  </conditionalFormatting>
  <conditionalFormatting sqref="N283">
    <cfRule type="cellIs" dxfId="1417" priority="544" operator="between">
      <formula>0</formula>
      <formula>0</formula>
    </cfRule>
  </conditionalFormatting>
  <conditionalFormatting sqref="N285">
    <cfRule type="cellIs" dxfId="1415" priority="543" operator="between">
      <formula>0</formula>
      <formula>0</formula>
    </cfRule>
  </conditionalFormatting>
  <conditionalFormatting sqref="N279">
    <cfRule type="cellIs" dxfId="1413" priority="541" operator="between">
      <formula>0</formula>
      <formula>0</formula>
    </cfRule>
  </conditionalFormatting>
  <conditionalFormatting sqref="N277">
    <cfRule type="cellIs" dxfId="1411" priority="537" operator="between">
      <formula>0</formula>
      <formula>0</formula>
    </cfRule>
  </conditionalFormatting>
  <conditionalFormatting sqref="N280">
    <cfRule type="cellIs" dxfId="1409" priority="540" operator="between">
      <formula>0</formula>
      <formula>0</formula>
    </cfRule>
  </conditionalFormatting>
  <conditionalFormatting sqref="N274">
    <cfRule type="cellIs" dxfId="1407" priority="539" operator="between">
      <formula>0</formula>
      <formula>0</formula>
    </cfRule>
  </conditionalFormatting>
  <conditionalFormatting sqref="N278">
    <cfRule type="cellIs" dxfId="1405" priority="538" operator="between">
      <formula>0</formula>
      <formula>0</formula>
    </cfRule>
  </conditionalFormatting>
  <conditionalFormatting sqref="N327 N320">
    <cfRule type="cellIs" dxfId="1403" priority="536" operator="between">
      <formula>0</formula>
      <formula>0</formula>
    </cfRule>
  </conditionalFormatting>
  <conditionalFormatting sqref="N330">
    <cfRule type="cellIs" dxfId="1401" priority="532" operator="between">
      <formula>0</formula>
      <formula>0</formula>
    </cfRule>
  </conditionalFormatting>
  <conditionalFormatting sqref="N331">
    <cfRule type="cellIs" dxfId="1399" priority="533" operator="between">
      <formula>0</formula>
      <formula>0</formula>
    </cfRule>
  </conditionalFormatting>
  <conditionalFormatting sqref="N324">
    <cfRule type="cellIs" dxfId="1397" priority="531" operator="between">
      <formula>0</formula>
      <formula>0</formula>
    </cfRule>
  </conditionalFormatting>
  <conditionalFormatting sqref="N322">
    <cfRule type="cellIs" dxfId="1395" priority="527" operator="between">
      <formula>0</formula>
      <formula>0</formula>
    </cfRule>
  </conditionalFormatting>
  <conditionalFormatting sqref="N326">
    <cfRule type="cellIs" dxfId="1393" priority="530" operator="between">
      <formula>0</formula>
      <formula>0</formula>
    </cfRule>
  </conditionalFormatting>
  <conditionalFormatting sqref="N321">
    <cfRule type="cellIs" dxfId="1391" priority="529" operator="between">
      <formula>0</formula>
      <formula>0</formula>
    </cfRule>
  </conditionalFormatting>
  <conditionalFormatting sqref="N323">
    <cfRule type="cellIs" dxfId="1389" priority="528" operator="between">
      <formula>0</formula>
      <formula>0</formula>
    </cfRule>
  </conditionalFormatting>
  <conditionalFormatting sqref="N312">
    <cfRule type="cellIs" dxfId="1387" priority="526" operator="between">
      <formula>0</formula>
      <formula>0</formula>
    </cfRule>
  </conditionalFormatting>
  <conditionalFormatting sqref="N315">
    <cfRule type="cellIs" dxfId="1385" priority="521" operator="between">
      <formula>0</formula>
      <formula>0</formula>
    </cfRule>
  </conditionalFormatting>
  <conditionalFormatting sqref="N316">
    <cfRule type="cellIs" dxfId="1383" priority="522" operator="between">
      <formula>0</formula>
      <formula>0</formula>
    </cfRule>
  </conditionalFormatting>
  <conditionalFormatting sqref="N310">
    <cfRule type="cellIs" dxfId="1381" priority="520" operator="between">
      <formula>0</formula>
      <formula>0</formula>
    </cfRule>
  </conditionalFormatting>
  <conditionalFormatting sqref="N311">
    <cfRule type="cellIs" dxfId="1379" priority="519" operator="between">
      <formula>0</formula>
      <formula>0</formula>
    </cfRule>
  </conditionalFormatting>
  <conditionalFormatting sqref="N372">
    <cfRule type="cellIs" dxfId="1377" priority="512" operator="between">
      <formula>0</formula>
      <formula>0</formula>
    </cfRule>
  </conditionalFormatting>
  <conditionalFormatting sqref="N366 N359">
    <cfRule type="cellIs" dxfId="1375" priority="511" operator="between">
      <formula>0</formula>
      <formula>0</formula>
    </cfRule>
  </conditionalFormatting>
  <conditionalFormatting sqref="N368">
    <cfRule type="cellIs" dxfId="1373" priority="507" operator="between">
      <formula>0</formula>
      <formula>0</formula>
    </cfRule>
  </conditionalFormatting>
  <conditionalFormatting sqref="N364">
    <cfRule type="cellIs" dxfId="1371" priority="506" operator="between">
      <formula>0</formula>
      <formula>0</formula>
    </cfRule>
  </conditionalFormatting>
  <conditionalFormatting sqref="N361">
    <cfRule type="cellIs" dxfId="1369" priority="502" operator="between">
      <formula>0</formula>
      <formula>0</formula>
    </cfRule>
  </conditionalFormatting>
  <conditionalFormatting sqref="N365">
    <cfRule type="cellIs" dxfId="1367" priority="505" operator="between">
      <formula>0</formula>
      <formula>0</formula>
    </cfRule>
  </conditionalFormatting>
  <conditionalFormatting sqref="N360">
    <cfRule type="cellIs" dxfId="1365" priority="504" operator="between">
      <formula>0</formula>
      <formula>0</formula>
    </cfRule>
  </conditionalFormatting>
  <conditionalFormatting sqref="N362">
    <cfRule type="cellIs" dxfId="1363" priority="503" operator="between">
      <formula>0</formula>
      <formula>0</formula>
    </cfRule>
  </conditionalFormatting>
  <conditionalFormatting sqref="N353">
    <cfRule type="cellIs" dxfId="1361" priority="496" operator="between">
      <formula>0</formula>
      <formula>0</formula>
    </cfRule>
  </conditionalFormatting>
  <conditionalFormatting sqref="N348">
    <cfRule type="cellIs" dxfId="1359" priority="495" operator="between">
      <formula>0</formula>
      <formula>0</formula>
    </cfRule>
  </conditionalFormatting>
  <conditionalFormatting sqref="N349">
    <cfRule type="cellIs" dxfId="1357" priority="494" operator="between">
      <formula>0</formula>
      <formula>0</formula>
    </cfRule>
  </conditionalFormatting>
  <conditionalFormatting sqref="N374 N376">
    <cfRule type="cellIs" dxfId="1355" priority="491" operator="between">
      <formula>0</formula>
      <formula>0</formula>
    </cfRule>
  </conditionalFormatting>
  <conditionalFormatting sqref="N402">
    <cfRule type="cellIs" dxfId="1353" priority="488" operator="between">
      <formula>0</formula>
      <formula>0</formula>
    </cfRule>
  </conditionalFormatting>
  <conditionalFormatting sqref="N399">
    <cfRule type="cellIs" dxfId="1351" priority="485" operator="between">
      <formula>0</formula>
      <formula>0</formula>
    </cfRule>
  </conditionalFormatting>
  <conditionalFormatting sqref="N398">
    <cfRule type="cellIs" dxfId="1349" priority="487" operator="between">
      <formula>0</formula>
      <formula>0</formula>
    </cfRule>
  </conditionalFormatting>
  <conditionalFormatting sqref="N401">
    <cfRule type="cellIs" dxfId="1347" priority="486" operator="between">
      <formula>0</formula>
      <formula>0</formula>
    </cfRule>
  </conditionalFormatting>
  <conditionalFormatting sqref="N395">
    <cfRule type="cellIs" dxfId="1345" priority="484" operator="between">
      <formula>0</formula>
      <formula>0</formula>
    </cfRule>
  </conditionalFormatting>
  <conditionalFormatting sqref="N392">
    <cfRule type="cellIs" dxfId="1343" priority="480" operator="between">
      <formula>0</formula>
      <formula>0</formula>
    </cfRule>
  </conditionalFormatting>
  <conditionalFormatting sqref="N396">
    <cfRule type="cellIs" dxfId="1341" priority="483" operator="between">
      <formula>0</formula>
      <formula>0</formula>
    </cfRule>
  </conditionalFormatting>
  <conditionalFormatting sqref="N391">
    <cfRule type="cellIs" dxfId="1339" priority="482" operator="between">
      <formula>0</formula>
      <formula>0</formula>
    </cfRule>
  </conditionalFormatting>
  <conditionalFormatting sqref="N393">
    <cfRule type="cellIs" dxfId="1337" priority="481" operator="between">
      <formula>0</formula>
      <formula>0</formula>
    </cfRule>
  </conditionalFormatting>
  <conditionalFormatting sqref="N387">
    <cfRule type="cellIs" dxfId="1335" priority="478" operator="between">
      <formula>0</formula>
      <formula>0</formula>
    </cfRule>
  </conditionalFormatting>
  <conditionalFormatting sqref="N385">
    <cfRule type="cellIs" dxfId="1333" priority="474" operator="between">
      <formula>0</formula>
      <formula>0</formula>
    </cfRule>
  </conditionalFormatting>
  <conditionalFormatting sqref="N389">
    <cfRule type="cellIs" dxfId="1331" priority="477" operator="between">
      <formula>0</formula>
      <formula>0</formula>
    </cfRule>
  </conditionalFormatting>
  <conditionalFormatting sqref="N384">
    <cfRule type="cellIs" dxfId="1329" priority="476" operator="between">
      <formula>0</formula>
      <formula>0</formula>
    </cfRule>
  </conditionalFormatting>
  <conditionalFormatting sqref="N386">
    <cfRule type="cellIs" dxfId="1327" priority="475" operator="between">
      <formula>0</formula>
      <formula>0</formula>
    </cfRule>
  </conditionalFormatting>
  <conditionalFormatting sqref="N379">
    <cfRule type="cellIs" dxfId="1325" priority="473" operator="between">
      <formula>0</formula>
      <formula>0</formula>
    </cfRule>
  </conditionalFormatting>
  <conditionalFormatting sqref="N377">
    <cfRule type="cellIs" dxfId="1323" priority="470" operator="between">
      <formula>0</formula>
      <formula>0</formula>
    </cfRule>
  </conditionalFormatting>
  <conditionalFormatting sqref="N380">
    <cfRule type="cellIs" dxfId="1321" priority="472" operator="between">
      <formula>0</formula>
      <formula>0</formula>
    </cfRule>
  </conditionalFormatting>
  <conditionalFormatting sqref="N378">
    <cfRule type="cellIs" dxfId="1319" priority="471" operator="between">
      <formula>0</formula>
      <formula>0</formula>
    </cfRule>
  </conditionalFormatting>
  <conditionalFormatting sqref="N140">
    <cfRule type="cellIs" dxfId="1317" priority="468" operator="between">
      <formula>0</formula>
      <formula>0</formula>
    </cfRule>
  </conditionalFormatting>
  <conditionalFormatting sqref="O34 O42 O49 O56 O65 O72:O73 O80 O88 O96 O103:O105 O141 O133 O125 O118 O110 O172 O203:O205 O239 O272 O304:O306 O341:O343 O334:O335 O373 O404:O405 O345 O407">
    <cfRule type="cellIs" dxfId="1315" priority="467" operator="between">
      <formula>0</formula>
      <formula>0</formula>
    </cfRule>
  </conditionalFormatting>
  <conditionalFormatting sqref="O18 O16 O25">
    <cfRule type="cellIs" dxfId="1313" priority="466" operator="between">
      <formula>0</formula>
      <formula>0</formula>
    </cfRule>
  </conditionalFormatting>
  <conditionalFormatting sqref="O34">
    <cfRule type="cellIs" dxfId="1311" priority="465" operator="between">
      <formula>0</formula>
      <formula>0</formula>
    </cfRule>
  </conditionalFormatting>
  <conditionalFormatting sqref="O34 O42 O49 O56">
    <cfRule type="cellIs" dxfId="1309" priority="464" operator="between">
      <formula>0</formula>
      <formula>0</formula>
    </cfRule>
  </conditionalFormatting>
  <conditionalFormatting sqref="O1">
    <cfRule type="cellIs" dxfId="1307" priority="463" operator="between">
      <formula>0</formula>
      <formula>0</formula>
    </cfRule>
  </conditionalFormatting>
  <conditionalFormatting sqref="O1">
    <cfRule type="cellIs" dxfId="1305" priority="462" operator="between">
      <formula>0</formula>
      <formula>0</formula>
    </cfRule>
  </conditionalFormatting>
  <conditionalFormatting sqref="O1">
    <cfRule type="cellIs" dxfId="1303" priority="461" operator="between">
      <formula>0</formula>
      <formula>0</formula>
    </cfRule>
  </conditionalFormatting>
  <conditionalFormatting sqref="O85">
    <cfRule type="cellIs" dxfId="1301" priority="406" operator="between">
      <formula>0</formula>
      <formula>0</formula>
    </cfRule>
  </conditionalFormatting>
  <conditionalFormatting sqref="O81">
    <cfRule type="cellIs" dxfId="1299" priority="404" operator="between">
      <formula>0</formula>
      <formula>0</formula>
    </cfRule>
  </conditionalFormatting>
  <conditionalFormatting sqref="O13">
    <cfRule type="cellIs" dxfId="1297" priority="456" operator="between">
      <formula>0</formula>
      <formula>0</formula>
    </cfRule>
  </conditionalFormatting>
  <conditionalFormatting sqref="O11">
    <cfRule type="cellIs" dxfId="1295" priority="460" operator="between">
      <formula>0</formula>
      <formula>0</formula>
    </cfRule>
  </conditionalFormatting>
  <conditionalFormatting sqref="O130">
    <cfRule type="cellIs" dxfId="1293" priority="396" operator="between">
      <formula>0</formula>
      <formula>0</formula>
    </cfRule>
  </conditionalFormatting>
  <conditionalFormatting sqref="O17">
    <cfRule type="cellIs" dxfId="1291" priority="459" operator="between">
      <formula>0</formula>
      <formula>0</formula>
    </cfRule>
  </conditionalFormatting>
  <conditionalFormatting sqref="O131">
    <cfRule type="cellIs" dxfId="1289" priority="395" operator="between">
      <formula>0</formula>
      <formula>0</formula>
    </cfRule>
  </conditionalFormatting>
  <conditionalFormatting sqref="O12">
    <cfRule type="cellIs" dxfId="1287" priority="458" operator="between">
      <formula>0</formula>
      <formula>0</formula>
    </cfRule>
  </conditionalFormatting>
  <conditionalFormatting sqref="O127">
    <cfRule type="cellIs" dxfId="1285" priority="394" operator="between">
      <formula>0</formula>
      <formula>0</formula>
    </cfRule>
  </conditionalFormatting>
  <conditionalFormatting sqref="O15">
    <cfRule type="cellIs" dxfId="1283" priority="457" operator="between">
      <formula>0</formula>
      <formula>0</formula>
    </cfRule>
  </conditionalFormatting>
  <conditionalFormatting sqref="O129">
    <cfRule type="cellIs" dxfId="1281" priority="393" operator="between">
      <formula>0</formula>
      <formula>0</formula>
    </cfRule>
  </conditionalFormatting>
  <conditionalFormatting sqref="O7">
    <cfRule type="cellIs" dxfId="1279" priority="452" operator="between">
      <formula>0</formula>
      <formula>0</formula>
    </cfRule>
  </conditionalFormatting>
  <conditionalFormatting sqref="O128">
    <cfRule type="cellIs" dxfId="1277" priority="392" operator="between">
      <formula>0</formula>
      <formula>0</formula>
    </cfRule>
  </conditionalFormatting>
  <conditionalFormatting sqref="O10">
    <cfRule type="cellIs" dxfId="1275" priority="455" operator="between">
      <formula>0</formula>
      <formula>0</formula>
    </cfRule>
  </conditionalFormatting>
  <conditionalFormatting sqref="O123">
    <cfRule type="cellIs" dxfId="1273" priority="391" operator="between">
      <formula>0</formula>
      <formula>0</formula>
    </cfRule>
  </conditionalFormatting>
  <conditionalFormatting sqref="O24">
    <cfRule type="cellIs" dxfId="1271" priority="450" operator="between">
      <formula>0</formula>
      <formula>0</formula>
    </cfRule>
  </conditionalFormatting>
  <conditionalFormatting sqref="O6">
    <cfRule type="cellIs" dxfId="1269" priority="454" operator="between">
      <formula>0</formula>
      <formula>0</formula>
    </cfRule>
  </conditionalFormatting>
  <conditionalFormatting sqref="O119">
    <cfRule type="cellIs" dxfId="1267" priority="389" operator="between">
      <formula>0</formula>
      <formula>0</formula>
    </cfRule>
  </conditionalFormatting>
  <conditionalFormatting sqref="O9">
    <cfRule type="cellIs" dxfId="1265" priority="453" operator="between">
      <formula>0</formula>
      <formula>0</formula>
    </cfRule>
  </conditionalFormatting>
  <conditionalFormatting sqref="O122">
    <cfRule type="cellIs" dxfId="1263" priority="388" operator="between">
      <formula>0</formula>
      <formula>0</formula>
    </cfRule>
  </conditionalFormatting>
  <conditionalFormatting sqref="O21">
    <cfRule type="cellIs" dxfId="1261" priority="447" operator="between">
      <formula>0</formula>
      <formula>0</formula>
    </cfRule>
  </conditionalFormatting>
  <conditionalFormatting sqref="O121">
    <cfRule type="cellIs" dxfId="1259" priority="387" operator="between">
      <formula>0</formula>
      <formula>0</formula>
    </cfRule>
  </conditionalFormatting>
  <conditionalFormatting sqref="O23">
    <cfRule type="cellIs" dxfId="1257" priority="451" operator="between">
      <formula>0</formula>
      <formula>0</formula>
    </cfRule>
  </conditionalFormatting>
  <conditionalFormatting sqref="O19">
    <cfRule type="cellIs" dxfId="1255" priority="449" operator="between">
      <formula>0</formula>
      <formula>0</formula>
    </cfRule>
  </conditionalFormatting>
  <conditionalFormatting sqref="O22">
    <cfRule type="cellIs" dxfId="1253" priority="448" operator="between">
      <formula>0</formula>
      <formula>0</formula>
    </cfRule>
  </conditionalFormatting>
  <conditionalFormatting sqref="O30">
    <cfRule type="cellIs" dxfId="1251" priority="446" operator="between">
      <formula>0</formula>
      <formula>0</formula>
    </cfRule>
  </conditionalFormatting>
  <conditionalFormatting sqref="O28">
    <cfRule type="cellIs" dxfId="1249" priority="442" operator="between">
      <formula>0</formula>
      <formula>0</formula>
    </cfRule>
  </conditionalFormatting>
  <conditionalFormatting sqref="O31">
    <cfRule type="cellIs" dxfId="1247" priority="445" operator="between">
      <formula>0</formula>
      <formula>0</formula>
    </cfRule>
  </conditionalFormatting>
  <conditionalFormatting sqref="O27">
    <cfRule type="cellIs" dxfId="1245" priority="444" operator="between">
      <formula>0</formula>
      <formula>0</formula>
    </cfRule>
  </conditionalFormatting>
  <conditionalFormatting sqref="O29">
    <cfRule type="cellIs" dxfId="1243" priority="443" operator="between">
      <formula>0</formula>
      <formula>0</formula>
    </cfRule>
  </conditionalFormatting>
  <conditionalFormatting sqref="O36">
    <cfRule type="cellIs" dxfId="1241" priority="439" operator="between">
      <formula>0</formula>
      <formula>0</formula>
    </cfRule>
  </conditionalFormatting>
  <conditionalFormatting sqref="O35">
    <cfRule type="cellIs" dxfId="1239" priority="441" operator="between">
      <formula>0</formula>
      <formula>0</formula>
    </cfRule>
  </conditionalFormatting>
  <conditionalFormatting sqref="O135">
    <cfRule type="cellIs" dxfId="1237" priority="376" operator="between">
      <formula>0</formula>
      <formula>0</formula>
    </cfRule>
  </conditionalFormatting>
  <conditionalFormatting sqref="O37">
    <cfRule type="cellIs" dxfId="1235" priority="440" operator="between">
      <formula>0</formula>
      <formula>0</formula>
    </cfRule>
  </conditionalFormatting>
  <conditionalFormatting sqref="O134">
    <cfRule type="cellIs" dxfId="1233" priority="375" operator="between">
      <formula>0</formula>
      <formula>0</formula>
    </cfRule>
  </conditionalFormatting>
  <conditionalFormatting sqref="O169">
    <cfRule type="cellIs" dxfId="1231" priority="373" operator="between">
      <formula>0</formula>
      <formula>0</formula>
    </cfRule>
  </conditionalFormatting>
  <conditionalFormatting sqref="O38">
    <cfRule type="cellIs" dxfId="1229" priority="438" operator="between">
      <formula>0</formula>
      <formula>0</formula>
    </cfRule>
  </conditionalFormatting>
  <conditionalFormatting sqref="O171">
    <cfRule type="cellIs" dxfId="1227" priority="372" operator="between">
      <formula>0</formula>
      <formula>0</formula>
    </cfRule>
  </conditionalFormatting>
  <conditionalFormatting sqref="O41">
    <cfRule type="cellIs" dxfId="1225" priority="437" operator="between">
      <formula>0</formula>
      <formula>0</formula>
    </cfRule>
  </conditionalFormatting>
  <conditionalFormatting sqref="O47">
    <cfRule type="cellIs" dxfId="1223" priority="436" operator="between">
      <formula>0</formula>
      <formula>0</formula>
    </cfRule>
  </conditionalFormatting>
  <conditionalFormatting sqref="O44">
    <cfRule type="cellIs" dxfId="1221" priority="432" operator="between">
      <formula>0</formula>
      <formula>0</formula>
    </cfRule>
  </conditionalFormatting>
  <conditionalFormatting sqref="O48">
    <cfRule type="cellIs" dxfId="1219" priority="435" operator="between">
      <formula>0</formula>
      <formula>0</formula>
    </cfRule>
  </conditionalFormatting>
  <conditionalFormatting sqref="O43">
    <cfRule type="cellIs" dxfId="1217" priority="434" operator="between">
      <formula>0</formula>
      <formula>0</formula>
    </cfRule>
  </conditionalFormatting>
  <conditionalFormatting sqref="O46">
    <cfRule type="cellIs" dxfId="1215" priority="433" operator="between">
      <formula>0</formula>
      <formula>0</formula>
    </cfRule>
  </conditionalFormatting>
  <conditionalFormatting sqref="O54">
    <cfRule type="cellIs" dxfId="1213" priority="431" operator="between">
      <formula>0</formula>
      <formula>0</formula>
    </cfRule>
  </conditionalFormatting>
  <conditionalFormatting sqref="O52">
    <cfRule type="cellIs" dxfId="1211" priority="427" operator="between">
      <formula>0</formula>
      <formula>0</formula>
    </cfRule>
  </conditionalFormatting>
  <conditionalFormatting sqref="O55">
    <cfRule type="cellIs" dxfId="1209" priority="430" operator="between">
      <formula>0</formula>
      <formula>0</formula>
    </cfRule>
  </conditionalFormatting>
  <conditionalFormatting sqref="O50">
    <cfRule type="cellIs" dxfId="1207" priority="429" operator="between">
      <formula>0</formula>
      <formula>0</formula>
    </cfRule>
  </conditionalFormatting>
  <conditionalFormatting sqref="O154">
    <cfRule type="cellIs" dxfId="1205" priority="362" operator="between">
      <formula>0</formula>
      <formula>0</formula>
    </cfRule>
  </conditionalFormatting>
  <conditionalFormatting sqref="O53">
    <cfRule type="cellIs" dxfId="1203" priority="428" operator="between">
      <formula>0</formula>
      <formula>0</formula>
    </cfRule>
  </conditionalFormatting>
  <conditionalFormatting sqref="O155">
    <cfRule type="cellIs" dxfId="1201" priority="361" operator="between">
      <formula>0</formula>
      <formula>0</formula>
    </cfRule>
  </conditionalFormatting>
  <conditionalFormatting sqref="O150">
    <cfRule type="cellIs" dxfId="1199" priority="360" operator="between">
      <formula>0</formula>
      <formula>0</formula>
    </cfRule>
  </conditionalFormatting>
  <conditionalFormatting sqref="O62">
    <cfRule type="cellIs" dxfId="1197" priority="426" operator="between">
      <formula>0</formula>
      <formula>0</formula>
    </cfRule>
  </conditionalFormatting>
  <conditionalFormatting sqref="O153">
    <cfRule type="cellIs" dxfId="1195" priority="359" operator="between">
      <formula>0</formula>
      <formula>0</formula>
    </cfRule>
  </conditionalFormatting>
  <conditionalFormatting sqref="O60">
    <cfRule type="cellIs" dxfId="1193" priority="422" operator="between">
      <formula>0</formula>
      <formula>0</formula>
    </cfRule>
  </conditionalFormatting>
  <conditionalFormatting sqref="O63">
    <cfRule type="cellIs" dxfId="1191" priority="425" operator="between">
      <formula>0</formula>
      <formula>0</formula>
    </cfRule>
  </conditionalFormatting>
  <conditionalFormatting sqref="O152">
    <cfRule type="cellIs" dxfId="1189" priority="358" operator="between">
      <formula>0</formula>
      <formula>0</formula>
    </cfRule>
  </conditionalFormatting>
  <conditionalFormatting sqref="O59">
    <cfRule type="cellIs" dxfId="1187" priority="424" operator="between">
      <formula>0</formula>
      <formula>0</formula>
    </cfRule>
  </conditionalFormatting>
  <conditionalFormatting sqref="O147">
    <cfRule type="cellIs" dxfId="1185" priority="357" operator="between">
      <formula>0</formula>
      <formula>0</formula>
    </cfRule>
  </conditionalFormatting>
  <conditionalFormatting sqref="O61">
    <cfRule type="cellIs" dxfId="1183" priority="423" operator="between">
      <formula>0</formula>
      <formula>0</formula>
    </cfRule>
  </conditionalFormatting>
  <conditionalFormatting sqref="O148">
    <cfRule type="cellIs" dxfId="1181" priority="356" operator="between">
      <formula>0</formula>
      <formula>0</formula>
    </cfRule>
  </conditionalFormatting>
  <conditionalFormatting sqref="O143">
    <cfRule type="cellIs" dxfId="1179" priority="355" operator="between">
      <formula>0</formula>
      <formula>0</formula>
    </cfRule>
  </conditionalFormatting>
  <conditionalFormatting sqref="O69">
    <cfRule type="cellIs" dxfId="1177" priority="421" operator="between">
      <formula>0</formula>
      <formula>0</formula>
    </cfRule>
  </conditionalFormatting>
  <conditionalFormatting sqref="O146">
    <cfRule type="cellIs" dxfId="1175" priority="354" operator="between">
      <formula>0</formula>
      <formula>0</formula>
    </cfRule>
  </conditionalFormatting>
  <conditionalFormatting sqref="O67">
    <cfRule type="cellIs" dxfId="1173" priority="417" operator="between">
      <formula>0</formula>
      <formula>0</formula>
    </cfRule>
  </conditionalFormatting>
  <conditionalFormatting sqref="O71">
    <cfRule type="cellIs" dxfId="1171" priority="420" operator="between">
      <formula>0</formula>
      <formula>0</formula>
    </cfRule>
  </conditionalFormatting>
  <conditionalFormatting sqref="O144">
    <cfRule type="cellIs" dxfId="1169" priority="353" operator="between">
      <formula>0</formula>
      <formula>0</formula>
    </cfRule>
  </conditionalFormatting>
  <conditionalFormatting sqref="O66">
    <cfRule type="cellIs" dxfId="1167" priority="419" operator="between">
      <formula>0</formula>
      <formula>0</formula>
    </cfRule>
  </conditionalFormatting>
  <conditionalFormatting sqref="O200">
    <cfRule type="cellIs" dxfId="1165" priority="351" operator="between">
      <formula>0</formula>
      <formula>0</formula>
    </cfRule>
  </conditionalFormatting>
  <conditionalFormatting sqref="O68">
    <cfRule type="cellIs" dxfId="1163" priority="418" operator="between">
      <formula>0</formula>
      <formula>0</formula>
    </cfRule>
  </conditionalFormatting>
  <conditionalFormatting sqref="O202">
    <cfRule type="cellIs" dxfId="1161" priority="350" operator="between">
      <formula>0</formula>
      <formula>0</formula>
    </cfRule>
  </conditionalFormatting>
  <conditionalFormatting sqref="O197">
    <cfRule type="cellIs" dxfId="1159" priority="349" operator="between">
      <formula>0</formula>
      <formula>0</formula>
    </cfRule>
  </conditionalFormatting>
  <conditionalFormatting sqref="O100">
    <cfRule type="cellIs" dxfId="1157" priority="416" operator="between">
      <formula>0</formula>
      <formula>0</formula>
    </cfRule>
  </conditionalFormatting>
  <conditionalFormatting sqref="O199">
    <cfRule type="cellIs" dxfId="1155" priority="348" operator="between">
      <formula>0</formula>
      <formula>0</formula>
    </cfRule>
  </conditionalFormatting>
  <conditionalFormatting sqref="O98">
    <cfRule type="cellIs" dxfId="1153" priority="412" operator="between">
      <formula>0</formula>
      <formula>0</formula>
    </cfRule>
  </conditionalFormatting>
  <conditionalFormatting sqref="O102">
    <cfRule type="cellIs" dxfId="1151" priority="415" operator="between">
      <formula>0</formula>
      <formula>0</formula>
    </cfRule>
  </conditionalFormatting>
  <conditionalFormatting sqref="O198">
    <cfRule type="cellIs" dxfId="1149" priority="347" operator="between">
      <formula>0</formula>
      <formula>0</formula>
    </cfRule>
  </conditionalFormatting>
  <conditionalFormatting sqref="O97">
    <cfRule type="cellIs" dxfId="1147" priority="414" operator="between">
      <formula>0</formula>
      <formula>0</formula>
    </cfRule>
  </conditionalFormatting>
  <conditionalFormatting sqref="O192">
    <cfRule type="cellIs" dxfId="1145" priority="346" operator="between">
      <formula>0</formula>
      <formula>0</formula>
    </cfRule>
  </conditionalFormatting>
  <conditionalFormatting sqref="O99">
    <cfRule type="cellIs" dxfId="1143" priority="413" operator="between">
      <formula>0</formula>
      <formula>0</formula>
    </cfRule>
  </conditionalFormatting>
  <conditionalFormatting sqref="O194">
    <cfRule type="cellIs" dxfId="1141" priority="345" operator="between">
      <formula>0</formula>
      <formula>0</formula>
    </cfRule>
  </conditionalFormatting>
  <conditionalFormatting sqref="O189">
    <cfRule type="cellIs" dxfId="1139" priority="344" operator="between">
      <formula>0</formula>
      <formula>0</formula>
    </cfRule>
  </conditionalFormatting>
  <conditionalFormatting sqref="O78">
    <cfRule type="cellIs" dxfId="1137" priority="411" operator="between">
      <formula>0</formula>
      <formula>0</formula>
    </cfRule>
  </conditionalFormatting>
  <conditionalFormatting sqref="O191">
    <cfRule type="cellIs" dxfId="1135" priority="343" operator="between">
      <formula>0</formula>
      <formula>0</formula>
    </cfRule>
  </conditionalFormatting>
  <conditionalFormatting sqref="O75">
    <cfRule type="cellIs" dxfId="1133" priority="407" operator="between">
      <formula>0</formula>
      <formula>0</formula>
    </cfRule>
  </conditionalFormatting>
  <conditionalFormatting sqref="O79">
    <cfRule type="cellIs" dxfId="1131" priority="410" operator="between">
      <formula>0</formula>
      <formula>0</formula>
    </cfRule>
  </conditionalFormatting>
  <conditionalFormatting sqref="O190">
    <cfRule type="cellIs" dxfId="1129" priority="342" operator="between">
      <formula>0</formula>
      <formula>0</formula>
    </cfRule>
  </conditionalFormatting>
  <conditionalFormatting sqref="O74">
    <cfRule type="cellIs" dxfId="1127" priority="409" operator="between">
      <formula>0</formula>
      <formula>0</formula>
    </cfRule>
  </conditionalFormatting>
  <conditionalFormatting sqref="O180 O173">
    <cfRule type="cellIs" dxfId="1125" priority="341" operator="between">
      <formula>0</formula>
      <formula>0</formula>
    </cfRule>
  </conditionalFormatting>
  <conditionalFormatting sqref="O77">
    <cfRule type="cellIs" dxfId="1123" priority="408" operator="between">
      <formula>0</formula>
      <formula>0</formula>
    </cfRule>
  </conditionalFormatting>
  <conditionalFormatting sqref="O83">
    <cfRule type="cellIs" dxfId="1121" priority="402" operator="between">
      <formula>0</formula>
      <formula>0</formula>
    </cfRule>
  </conditionalFormatting>
  <conditionalFormatting sqref="O87">
    <cfRule type="cellIs" dxfId="1119" priority="405" operator="between">
      <formula>0</formula>
      <formula>0</formula>
    </cfRule>
  </conditionalFormatting>
  <conditionalFormatting sqref="O84">
    <cfRule type="cellIs" dxfId="1117" priority="403" operator="between">
      <formula>0</formula>
      <formula>0</formula>
    </cfRule>
  </conditionalFormatting>
  <conditionalFormatting sqref="O93">
    <cfRule type="cellIs" dxfId="1115" priority="401" operator="between">
      <formula>0</formula>
      <formula>0</formula>
    </cfRule>
  </conditionalFormatting>
  <conditionalFormatting sqref="O91">
    <cfRule type="cellIs" dxfId="1113" priority="397" operator="between">
      <formula>0</formula>
      <formula>0</formula>
    </cfRule>
  </conditionalFormatting>
  <conditionalFormatting sqref="O94">
    <cfRule type="cellIs" dxfId="1111" priority="400" operator="between">
      <formula>0</formula>
      <formula>0</formula>
    </cfRule>
  </conditionalFormatting>
  <conditionalFormatting sqref="O90">
    <cfRule type="cellIs" dxfId="1109" priority="399" operator="between">
      <formula>0</formula>
      <formula>0</formula>
    </cfRule>
  </conditionalFormatting>
  <conditionalFormatting sqref="O227 O218">
    <cfRule type="cellIs" dxfId="1107" priority="330" operator="between">
      <formula>0</formula>
      <formula>0</formula>
    </cfRule>
  </conditionalFormatting>
  <conditionalFormatting sqref="O92">
    <cfRule type="cellIs" dxfId="1105" priority="398" operator="between">
      <formula>0</formula>
      <formula>0</formula>
    </cfRule>
  </conditionalFormatting>
  <conditionalFormatting sqref="O124">
    <cfRule type="cellIs" dxfId="1103" priority="390" operator="between">
      <formula>0</formula>
      <formula>0</formula>
    </cfRule>
  </conditionalFormatting>
  <conditionalFormatting sqref="O116">
    <cfRule type="cellIs" dxfId="1101" priority="386" operator="between">
      <formula>0</formula>
      <formula>0</formula>
    </cfRule>
  </conditionalFormatting>
  <conditionalFormatting sqref="O301">
    <cfRule type="cellIs" dxfId="1099" priority="280" operator="between">
      <formula>0</formula>
      <formula>0</formula>
    </cfRule>
  </conditionalFormatting>
  <conditionalFormatting sqref="O112">
    <cfRule type="cellIs" dxfId="1097" priority="382" operator="between">
      <formula>0</formula>
      <formula>0</formula>
    </cfRule>
  </conditionalFormatting>
  <conditionalFormatting sqref="O117">
    <cfRule type="cellIs" dxfId="1095" priority="385" operator="between">
      <formula>0</formula>
      <formula>0</formula>
    </cfRule>
  </conditionalFormatting>
  <conditionalFormatting sqref="O303">
    <cfRule type="cellIs" dxfId="1093" priority="279" operator="between">
      <formula>0</formula>
      <formula>0</formula>
    </cfRule>
  </conditionalFormatting>
  <conditionalFormatting sqref="O111">
    <cfRule type="cellIs" dxfId="1091" priority="384" operator="between">
      <formula>0</formula>
      <formula>0</formula>
    </cfRule>
  </conditionalFormatting>
  <conditionalFormatting sqref="O297">
    <cfRule type="cellIs" dxfId="1089" priority="278" operator="between">
      <formula>0</formula>
      <formula>0</formula>
    </cfRule>
  </conditionalFormatting>
  <conditionalFormatting sqref="O115">
    <cfRule type="cellIs" dxfId="1087" priority="383" operator="between">
      <formula>0</formula>
      <formula>0</formula>
    </cfRule>
  </conditionalFormatting>
  <conditionalFormatting sqref="O299">
    <cfRule type="cellIs" dxfId="1085" priority="277" operator="between">
      <formula>0</formula>
      <formula>0</formula>
    </cfRule>
  </conditionalFormatting>
  <conditionalFormatting sqref="O298">
    <cfRule type="cellIs" dxfId="1083" priority="276" operator="between">
      <formula>0</formula>
      <formula>0</formula>
    </cfRule>
  </conditionalFormatting>
  <conditionalFormatting sqref="O108">
    <cfRule type="cellIs" dxfId="1081" priority="379" operator="between">
      <formula>0</formula>
      <formula>0</formula>
    </cfRule>
  </conditionalFormatting>
  <conditionalFormatting sqref="O106">
    <cfRule type="cellIs" dxfId="1079" priority="381" operator="between">
      <formula>0</formula>
      <formula>0</formula>
    </cfRule>
  </conditionalFormatting>
  <conditionalFormatting sqref="O293">
    <cfRule type="cellIs" dxfId="1077" priority="275" operator="between">
      <formula>0</formula>
      <formula>0</formula>
    </cfRule>
  </conditionalFormatting>
  <conditionalFormatting sqref="O109">
    <cfRule type="cellIs" dxfId="1075" priority="380" operator="between">
      <formula>0</formula>
      <formula>0</formula>
    </cfRule>
  </conditionalFormatting>
  <conditionalFormatting sqref="O295">
    <cfRule type="cellIs" dxfId="1073" priority="274" operator="between">
      <formula>0</formula>
      <formula>0</formula>
    </cfRule>
  </conditionalFormatting>
  <conditionalFormatting sqref="O290">
    <cfRule type="cellIs" dxfId="1071" priority="273" operator="between">
      <formula>0</formula>
      <formula>0</formula>
    </cfRule>
  </conditionalFormatting>
  <conditionalFormatting sqref="O136">
    <cfRule type="cellIs" dxfId="1069" priority="378" operator="between">
      <formula>0</formula>
      <formula>0</formula>
    </cfRule>
  </conditionalFormatting>
  <conditionalFormatting sqref="O292">
    <cfRule type="cellIs" dxfId="1067" priority="272" operator="between">
      <formula>0</formula>
      <formula>0</formula>
    </cfRule>
  </conditionalFormatting>
  <conditionalFormatting sqref="O137">
    <cfRule type="cellIs" dxfId="1065" priority="377" operator="between">
      <formula>0</formula>
      <formula>0</formula>
    </cfRule>
  </conditionalFormatting>
  <conditionalFormatting sqref="O291">
    <cfRule type="cellIs" dxfId="1063" priority="271" operator="between">
      <formula>0</formula>
      <formula>0</formula>
    </cfRule>
  </conditionalFormatting>
  <conditionalFormatting sqref="O286">
    <cfRule type="cellIs" dxfId="1061" priority="269" operator="between">
      <formula>0</formula>
      <formula>0</formula>
    </cfRule>
  </conditionalFormatting>
  <conditionalFormatting sqref="O287">
    <cfRule type="cellIs" dxfId="1059" priority="268" operator="between">
      <formula>0</formula>
      <formula>0</formula>
    </cfRule>
  </conditionalFormatting>
  <conditionalFormatting sqref="O164 O156">
    <cfRule type="cellIs" dxfId="1057" priority="374" operator="between">
      <formula>0</formula>
      <formula>0</formula>
    </cfRule>
  </conditionalFormatting>
  <conditionalFormatting sqref="O167">
    <cfRule type="cellIs" dxfId="1055" priority="369" operator="between">
      <formula>0</formula>
      <formula>0</formula>
    </cfRule>
  </conditionalFormatting>
  <conditionalFormatting sqref="O165">
    <cfRule type="cellIs" dxfId="1053" priority="371" operator="between">
      <formula>0</formula>
      <formula>0</formula>
    </cfRule>
  </conditionalFormatting>
  <conditionalFormatting sqref="O168">
    <cfRule type="cellIs" dxfId="1051" priority="370" operator="between">
      <formula>0</formula>
      <formula>0</formula>
    </cfRule>
  </conditionalFormatting>
  <conditionalFormatting sqref="O161">
    <cfRule type="cellIs" dxfId="1049" priority="368" operator="between">
      <formula>0</formula>
      <formula>0</formula>
    </cfRule>
  </conditionalFormatting>
  <conditionalFormatting sqref="O159">
    <cfRule type="cellIs" dxfId="1047" priority="364" operator="between">
      <formula>0</formula>
      <formula>0</formula>
    </cfRule>
  </conditionalFormatting>
  <conditionalFormatting sqref="O162">
    <cfRule type="cellIs" dxfId="1045" priority="367" operator="between">
      <formula>0</formula>
      <formula>0</formula>
    </cfRule>
  </conditionalFormatting>
  <conditionalFormatting sqref="O158">
    <cfRule type="cellIs" dxfId="1043" priority="366" operator="between">
      <formula>0</formula>
      <formula>0</formula>
    </cfRule>
  </conditionalFormatting>
  <conditionalFormatting sqref="O160">
    <cfRule type="cellIs" dxfId="1041" priority="365" operator="between">
      <formula>0</formula>
      <formula>0</formula>
    </cfRule>
  </conditionalFormatting>
  <conditionalFormatting sqref="O333">
    <cfRule type="cellIs" dxfId="1039" priority="258" operator="between">
      <formula>0</formula>
      <formula>0</formula>
    </cfRule>
  </conditionalFormatting>
  <conditionalFormatting sqref="O328">
    <cfRule type="cellIs" dxfId="1037" priority="257" operator="between">
      <formula>0</formula>
      <formula>0</formula>
    </cfRule>
  </conditionalFormatting>
  <conditionalFormatting sqref="O149 O142">
    <cfRule type="cellIs" dxfId="1035" priority="363" operator="between">
      <formula>0</formula>
      <formula>0</formula>
    </cfRule>
  </conditionalFormatting>
  <conditionalFormatting sqref="O317">
    <cfRule type="cellIs" dxfId="1033" priority="248" operator="between">
      <formula>0</formula>
      <formula>0</formula>
    </cfRule>
  </conditionalFormatting>
  <conditionalFormatting sqref="O318">
    <cfRule type="cellIs" dxfId="1031" priority="247" operator="between">
      <formula>0</formula>
      <formula>0</formula>
    </cfRule>
  </conditionalFormatting>
  <conditionalFormatting sqref="O314">
    <cfRule type="cellIs" dxfId="1029" priority="246" operator="between">
      <formula>0</formula>
      <formula>0</formula>
    </cfRule>
  </conditionalFormatting>
  <conditionalFormatting sqref="O196 O187">
    <cfRule type="cellIs" dxfId="1027" priority="352" operator="between">
      <formula>0</formula>
      <formula>0</formula>
    </cfRule>
  </conditionalFormatting>
  <conditionalFormatting sqref="O309">
    <cfRule type="cellIs" dxfId="1025" priority="241" operator="between">
      <formula>0</formula>
      <formula>0</formula>
    </cfRule>
  </conditionalFormatting>
  <conditionalFormatting sqref="O308">
    <cfRule type="cellIs" dxfId="1023" priority="240" operator="between">
      <formula>0</formula>
      <formula>0</formula>
    </cfRule>
  </conditionalFormatting>
  <conditionalFormatting sqref="O340">
    <cfRule type="cellIs" dxfId="1021" priority="239" operator="between">
      <formula>0</formula>
      <formula>0</formula>
    </cfRule>
  </conditionalFormatting>
  <conditionalFormatting sqref="O336">
    <cfRule type="cellIs" dxfId="1019" priority="238" operator="between">
      <formula>0</formula>
      <formula>0</formula>
    </cfRule>
  </conditionalFormatting>
  <conditionalFormatting sqref="O339">
    <cfRule type="cellIs" dxfId="1017" priority="237" operator="between">
      <formula>0</formula>
      <formula>0</formula>
    </cfRule>
  </conditionalFormatting>
  <conditionalFormatting sqref="O337">
    <cfRule type="cellIs" dxfId="1015" priority="236" operator="between">
      <formula>0</formula>
      <formula>0</formula>
    </cfRule>
  </conditionalFormatting>
  <conditionalFormatting sqref="O185">
    <cfRule type="cellIs" dxfId="1013" priority="340" operator="between">
      <formula>0</formula>
      <formula>0</formula>
    </cfRule>
  </conditionalFormatting>
  <conditionalFormatting sqref="O183">
    <cfRule type="cellIs" dxfId="1011" priority="336" operator="between">
      <formula>0</formula>
      <formula>0</formula>
    </cfRule>
  </conditionalFormatting>
  <conditionalFormatting sqref="O186">
    <cfRule type="cellIs" dxfId="1009" priority="339" operator="between">
      <formula>0</formula>
      <formula>0</formula>
    </cfRule>
  </conditionalFormatting>
  <conditionalFormatting sqref="O181">
    <cfRule type="cellIs" dxfId="1007" priority="338" operator="between">
      <formula>0</formula>
      <formula>0</formula>
    </cfRule>
  </conditionalFormatting>
  <conditionalFormatting sqref="O184">
    <cfRule type="cellIs" dxfId="1005" priority="337" operator="between">
      <formula>0</formula>
      <formula>0</formula>
    </cfRule>
  </conditionalFormatting>
  <conditionalFormatting sqref="O178">
    <cfRule type="cellIs" dxfId="1003" priority="335" operator="between">
      <formula>0</formula>
      <formula>0</formula>
    </cfRule>
  </conditionalFormatting>
  <conditionalFormatting sqref="O175">
    <cfRule type="cellIs" dxfId="1001" priority="331" operator="between">
      <formula>0</formula>
      <formula>0</formula>
    </cfRule>
  </conditionalFormatting>
  <conditionalFormatting sqref="O179">
    <cfRule type="cellIs" dxfId="999" priority="334" operator="between">
      <formula>0</formula>
      <formula>0</formula>
    </cfRule>
  </conditionalFormatting>
  <conditionalFormatting sqref="O174">
    <cfRule type="cellIs" dxfId="997" priority="333" operator="between">
      <formula>0</formula>
      <formula>0</formula>
    </cfRule>
  </conditionalFormatting>
  <conditionalFormatting sqref="O177">
    <cfRule type="cellIs" dxfId="995" priority="332" operator="between">
      <formula>0</formula>
      <formula>0</formula>
    </cfRule>
  </conditionalFormatting>
  <conditionalFormatting sqref="O351">
    <cfRule type="cellIs" dxfId="993" priority="224" operator="between">
      <formula>0</formula>
      <formula>0</formula>
    </cfRule>
  </conditionalFormatting>
  <conditionalFormatting sqref="O231">
    <cfRule type="cellIs" dxfId="991" priority="329" operator="between">
      <formula>0</formula>
      <formula>0</formula>
    </cfRule>
  </conditionalFormatting>
  <conditionalFormatting sqref="O229">
    <cfRule type="cellIs" dxfId="989" priority="325" operator="between">
      <formula>0</formula>
      <formula>0</formula>
    </cfRule>
  </conditionalFormatting>
  <conditionalFormatting sqref="O233">
    <cfRule type="cellIs" dxfId="987" priority="328" operator="between">
      <formula>0</formula>
      <formula>0</formula>
    </cfRule>
  </conditionalFormatting>
  <conditionalFormatting sqref="O228">
    <cfRule type="cellIs" dxfId="985" priority="327" operator="between">
      <formula>0</formula>
      <formula>0</formula>
    </cfRule>
  </conditionalFormatting>
  <conditionalFormatting sqref="O230">
    <cfRule type="cellIs" dxfId="983" priority="326" operator="between">
      <formula>0</formula>
      <formula>0</formula>
    </cfRule>
  </conditionalFormatting>
  <conditionalFormatting sqref="O224">
    <cfRule type="cellIs" dxfId="981" priority="324" operator="between">
      <formula>0</formula>
      <formula>0</formula>
    </cfRule>
  </conditionalFormatting>
  <conditionalFormatting sqref="O222">
    <cfRule type="cellIs" dxfId="979" priority="320" operator="between">
      <formula>0</formula>
      <formula>0</formula>
    </cfRule>
  </conditionalFormatting>
  <conditionalFormatting sqref="O225">
    <cfRule type="cellIs" dxfId="977" priority="323" operator="between">
      <formula>0</formula>
      <formula>0</formula>
    </cfRule>
  </conditionalFormatting>
  <conditionalFormatting sqref="O221">
    <cfRule type="cellIs" dxfId="975" priority="322" operator="between">
      <formula>0</formula>
      <formula>0</formula>
    </cfRule>
  </conditionalFormatting>
  <conditionalFormatting sqref="O223">
    <cfRule type="cellIs" dxfId="973" priority="321" operator="between">
      <formula>0</formula>
      <formula>0</formula>
    </cfRule>
  </conditionalFormatting>
  <conditionalFormatting sqref="O211">
    <cfRule type="cellIs" dxfId="971" priority="319" operator="between">
      <formula>0</formula>
      <formula>0</formula>
    </cfRule>
  </conditionalFormatting>
  <conditionalFormatting sqref="O216">
    <cfRule type="cellIs" dxfId="969" priority="318" operator="between">
      <formula>0</formula>
      <formula>0</formula>
    </cfRule>
  </conditionalFormatting>
  <conditionalFormatting sqref="O214">
    <cfRule type="cellIs" dxfId="967" priority="314" operator="between">
      <formula>0</formula>
      <formula>0</formula>
    </cfRule>
  </conditionalFormatting>
  <conditionalFormatting sqref="O217">
    <cfRule type="cellIs" dxfId="965" priority="317" operator="between">
      <formula>0</formula>
      <formula>0</formula>
    </cfRule>
  </conditionalFormatting>
  <conditionalFormatting sqref="O212">
    <cfRule type="cellIs" dxfId="963" priority="316" operator="between">
      <formula>0</formula>
      <formula>0</formula>
    </cfRule>
  </conditionalFormatting>
  <conditionalFormatting sqref="O215">
    <cfRule type="cellIs" dxfId="961" priority="315" operator="between">
      <formula>0</formula>
      <formula>0</formula>
    </cfRule>
  </conditionalFormatting>
  <conditionalFormatting sqref="O210">
    <cfRule type="cellIs" dxfId="959" priority="313" operator="between">
      <formula>0</formula>
      <formula>0</formula>
    </cfRule>
  </conditionalFormatting>
  <conditionalFormatting sqref="O208">
    <cfRule type="cellIs" dxfId="957" priority="310" operator="between">
      <formula>0</formula>
      <formula>0</formula>
    </cfRule>
  </conditionalFormatting>
  <conditionalFormatting sqref="O237">
    <cfRule type="cellIs" dxfId="955" priority="307" operator="between">
      <formula>0</formula>
      <formula>0</formula>
    </cfRule>
  </conditionalFormatting>
  <conditionalFormatting sqref="O234">
    <cfRule type="cellIs" dxfId="953" priority="309" operator="between">
      <formula>0</formula>
      <formula>0</formula>
    </cfRule>
  </conditionalFormatting>
  <conditionalFormatting sqref="O206">
    <cfRule type="cellIs" dxfId="951" priority="312" operator="between">
      <formula>0</formula>
      <formula>0</formula>
    </cfRule>
  </conditionalFormatting>
  <conditionalFormatting sqref="O209">
    <cfRule type="cellIs" dxfId="949" priority="311" operator="between">
      <formula>0</formula>
      <formula>0</formula>
    </cfRule>
  </conditionalFormatting>
  <conditionalFormatting sqref="O236">
    <cfRule type="cellIs" dxfId="947" priority="306" operator="between">
      <formula>0</formula>
      <formula>0</formula>
    </cfRule>
  </conditionalFormatting>
  <conditionalFormatting sqref="O235">
    <cfRule type="cellIs" dxfId="945" priority="308" operator="between">
      <formula>0</formula>
      <formula>0</formula>
    </cfRule>
  </conditionalFormatting>
  <conditionalFormatting sqref="O371">
    <cfRule type="cellIs" dxfId="943" priority="233" operator="between">
      <formula>0</formula>
      <formula>0</formula>
    </cfRule>
  </conditionalFormatting>
  <conditionalFormatting sqref="O240">
    <cfRule type="cellIs" dxfId="941" priority="304" operator="between">
      <formula>0</formula>
      <formula>0</formula>
    </cfRule>
  </conditionalFormatting>
  <conditionalFormatting sqref="O241">
    <cfRule type="cellIs" dxfId="939" priority="305" operator="between">
      <formula>0</formula>
      <formula>0</formula>
    </cfRule>
  </conditionalFormatting>
  <conditionalFormatting sqref="O367">
    <cfRule type="cellIs" dxfId="937" priority="232" operator="between">
      <formula>0</formula>
      <formula>0</formula>
    </cfRule>
  </conditionalFormatting>
  <conditionalFormatting sqref="O370">
    <cfRule type="cellIs" dxfId="935" priority="231" operator="between">
      <formula>0</formula>
      <formula>0</formula>
    </cfRule>
  </conditionalFormatting>
  <conditionalFormatting sqref="O265 O258">
    <cfRule type="cellIs" dxfId="933" priority="303" operator="between">
      <formula>0</formula>
      <formula>0</formula>
    </cfRule>
  </conditionalFormatting>
  <conditionalFormatting sqref="O270">
    <cfRule type="cellIs" dxfId="931" priority="302" operator="between">
      <formula>0</formula>
      <formula>0</formula>
    </cfRule>
  </conditionalFormatting>
  <conditionalFormatting sqref="O267">
    <cfRule type="cellIs" dxfId="929" priority="298" operator="between">
      <formula>0</formula>
      <formula>0</formula>
    </cfRule>
  </conditionalFormatting>
  <conditionalFormatting sqref="O271">
    <cfRule type="cellIs" dxfId="927" priority="301" operator="between">
      <formula>0</formula>
      <formula>0</formula>
    </cfRule>
  </conditionalFormatting>
  <conditionalFormatting sqref="O266">
    <cfRule type="cellIs" dxfId="925" priority="300" operator="between">
      <formula>0</formula>
      <formula>0</formula>
    </cfRule>
  </conditionalFormatting>
  <conditionalFormatting sqref="O268">
    <cfRule type="cellIs" dxfId="923" priority="299" operator="between">
      <formula>0</formula>
      <formula>0</formula>
    </cfRule>
  </conditionalFormatting>
  <conditionalFormatting sqref="O262">
    <cfRule type="cellIs" dxfId="921" priority="297" operator="between">
      <formula>0</formula>
      <formula>0</formula>
    </cfRule>
  </conditionalFormatting>
  <conditionalFormatting sqref="O260">
    <cfRule type="cellIs" dxfId="919" priority="293" operator="between">
      <formula>0</formula>
      <formula>0</formula>
    </cfRule>
  </conditionalFormatting>
  <conditionalFormatting sqref="O264">
    <cfRule type="cellIs" dxfId="917" priority="296" operator="between">
      <formula>0</formula>
      <formula>0</formula>
    </cfRule>
  </conditionalFormatting>
  <conditionalFormatting sqref="O355">
    <cfRule type="cellIs" dxfId="915" priority="223" operator="between">
      <formula>0</formula>
      <formula>0</formula>
    </cfRule>
  </conditionalFormatting>
  <conditionalFormatting sqref="O259">
    <cfRule type="cellIs" dxfId="913" priority="295" operator="between">
      <formula>0</formula>
      <formula>0</formula>
    </cfRule>
  </conditionalFormatting>
  <conditionalFormatting sqref="O358">
    <cfRule type="cellIs" dxfId="911" priority="222" operator="between">
      <formula>0</formula>
      <formula>0</formula>
    </cfRule>
  </conditionalFormatting>
  <conditionalFormatting sqref="O261">
    <cfRule type="cellIs" dxfId="909" priority="294" operator="between">
      <formula>0</formula>
      <formula>0</formula>
    </cfRule>
  </conditionalFormatting>
  <conditionalFormatting sqref="O352">
    <cfRule type="cellIs" dxfId="907" priority="221" operator="between">
      <formula>0</formula>
      <formula>0</formula>
    </cfRule>
  </conditionalFormatting>
  <conditionalFormatting sqref="O354">
    <cfRule type="cellIs" dxfId="905" priority="220" operator="between">
      <formula>0</formula>
      <formula>0</formula>
    </cfRule>
  </conditionalFormatting>
  <conditionalFormatting sqref="O250 O242">
    <cfRule type="cellIs" dxfId="903" priority="292" operator="between">
      <formula>0</formula>
      <formula>0</formula>
    </cfRule>
  </conditionalFormatting>
  <conditionalFormatting sqref="O255">
    <cfRule type="cellIs" dxfId="901" priority="291" operator="between">
      <formula>0</formula>
      <formula>0</formula>
    </cfRule>
  </conditionalFormatting>
  <conditionalFormatting sqref="O253">
    <cfRule type="cellIs" dxfId="899" priority="287" operator="between">
      <formula>0</formula>
      <formula>0</formula>
    </cfRule>
  </conditionalFormatting>
  <conditionalFormatting sqref="O256">
    <cfRule type="cellIs" dxfId="897" priority="290" operator="between">
      <formula>0</formula>
      <formula>0</formula>
    </cfRule>
  </conditionalFormatting>
  <conditionalFormatting sqref="O252">
    <cfRule type="cellIs" dxfId="895" priority="289" operator="between">
      <formula>0</formula>
      <formula>0</formula>
    </cfRule>
  </conditionalFormatting>
  <conditionalFormatting sqref="O254">
    <cfRule type="cellIs" dxfId="893" priority="288" operator="between">
      <formula>0</formula>
      <formula>0</formula>
    </cfRule>
  </conditionalFormatting>
  <conditionalFormatting sqref="O347">
    <cfRule type="cellIs" dxfId="891" priority="216" operator="between">
      <formula>0</formula>
      <formula>0</formula>
    </cfRule>
  </conditionalFormatting>
  <conditionalFormatting sqref="O346">
    <cfRule type="cellIs" dxfId="889" priority="215" operator="between">
      <formula>0</formula>
      <formula>0</formula>
    </cfRule>
  </conditionalFormatting>
  <conditionalFormatting sqref="O248">
    <cfRule type="cellIs" dxfId="887" priority="286" operator="between">
      <formula>0</formula>
      <formula>0</formula>
    </cfRule>
  </conditionalFormatting>
  <conditionalFormatting sqref="O397 O390">
    <cfRule type="cellIs" dxfId="885" priority="212" operator="between">
      <formula>0</formula>
      <formula>0</formula>
    </cfRule>
  </conditionalFormatting>
  <conditionalFormatting sqref="O403">
    <cfRule type="cellIs" dxfId="883" priority="213" operator="between">
      <formula>0</formula>
      <formula>0</formula>
    </cfRule>
  </conditionalFormatting>
  <conditionalFormatting sqref="O245">
    <cfRule type="cellIs" dxfId="881" priority="282" operator="between">
      <formula>0</formula>
      <formula>0</formula>
    </cfRule>
  </conditionalFormatting>
  <conditionalFormatting sqref="O249">
    <cfRule type="cellIs" dxfId="879" priority="285" operator="between">
      <formula>0</formula>
      <formula>0</formula>
    </cfRule>
  </conditionalFormatting>
  <conditionalFormatting sqref="O243">
    <cfRule type="cellIs" dxfId="877" priority="284" operator="between">
      <formula>0</formula>
      <formula>0</formula>
    </cfRule>
  </conditionalFormatting>
  <conditionalFormatting sqref="O246">
    <cfRule type="cellIs" dxfId="875" priority="283" operator="between">
      <formula>0</formula>
      <formula>0</formula>
    </cfRule>
  </conditionalFormatting>
  <conditionalFormatting sqref="O296 O289">
    <cfRule type="cellIs" dxfId="873" priority="281" operator="between">
      <formula>0</formula>
      <formula>0</formula>
    </cfRule>
  </conditionalFormatting>
  <conditionalFormatting sqref="O382">
    <cfRule type="cellIs" dxfId="871" priority="202" operator="between">
      <formula>0</formula>
      <formula>0</formula>
    </cfRule>
  </conditionalFormatting>
  <conditionalFormatting sqref="O281 O273">
    <cfRule type="cellIs" dxfId="869" priority="270" operator="between">
      <formula>0</formula>
      <formula>0</formula>
    </cfRule>
  </conditionalFormatting>
  <conditionalFormatting sqref="O40">
    <cfRule type="cellIs" dxfId="867" priority="192" operator="between">
      <formula>0</formula>
      <formula>0</formula>
    </cfRule>
  </conditionalFormatting>
  <conditionalFormatting sqref="O284">
    <cfRule type="cellIs" dxfId="865" priority="265" operator="between">
      <formula>0</formula>
      <formula>0</formula>
    </cfRule>
  </conditionalFormatting>
  <conditionalFormatting sqref="O283">
    <cfRule type="cellIs" dxfId="863" priority="267" operator="between">
      <formula>0</formula>
      <formula>0</formula>
    </cfRule>
  </conditionalFormatting>
  <conditionalFormatting sqref="O285">
    <cfRule type="cellIs" dxfId="861" priority="266" operator="between">
      <formula>0</formula>
      <formula>0</formula>
    </cfRule>
  </conditionalFormatting>
  <conditionalFormatting sqref="O279">
    <cfRule type="cellIs" dxfId="859" priority="264" operator="between">
      <formula>0</formula>
      <formula>0</formula>
    </cfRule>
  </conditionalFormatting>
  <conditionalFormatting sqref="O277">
    <cfRule type="cellIs" dxfId="857" priority="260" operator="between">
      <formula>0</formula>
      <formula>0</formula>
    </cfRule>
  </conditionalFormatting>
  <conditionalFormatting sqref="O280">
    <cfRule type="cellIs" dxfId="855" priority="263" operator="between">
      <formula>0</formula>
      <formula>0</formula>
    </cfRule>
  </conditionalFormatting>
  <conditionalFormatting sqref="O274">
    <cfRule type="cellIs" dxfId="853" priority="262" operator="between">
      <formula>0</formula>
      <formula>0</formula>
    </cfRule>
  </conditionalFormatting>
  <conditionalFormatting sqref="O278">
    <cfRule type="cellIs" dxfId="851" priority="261" operator="between">
      <formula>0</formula>
      <formula>0</formula>
    </cfRule>
  </conditionalFormatting>
  <conditionalFormatting sqref="O327 O320">
    <cfRule type="cellIs" dxfId="849" priority="259" operator="between">
      <formula>0</formula>
      <formula>0</formula>
    </cfRule>
  </conditionalFormatting>
  <conditionalFormatting sqref="O330">
    <cfRule type="cellIs" dxfId="847" priority="255" operator="between">
      <formula>0</formula>
      <formula>0</formula>
    </cfRule>
  </conditionalFormatting>
  <conditionalFormatting sqref="O331">
    <cfRule type="cellIs" dxfId="845" priority="256" operator="between">
      <formula>0</formula>
      <formula>0</formula>
    </cfRule>
  </conditionalFormatting>
  <conditionalFormatting sqref="O324">
    <cfRule type="cellIs" dxfId="843" priority="254" operator="between">
      <formula>0</formula>
      <formula>0</formula>
    </cfRule>
  </conditionalFormatting>
  <conditionalFormatting sqref="O322">
    <cfRule type="cellIs" dxfId="841" priority="250" operator="between">
      <formula>0</formula>
      <formula>0</formula>
    </cfRule>
  </conditionalFormatting>
  <conditionalFormatting sqref="O326">
    <cfRule type="cellIs" dxfId="839" priority="253" operator="between">
      <formula>0</formula>
      <formula>0</formula>
    </cfRule>
  </conditionalFormatting>
  <conditionalFormatting sqref="O321">
    <cfRule type="cellIs" dxfId="837" priority="252" operator="between">
      <formula>0</formula>
      <formula>0</formula>
    </cfRule>
  </conditionalFormatting>
  <conditionalFormatting sqref="O323">
    <cfRule type="cellIs" dxfId="835" priority="251" operator="between">
      <formula>0</formula>
      <formula>0</formula>
    </cfRule>
  </conditionalFormatting>
  <conditionalFormatting sqref="O312">
    <cfRule type="cellIs" dxfId="833" priority="249" operator="between">
      <formula>0</formula>
      <formula>0</formula>
    </cfRule>
  </conditionalFormatting>
  <conditionalFormatting sqref="O315">
    <cfRule type="cellIs" dxfId="831" priority="244" operator="between">
      <formula>0</formula>
      <formula>0</formula>
    </cfRule>
  </conditionalFormatting>
  <conditionalFormatting sqref="O316">
    <cfRule type="cellIs" dxfId="829" priority="245" operator="between">
      <formula>0</formula>
      <formula>0</formula>
    </cfRule>
  </conditionalFormatting>
  <conditionalFormatting sqref="O310">
    <cfRule type="cellIs" dxfId="827" priority="243" operator="between">
      <formula>0</formula>
      <formula>0</formula>
    </cfRule>
  </conditionalFormatting>
  <conditionalFormatting sqref="O311">
    <cfRule type="cellIs" dxfId="825" priority="242" operator="between">
      <formula>0</formula>
      <formula>0</formula>
    </cfRule>
  </conditionalFormatting>
  <conditionalFormatting sqref="O372">
    <cfRule type="cellIs" dxfId="823" priority="235" operator="between">
      <formula>0</formula>
      <formula>0</formula>
    </cfRule>
  </conditionalFormatting>
  <conditionalFormatting sqref="O366 O359">
    <cfRule type="cellIs" dxfId="821" priority="234" operator="between">
      <formula>0</formula>
      <formula>0</formula>
    </cfRule>
  </conditionalFormatting>
  <conditionalFormatting sqref="O368">
    <cfRule type="cellIs" dxfId="819" priority="230" operator="between">
      <formula>0</formula>
      <formula>0</formula>
    </cfRule>
  </conditionalFormatting>
  <conditionalFormatting sqref="O364">
    <cfRule type="cellIs" dxfId="817" priority="229" operator="between">
      <formula>0</formula>
      <formula>0</formula>
    </cfRule>
  </conditionalFormatting>
  <conditionalFormatting sqref="O361">
    <cfRule type="cellIs" dxfId="815" priority="225" operator="between">
      <formula>0</formula>
      <formula>0</formula>
    </cfRule>
  </conditionalFormatting>
  <conditionalFormatting sqref="O365">
    <cfRule type="cellIs" dxfId="813" priority="228" operator="between">
      <formula>0</formula>
      <formula>0</formula>
    </cfRule>
  </conditionalFormatting>
  <conditionalFormatting sqref="O360">
    <cfRule type="cellIs" dxfId="811" priority="227" operator="between">
      <formula>0</formula>
      <formula>0</formula>
    </cfRule>
  </conditionalFormatting>
  <conditionalFormatting sqref="O362">
    <cfRule type="cellIs" dxfId="809" priority="226" operator="between">
      <formula>0</formula>
      <formula>0</formula>
    </cfRule>
  </conditionalFormatting>
  <conditionalFormatting sqref="O353">
    <cfRule type="cellIs" dxfId="807" priority="219" operator="between">
      <formula>0</formula>
      <formula>0</formula>
    </cfRule>
  </conditionalFormatting>
  <conditionalFormatting sqref="O348">
    <cfRule type="cellIs" dxfId="805" priority="218" operator="between">
      <formula>0</formula>
      <formula>0</formula>
    </cfRule>
  </conditionalFormatting>
  <conditionalFormatting sqref="O349">
    <cfRule type="cellIs" dxfId="803" priority="217" operator="between">
      <formula>0</formula>
      <formula>0</formula>
    </cfRule>
  </conditionalFormatting>
  <conditionalFormatting sqref="O374 O376">
    <cfRule type="cellIs" dxfId="801" priority="214" operator="between">
      <formula>0</formula>
      <formula>0</formula>
    </cfRule>
  </conditionalFormatting>
  <conditionalFormatting sqref="O402">
    <cfRule type="cellIs" dxfId="799" priority="211" operator="between">
      <formula>0</formula>
      <formula>0</formula>
    </cfRule>
  </conditionalFormatting>
  <conditionalFormatting sqref="O399">
    <cfRule type="cellIs" dxfId="797" priority="208" operator="between">
      <formula>0</formula>
      <formula>0</formula>
    </cfRule>
  </conditionalFormatting>
  <conditionalFormatting sqref="O398">
    <cfRule type="cellIs" dxfId="795" priority="210" operator="between">
      <formula>0</formula>
      <formula>0</formula>
    </cfRule>
  </conditionalFormatting>
  <conditionalFormatting sqref="O401">
    <cfRule type="cellIs" dxfId="793" priority="209" operator="between">
      <formula>0</formula>
      <formula>0</formula>
    </cfRule>
  </conditionalFormatting>
  <conditionalFormatting sqref="O395">
    <cfRule type="cellIs" dxfId="791" priority="207" operator="between">
      <formula>0</formula>
      <formula>0</formula>
    </cfRule>
  </conditionalFormatting>
  <conditionalFormatting sqref="O392">
    <cfRule type="cellIs" dxfId="789" priority="203" operator="between">
      <formula>0</formula>
      <formula>0</formula>
    </cfRule>
  </conditionalFormatting>
  <conditionalFormatting sqref="O396">
    <cfRule type="cellIs" dxfId="787" priority="206" operator="between">
      <formula>0</formula>
      <formula>0</formula>
    </cfRule>
  </conditionalFormatting>
  <conditionalFormatting sqref="O391">
    <cfRule type="cellIs" dxfId="785" priority="205" operator="between">
      <formula>0</formula>
      <formula>0</formula>
    </cfRule>
  </conditionalFormatting>
  <conditionalFormatting sqref="O393">
    <cfRule type="cellIs" dxfId="783" priority="204" operator="between">
      <formula>0</formula>
      <formula>0</formula>
    </cfRule>
  </conditionalFormatting>
  <conditionalFormatting sqref="O387">
    <cfRule type="cellIs" dxfId="781" priority="201" operator="between">
      <formula>0</formula>
      <formula>0</formula>
    </cfRule>
  </conditionalFormatting>
  <conditionalFormatting sqref="O385">
    <cfRule type="cellIs" dxfId="779" priority="197" operator="between">
      <formula>0</formula>
      <formula>0</formula>
    </cfRule>
  </conditionalFormatting>
  <conditionalFormatting sqref="O389">
    <cfRule type="cellIs" dxfId="777" priority="200" operator="between">
      <formula>0</formula>
      <formula>0</formula>
    </cfRule>
  </conditionalFormatting>
  <conditionalFormatting sqref="O384">
    <cfRule type="cellIs" dxfId="775" priority="199" operator="between">
      <formula>0</formula>
      <formula>0</formula>
    </cfRule>
  </conditionalFormatting>
  <conditionalFormatting sqref="O386">
    <cfRule type="cellIs" dxfId="773" priority="198" operator="between">
      <formula>0</formula>
      <formula>0</formula>
    </cfRule>
  </conditionalFormatting>
  <conditionalFormatting sqref="O379">
    <cfRule type="cellIs" dxfId="771" priority="196" operator="between">
      <formula>0</formula>
      <formula>0</formula>
    </cfRule>
  </conditionalFormatting>
  <conditionalFormatting sqref="O377">
    <cfRule type="cellIs" dxfId="769" priority="193" operator="between">
      <formula>0</formula>
      <formula>0</formula>
    </cfRule>
  </conditionalFormatting>
  <conditionalFormatting sqref="O380">
    <cfRule type="cellIs" dxfId="767" priority="195" operator="between">
      <formula>0</formula>
      <formula>0</formula>
    </cfRule>
  </conditionalFormatting>
  <conditionalFormatting sqref="O378">
    <cfRule type="cellIs" dxfId="765" priority="194" operator="between">
      <formula>0</formula>
      <formula>0</formula>
    </cfRule>
  </conditionalFormatting>
  <conditionalFormatting sqref="A2">
    <cfRule type="cellIs" dxfId="763" priority="190" operator="between">
      <formula>0</formula>
      <formula>0</formula>
    </cfRule>
  </conditionalFormatting>
  <conditionalFormatting sqref="C2">
    <cfRule type="cellIs" dxfId="761" priority="189" operator="between">
      <formula>0</formula>
      <formula>0</formula>
    </cfRule>
  </conditionalFormatting>
  <conditionalFormatting sqref="B2 D2:G2">
    <cfRule type="cellIs" dxfId="759" priority="188" operator="between">
      <formula>0</formula>
      <formula>0</formula>
    </cfRule>
  </conditionalFormatting>
  <conditionalFormatting sqref="P1">
    <cfRule type="cellIs" dxfId="757" priority="187" operator="between">
      <formula>0</formula>
      <formula>0</formula>
    </cfRule>
  </conditionalFormatting>
  <conditionalFormatting sqref="P1">
    <cfRule type="cellIs" dxfId="755" priority="186" operator="between">
      <formula>0</formula>
      <formula>0</formula>
    </cfRule>
  </conditionalFormatting>
  <conditionalFormatting sqref="P1">
    <cfRule type="cellIs" dxfId="753" priority="185" operator="between">
      <formula>0</formula>
      <formula>0</formula>
    </cfRule>
  </conditionalFormatting>
  <conditionalFormatting sqref="P2:Q2">
    <cfRule type="cellIs" dxfId="751" priority="184" operator="between">
      <formula>0</formula>
      <formula>0</formula>
    </cfRule>
  </conditionalFormatting>
  <conditionalFormatting sqref="A117:A137 A168:A192 A223:A246 A249:A274 A278:A301 A304:A328 A331:A355 A139 A220 A276 A357 A195:A218">
    <cfRule type="cellIs" dxfId="749" priority="183" operator="between">
      <formula>0</formula>
      <formula>0</formula>
    </cfRule>
  </conditionalFormatting>
  <conditionalFormatting sqref="A113 A3">
    <cfRule type="cellIs" dxfId="747" priority="182" operator="between">
      <formula>0</formula>
      <formula>0</formula>
    </cfRule>
  </conditionalFormatting>
  <conditionalFormatting sqref="D213:O213">
    <cfRule type="cellIs" dxfId="745" priority="117" operator="between">
      <formula>0</formula>
      <formula>0</formula>
    </cfRule>
  </conditionalFormatting>
  <conditionalFormatting sqref="P207:R207">
    <cfRule type="cellIs" dxfId="743" priority="118" operator="between">
      <formula>0</formula>
      <formula>0</formula>
    </cfRule>
  </conditionalFormatting>
  <conditionalFormatting sqref="D207:O207">
    <cfRule type="cellIs" dxfId="741" priority="119" operator="between">
      <formula>0</formula>
      <formula>0</formula>
    </cfRule>
  </conditionalFormatting>
  <conditionalFormatting sqref="P201:R201">
    <cfRule type="cellIs" dxfId="739" priority="120" operator="between">
      <formula>0</formula>
      <formula>0</formula>
    </cfRule>
  </conditionalFormatting>
  <conditionalFormatting sqref="D201:O201">
    <cfRule type="cellIs" dxfId="737" priority="121" operator="between">
      <formula>0</formula>
      <formula>0</formula>
    </cfRule>
  </conditionalFormatting>
  <conditionalFormatting sqref="P195:R195">
    <cfRule type="cellIs" dxfId="735" priority="122" operator="between">
      <formula>0</formula>
      <formula>0</formula>
    </cfRule>
  </conditionalFormatting>
  <conditionalFormatting sqref="D195:O195">
    <cfRule type="cellIs" dxfId="733" priority="123" operator="between">
      <formula>0</formula>
      <formula>0</formula>
    </cfRule>
  </conditionalFormatting>
  <conditionalFormatting sqref="P188:R188">
    <cfRule type="cellIs" dxfId="731" priority="124" operator="between">
      <formula>0</formula>
      <formula>0</formula>
    </cfRule>
  </conditionalFormatting>
  <conditionalFormatting sqref="D188:O188">
    <cfRule type="cellIs" dxfId="729" priority="125" operator="between">
      <formula>0</formula>
      <formula>0</formula>
    </cfRule>
  </conditionalFormatting>
  <conditionalFormatting sqref="P182:R182">
    <cfRule type="cellIs" dxfId="727" priority="126" operator="between">
      <formula>0</formula>
      <formula>0</formula>
    </cfRule>
  </conditionalFormatting>
  <conditionalFormatting sqref="D182:O182">
    <cfRule type="cellIs" dxfId="725" priority="127" operator="between">
      <formula>0</formula>
      <formula>0</formula>
    </cfRule>
  </conditionalFormatting>
  <conditionalFormatting sqref="P176:R176">
    <cfRule type="cellIs" dxfId="723" priority="128" operator="between">
      <formula>0</formula>
      <formula>0</formula>
    </cfRule>
  </conditionalFormatting>
  <conditionalFormatting sqref="D176:O176">
    <cfRule type="cellIs" dxfId="721" priority="129" operator="between">
      <formula>0</formula>
      <formula>0</formula>
    </cfRule>
  </conditionalFormatting>
  <conditionalFormatting sqref="P170:R170">
    <cfRule type="cellIs" dxfId="719" priority="130" operator="between">
      <formula>0</formula>
      <formula>0</formula>
    </cfRule>
  </conditionalFormatting>
  <conditionalFormatting sqref="D170:O170">
    <cfRule type="cellIs" dxfId="717" priority="131" operator="between">
      <formula>0</formula>
      <formula>0</formula>
    </cfRule>
  </conditionalFormatting>
  <conditionalFormatting sqref="P163:R163">
    <cfRule type="cellIs" dxfId="715" priority="132" operator="between">
      <formula>0</formula>
      <formula>0</formula>
    </cfRule>
  </conditionalFormatting>
  <conditionalFormatting sqref="D163:O163">
    <cfRule type="cellIs" dxfId="713" priority="133" operator="between">
      <formula>0</formula>
      <formula>0</formula>
    </cfRule>
  </conditionalFormatting>
  <conditionalFormatting sqref="P157:R157">
    <cfRule type="cellIs" dxfId="711" priority="134" operator="between">
      <formula>0</formula>
      <formula>0</formula>
    </cfRule>
  </conditionalFormatting>
  <conditionalFormatting sqref="D157:O157">
    <cfRule type="cellIs" dxfId="709" priority="135" operator="between">
      <formula>0</formula>
      <formula>0</formula>
    </cfRule>
  </conditionalFormatting>
  <conditionalFormatting sqref="P151:R151">
    <cfRule type="cellIs" dxfId="707" priority="136" operator="between">
      <formula>0</formula>
      <formula>0</formula>
    </cfRule>
  </conditionalFormatting>
  <conditionalFormatting sqref="D151:O151">
    <cfRule type="cellIs" dxfId="705" priority="137" operator="between">
      <formula>0</formula>
      <formula>0</formula>
    </cfRule>
  </conditionalFormatting>
  <conditionalFormatting sqref="P145:R145">
    <cfRule type="cellIs" dxfId="703" priority="138" operator="between">
      <formula>0</formula>
      <formula>0</formula>
    </cfRule>
  </conditionalFormatting>
  <conditionalFormatting sqref="D145:O145">
    <cfRule type="cellIs" dxfId="701" priority="139" operator="between">
      <formula>0</formula>
      <formula>0</formula>
    </cfRule>
  </conditionalFormatting>
  <conditionalFormatting sqref="P139:R139">
    <cfRule type="cellIs" dxfId="699" priority="140" operator="between">
      <formula>0</formula>
      <formula>0</formula>
    </cfRule>
  </conditionalFormatting>
  <conditionalFormatting sqref="D139:O139">
    <cfRule type="cellIs" dxfId="697" priority="141" operator="between">
      <formula>0</formula>
      <formula>0</formula>
    </cfRule>
  </conditionalFormatting>
  <conditionalFormatting sqref="P132:R132">
    <cfRule type="cellIs" dxfId="695" priority="142" operator="between">
      <formula>0</formula>
      <formula>0</formula>
    </cfRule>
  </conditionalFormatting>
  <conditionalFormatting sqref="D132:O132">
    <cfRule type="cellIs" dxfId="693" priority="143" operator="between">
      <formula>0</formula>
      <formula>0</formula>
    </cfRule>
  </conditionalFormatting>
  <conditionalFormatting sqref="P126:R126">
    <cfRule type="cellIs" dxfId="691" priority="144" operator="between">
      <formula>0</formula>
      <formula>0</formula>
    </cfRule>
  </conditionalFormatting>
  <conditionalFormatting sqref="D126:O126">
    <cfRule type="cellIs" dxfId="689" priority="145" operator="between">
      <formula>0</formula>
      <formula>0</formula>
    </cfRule>
  </conditionalFormatting>
  <conditionalFormatting sqref="P120:R120">
    <cfRule type="cellIs" dxfId="687" priority="146" operator="between">
      <formula>0</formula>
      <formula>0</formula>
    </cfRule>
  </conditionalFormatting>
  <conditionalFormatting sqref="P406:R406">
    <cfRule type="cellIs" dxfId="685" priority="54" operator="between">
      <formula>0</formula>
      <formula>0</formula>
    </cfRule>
  </conditionalFormatting>
  <conditionalFormatting sqref="P220:R220">
    <cfRule type="cellIs" dxfId="683" priority="114" operator="between">
      <formula>0</formula>
      <formula>0</formula>
    </cfRule>
  </conditionalFormatting>
  <conditionalFormatting sqref="D120:O120">
    <cfRule type="cellIs" dxfId="681" priority="147" operator="between">
      <formula>0</formula>
      <formula>0</formula>
    </cfRule>
  </conditionalFormatting>
  <conditionalFormatting sqref="P114:R114">
    <cfRule type="cellIs" dxfId="679" priority="148" operator="between">
      <formula>0</formula>
      <formula>0</formula>
    </cfRule>
  </conditionalFormatting>
  <conditionalFormatting sqref="D114:O114">
    <cfRule type="cellIs" dxfId="677" priority="149" operator="between">
      <formula>0</formula>
      <formula>0</formula>
    </cfRule>
  </conditionalFormatting>
  <conditionalFormatting sqref="P107:R107">
    <cfRule type="cellIs" dxfId="675" priority="150" operator="between">
      <formula>0</formula>
      <formula>0</formula>
    </cfRule>
  </conditionalFormatting>
  <conditionalFormatting sqref="D107:O107">
    <cfRule type="cellIs" dxfId="673" priority="151" operator="between">
      <formula>0</formula>
      <formula>0</formula>
    </cfRule>
  </conditionalFormatting>
  <conditionalFormatting sqref="P101:R101">
    <cfRule type="cellIs" dxfId="671" priority="152" operator="between">
      <formula>0</formula>
      <formula>0</formula>
    </cfRule>
  </conditionalFormatting>
  <conditionalFormatting sqref="D101:O101">
    <cfRule type="cellIs" dxfId="669" priority="153" operator="between">
      <formula>0</formula>
      <formula>0</formula>
    </cfRule>
  </conditionalFormatting>
  <conditionalFormatting sqref="P95:R95">
    <cfRule type="cellIs" dxfId="667" priority="154" operator="between">
      <formula>0</formula>
      <formula>0</formula>
    </cfRule>
  </conditionalFormatting>
  <conditionalFormatting sqref="D95:O95">
    <cfRule type="cellIs" dxfId="665" priority="155" operator="between">
      <formula>0</formula>
      <formula>0</formula>
    </cfRule>
  </conditionalFormatting>
  <conditionalFormatting sqref="P89:R89">
    <cfRule type="cellIs" dxfId="663" priority="156" operator="between">
      <formula>0</formula>
      <formula>0</formula>
    </cfRule>
  </conditionalFormatting>
  <conditionalFormatting sqref="D89:O89">
    <cfRule type="cellIs" dxfId="661" priority="157" operator="between">
      <formula>0</formula>
      <formula>0</formula>
    </cfRule>
  </conditionalFormatting>
  <conditionalFormatting sqref="P82:R82">
    <cfRule type="cellIs" dxfId="659" priority="158" operator="between">
      <formula>0</formula>
      <formula>0</formula>
    </cfRule>
  </conditionalFormatting>
  <conditionalFormatting sqref="D82:O82">
    <cfRule type="cellIs" dxfId="657" priority="159" operator="between">
      <formula>0</formula>
      <formula>0</formula>
    </cfRule>
  </conditionalFormatting>
  <conditionalFormatting sqref="P76:R76">
    <cfRule type="cellIs" dxfId="655" priority="160" operator="between">
      <formula>0</formula>
      <formula>0</formula>
    </cfRule>
  </conditionalFormatting>
  <conditionalFormatting sqref="D76:O76">
    <cfRule type="cellIs" dxfId="653" priority="161" operator="between">
      <formula>0</formula>
      <formula>0</formula>
    </cfRule>
  </conditionalFormatting>
  <conditionalFormatting sqref="P70:R70">
    <cfRule type="cellIs" dxfId="651" priority="162" operator="between">
      <formula>0</formula>
      <formula>0</formula>
    </cfRule>
  </conditionalFormatting>
  <conditionalFormatting sqref="D70:O70">
    <cfRule type="cellIs" dxfId="649" priority="163" operator="between">
      <formula>0</formula>
      <formula>0</formula>
    </cfRule>
  </conditionalFormatting>
  <conditionalFormatting sqref="P64:R64">
    <cfRule type="cellIs" dxfId="647" priority="164" operator="between">
      <formula>0</formula>
      <formula>0</formula>
    </cfRule>
  </conditionalFormatting>
  <conditionalFormatting sqref="D64:O64">
    <cfRule type="cellIs" dxfId="645" priority="165" operator="between">
      <formula>0</formula>
      <formula>0</formula>
    </cfRule>
  </conditionalFormatting>
  <conditionalFormatting sqref="P58:R58">
    <cfRule type="cellIs" dxfId="643" priority="166" operator="between">
      <formula>0</formula>
      <formula>0</formula>
    </cfRule>
  </conditionalFormatting>
  <conditionalFormatting sqref="D58:O58">
    <cfRule type="cellIs" dxfId="641" priority="167" operator="between">
      <formula>0</formula>
      <formula>0</formula>
    </cfRule>
  </conditionalFormatting>
  <conditionalFormatting sqref="P51:R51">
    <cfRule type="cellIs" dxfId="639" priority="168" operator="between">
      <formula>0</formula>
      <formula>0</formula>
    </cfRule>
  </conditionalFormatting>
  <conditionalFormatting sqref="D51:O51">
    <cfRule type="cellIs" dxfId="637" priority="169" operator="between">
      <formula>0</formula>
      <formula>0</formula>
    </cfRule>
  </conditionalFormatting>
  <conditionalFormatting sqref="P45:R45">
    <cfRule type="cellIs" dxfId="635" priority="170" operator="between">
      <formula>0</formula>
      <formula>0</formula>
    </cfRule>
  </conditionalFormatting>
  <conditionalFormatting sqref="D45:O45">
    <cfRule type="cellIs" dxfId="633" priority="171" operator="between">
      <formula>0</formula>
      <formula>0</formula>
    </cfRule>
  </conditionalFormatting>
  <conditionalFormatting sqref="A32">
    <cfRule type="cellIs" dxfId="631" priority="50" operator="between">
      <formula>0</formula>
      <formula>0</formula>
    </cfRule>
  </conditionalFormatting>
  <conditionalFormatting sqref="D220:O220">
    <cfRule type="cellIs" dxfId="629" priority="115" operator="between">
      <formula>0</formula>
      <formula>0</formula>
    </cfRule>
  </conditionalFormatting>
  <conditionalFormatting sqref="P39:R39">
    <cfRule type="cellIs" dxfId="627" priority="172" operator="between">
      <formula>0</formula>
      <formula>0</formula>
    </cfRule>
  </conditionalFormatting>
  <conditionalFormatting sqref="D33:O33">
    <cfRule type="cellIs" dxfId="625" priority="175" operator="between">
      <formula>0</formula>
      <formula>0</formula>
    </cfRule>
  </conditionalFormatting>
  <conditionalFormatting sqref="P26:R26">
    <cfRule type="cellIs" dxfId="623" priority="176" operator="between">
      <formula>0</formula>
      <formula>0</formula>
    </cfRule>
  </conditionalFormatting>
  <conditionalFormatting sqref="D26:O26">
    <cfRule type="cellIs" dxfId="621" priority="177" operator="between">
      <formula>0</formula>
      <formula>0</formula>
    </cfRule>
  </conditionalFormatting>
  <conditionalFormatting sqref="P20:R20">
    <cfRule type="cellIs" dxfId="619" priority="178" operator="between">
      <formula>0</formula>
      <formula>0</formula>
    </cfRule>
  </conditionalFormatting>
  <conditionalFormatting sqref="D20:O20">
    <cfRule type="cellIs" dxfId="617" priority="179" operator="between">
      <formula>0</formula>
      <formula>0</formula>
    </cfRule>
  </conditionalFormatting>
  <conditionalFormatting sqref="P14:R14">
    <cfRule type="cellIs" dxfId="615" priority="180" operator="between">
      <formula>0</formula>
      <formula>0</formula>
    </cfRule>
  </conditionalFormatting>
  <conditionalFormatting sqref="D14:O14">
    <cfRule type="cellIs" dxfId="613" priority="181" operator="between">
      <formula>0</formula>
      <formula>0</formula>
    </cfRule>
  </conditionalFormatting>
  <conditionalFormatting sqref="P33:R33">
    <cfRule type="cellIs" dxfId="611" priority="174" operator="between">
      <formula>0</formula>
      <formula>0</formula>
    </cfRule>
  </conditionalFormatting>
  <conditionalFormatting sqref="D39:O39">
    <cfRule type="cellIs" dxfId="609" priority="173" operator="between">
      <formula>0</formula>
      <formula>0</formula>
    </cfRule>
  </conditionalFormatting>
  <conditionalFormatting sqref="P213:R213">
    <cfRule type="cellIs" dxfId="607" priority="116" operator="between">
      <formula>0</formula>
      <formula>0</formula>
    </cfRule>
  </conditionalFormatting>
  <conditionalFormatting sqref="D226:O226">
    <cfRule type="cellIs" dxfId="605" priority="113" operator="between">
      <formula>0</formula>
      <formula>0</formula>
    </cfRule>
  </conditionalFormatting>
  <conditionalFormatting sqref="P232:R232">
    <cfRule type="cellIs" dxfId="603" priority="110" operator="between">
      <formula>0</formula>
      <formula>0</formula>
    </cfRule>
  </conditionalFormatting>
  <conditionalFormatting sqref="P226:R226">
    <cfRule type="cellIs" dxfId="601" priority="112" operator="between">
      <formula>0</formula>
      <formula>0</formula>
    </cfRule>
  </conditionalFormatting>
  <conditionalFormatting sqref="D232:O232">
    <cfRule type="cellIs" dxfId="599" priority="111" operator="between">
      <formula>0</formula>
      <formula>0</formula>
    </cfRule>
  </conditionalFormatting>
  <conditionalFormatting sqref="D238:O238">
    <cfRule type="cellIs" dxfId="597" priority="109" operator="between">
      <formula>0</formula>
      <formula>0</formula>
    </cfRule>
  </conditionalFormatting>
  <conditionalFormatting sqref="P244:R244">
    <cfRule type="cellIs" dxfId="595" priority="106" operator="between">
      <formula>0</formula>
      <formula>0</formula>
    </cfRule>
  </conditionalFormatting>
  <conditionalFormatting sqref="P238:R238">
    <cfRule type="cellIs" dxfId="593" priority="108" operator="between">
      <formula>0</formula>
      <formula>0</formula>
    </cfRule>
  </conditionalFormatting>
  <conditionalFormatting sqref="D244:O244">
    <cfRule type="cellIs" dxfId="591" priority="107" operator="between">
      <formula>0</formula>
      <formula>0</formula>
    </cfRule>
  </conditionalFormatting>
  <conditionalFormatting sqref="D251:O251">
    <cfRule type="cellIs" dxfId="589" priority="105" operator="between">
      <formula>0</formula>
      <formula>0</formula>
    </cfRule>
  </conditionalFormatting>
  <conditionalFormatting sqref="P257:R257">
    <cfRule type="cellIs" dxfId="587" priority="102" operator="between">
      <formula>0</formula>
      <formula>0</formula>
    </cfRule>
  </conditionalFormatting>
  <conditionalFormatting sqref="P251:R251">
    <cfRule type="cellIs" dxfId="585" priority="104" operator="between">
      <formula>0</formula>
      <formula>0</formula>
    </cfRule>
  </conditionalFormatting>
  <conditionalFormatting sqref="D257:O257">
    <cfRule type="cellIs" dxfId="583" priority="103" operator="between">
      <formula>0</formula>
      <formula>0</formula>
    </cfRule>
  </conditionalFormatting>
  <conditionalFormatting sqref="D263:O263">
    <cfRule type="cellIs" dxfId="581" priority="101" operator="between">
      <formula>0</formula>
      <formula>0</formula>
    </cfRule>
  </conditionalFormatting>
  <conditionalFormatting sqref="P269:R269">
    <cfRule type="cellIs" dxfId="579" priority="98" operator="between">
      <formula>0</formula>
      <formula>0</formula>
    </cfRule>
  </conditionalFormatting>
  <conditionalFormatting sqref="P263:R263">
    <cfRule type="cellIs" dxfId="577" priority="100" operator="between">
      <formula>0</formula>
      <formula>0</formula>
    </cfRule>
  </conditionalFormatting>
  <conditionalFormatting sqref="D269:O269">
    <cfRule type="cellIs" dxfId="575" priority="99" operator="between">
      <formula>0</formula>
      <formula>0</formula>
    </cfRule>
  </conditionalFormatting>
  <conditionalFormatting sqref="D276:O276">
    <cfRule type="cellIs" dxfId="573" priority="97" operator="between">
      <formula>0</formula>
      <formula>0</formula>
    </cfRule>
  </conditionalFormatting>
  <conditionalFormatting sqref="P282:R282">
    <cfRule type="cellIs" dxfId="571" priority="94" operator="between">
      <formula>0</formula>
      <formula>0</formula>
    </cfRule>
  </conditionalFormatting>
  <conditionalFormatting sqref="P276:R276">
    <cfRule type="cellIs" dxfId="569" priority="96" operator="between">
      <formula>0</formula>
      <formula>0</formula>
    </cfRule>
  </conditionalFormatting>
  <conditionalFormatting sqref="D282:O282">
    <cfRule type="cellIs" dxfId="567" priority="95" operator="between">
      <formula>0</formula>
      <formula>0</formula>
    </cfRule>
  </conditionalFormatting>
  <conditionalFormatting sqref="D288:O288">
    <cfRule type="cellIs" dxfId="565" priority="93" operator="between">
      <formula>0</formula>
      <formula>0</formula>
    </cfRule>
  </conditionalFormatting>
  <conditionalFormatting sqref="P294:R294">
    <cfRule type="cellIs" dxfId="563" priority="90" operator="between">
      <formula>0</formula>
      <formula>0</formula>
    </cfRule>
  </conditionalFormatting>
  <conditionalFormatting sqref="P288:R288">
    <cfRule type="cellIs" dxfId="561" priority="92" operator="between">
      <formula>0</formula>
      <formula>0</formula>
    </cfRule>
  </conditionalFormatting>
  <conditionalFormatting sqref="D294:O294">
    <cfRule type="cellIs" dxfId="559" priority="91" operator="between">
      <formula>0</formula>
      <formula>0</formula>
    </cfRule>
  </conditionalFormatting>
  <conditionalFormatting sqref="D300:O300">
    <cfRule type="cellIs" dxfId="557" priority="89" operator="between">
      <formula>0</formula>
      <formula>0</formula>
    </cfRule>
  </conditionalFormatting>
  <conditionalFormatting sqref="P300:R300">
    <cfRule type="cellIs" dxfId="555" priority="88" operator="between">
      <formula>0</formula>
      <formula>0</formula>
    </cfRule>
  </conditionalFormatting>
  <conditionalFormatting sqref="P307:R307">
    <cfRule type="cellIs" dxfId="553" priority="86" operator="between">
      <formula>0</formula>
      <formula>0</formula>
    </cfRule>
  </conditionalFormatting>
  <conditionalFormatting sqref="D307:O307">
    <cfRule type="cellIs" dxfId="551" priority="87" operator="between">
      <formula>0</formula>
      <formula>0</formula>
    </cfRule>
  </conditionalFormatting>
  <conditionalFormatting sqref="D313:O313">
    <cfRule type="cellIs" dxfId="549" priority="85" operator="between">
      <formula>0</formula>
      <formula>0</formula>
    </cfRule>
  </conditionalFormatting>
  <conditionalFormatting sqref="P313:R313">
    <cfRule type="cellIs" dxfId="547" priority="84" operator="between">
      <formula>0</formula>
      <formula>0</formula>
    </cfRule>
  </conditionalFormatting>
  <conditionalFormatting sqref="P319:R319">
    <cfRule type="cellIs" dxfId="545" priority="82" operator="between">
      <formula>0</formula>
      <formula>0</formula>
    </cfRule>
  </conditionalFormatting>
  <conditionalFormatting sqref="D319:O319">
    <cfRule type="cellIs" dxfId="543" priority="83" operator="between">
      <formula>0</formula>
      <formula>0</formula>
    </cfRule>
  </conditionalFormatting>
  <conditionalFormatting sqref="D325:O325">
    <cfRule type="cellIs" dxfId="541" priority="81" operator="between">
      <formula>0</formula>
      <formula>0</formula>
    </cfRule>
  </conditionalFormatting>
  <conditionalFormatting sqref="P325:R325">
    <cfRule type="cellIs" dxfId="539" priority="80" operator="between">
      <formula>0</formula>
      <formula>0</formula>
    </cfRule>
  </conditionalFormatting>
  <conditionalFormatting sqref="P332:R332">
    <cfRule type="cellIs" dxfId="537" priority="78" operator="between">
      <formula>0</formula>
      <formula>0</formula>
    </cfRule>
  </conditionalFormatting>
  <conditionalFormatting sqref="D332:O332">
    <cfRule type="cellIs" dxfId="535" priority="79" operator="between">
      <formula>0</formula>
      <formula>0</formula>
    </cfRule>
  </conditionalFormatting>
  <conditionalFormatting sqref="D338:O338">
    <cfRule type="cellIs" dxfId="533" priority="77" operator="between">
      <formula>0</formula>
      <formula>0</formula>
    </cfRule>
  </conditionalFormatting>
  <conditionalFormatting sqref="P338:R338">
    <cfRule type="cellIs" dxfId="531" priority="76" operator="between">
      <formula>0</formula>
      <formula>0</formula>
    </cfRule>
  </conditionalFormatting>
  <conditionalFormatting sqref="P344:R344">
    <cfRule type="cellIs" dxfId="529" priority="74" operator="between">
      <formula>0</formula>
      <formula>0</formula>
    </cfRule>
  </conditionalFormatting>
  <conditionalFormatting sqref="D344:O344">
    <cfRule type="cellIs" dxfId="527" priority="75" operator="between">
      <formula>0</formula>
      <formula>0</formula>
    </cfRule>
  </conditionalFormatting>
  <conditionalFormatting sqref="D350:O350">
    <cfRule type="cellIs" dxfId="525" priority="73" operator="between">
      <formula>0</formula>
      <formula>0</formula>
    </cfRule>
  </conditionalFormatting>
  <conditionalFormatting sqref="P350:R350">
    <cfRule type="cellIs" dxfId="523" priority="72" operator="between">
      <formula>0</formula>
      <formula>0</formula>
    </cfRule>
  </conditionalFormatting>
  <conditionalFormatting sqref="P357:R357">
    <cfRule type="cellIs" dxfId="521" priority="70" operator="between">
      <formula>0</formula>
      <formula>0</formula>
    </cfRule>
  </conditionalFormatting>
  <conditionalFormatting sqref="D357:O357">
    <cfRule type="cellIs" dxfId="519" priority="71" operator="between">
      <formula>0</formula>
      <formula>0</formula>
    </cfRule>
  </conditionalFormatting>
  <conditionalFormatting sqref="D363:O363">
    <cfRule type="cellIs" dxfId="517" priority="69" operator="between">
      <formula>0</formula>
      <formula>0</formula>
    </cfRule>
  </conditionalFormatting>
  <conditionalFormatting sqref="P363:R363">
    <cfRule type="cellIs" dxfId="515" priority="68" operator="between">
      <formula>0</formula>
      <formula>0</formula>
    </cfRule>
  </conditionalFormatting>
  <conditionalFormatting sqref="D369:O369">
    <cfRule type="cellIs" dxfId="513" priority="67" operator="between">
      <formula>0</formula>
      <formula>0</formula>
    </cfRule>
  </conditionalFormatting>
  <conditionalFormatting sqref="P375:R375">
    <cfRule type="cellIs" dxfId="511" priority="64" operator="between">
      <formula>0</formula>
      <formula>0</formula>
    </cfRule>
  </conditionalFormatting>
  <conditionalFormatting sqref="D375:O375">
    <cfRule type="cellIs" dxfId="509" priority="65" operator="between">
      <formula>0</formula>
      <formula>0</formula>
    </cfRule>
  </conditionalFormatting>
  <conditionalFormatting sqref="P369:R369">
    <cfRule type="cellIs" dxfId="507" priority="66" operator="between">
      <formula>0</formula>
      <formula>0</formula>
    </cfRule>
  </conditionalFormatting>
  <conditionalFormatting sqref="D406:O406">
    <cfRule type="cellIs" dxfId="505" priority="55" operator="between">
      <formula>0</formula>
      <formula>0</formula>
    </cfRule>
  </conditionalFormatting>
  <conditionalFormatting sqref="D381:O381">
    <cfRule type="cellIs" dxfId="503" priority="63" operator="between">
      <formula>0</formula>
      <formula>0</formula>
    </cfRule>
  </conditionalFormatting>
  <conditionalFormatting sqref="P381:R381">
    <cfRule type="cellIs" dxfId="501" priority="62" operator="between">
      <formula>0</formula>
      <formula>0</formula>
    </cfRule>
  </conditionalFormatting>
  <conditionalFormatting sqref="P388:R388">
    <cfRule type="cellIs" dxfId="499" priority="60" operator="between">
      <formula>0</formula>
      <formula>0</formula>
    </cfRule>
  </conditionalFormatting>
  <conditionalFormatting sqref="D388:O388">
    <cfRule type="cellIs" dxfId="497" priority="61" operator="between">
      <formula>0</formula>
      <formula>0</formula>
    </cfRule>
  </conditionalFormatting>
  <conditionalFormatting sqref="P394:R394">
    <cfRule type="cellIs" dxfId="495" priority="58" operator="between">
      <formula>0</formula>
      <formula>0</formula>
    </cfRule>
  </conditionalFormatting>
  <conditionalFormatting sqref="D394:O394">
    <cfRule type="cellIs" dxfId="493" priority="59" operator="between">
      <formula>0</formula>
      <formula>0</formula>
    </cfRule>
  </conditionalFormatting>
  <conditionalFormatting sqref="P400:R400">
    <cfRule type="cellIs" dxfId="491" priority="56" operator="between">
      <formula>0</formula>
      <formula>0</formula>
    </cfRule>
  </conditionalFormatting>
  <conditionalFormatting sqref="D400:O400">
    <cfRule type="cellIs" dxfId="489" priority="57" operator="between">
      <formula>0</formula>
      <formula>0</formula>
    </cfRule>
  </conditionalFormatting>
  <conditionalFormatting sqref="P32:R32">
    <cfRule type="cellIs" dxfId="487" priority="51" operator="between">
      <formula>0</formula>
      <formula>0</formula>
    </cfRule>
  </conditionalFormatting>
  <conditionalFormatting sqref="P57:R57">
    <cfRule type="cellIs" dxfId="485" priority="47" operator="between">
      <formula>0</formula>
      <formula>0</formula>
    </cfRule>
  </conditionalFormatting>
  <conditionalFormatting sqref="B32:C32">
    <cfRule type="cellIs" dxfId="483" priority="53" operator="between">
      <formula>0</formula>
      <formula>0</formula>
    </cfRule>
  </conditionalFormatting>
  <conditionalFormatting sqref="D32:O32">
    <cfRule type="cellIs" dxfId="481" priority="52" operator="between">
      <formula>0</formula>
      <formula>0</formula>
    </cfRule>
  </conditionalFormatting>
  <conditionalFormatting sqref="P86:R86">
    <cfRule type="cellIs" dxfId="479" priority="44" operator="between">
      <formula>0</formula>
      <formula>0</formula>
    </cfRule>
  </conditionalFormatting>
  <conditionalFormatting sqref="B57:C57">
    <cfRule type="cellIs" dxfId="477" priority="49" operator="between">
      <formula>0</formula>
      <formula>0</formula>
    </cfRule>
  </conditionalFormatting>
  <conditionalFormatting sqref="D57:O57">
    <cfRule type="cellIs" dxfId="475" priority="48" operator="between">
      <formula>0</formula>
      <formula>0</formula>
    </cfRule>
  </conditionalFormatting>
  <conditionalFormatting sqref="P113:R113">
    <cfRule type="cellIs" dxfId="473" priority="41" operator="between">
      <formula>0</formula>
      <formula>0</formula>
    </cfRule>
  </conditionalFormatting>
  <conditionalFormatting sqref="B86:C86">
    <cfRule type="cellIs" dxfId="471" priority="46" operator="between">
      <formula>0</formula>
      <formula>0</formula>
    </cfRule>
  </conditionalFormatting>
  <conditionalFormatting sqref="D86:O86">
    <cfRule type="cellIs" dxfId="469" priority="45" operator="between">
      <formula>0</formula>
      <formula>0</formula>
    </cfRule>
  </conditionalFormatting>
  <conditionalFormatting sqref="P138:R138">
    <cfRule type="cellIs" dxfId="467" priority="38" operator="between">
      <formula>0</formula>
      <formula>0</formula>
    </cfRule>
  </conditionalFormatting>
  <conditionalFormatting sqref="B113:C113">
    <cfRule type="cellIs" dxfId="465" priority="43" operator="between">
      <formula>0</formula>
      <formula>0</formula>
    </cfRule>
  </conditionalFormatting>
  <conditionalFormatting sqref="D113:O113">
    <cfRule type="cellIs" dxfId="463" priority="42" operator="between">
      <formula>0</formula>
      <formula>0</formula>
    </cfRule>
  </conditionalFormatting>
  <conditionalFormatting sqref="P166:R166">
    <cfRule type="cellIs" dxfId="461" priority="35" operator="between">
      <formula>0</formula>
      <formula>0</formula>
    </cfRule>
  </conditionalFormatting>
  <conditionalFormatting sqref="B138:C138">
    <cfRule type="cellIs" dxfId="459" priority="40" operator="between">
      <formula>0</formula>
      <formula>0</formula>
    </cfRule>
  </conditionalFormatting>
  <conditionalFormatting sqref="D138:O138">
    <cfRule type="cellIs" dxfId="457" priority="39" operator="between">
      <formula>0</formula>
      <formula>0</formula>
    </cfRule>
  </conditionalFormatting>
  <conditionalFormatting sqref="P193:R193">
    <cfRule type="cellIs" dxfId="455" priority="32" operator="between">
      <formula>0</formula>
      <formula>0</formula>
    </cfRule>
  </conditionalFormatting>
  <conditionalFormatting sqref="B166:C166">
    <cfRule type="cellIs" dxfId="453" priority="37" operator="between">
      <formula>0</formula>
      <formula>0</formula>
    </cfRule>
  </conditionalFormatting>
  <conditionalFormatting sqref="D166:O166">
    <cfRule type="cellIs" dxfId="451" priority="36" operator="between">
      <formula>0</formula>
      <formula>0</formula>
    </cfRule>
  </conditionalFormatting>
  <conditionalFormatting sqref="P219:R219">
    <cfRule type="cellIs" dxfId="449" priority="29" operator="between">
      <formula>0</formula>
      <formula>0</formula>
    </cfRule>
  </conditionalFormatting>
  <conditionalFormatting sqref="B193:C193">
    <cfRule type="cellIs" dxfId="447" priority="34" operator="between">
      <formula>0</formula>
      <formula>0</formula>
    </cfRule>
  </conditionalFormatting>
  <conditionalFormatting sqref="D193:O193">
    <cfRule type="cellIs" dxfId="445" priority="33" operator="between">
      <formula>0</formula>
      <formula>0</formula>
    </cfRule>
  </conditionalFormatting>
  <conditionalFormatting sqref="P247:R247">
    <cfRule type="cellIs" dxfId="443" priority="26" operator="between">
      <formula>0</formula>
      <formula>0</formula>
    </cfRule>
  </conditionalFormatting>
  <conditionalFormatting sqref="B219:C219">
    <cfRule type="cellIs" dxfId="441" priority="31" operator="between">
      <formula>0</formula>
      <formula>0</formula>
    </cfRule>
  </conditionalFormatting>
  <conditionalFormatting sqref="D219:O219">
    <cfRule type="cellIs" dxfId="439" priority="30" operator="between">
      <formula>0</formula>
      <formula>0</formula>
    </cfRule>
  </conditionalFormatting>
  <conditionalFormatting sqref="P275:R275">
    <cfRule type="cellIs" dxfId="437" priority="23" operator="between">
      <formula>0</formula>
      <formula>0</formula>
    </cfRule>
  </conditionalFormatting>
  <conditionalFormatting sqref="B247:C247">
    <cfRule type="cellIs" dxfId="435" priority="28" operator="between">
      <formula>0</formula>
      <formula>0</formula>
    </cfRule>
  </conditionalFormatting>
  <conditionalFormatting sqref="D247:O247">
    <cfRule type="cellIs" dxfId="433" priority="27" operator="between">
      <formula>0</formula>
      <formula>0</formula>
    </cfRule>
  </conditionalFormatting>
  <conditionalFormatting sqref="P302:R302">
    <cfRule type="cellIs" dxfId="431" priority="20" operator="between">
      <formula>0</formula>
      <formula>0</formula>
    </cfRule>
  </conditionalFormatting>
  <conditionalFormatting sqref="B275:C275">
    <cfRule type="cellIs" dxfId="429" priority="25" operator="between">
      <formula>0</formula>
      <formula>0</formula>
    </cfRule>
  </conditionalFormatting>
  <conditionalFormatting sqref="D275:O275">
    <cfRule type="cellIs" dxfId="427" priority="24" operator="between">
      <formula>0</formula>
      <formula>0</formula>
    </cfRule>
  </conditionalFormatting>
  <conditionalFormatting sqref="P329:R329">
    <cfRule type="cellIs" dxfId="425" priority="17" operator="between">
      <formula>0</formula>
      <formula>0</formula>
    </cfRule>
  </conditionalFormatting>
  <conditionalFormatting sqref="B302:C302">
    <cfRule type="cellIs" dxfId="423" priority="22" operator="between">
      <formula>0</formula>
      <formula>0</formula>
    </cfRule>
  </conditionalFormatting>
  <conditionalFormatting sqref="D302:O302">
    <cfRule type="cellIs" dxfId="421" priority="21" operator="between">
      <formula>0</formula>
      <formula>0</formula>
    </cfRule>
  </conditionalFormatting>
  <conditionalFormatting sqref="P356:R356">
    <cfRule type="cellIs" dxfId="419" priority="14" operator="between">
      <formula>0</formula>
      <formula>0</formula>
    </cfRule>
  </conditionalFormatting>
  <conditionalFormatting sqref="B329:C329">
    <cfRule type="cellIs" dxfId="417" priority="19" operator="between">
      <formula>0</formula>
      <formula>0</formula>
    </cfRule>
  </conditionalFormatting>
  <conditionalFormatting sqref="D329:O329">
    <cfRule type="cellIs" dxfId="415" priority="18" operator="between">
      <formula>0</formula>
      <formula>0</formula>
    </cfRule>
  </conditionalFormatting>
  <conditionalFormatting sqref="P383:R383">
    <cfRule type="cellIs" dxfId="413" priority="11" operator="between">
      <formula>0</formula>
      <formula>0</formula>
    </cfRule>
  </conditionalFormatting>
  <conditionalFormatting sqref="B356:C356">
    <cfRule type="cellIs" dxfId="411" priority="16" operator="between">
      <formula>0</formula>
      <formula>0</formula>
    </cfRule>
  </conditionalFormatting>
  <conditionalFormatting sqref="D356:O356">
    <cfRule type="cellIs" dxfId="409" priority="15" operator="between">
      <formula>0</formula>
      <formula>0</formula>
    </cfRule>
  </conditionalFormatting>
  <conditionalFormatting sqref="B383:C383">
    <cfRule type="cellIs" dxfId="407" priority="13" operator="between">
      <formula>0</formula>
      <formula>0</formula>
    </cfRule>
  </conditionalFormatting>
  <conditionalFormatting sqref="D383:O383">
    <cfRule type="cellIs" dxfId="405" priority="12" operator="between">
      <formula>0</formula>
      <formula>0</formula>
    </cfRule>
  </conditionalFormatting>
  <conditionalFormatting sqref="L9 L11:L12">
    <cfRule type="cellIs" dxfId="403" priority="9" operator="between">
      <formula>0</formula>
      <formula>0</formula>
    </cfRule>
  </conditionalFormatting>
  <conditionalFormatting sqref="L10 L13">
    <cfRule type="cellIs" dxfId="401" priority="10" operator="between">
      <formula>0</formula>
      <formula>0</formula>
    </cfRule>
  </conditionalFormatting>
  <conditionalFormatting sqref="L15 L17:L18">
    <cfRule type="cellIs" dxfId="399" priority="7" operator="between">
      <formula>0</formula>
      <formula>0</formula>
    </cfRule>
  </conditionalFormatting>
  <conditionalFormatting sqref="L16 L19">
    <cfRule type="cellIs" dxfId="397" priority="8" operator="between">
      <formula>0</formula>
      <formula>0</formula>
    </cfRule>
  </conditionalFormatting>
  <conditionalFormatting sqref="L21 L23:L24">
    <cfRule type="cellIs" dxfId="395" priority="5" operator="between">
      <formula>0</formula>
      <formula>0</formula>
    </cfRule>
  </conditionalFormatting>
  <conditionalFormatting sqref="L22 L25">
    <cfRule type="cellIs" dxfId="393" priority="6" operator="between">
      <formula>0</formula>
      <formula>0</formula>
    </cfRule>
  </conditionalFormatting>
  <conditionalFormatting sqref="L27 L29:L30">
    <cfRule type="cellIs" dxfId="391" priority="3" operator="between">
      <formula>0</formula>
      <formula>0</formula>
    </cfRule>
  </conditionalFormatting>
  <conditionalFormatting sqref="L28 L31">
    <cfRule type="cellIs" dxfId="389" priority="4" operator="between">
      <formula>0</formula>
      <formula>0</formula>
    </cfRule>
  </conditionalFormatting>
  <conditionalFormatting sqref="H2:K2">
    <cfRule type="cellIs" dxfId="387" priority="2" operator="between">
      <formula>0</formula>
      <formula>0</formula>
    </cfRule>
  </conditionalFormatting>
  <conditionalFormatting sqref="L2:O2">
    <cfRule type="cellIs" dxfId="385" priority="1" operator="between">
      <formula>0</formula>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Previsionnel</vt:lpstr>
      <vt:lpstr>Réel</vt:lpstr>
      <vt:lpstr>Prev.Act.Atelier(UV)</vt:lpstr>
      <vt:lpstr>Prev. Act. Canal</vt:lpstr>
    </vt:vector>
  </TitlesOfParts>
  <Company>sanofi-aventis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Grassullo, Thomas PH/FR/EXT</dc:creator>
  <cp:lastModifiedBy>Grassullo, Thomas PH/FR/EXT</cp:lastModifiedBy>
  <dcterms:created xsi:type="dcterms:W3CDTF">2014-11-25T09:10:55Z</dcterms:created>
  <dcterms:modified xsi:type="dcterms:W3CDTF">2014-11-25T09:14:44Z</dcterms:modified>
</cp:coreProperties>
</file>