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525" windowWidth="24240" windowHeight="12180" activeTab="2"/>
  </bookViews>
  <sheets>
    <sheet name="T.A.F." sheetId="1" r:id="rId1"/>
    <sheet name="Previsionnel" sheetId="2" r:id="rId2"/>
    <sheet name="Prev. Act. Canal" sheetId="3" r:id="rId3"/>
  </sheets>
  <functionGroups builtInGroupCount="17"/>
  <definedNames>
    <definedName name="_xlnm._FilterDatabase" localSheetId="2" hidden="1">'Prev. Act. Canal'!$A$1:$AI$1990</definedName>
    <definedName name="_xlnm._FilterDatabase" localSheetId="0" hidden="1">T.A.F.!$A$1:$H$14</definedName>
    <definedName name="Canaux">'Prev. Act. Canal'!$D$1:$J$1</definedName>
    <definedName name="CANAUX_PAO">#REF!</definedName>
    <definedName name="Canaux_STEPE">#REF!</definedName>
    <definedName name="DATEAOUT15">'Prev. Act. Canal'!$N$358</definedName>
    <definedName name="DATEAVRIL15">'Prev. Act. Canal'!$C$165:$C$167,'Prev. Act. Canal'!$C$169:$C$172,'Prev. Act. Canal'!$C$174:$C$178,'Prev. Act. Canal'!$C$180:$C$184,'Prev. Act. Canal'!$C$186:$C$189</definedName>
    <definedName name="DATEDEC14">'Prev. Act. Canal'!$C$59:$C$63,'Prev. Act. Canal'!$C$65:$C$69,'Prev. Act. Canal'!$C$71:$C$75,'Prev. Act. Canal'!$C$77:$C$80,'Prev. Act. Canal'!$C$82:$C$84</definedName>
    <definedName name="DATEDEC15">'Prev. Act. Canal'!$N$358</definedName>
    <definedName name="DATEFEV15">'Prev. Act. Canal'!$C$113:$C$117,'Prev. Act. Canal'!$C$119:$C$123,'Prev. Act. Canal'!$C$125:$C$129,'Prev. Act. Canal'!$C$131:$C$135</definedName>
    <definedName name="DATEJAN15">'Prev. Act. Canal'!$C$86:$C$86,'Prev. Act. Canal'!$C$88:$C$92,'Prev. Act. Canal'!$C$94:$C$98,'Prev. Act. Canal'!$C$100:$C$104,'Prev. Act. Canal'!$C$106:$C$110</definedName>
    <definedName name="DATEJUI15">'Prev. Act. Canal'!$N$358</definedName>
    <definedName name="DATEJUIN15">'Prev. Act. Canal'!$N$358</definedName>
    <definedName name="DATEMAI15">'Prev. Act. Canal'!$N$358</definedName>
    <definedName name="DATEMARS15">'Prev. Act. Canal'!$C$138:$C$142,'Prev. Act. Canal'!$C$144:$C$148,'Prev. Act. Canal'!$C$150:$C$154,'Prev. Act. Canal'!$C$156:$C$160,'Prev. Act. Canal'!$C$162:$C$163</definedName>
    <definedName name="DATENOV14">'Prev. Act. Canal'!$C$34:$C$38,'Prev. Act. Canal'!$C$40:$C$44,'Prev. Act. Canal'!$C$46:$C$50,'Prev. Act. Canal'!$C$52:$C$56</definedName>
    <definedName name="DATENOV15">'Prev. Act. Canal'!$N$358</definedName>
    <definedName name="DATEOCT14">'Prev. Act. Canal'!$C$5:$C$7,'Prev. Act. Canal'!$C$9:$C$13,'Prev. Act. Canal'!$C$15:$C$19,'Prev. Act. Canal'!$C$21:$C$25,'Prev. Act. Canal'!$C$27:$C$31</definedName>
    <definedName name="DATEOCT15">'Prev. Act. Canal'!$N$358</definedName>
    <definedName name="DATESEPT15">'Prev. Act. Canal'!$N$358</definedName>
    <definedName name="DTPLAN1014">"""='Prev. Act. Canal'!$r$113:$r$117;'Prev. Act. Canal'!$r$119:$r$123;'Prev. Act. Canal'!$r$125:$r$125;'Prev. Act. Canal'!$r$131:$r$135;'Prev. Act. Canal'!$r$0:$r$0"</definedName>
    <definedName name="DTPLANCUM1014">"""='Prev. Act. Canal'!$s$113:$s$117;'Prev. Act. Canal'!$s$119:$s$123;'Prev. Act. Canal'!$s$125:$s$125;'Prev. Act. Canal'!$s$131:$s$135;'Prev. Act. Canal'!$s$0:$s$0"</definedName>
    <definedName name="DTPREV1014">"""='Prev. Act. Canal'!$j$113:$j$117;'Prev. Act. Canal'!$j$119:$j$123;'Prev. Act. Canal'!$j$125:$j$125;'Prev. Act. Canal'!$j$131:$j$135;'Prev. Act. Canal'!$j$0:$j$0"</definedName>
    <definedName name="DTPREVCUM1014">"""='Prev. Act. Canal'!$k$113:$k$117;'Prev. Act. Canal'!$k$119:$k$123;'Prev. Act. Canal'!$k$125:$k$125;'Prev. Act. Canal'!$k$131:$k$135;'Prev. Act. Canal'!$k$0:$k$0"</definedName>
    <definedName name="DTREEL1014">"""='Prev. Act. Canal'!$z$113:$z$117;'Prev. Act. Canal'!$z$119:$z$123;'Prev. Act. Canal'!$z$125:$z$125;'Prev. Act. Canal'!$z$131:$z$135;'Prev. Act. Canal'!$z$0:$z$0"</definedName>
    <definedName name="DTREELCUM1014">"""='Prev. Act. Canal'!$aa$113:$aa$117;'Prev. Act. Canal'!$aa$119:$aa$123;'Prev. Act. Canal'!$aa$125:$aa$125;'Prev. Act. Canal'!$aa$131:$aa$135;'Prev. Act. Canal'!$aa$0:$aa$0"</definedName>
    <definedName name="GRPLAN1014">"""='Prev. Act. Canal'!$l$113:$l$117;'Prev. Act. Canal'!$l$119:$l$123;'Prev. Act. Canal'!$l$125:$l$125;'Prev. Act. Canal'!$l$131:$l$135;'Prev. Act. Canal'!$l$0:$l$0"</definedName>
    <definedName name="GRPLANCUM1014">"""='Prev. Act. Canal'!$m$113:$m$117;'Prev. Act. Canal'!$m$119:$m$123;'Prev. Act. Canal'!$m$125:$m$125;'Prev. Act. Canal'!$m$131:$m$135;'Prev. Act. Canal'!$m$0:$m$0"</definedName>
    <definedName name="GRPREVCUM1014">"""='Prev. Act. Canal'!$e$113:$e$117;'Prev. Act. Canal'!$e$119:$e$123;'Prev. Act. Canal'!$e$125:$e$125;'Prev. Act. Canal'!$e$131:$e$135;'Prev. Act. Canal'!$e$0:$e$0"</definedName>
    <definedName name="GRREEL1014">"""='Prev. Act. Canal'!$t$113:$t$117;'Prev. Act. Canal'!$t$119:$t$123;'Prev. Act. Canal'!$t$125:$t$125;'Prev. Act. Canal'!$t$131:$t$135;'Prev. Act. Canal'!$t$0:$t$0"</definedName>
    <definedName name="GRREELCUM1014">"""='Prev. Act. Canal'!$u$113:$u$117;'Prev. Act. Canal'!$u$119:$u$123;'Prev. Act. Canal'!$u$125:$u$125;'Prev. Act. Canal'!$u$131:$u$135;'Prev. Act. Canal'!$u$0:$u$0"</definedName>
    <definedName name="HPPLAN1014">"""='Prev. Act. Canal'!$n$113:$n$117;'Prev. Act. Canal'!$n$119:$n$123;'Prev. Act. Canal'!$n$125:$n$125;'Prev. Act. Canal'!$n$131:$n$135;'Prev. Act. Canal'!$n$0:$n$0"</definedName>
    <definedName name="HPPLANCUM1014">"""='Prev. Act. Canal'!$o$113:$o$117;'Prev. Act. Canal'!$o$119:$o$123;'Prev. Act. Canal'!$o$125:$o$125;'Prev. Act. Canal'!$o$131:$o$135;'Prev. Act. Canal'!$o$0:$o$0"</definedName>
    <definedName name="HPPREV1014">"""='Prev. Act. Canal'!$f$113:$f$117;'Prev. Act. Canal'!$f$119:$f$123;'Prev. Act. Canal'!$f$125:$f$125;'Prev. Act. Canal'!$f$131:$f$135;'Prev. Act. Canal'!$f$0:$f$0"</definedName>
    <definedName name="HPPREVCUM1014">"""='Prev. Act. Canal'!$g$113:$g$117;'Prev. Act. Canal'!$g$119:$g$123;'Prev. Act. Canal'!$g$125:$g$125;'Prev. Act. Canal'!$g$131:$g$135;'Prev. Act. Canal'!$g$0:$g$0"</definedName>
    <definedName name="HPREEL1014">"""='Prev. Act. Canal'!$v$113:$v$117;'Prev. Act. Canal'!$v$119:$v$123;'Prev. Act. Canal'!$v$125:$v$125;'Prev. Act. Canal'!$v$131:$v$135;'Prev. Act. Canal'!$v$0:$v$0"</definedName>
    <definedName name="HPREELCUM1014">"""='Prev. Act. Canal'!$w$113:$w$117;'Prev. Act. Canal'!$w$119:$w$123;'Prev. Act. Canal'!$w$125:$w$125;'Prev. Act. Canal'!$w$131:$w$135;'Prev. Act. Canal'!$w$0:$w$0"</definedName>
    <definedName name="octobre14">'Prev. Act. Canal'!$C$5:$C$7,'Prev. Act. Canal'!$C$9:$C$13,'Prev. Act. Canal'!$C$15:$C$19,'Prev. Act. Canal'!$C$21:$C$25,'Prev. Act. Canal'!$C$27:$C$31</definedName>
    <definedName name="PHPLAN1014">"""='Prev. Act. Canal'!$p$113:$p$117;'Prev. Act. Canal'!$p$119:$p$123;'Prev. Act. Canal'!$p$125:$p$125;'Prev. Act. Canal'!$p$131:$p$135;'Prev. Act. Canal'!$p$0:$p$0"</definedName>
    <definedName name="PHPLANCUM1014">"""='Prev. Act. Canal'!$q$113:$q$117;'Prev. Act. Canal'!$q$119:$q$123;'Prev. Act. Canal'!$q$125:$q$125;'Prev. Act. Canal'!$q$131:$q$135;'Prev. Act. Canal'!$q$0:$q$0"</definedName>
    <definedName name="PHPREV1014">"""='Prev. Act. Canal'!$h$113:$h$117;'Prev. Act. Canal'!$h$119:$h$123;'Prev. Act. Canal'!$h$125:$h$125;'Prev. Act. Canal'!$h$131:$h$135;'Prev. Act. Canal'!$h$0:$h$0"</definedName>
    <definedName name="PHPREVCUM1014">"""='Prev. Act. Canal'!$i$113:$i$117;'Prev. Act. Canal'!$i$119:$i$123;'Prev. Act. Canal'!$i$125:$i$125;'Prev. Act. Canal'!$i$131:$i$135;'Prev. Act. Canal'!$i$0:$i$0"</definedName>
    <definedName name="PHREEL1014">"""='Prev. Act. Canal'!$x$113:$x$117;'Prev. Act. Canal'!$x$119:$x$123;'Prev. Act. Canal'!$x$125:$x$125;'Prev. Act. Canal'!$x$131:$x$135;'Prev. Act. Canal'!$x$0:$x$0"</definedName>
    <definedName name="PHREELCUM">'Prev. Act. Canal'!$Y$113:$Y$117,'Prev. Act. Canal'!$Y$119:$Y$123,'Prev. Act. Canal'!$Y$125:$Y$129,'Prev. Act. Canal'!$Y$131:$Y$135</definedName>
    <definedName name="PHREELCUM1014">"""='Prev. Act. Canal'!$y$113:$y$117;'Prev. Act. Canal'!$y$119:$y$123;'Prev. Act. Canal'!$y$125:$y$125;'Prev. Act. Canal'!$y$131:$y$135;'Prev. Act. Canal'!$y$0:$y$0"</definedName>
    <definedName name="PLAN0115">'Prev. Act. Canal'!$AD$86:$AD$86,'Prev. Act. Canal'!$AD$88:$AD$92,'Prev. Act. Canal'!$AD$94:$AD$98,'Prev. Act. Canal'!$AD$100:$AD$104,'Prev. Act. Canal'!$AD$106:$AD$110</definedName>
    <definedName name="PLAN0215">'Prev. Act. Canal'!$AD$113:$AD$117,'Prev. Act. Canal'!$AD$119:$AD$123,'Prev. Act. Canal'!$AD$125:$AD$129,'Prev. Act. Canal'!$AD$131:$AD$135</definedName>
    <definedName name="PLAN0315">'Prev. Act. Canal'!$AD$138:$AD$142,'Prev. Act. Canal'!$AD$144:$AD$148,'Prev. Act. Canal'!$AD$150:$AD$154,'Prev. Act. Canal'!$AD$156:$AD$160,'Prev. Act. Canal'!$AD$162:$AD$163</definedName>
    <definedName name="PLAN0415">'Prev. Act. Canal'!$AD$165:$AD$167,'Prev. Act. Canal'!$AD$169:$AD$172,'Prev. Act. Canal'!$AD$174:$AD$178,'Prev. Act. Canal'!$AD$180:$AD$184,'Prev. Act. Canal'!$AD$186:$AD$189</definedName>
    <definedName name="PLAN0515">'Prev. Act. Canal'!$AD$192:$AD$195,'Prev. Act. Canal'!$AD$197:$AD$200,'Prev. Act. Canal'!$AD$202:$AD$206,'Prev. Act. Canal'!$AD$208:$AD$211</definedName>
    <definedName name="PLAN0615">'Prev. Act. Canal'!$AD$214:$AD$218,'Prev. Act. Canal'!$AD$220:$AD$224,'Prev. Act. Canal'!$AD$226:$AD$230,'Prev. Act. Canal'!$AD$232:$AD$236,'Prev. Act. Canal'!$AD$238:$AD$239</definedName>
    <definedName name="PLAN0715">'Prev. Act. Canal'!$AD$241:$AD$243,'Prev. Act. Canal'!$AD$245:$AD$249,'Prev. Act. Canal'!$AD$251:$AD$254,'Prev. Act. Canal'!$AD$256:$AD$260,'Prev. Act. Canal'!$AD$262:$AD$266</definedName>
    <definedName name="PLAN0815">'Prev. Act. Canal'!$AD$269:$AD$273,'Prev. Act. Canal'!$AD$275:$AD$279,'Prev. Act. Canal'!$AD$281:$AD$285,'Prev. Act. Canal'!$AD$287:$AD$291,'Prev. Act. Canal'!$AD$293</definedName>
    <definedName name="PLAN0915">'Prev. Act. Canal'!$AD$295:$AD$298,'Prev. Act. Canal'!$AD$300:$AD$304,'Prev. Act. Canal'!$AD$306:$AD$310,'Prev. Act. Canal'!$AD$312:$AD$316,'Prev. Act. Canal'!$AD$318:$AD$320</definedName>
    <definedName name="PLAN1014">'Prev. Act. Canal'!$AD$5:$AD$7,'Prev. Act. Canal'!$AD$9:$AD$13,'Prev. Act. Canal'!$AD$15:$AD$19,'Prev. Act. Canal'!$AD$21:$AD$25,'Prev. Act. Canal'!$AD$27:$AD$31</definedName>
    <definedName name="PLAN1015">'Prev. Act. Canal'!$AD$322:$AD$323,'Prev. Act. Canal'!$AD$325:$AD$329,'Prev. Act. Canal'!$AD$331:$AD$335,'Prev. Act. Canal'!$AD$337:$AD$341,'Prev. Act. Canal'!$AD$343:$AD$347</definedName>
    <definedName name="PLAN1114">'Prev. Act. Canal'!$AD$34:$AD$38,'Prev. Act. Canal'!$AD$40:$AD$44,'Prev. Act. Canal'!$AD$46:$AD$50,'Prev. Act. Canal'!$AD$52:$AD$56</definedName>
    <definedName name="PLAN1115">'Prev. Act. Canal'!$AD$350:$AD$354,'Prev. Act. Canal'!$AD$356:$AD$359,'Prev. Act. Canal'!$AD$361:$AD$365,'Prev. Act. Canal'!$AD$367:$AD$371,'Prev. Act. Canal'!$AD$373</definedName>
    <definedName name="PLAN1214">'Prev. Act. Canal'!$AD$59:$AD$63,'Prev. Act. Canal'!$AD$65:$AD$69,'Prev. Act. Canal'!$AD$71:$AD$75,'Prev. Act. Canal'!$AD$77:$AD$80,'Prev. Act. Canal'!$AD$82:$AD$84</definedName>
    <definedName name="PLAN1215">'Prev. Act. Canal'!$AD$375:$AD$378,'Prev. Act. Canal'!$AD$380:$AD$384,'Prev. Act. Canal'!$AD$386:$AD$390,'Prev. Act. Canal'!$AD$392:$AD$395,'Prev. Act. Canal'!$AD$397</definedName>
    <definedName name="PLANCUM0115">'Prev. Act. Canal'!$AE$86:$AE$86,'Prev. Act. Canal'!$AE$88:$AE$92,'Prev. Act. Canal'!$AE$94:$AE$98,'Prev. Act. Canal'!$AE$100:$AE$104,'Prev. Act. Canal'!$AE$106:$AE$110</definedName>
    <definedName name="PLANCUM0215">'Prev. Act. Canal'!$AE$113:$AE$117,'Prev. Act. Canal'!$AE$119:$AE$123,'Prev. Act. Canal'!$AE$125:$AE$129,'Prev. Act. Canal'!$AE$131:$AE$135</definedName>
    <definedName name="PLANCUM0315">'Prev. Act. Canal'!$AE$138:$AE$142,'Prev. Act. Canal'!$AE$144:$AE$148,'Prev. Act. Canal'!$AE$150:$AE$154,'Prev. Act. Canal'!$AE$156:$AE$160,'Prev. Act. Canal'!$AE$162:$AE$163</definedName>
    <definedName name="PLANCUM0415">'Prev. Act. Canal'!$AE$165:$AE$167,'Prev. Act. Canal'!$AE$169:$AE$172,'Prev. Act. Canal'!$AE$174:$AE$178,'Prev. Act. Canal'!$AE$180:$AE$184,'Prev. Act. Canal'!$AE$186:$AE$189</definedName>
    <definedName name="PLANCUM0515">'Prev. Act. Canal'!$AE$192:$AE$195,'Prev. Act. Canal'!$AE$197:$AE$200,'Prev. Act. Canal'!$AE$202:$AE$206,'Prev. Act. Canal'!$AE$208:$AE$211</definedName>
    <definedName name="PLANCUM0615">'Prev. Act. Canal'!$AE$214:$AE$218,'Prev. Act. Canal'!$AE$220:$AE$224,'Prev. Act. Canal'!$AE$226:$AE$230,'Prev. Act. Canal'!$AE$232:$AE$236,'Prev. Act. Canal'!$AE$238:$AE$239</definedName>
    <definedName name="PLANCUM0715">'Prev. Act. Canal'!$AE$241:$AE$243,'Prev. Act. Canal'!$AE$245:$AE$249,'Prev. Act. Canal'!$AE$251:$AE$254,'Prev. Act. Canal'!$AE$256:$AE$260,'Prev. Act. Canal'!$AE$262:$AE$266</definedName>
    <definedName name="PLANCUM0815">'Prev. Act. Canal'!$AE$269:$AE$273,'Prev. Act. Canal'!$AE$275:$AE$279,'Prev. Act. Canal'!$AE$281:$AE$285,'Prev. Act. Canal'!$AE$287:$AE$291,'Prev. Act. Canal'!$AE$293</definedName>
    <definedName name="PLANCUM0915">'Prev. Act. Canal'!$AE$295:$AE$298,'Prev. Act. Canal'!$AE$300:$AE$304,'Prev. Act. Canal'!$AE$306:$AE$310,'Prev. Act. Canal'!$AE$312:$AE$316,'Prev. Act. Canal'!$AE$318:$AE$320</definedName>
    <definedName name="PLANCUM1014">'Prev. Act. Canal'!$AE$5:$AE$7,'Prev. Act. Canal'!$AE$9:$AE$13,'Prev. Act. Canal'!$AE$15:$AE$19,'Prev. Act. Canal'!$AE$21:$AE$25,'Prev. Act. Canal'!$AE$27:$AE$31</definedName>
    <definedName name="PLANCUM1015">'Prev. Act. Canal'!$AE$322:$AE$323,'Prev. Act. Canal'!$AE$325:$AE$329,'Prev. Act. Canal'!$AE$331:$AE$335,'Prev. Act. Canal'!$AE$337:$AE$341,'Prev. Act. Canal'!$AE$343:$AE$347</definedName>
    <definedName name="PLANCUM1114">'Prev. Act. Canal'!$AE$34:$AE$38,'Prev. Act. Canal'!$AE$40:$AE$44,'Prev. Act. Canal'!$AE$46:$AE$50,'Prev. Act. Canal'!$AE$52:$AE$56</definedName>
    <definedName name="PLANCUM1115">'Prev. Act. Canal'!$AE$350:$AE$354,'Prev. Act. Canal'!$AE$356:$AE$359,'Prev. Act. Canal'!$AE$361:$AE$365,'Prev. Act. Canal'!$AE$367:$AE$371,'Prev. Act. Canal'!$AE$373</definedName>
    <definedName name="PLANCUM1214">'Prev. Act. Canal'!$AE$59:$AE$63,'Prev. Act. Canal'!$AE$65:$AE$69,'Prev. Act. Canal'!$AE$71:$AE$75,'Prev. Act. Canal'!$AE$77:$AE$80,'Prev. Act. Canal'!$AE$82:$AE$84</definedName>
    <definedName name="PLANCUM1215">'Prev. Act. Canal'!$AE$375:$AE$378,'Prev. Act. Canal'!$AE$380:$AE$384,'Prev. Act. Canal'!$AE$386:$AE$390,'Prev. Act. Canal'!$AE$392:$AE$395,'Prev. Act. Canal'!$AE$397</definedName>
    <definedName name="PREV0115">'Prev. Act. Canal'!$AB$86:$AB$86,'Prev. Act. Canal'!$AB$88:$AB$92,'Prev. Act. Canal'!$AB$94:$AB$98,'Prev. Act. Canal'!$AB$100:$AB$104,'Prev. Act. Canal'!$AB$106:$AB$110</definedName>
    <definedName name="PREV0215">'Prev. Act. Canal'!$AB$113:$AB$117,'Prev. Act. Canal'!$AB$119:$AB$123,'Prev. Act. Canal'!$AB$125:$AB$129,'Prev. Act. Canal'!$AB$131:$AB$135</definedName>
    <definedName name="PREV0315">'Prev. Act. Canal'!$AB$138:$AB$142,'Prev. Act. Canal'!$AB$144:$AB$148,'Prev. Act. Canal'!$AB$150:$AB$154,'Prev. Act. Canal'!$AB$156:$AB$160,'Prev. Act. Canal'!$AB$162:$AB$163</definedName>
    <definedName name="PREV0415">'Prev. Act. Canal'!$AB$165:$AB$167,'Prev. Act. Canal'!$AB$169:$AB$172,'Prev. Act. Canal'!$AB$174:$AB$178,'Prev. Act. Canal'!$AB$180:$AB$184,'Prev. Act. Canal'!$AB$186:$AB$189</definedName>
    <definedName name="PREV0515">'Prev. Act. Canal'!$AB$192:$AB$195,'Prev. Act. Canal'!$AB$197:$AB$200,'Prev. Act. Canal'!$AB$202:$AB$206,'Prev. Act. Canal'!$AB$208:$AB$211</definedName>
    <definedName name="PREV0615">'Prev. Act. Canal'!$AB$214:$AB$218,'Prev. Act. Canal'!$AB$220:$AB$224,'Prev. Act. Canal'!$AB$226:$AB$230,'Prev. Act. Canal'!$AB$232:$AB$236,'Prev. Act. Canal'!$AB$238:$AB$239</definedName>
    <definedName name="PREV0715">'Prev. Act. Canal'!$AB$241:$AB$243,'Prev. Act. Canal'!$AB$245:$AB$249,'Prev. Act. Canal'!$AB$251:$AB$254,'Prev. Act. Canal'!$AB$256:$AB$260,'Prev. Act. Canal'!$AB$262:$AB$266</definedName>
    <definedName name="PREV0815">'Prev. Act. Canal'!$AB$269:$AB$273,'Prev. Act. Canal'!$AB$275:$AB$279,'Prev. Act. Canal'!$AB$281:$AB$285,'Prev. Act. Canal'!$AB$287:$AB$291,'Prev. Act. Canal'!$AB$293</definedName>
    <definedName name="PREV0915">'Prev. Act. Canal'!$AB$295:$AB$298,'Prev. Act. Canal'!$AB$300:$AB$304,'Prev. Act. Canal'!$AB$306:$AB$310,'Prev. Act. Canal'!$AB$312:$AB$316,'Prev. Act. Canal'!$AB$318:$AB$320</definedName>
    <definedName name="PREV1014">'Prev. Act. Canal'!$AB$5:$AB$7,'Prev. Act. Canal'!$AB$9:$AB$13,'Prev. Act. Canal'!$AB$15:$AB$19,'Prev. Act. Canal'!$AB$21:$AB$25,'Prev. Act. Canal'!$AB$27:$AB$31</definedName>
    <definedName name="PREV1015">'Prev. Act. Canal'!$AB$322:$AB$323,'Prev. Act. Canal'!$AB$325:$AB$329,'Prev. Act. Canal'!$AB$331:$AB$335,'Prev. Act. Canal'!$AB$337:$AB$341,'Prev. Act. Canal'!$AB$343:$AB$347</definedName>
    <definedName name="PREV1114">'Prev. Act. Canal'!$AB$34:$AB$38,'Prev. Act. Canal'!$AB$40:$AB$44,'Prev. Act. Canal'!$AB$46:$AB$50,'Prev. Act. Canal'!$AB$52:$AB$56</definedName>
    <definedName name="PREV1115">'Prev. Act. Canal'!$AB$350:$AB$354,'Prev. Act. Canal'!$AB$356:$AB$359,'Prev. Act. Canal'!$AB$361:$AB$365,'Prev. Act. Canal'!$AB$367:$AB$371,'Prev. Act. Canal'!$AB$373</definedName>
    <definedName name="PREV1214">'Prev. Act. Canal'!$AB$59:$AB$63,'Prev. Act. Canal'!$AB$65:$AB$69,'Prev. Act. Canal'!$AB$71:$AB$75,'Prev. Act. Canal'!$AB$77:$AB$80,'Prev. Act. Canal'!$AB$82:$AB$84</definedName>
    <definedName name="PREV1215">'Prev. Act. Canal'!$AB$375:$AB$378,'Prev. Act. Canal'!$AB$380:$AB$384,'Prev. Act. Canal'!$AB$386:$AB$390,'Prev. Act. Canal'!$AB$392:$AB$395,'Prev. Act. Canal'!$AB$397</definedName>
    <definedName name="PREVCUM0115">'Prev. Act. Canal'!$AC$86:$AC$86,'Prev. Act. Canal'!$AC$88:$AC$92,'Prev. Act. Canal'!$AC$94:$AC$98,'Prev. Act. Canal'!$AC$100:$AC$104,'Prev. Act. Canal'!$AC$106:$AC$110</definedName>
    <definedName name="PREVCUM0215">'Prev. Act. Canal'!$AC$113:$AC$117,'Prev. Act. Canal'!$AC$119:$AC$123,'Prev. Act. Canal'!$AC$125:$AC$129,'Prev. Act. Canal'!$AC$131:$AC$135</definedName>
    <definedName name="PREVCUM0315">'Prev. Act. Canal'!$AC$138:$AC$142,'Prev. Act. Canal'!$AC$144:$AC$148,'Prev. Act. Canal'!$AC$150:$AC$154,'Prev. Act. Canal'!$AC$156:$AC$160,'Prev. Act. Canal'!$AC$162:$AC$163</definedName>
    <definedName name="PREVCUM0415">'Prev. Act. Canal'!$AC$165:$AC$167,'Prev. Act. Canal'!$AC$169:$AC$172,'Prev. Act. Canal'!$AC$174:$AC$178,'Prev. Act. Canal'!$AC$180:$AC$184,'Prev. Act. Canal'!$AC$186:$AC$189</definedName>
    <definedName name="PREVCUM0515">'Prev. Act. Canal'!$AC$192:$AC$195,'Prev. Act. Canal'!$AC$197:$AC$200,'Prev. Act. Canal'!$AC$202:$AC$206,'Prev. Act. Canal'!$AC$208:$AC$211</definedName>
    <definedName name="PREVCUM0615">'Prev. Act. Canal'!$AF$214:$AF$218,'Prev. Act. Canal'!$AF$220:$AF$224,'Prev. Act. Canal'!$AF$226:$AF$230,'Prev. Act. Canal'!$AF$232:$AF$236,'Prev. Act. Canal'!$AF$238:$AF$239</definedName>
    <definedName name="PREVCUM0715">'Prev. Act. Canal'!$AC$241:$AC$243,'Prev. Act. Canal'!$AC$245:$AC$249,'Prev. Act. Canal'!$AC$251:$AC$254,'Prev. Act. Canal'!$AC$256:$AC$260,'Prev. Act. Canal'!$AC$262:$AC$266</definedName>
    <definedName name="PREVCUM0815">'Prev. Act. Canal'!$AC$269:$AC$273,'Prev. Act. Canal'!$AC$275:$AC$279,'Prev. Act. Canal'!$AC$281:$AC$285,'Prev. Act. Canal'!$AC$287:$AC$291,'Prev. Act. Canal'!$AC$293</definedName>
    <definedName name="PREVCUM0915">'Prev. Act. Canal'!$AC$295:$AC$298,'Prev. Act. Canal'!$AC$300:$AC$304,'Prev. Act. Canal'!$AC$306:$AC$310,'Prev. Act. Canal'!$AC$312:$AC$316,'Prev. Act. Canal'!$AC$318:$AC$320</definedName>
    <definedName name="PREVCUM1014">'Prev. Act. Canal'!$AC$5:$AC$7,'Prev. Act. Canal'!$AC$9:$AC$13,'Prev. Act. Canal'!$AC$15:$AC$19,'Prev. Act. Canal'!$AC$21:$AC$25,'Prev. Act. Canal'!$AC$27:$AC$31</definedName>
    <definedName name="PREVCUM1015">'Prev. Act. Canal'!$AC$322:$AC$323,'Prev. Act. Canal'!$AC$325:$AC$329,'Prev. Act. Canal'!$AC$331:$AC$335,'Prev. Act. Canal'!$AC$337:$AC$341,'Prev. Act. Canal'!$AC$343:$AC$347</definedName>
    <definedName name="PREVCUM1114">'Prev. Act. Canal'!$AC$34:$AC$38,'Prev. Act. Canal'!$AC$40:$AC$44,'Prev. Act. Canal'!$AC$46:$AC$50,'Prev. Act. Canal'!$AC$52:$AC$56</definedName>
    <definedName name="PREVCUM1115">'Prev. Act. Canal'!$AC$350:$AC$354,'Prev. Act. Canal'!$AC$356:$AC$359,'Prev. Act. Canal'!$AC$361:$AC$365,'Prev. Act. Canal'!$AC$367:$AC$371,'Prev. Act. Canal'!$AC$373</definedName>
    <definedName name="PREVCUM1214">'Prev. Act. Canal'!$AC$59:$AC$63,'Prev. Act. Canal'!$AC$65:$AC$69,'Prev. Act. Canal'!$AC$71:$AC$75,'Prev. Act. Canal'!$AC$77:$AC$80,'Prev. Act. Canal'!$AC$82:$AC$84</definedName>
    <definedName name="PREVCUM1215">'Prev. Act. Canal'!$AC$375:$AC$378,'Prev. Act. Canal'!$AC$380:$AC$384,'Prev. Act. Canal'!$AC$386:$AC$390,'Prev. Act. Canal'!$AC$392:$AC$395,'Prev. Act. Canal'!$AC$397</definedName>
    <definedName name="REEL0115">'Prev. Act. Canal'!$AF$86:$AF$86,'Prev. Act. Canal'!$AF$88:$AF$92,'Prev. Act. Canal'!$AF$94:$AF$98,'Prev. Act. Canal'!$AF$100:$AF$104,'Prev. Act. Canal'!$AF$106:$AF$110</definedName>
    <definedName name="REEL0215">'Prev. Act. Canal'!$AF$113:$AF$117,'Prev. Act. Canal'!$AF$119:$AF$123,'Prev. Act. Canal'!$AF$125:$AF$129,'Prev. Act. Canal'!$AF$131:$AF$135</definedName>
    <definedName name="REEL0315">'Prev. Act. Canal'!$AF$138:$AF$142,'Prev. Act. Canal'!$AF$144:$AF$148,'Prev. Act. Canal'!$AF$150:$AF$154,'Prev. Act. Canal'!$AF$156:$AF$160,'Prev. Act. Canal'!$AF$162:$AF$163</definedName>
    <definedName name="REEL0415">'Prev. Act. Canal'!$AF$165:$AF$167,'Prev. Act. Canal'!$AF$169:$AF$172,'Prev. Act. Canal'!$AF$174:$AF$178,'Prev. Act. Canal'!$AF$180:$AF$184,'Prev. Act. Canal'!$AF$186:$AF$189</definedName>
    <definedName name="REEL0515">'Prev. Act. Canal'!$AF$192:$AF$195,'Prev. Act. Canal'!$AF$197:$AF$200,'Prev. Act. Canal'!$AF$202:$AF$206,'Prev. Act. Canal'!$AF$208:$AF$211</definedName>
    <definedName name="REEL0615">'Prev. Act. Canal'!$AF$214:$AF$218,'Prev. Act. Canal'!$AF$220:$AF$224,'Prev. Act. Canal'!$AF$226:$AF$230,'Prev. Act. Canal'!$AF$232:$AF$236,'Prev. Act. Canal'!$AF$238:$AF$239</definedName>
    <definedName name="REEL0715">'Prev. Act. Canal'!$AF$241:$AF$243,'Prev. Act. Canal'!$AF$245:$AF$249,'Prev. Act. Canal'!$AF$251:$AF$254,'Prev. Act. Canal'!$AF$256:$AF$260,'Prev. Act. Canal'!$AF$262:$AF$266</definedName>
    <definedName name="REEL0815">'Prev. Act. Canal'!$AF$269:$AF$273,'Prev. Act. Canal'!$AF$275:$AF$279,'Prev. Act. Canal'!$AF$281:$AF$285,'Prev. Act. Canal'!$AF$287:$AF$291,'Prev. Act. Canal'!$AF$293</definedName>
    <definedName name="REEL0915">'Prev. Act. Canal'!$AF$295:$AF$298,'Prev. Act. Canal'!$AF$300:$AF$304,'Prev. Act. Canal'!$AF$306:$AF$310,'Prev. Act. Canal'!$AF$312:$AF$316,'Prev. Act. Canal'!$AF$318:$AF$320</definedName>
    <definedName name="REEL1014">'Prev. Act. Canal'!$AF$5:$AF$7,'Prev. Act. Canal'!$AF$9:$AF$13,'Prev. Act. Canal'!$AF$15:$AF$19,'Prev. Act. Canal'!$AF$21:$AF$25,'Prev. Act. Canal'!$AF$27:$AF$31</definedName>
    <definedName name="REEL1015">'Prev. Act. Canal'!$AF$322:$AF$323,'Prev. Act. Canal'!$AF$325:$AF$329,'Prev. Act. Canal'!$AF$331:$AF$335,'Prev. Act. Canal'!$AF$337:$AF$341,'Prev. Act. Canal'!$AF$343:$AF$347</definedName>
    <definedName name="REEL1114">'Prev. Act. Canal'!$AF$34:$AF$38,'Prev. Act. Canal'!$AF$40:$AF$44,'Prev. Act. Canal'!$AF$46:$AF$50,'Prev. Act. Canal'!$AF$52:$AF$56</definedName>
    <definedName name="REEL1115">'Prev. Act. Canal'!$AF$350:$AF$354,'Prev. Act. Canal'!$AF$356:$AF$359,'Prev. Act. Canal'!$AF$361:$AF$365,'Prev. Act. Canal'!$AF$367:$AF$371,'Prev. Act. Canal'!$AF$373</definedName>
    <definedName name="REEL1214">'Prev. Act. Canal'!$AF$59:$AF$63,'Prev. Act. Canal'!$AF$65:$AF$69,'Prev. Act. Canal'!$AF$71:$AF$75,'Prev. Act. Canal'!$AF$77:$AF$80,'Prev. Act. Canal'!$AF$82:$AF$84</definedName>
    <definedName name="REEL1215">'Prev. Act. Canal'!$AF$375:$AF$378,'Prev. Act. Canal'!$AF$380:$AF$384,'Prev. Act. Canal'!$AF$386:$AF$390,'Prev. Act. Canal'!$AF$392:$AF$395,'Prev. Act. Canal'!$AF$397</definedName>
    <definedName name="REELCUM0115">'Prev. Act. Canal'!$AG$86:$AG$86,'Prev. Act. Canal'!$AG$88:$AG$92,'Prev. Act. Canal'!$AG$94:$AG$98,'Prev. Act. Canal'!$AG$100:$AG$104,'Prev. Act. Canal'!$AG$106:$AG$110</definedName>
    <definedName name="REELCUM0215">'Prev. Act. Canal'!$AG$113:$AG$117,'Prev. Act. Canal'!$AG$119:$AG$123,'Prev. Act. Canal'!$AG$125:$AG$129,'Prev. Act. Canal'!$AG$131:$AG$135</definedName>
    <definedName name="REELCUM0315">'Prev. Act. Canal'!$AG$138:$AG$142,'Prev. Act. Canal'!$AG$144:$AG$148,'Prev. Act. Canal'!$AG$150:$AG$154,'Prev. Act. Canal'!$AG$156:$AG$160,'Prev. Act. Canal'!$AG$162:$AG$163</definedName>
    <definedName name="REELCUM0415">'Prev. Act. Canal'!$AG$165:$AG$167,'Prev. Act. Canal'!$AG$169:$AG$172,'Prev. Act. Canal'!$AG$174:$AG$178,'Prev. Act. Canal'!$AG$180:$AG$184,'Prev. Act. Canal'!$AG$186:$AG$189</definedName>
    <definedName name="REELCUM0515">'Prev. Act. Canal'!$AG$192:$AG$195,'Prev. Act. Canal'!$AG$197:$AG$200,'Prev. Act. Canal'!$AG$202:$AG$206,'Prev. Act. Canal'!$AG$208:$AG$211</definedName>
    <definedName name="REELCUM0615">'Prev. Act. Canal'!$AG$214:$AG$218,'Prev. Act. Canal'!$AG$220:$AG$224,'Prev. Act. Canal'!$AG$226:$AG$230,'Prev. Act. Canal'!$AG$232:$AG$236,'Prev. Act. Canal'!$AG$238:$AG$239</definedName>
    <definedName name="REELCUM0715">'Prev. Act. Canal'!$AG$241:$AG$243,'Prev. Act. Canal'!$AG$245:$AG$249,'Prev. Act. Canal'!$AG$251:$AG$254,'Prev. Act. Canal'!$AG$256:$AG$260,'Prev. Act. Canal'!$AG$262:$AG$266</definedName>
    <definedName name="REELCUM0815">'Prev. Act. Canal'!$AG$269:$AG$273,'Prev. Act. Canal'!$AG$275:$AG$279,'Prev. Act. Canal'!$AG$281:$AG$285,'Prev. Act. Canal'!$AG$287:$AG$291,'Prev. Act. Canal'!$AG$293</definedName>
    <definedName name="REELCUM0915">'Prev. Act. Canal'!$AG$295:$AG$298,'Prev. Act. Canal'!$AG$300:$AG$304,'Prev. Act. Canal'!$AG$306:$AG$310,'Prev. Act. Canal'!$AG$312:$AG$316,'Prev. Act. Canal'!$AG$318:$AG$320</definedName>
    <definedName name="REELCUM1014">'Prev. Act. Canal'!$AG$5:$AG$7,'Prev. Act. Canal'!$AG$9:$AG$13,'Prev. Act. Canal'!$AG$15:$AG$19,'Prev. Act. Canal'!$AG$21:$AG$25,'Prev. Act. Canal'!$AG$27:$AG$31</definedName>
    <definedName name="REELCUM1015">'Prev. Act. Canal'!$AG$322:$AG$323,'Prev. Act. Canal'!$AG$325:$AG$329,'Prev. Act. Canal'!$AG$331:$AG$335,'Prev. Act. Canal'!$AG$337:$AG$341,'Prev. Act. Canal'!$AG$343:$AG$347</definedName>
    <definedName name="REELCUM1114">'Prev. Act. Canal'!$AG$34:$AG$38,'Prev. Act. Canal'!$AG$40:$AG$44,'Prev. Act. Canal'!$AG$46:$AG$50,'Prev. Act. Canal'!$AG$52:$AG$56</definedName>
    <definedName name="REELCUM1115">'Prev. Act. Canal'!$AG$350:$AG$354,'Prev. Act. Canal'!$AG$356:$AG$359,'Prev. Act. Canal'!$AG$361:$AG$365,'Prev. Act. Canal'!$AG$367:$AG$371,'Prev. Act. Canal'!$AG$373</definedName>
    <definedName name="REELCUM1214">'Prev. Act. Canal'!$AG$59:$AG$63,'Prev. Act. Canal'!$AG$65:$AG$69,'Prev. Act. Canal'!$AG$71:$AG$75,'Prev. Act. Canal'!$AG$77:$AG$80,'Prev. Act. Canal'!$AG$82:$AG$84</definedName>
    <definedName name="REELCUM1215">'Prev. Act. Canal'!$AG$375:$AG$378,'Prev. Act. Canal'!$AG$380:$AG$384,'Prev. Act. Canal'!$AG$386:$AG$390,'Prev. Act. Canal'!$AG$392:$AG$395,'Prev. Act. Canal'!$AG$397</definedName>
    <definedName name="Z_4F98FC63_89B6_4C65_9D18_D12A3FD3E939_.wvu.Cols" localSheetId="0" hidden="1">T.A.F.!$C:$F</definedName>
  </definedNames>
  <calcPr calcId="145621"/>
</workbook>
</file>

<file path=xl/calcChain.xml><?xml version="1.0" encoding="utf-8"?>
<calcChain xmlns="http://schemas.openxmlformats.org/spreadsheetml/2006/main">
  <c r="F100" i="3" l="1"/>
  <c r="F101" i="3"/>
  <c r="F102" i="3"/>
  <c r="F103" i="3"/>
  <c r="F104" i="3"/>
  <c r="F110" i="3" l="1"/>
  <c r="F109" i="3"/>
  <c r="F108" i="3"/>
  <c r="F107" i="3"/>
  <c r="F106" i="3"/>
  <c r="D86" i="3"/>
  <c r="D110" i="3"/>
  <c r="D109" i="3"/>
  <c r="D108" i="3"/>
  <c r="D107" i="3"/>
  <c r="D106" i="3"/>
  <c r="D104" i="3"/>
  <c r="D103" i="3"/>
  <c r="D102" i="3"/>
  <c r="D101" i="3"/>
  <c r="D100" i="3"/>
  <c r="D98" i="3"/>
  <c r="D97" i="3"/>
  <c r="D96" i="3"/>
  <c r="D95" i="3"/>
  <c r="D94" i="3"/>
  <c r="D92" i="3"/>
  <c r="D91" i="3"/>
  <c r="D90" i="3"/>
  <c r="D89" i="3"/>
  <c r="D88" i="3"/>
  <c r="D8" i="2" l="1"/>
  <c r="F56" i="3" l="1"/>
  <c r="D54" i="3"/>
  <c r="D47" i="3"/>
  <c r="D46" i="3"/>
  <c r="F48" i="3"/>
  <c r="H43" i="3"/>
  <c r="F42" i="3"/>
  <c r="D40" i="3"/>
  <c r="D41" i="3"/>
  <c r="F49" i="3"/>
  <c r="H49" i="3" l="1"/>
  <c r="D53" i="3"/>
  <c r="AC862" i="3" l="1"/>
  <c r="AC863" i="3"/>
  <c r="AC864" i="3"/>
  <c r="AC865" i="3"/>
  <c r="AC866" i="3"/>
  <c r="AC867" i="3"/>
  <c r="AC868" i="3"/>
  <c r="AC869" i="3"/>
  <c r="AC870" i="3"/>
  <c r="AC871" i="3"/>
  <c r="AC872" i="3"/>
  <c r="AC873" i="3"/>
  <c r="AC874" i="3"/>
  <c r="AC875" i="3"/>
  <c r="AC876" i="3"/>
  <c r="AC877" i="3"/>
  <c r="AC878" i="3"/>
  <c r="AC879" i="3"/>
  <c r="AC880" i="3"/>
  <c r="AC881" i="3"/>
  <c r="AC882" i="3"/>
  <c r="AC883" i="3"/>
  <c r="AC884" i="3"/>
  <c r="AC885" i="3"/>
  <c r="AC886" i="3"/>
  <c r="AC887" i="3"/>
  <c r="AC888" i="3"/>
  <c r="AC889" i="3"/>
  <c r="AC890" i="3"/>
  <c r="AC891" i="3"/>
  <c r="AC892" i="3"/>
  <c r="AC893" i="3"/>
  <c r="AC894" i="3"/>
  <c r="AC895" i="3"/>
  <c r="AC896" i="3"/>
  <c r="AC897" i="3"/>
  <c r="AC898" i="3"/>
  <c r="AC899" i="3"/>
  <c r="AC900" i="3"/>
  <c r="AC901" i="3"/>
  <c r="AC902" i="3"/>
  <c r="AC903" i="3"/>
  <c r="AC904" i="3"/>
  <c r="AC905" i="3"/>
  <c r="AC906" i="3"/>
  <c r="AC907" i="3"/>
  <c r="AC908" i="3"/>
  <c r="AC909" i="3"/>
  <c r="AC910" i="3"/>
  <c r="AC911" i="3"/>
  <c r="AC912" i="3"/>
  <c r="AC913" i="3"/>
  <c r="AC914" i="3"/>
  <c r="AC915" i="3"/>
  <c r="AC916" i="3"/>
  <c r="AC917" i="3"/>
  <c r="AC918" i="3"/>
  <c r="AC919" i="3"/>
  <c r="AC920" i="3"/>
  <c r="AC921" i="3"/>
  <c r="AC922" i="3"/>
  <c r="AC923" i="3"/>
  <c r="AC924" i="3"/>
  <c r="AC925" i="3"/>
  <c r="AC926" i="3"/>
  <c r="AC927" i="3"/>
  <c r="AC928" i="3"/>
  <c r="AC929" i="3"/>
  <c r="AC930" i="3"/>
  <c r="AC931" i="3"/>
  <c r="AC932" i="3"/>
  <c r="AC933" i="3"/>
  <c r="AC934" i="3"/>
  <c r="AC935" i="3"/>
  <c r="AC936" i="3"/>
  <c r="AC937" i="3"/>
  <c r="AC938" i="3"/>
  <c r="AC939" i="3"/>
  <c r="AC940" i="3"/>
  <c r="AC941" i="3"/>
  <c r="AC942" i="3"/>
  <c r="AC943" i="3"/>
  <c r="AC944" i="3"/>
  <c r="AC945" i="3"/>
  <c r="AC946" i="3"/>
  <c r="AC947" i="3"/>
  <c r="AC948" i="3"/>
  <c r="AC949" i="3"/>
  <c r="AC950" i="3"/>
  <c r="AC951" i="3"/>
  <c r="AC952" i="3"/>
  <c r="AC953" i="3"/>
  <c r="AC954" i="3"/>
  <c r="AC955" i="3"/>
  <c r="AC956" i="3"/>
  <c r="AC957" i="3"/>
  <c r="AC958" i="3"/>
  <c r="AC959" i="3"/>
  <c r="AC960" i="3"/>
  <c r="AC961" i="3"/>
  <c r="AC962" i="3"/>
  <c r="AC963" i="3"/>
  <c r="AC964" i="3"/>
  <c r="AC965" i="3"/>
  <c r="AC966" i="3"/>
  <c r="AC967" i="3"/>
  <c r="AC968" i="3"/>
  <c r="AC969" i="3"/>
  <c r="AC970" i="3"/>
  <c r="AC971" i="3"/>
  <c r="AC972" i="3"/>
  <c r="AC973" i="3"/>
  <c r="AC974" i="3"/>
  <c r="AC975" i="3"/>
  <c r="AC976" i="3"/>
  <c r="AC977" i="3"/>
  <c r="AC978" i="3"/>
  <c r="AC979" i="3"/>
  <c r="AC980" i="3"/>
  <c r="AC981" i="3"/>
  <c r="AC982" i="3"/>
  <c r="AC983" i="3"/>
  <c r="AC984" i="3"/>
  <c r="AC985" i="3"/>
  <c r="AC986" i="3"/>
  <c r="AC987" i="3"/>
  <c r="AC988" i="3"/>
  <c r="AC989" i="3"/>
  <c r="AC990" i="3"/>
  <c r="AC991" i="3"/>
  <c r="AC992" i="3"/>
  <c r="AC993" i="3"/>
  <c r="AC994" i="3"/>
  <c r="AC995" i="3"/>
  <c r="AC996" i="3"/>
  <c r="AC997" i="3"/>
  <c r="AC998" i="3"/>
  <c r="AC999" i="3"/>
  <c r="AC1000" i="3"/>
  <c r="AC1001" i="3"/>
  <c r="AC1002" i="3"/>
  <c r="AC1003" i="3"/>
  <c r="AC1004" i="3"/>
  <c r="AC1005" i="3"/>
  <c r="AC1006" i="3"/>
  <c r="AC1007" i="3"/>
  <c r="AC1008" i="3"/>
  <c r="AC1009" i="3"/>
  <c r="AC1010" i="3"/>
  <c r="AC1011" i="3"/>
  <c r="AC1012" i="3"/>
  <c r="AC1013" i="3"/>
  <c r="AC1014" i="3"/>
  <c r="AC1015" i="3"/>
  <c r="AC1016" i="3"/>
  <c r="AC1017" i="3"/>
  <c r="AC1018" i="3"/>
  <c r="AC1019" i="3"/>
  <c r="AC1020" i="3"/>
  <c r="AC1021" i="3"/>
  <c r="AC1022" i="3"/>
  <c r="AC1023" i="3"/>
  <c r="AC1024" i="3"/>
  <c r="AC1025" i="3"/>
  <c r="AC1026" i="3"/>
  <c r="AC1027" i="3"/>
  <c r="AC1028" i="3"/>
  <c r="AC1029" i="3"/>
  <c r="AC1030" i="3"/>
  <c r="AC1031" i="3"/>
  <c r="AC1032" i="3"/>
  <c r="AC1033" i="3"/>
  <c r="AC1034" i="3"/>
  <c r="AC1035" i="3"/>
  <c r="AC1036" i="3"/>
  <c r="AC1037" i="3"/>
  <c r="AC1038" i="3"/>
  <c r="AC1039" i="3"/>
  <c r="AC1040" i="3"/>
  <c r="AC1041" i="3"/>
  <c r="AC1042" i="3"/>
  <c r="AC1043" i="3"/>
  <c r="AC1044" i="3"/>
  <c r="AC1045" i="3"/>
  <c r="AC1046" i="3"/>
  <c r="AC1047" i="3"/>
  <c r="AC1048" i="3"/>
  <c r="AC1049" i="3"/>
  <c r="AC1050" i="3"/>
  <c r="AC1051" i="3"/>
  <c r="AC1052" i="3"/>
  <c r="AC1053" i="3"/>
  <c r="AC1054" i="3"/>
  <c r="AC1055" i="3"/>
  <c r="AC1056" i="3"/>
  <c r="AC1057" i="3"/>
  <c r="AC1058" i="3"/>
  <c r="AC1059" i="3"/>
  <c r="AC1060" i="3"/>
  <c r="AC1061" i="3"/>
  <c r="AC1062" i="3"/>
  <c r="AC1063" i="3"/>
  <c r="AC1064" i="3"/>
  <c r="AC1065" i="3"/>
  <c r="AC1066" i="3"/>
  <c r="AC1067" i="3"/>
  <c r="AC1068" i="3"/>
  <c r="AC1069" i="3"/>
  <c r="AC1070" i="3"/>
  <c r="AC1071" i="3"/>
  <c r="AC1072" i="3"/>
  <c r="AC1073" i="3"/>
  <c r="AC1074" i="3"/>
  <c r="AC1075" i="3"/>
  <c r="AC1076" i="3"/>
  <c r="AC1077" i="3"/>
  <c r="AC1078" i="3"/>
  <c r="AC1079" i="3"/>
  <c r="AC1080" i="3"/>
  <c r="AC1081" i="3"/>
  <c r="AC1082" i="3"/>
  <c r="AC1083" i="3"/>
  <c r="AC1084" i="3"/>
  <c r="AC1085" i="3"/>
  <c r="AC1086" i="3"/>
  <c r="AC1087" i="3"/>
  <c r="AC1088" i="3"/>
  <c r="AC1089" i="3"/>
  <c r="AC1090" i="3"/>
  <c r="AC1091" i="3"/>
  <c r="AC1092" i="3"/>
  <c r="AC1093" i="3"/>
  <c r="AC1094" i="3"/>
  <c r="AC1095" i="3"/>
  <c r="AC1096" i="3"/>
  <c r="AC1097" i="3"/>
  <c r="AC1098" i="3"/>
  <c r="AC1099" i="3"/>
  <c r="AC1100" i="3"/>
  <c r="AC1101" i="3"/>
  <c r="AC1102" i="3"/>
  <c r="AC1103" i="3"/>
  <c r="AC1104" i="3"/>
  <c r="AC1105" i="3"/>
  <c r="AC1106" i="3"/>
  <c r="AC1107" i="3"/>
  <c r="AC1108" i="3"/>
  <c r="AC1109" i="3"/>
  <c r="AC1110" i="3"/>
  <c r="AC1111" i="3"/>
  <c r="AC1112" i="3"/>
  <c r="AC1113" i="3"/>
  <c r="AC1114" i="3"/>
  <c r="AC1115" i="3"/>
  <c r="AC1116" i="3"/>
  <c r="AC1117" i="3"/>
  <c r="AC1118" i="3"/>
  <c r="AC1119" i="3"/>
  <c r="AC1120" i="3"/>
  <c r="AC1121" i="3"/>
  <c r="AC1122" i="3"/>
  <c r="AC1123" i="3"/>
  <c r="AC1124" i="3"/>
  <c r="AC1125" i="3"/>
  <c r="AC1126" i="3"/>
  <c r="AC1127" i="3"/>
  <c r="AC1128" i="3"/>
  <c r="AC1129" i="3"/>
  <c r="AC1130" i="3"/>
  <c r="AC1131" i="3"/>
  <c r="AC1132" i="3"/>
  <c r="AC1133" i="3"/>
  <c r="AC1134" i="3"/>
  <c r="AC1135" i="3"/>
  <c r="AC1136" i="3"/>
  <c r="AC1137" i="3"/>
  <c r="AC1138" i="3"/>
  <c r="AC1139" i="3"/>
  <c r="AC1140" i="3"/>
  <c r="AC1141" i="3"/>
  <c r="AC1142" i="3"/>
  <c r="AC1143" i="3"/>
  <c r="AC1144" i="3"/>
  <c r="AC1145" i="3"/>
  <c r="AC1146" i="3"/>
  <c r="AC1147" i="3"/>
  <c r="AC1148" i="3"/>
  <c r="AC1149" i="3"/>
  <c r="AC1150" i="3"/>
  <c r="AC1151" i="3"/>
  <c r="AC1152" i="3"/>
  <c r="AC1153" i="3"/>
  <c r="AC1154" i="3"/>
  <c r="AC1155" i="3"/>
  <c r="AC1156" i="3"/>
  <c r="AC1157" i="3"/>
  <c r="AC1158" i="3"/>
  <c r="AC1159" i="3"/>
  <c r="AC1160" i="3"/>
  <c r="AC1161" i="3"/>
  <c r="AC1162" i="3"/>
  <c r="AC1163" i="3"/>
  <c r="AC1164" i="3"/>
  <c r="AC1165" i="3"/>
  <c r="AC1166" i="3"/>
  <c r="AC1167" i="3"/>
  <c r="AC1168" i="3"/>
  <c r="AC1169" i="3"/>
  <c r="AC1170" i="3"/>
  <c r="AC1171" i="3"/>
  <c r="AC1172" i="3"/>
  <c r="AC1173" i="3"/>
  <c r="AC1174" i="3"/>
  <c r="AC1175" i="3"/>
  <c r="AC1176" i="3"/>
  <c r="AC1177" i="3"/>
  <c r="AC1178" i="3"/>
  <c r="AC1179" i="3"/>
  <c r="AC1180" i="3"/>
  <c r="AC1181" i="3"/>
  <c r="AC1182" i="3"/>
  <c r="AC1183" i="3"/>
  <c r="AC1184" i="3"/>
  <c r="AC1185" i="3"/>
  <c r="AC1186" i="3"/>
  <c r="AC1187" i="3"/>
  <c r="AC1188" i="3"/>
  <c r="AC1189" i="3"/>
  <c r="AC1190" i="3"/>
  <c r="AC1191" i="3"/>
  <c r="AC1192" i="3"/>
  <c r="AC1193" i="3"/>
  <c r="AC1194" i="3"/>
  <c r="AC1195" i="3"/>
  <c r="AC1196" i="3"/>
  <c r="AC1197" i="3"/>
  <c r="AC1198" i="3"/>
  <c r="AC1199" i="3"/>
  <c r="AC1200" i="3"/>
  <c r="AC1201" i="3"/>
  <c r="AC1202" i="3"/>
  <c r="AC1203" i="3"/>
  <c r="AC1204" i="3"/>
  <c r="AC1205" i="3"/>
  <c r="AC1206" i="3"/>
  <c r="AC1207" i="3"/>
  <c r="AC1208" i="3"/>
  <c r="AC1209" i="3"/>
  <c r="AC1210" i="3"/>
  <c r="AC1211" i="3"/>
  <c r="AC1212" i="3"/>
  <c r="AC1213" i="3"/>
  <c r="AC1214" i="3"/>
  <c r="AC1215" i="3"/>
  <c r="AC1216" i="3"/>
  <c r="AC1217" i="3"/>
  <c r="AC1218" i="3"/>
  <c r="AC1219" i="3"/>
  <c r="AC1220" i="3"/>
  <c r="AC1221" i="3"/>
  <c r="AC1222" i="3"/>
  <c r="AC1223" i="3"/>
  <c r="AC1224" i="3"/>
  <c r="AC1225" i="3"/>
  <c r="AC1226" i="3"/>
  <c r="AC1227" i="3"/>
  <c r="AC1228" i="3"/>
  <c r="AC1229" i="3"/>
  <c r="AC1230" i="3"/>
  <c r="AC1231" i="3"/>
  <c r="AC1232" i="3"/>
  <c r="AC1233" i="3"/>
  <c r="AC1234" i="3"/>
  <c r="AC1235" i="3"/>
  <c r="AC1236" i="3"/>
  <c r="AC1237" i="3"/>
  <c r="AC1238" i="3"/>
  <c r="AC1239" i="3"/>
  <c r="AC1240" i="3"/>
  <c r="AC1241" i="3"/>
  <c r="AC1242" i="3"/>
  <c r="AC1243" i="3"/>
  <c r="AC1244" i="3"/>
  <c r="AC1245" i="3"/>
  <c r="AC1246" i="3"/>
  <c r="AC1247" i="3"/>
  <c r="AC1248" i="3"/>
  <c r="AC1249" i="3"/>
  <c r="AC1250" i="3"/>
  <c r="AC1251" i="3"/>
  <c r="AC1252" i="3"/>
  <c r="AC1253" i="3"/>
  <c r="AC1254" i="3"/>
  <c r="AC1255" i="3"/>
  <c r="AC1256" i="3"/>
  <c r="AC1257" i="3"/>
  <c r="AC1258" i="3"/>
  <c r="AC1259" i="3"/>
  <c r="AC1260" i="3"/>
  <c r="AC1261" i="3"/>
  <c r="AC1262" i="3"/>
  <c r="AC1263" i="3"/>
  <c r="AC1264" i="3"/>
  <c r="AC1265" i="3"/>
  <c r="AC1266" i="3"/>
  <c r="AC1267" i="3"/>
  <c r="AC1268" i="3"/>
  <c r="AC1269" i="3"/>
  <c r="AC1270" i="3"/>
  <c r="AC1271" i="3"/>
  <c r="AC1272" i="3"/>
  <c r="AC1273" i="3"/>
  <c r="AC1274" i="3"/>
  <c r="AC1275" i="3"/>
  <c r="AC1276" i="3"/>
  <c r="AC1277" i="3"/>
  <c r="AC1278" i="3"/>
  <c r="AC1279" i="3"/>
  <c r="AC1280" i="3"/>
  <c r="AC1281" i="3"/>
  <c r="AC1282" i="3"/>
  <c r="AC1283" i="3"/>
  <c r="AC1284" i="3"/>
  <c r="AC1285" i="3"/>
  <c r="AC1286" i="3"/>
  <c r="AC1287" i="3"/>
  <c r="AC1288" i="3"/>
  <c r="AC1289" i="3"/>
  <c r="AC1290" i="3"/>
  <c r="AC1291" i="3"/>
  <c r="AC1292" i="3"/>
  <c r="AC1293" i="3"/>
  <c r="AC1294" i="3"/>
  <c r="AC1295" i="3"/>
  <c r="AC1296" i="3"/>
  <c r="AC1297" i="3"/>
  <c r="AC1298" i="3"/>
  <c r="AC1299" i="3"/>
  <c r="AC1300" i="3"/>
  <c r="AC1301" i="3"/>
  <c r="AC1302" i="3"/>
  <c r="AC1303" i="3"/>
  <c r="AC1304" i="3"/>
  <c r="AC1305" i="3"/>
  <c r="AC1306" i="3"/>
  <c r="AC1307" i="3"/>
  <c r="AC1308" i="3"/>
  <c r="AC1309" i="3"/>
  <c r="AC1310" i="3"/>
  <c r="AC1311" i="3"/>
  <c r="AC1312" i="3"/>
  <c r="AC1313" i="3"/>
  <c r="AC1314" i="3"/>
  <c r="AC1315" i="3"/>
  <c r="AC1316" i="3"/>
  <c r="AC1317" i="3"/>
  <c r="AC1318" i="3"/>
  <c r="AC1319" i="3"/>
  <c r="AC1320" i="3"/>
  <c r="AC1321" i="3"/>
  <c r="AC1322" i="3"/>
  <c r="AC1323" i="3"/>
  <c r="AC1324" i="3"/>
  <c r="AC1325" i="3"/>
  <c r="AC1326" i="3"/>
  <c r="AC1327" i="3"/>
  <c r="AC1328" i="3"/>
  <c r="AC1329" i="3"/>
  <c r="AC1330" i="3"/>
  <c r="AC1331" i="3"/>
  <c r="AC1332" i="3"/>
  <c r="AC1333" i="3"/>
  <c r="AC1334" i="3"/>
  <c r="AC1335" i="3"/>
  <c r="AC1336" i="3"/>
  <c r="AC1337" i="3"/>
  <c r="AC1338" i="3"/>
  <c r="AC1339" i="3"/>
  <c r="AC1340" i="3"/>
  <c r="AC1341" i="3"/>
  <c r="AC1342" i="3"/>
  <c r="AC1343" i="3"/>
  <c r="AC1344" i="3"/>
  <c r="AC1345" i="3"/>
  <c r="AC1346" i="3"/>
  <c r="AC1347" i="3"/>
  <c r="AC1348" i="3"/>
  <c r="AC1349" i="3"/>
  <c r="AC1350" i="3"/>
  <c r="AC1351" i="3"/>
  <c r="AC1352" i="3"/>
  <c r="AC1353" i="3"/>
  <c r="AC1354" i="3"/>
  <c r="AC1355" i="3"/>
  <c r="AC1356" i="3"/>
  <c r="AC1357" i="3"/>
  <c r="AC1358" i="3"/>
  <c r="AC1359" i="3"/>
  <c r="AC1360" i="3"/>
  <c r="AC1361" i="3"/>
  <c r="AC1362" i="3"/>
  <c r="AC1363" i="3"/>
  <c r="AC1364" i="3"/>
  <c r="AC1365" i="3"/>
  <c r="AC1366" i="3"/>
  <c r="AC1367" i="3"/>
  <c r="AC1368" i="3"/>
  <c r="AC1369" i="3"/>
  <c r="AC1370" i="3"/>
  <c r="AC1371" i="3"/>
  <c r="AC1372" i="3"/>
  <c r="AC1373" i="3"/>
  <c r="AC1374" i="3"/>
  <c r="AC1375" i="3"/>
  <c r="AC1376" i="3"/>
  <c r="AC1377" i="3"/>
  <c r="AC1378" i="3"/>
  <c r="AC1379" i="3"/>
  <c r="AC1380" i="3"/>
  <c r="AC1381" i="3"/>
  <c r="AC1382" i="3"/>
  <c r="AC1383" i="3"/>
  <c r="AC1384" i="3"/>
  <c r="AC1385" i="3"/>
  <c r="AC1386" i="3"/>
  <c r="AC1387" i="3"/>
  <c r="AC1388" i="3"/>
  <c r="AC1389" i="3"/>
  <c r="AC1390" i="3"/>
  <c r="AC1391" i="3"/>
  <c r="AC1392" i="3"/>
  <c r="AC1393" i="3"/>
  <c r="AC1394" i="3"/>
  <c r="AC1395" i="3"/>
  <c r="AC1396" i="3"/>
  <c r="AC1397" i="3"/>
  <c r="AC1398" i="3"/>
  <c r="AC1399" i="3"/>
  <c r="AC1400" i="3"/>
  <c r="AC1401" i="3"/>
  <c r="AC1402" i="3"/>
  <c r="AC1403" i="3"/>
  <c r="AC1404" i="3"/>
  <c r="AC1405" i="3"/>
  <c r="AC1406" i="3"/>
  <c r="AC1407" i="3"/>
  <c r="AC1408" i="3"/>
  <c r="AC1409" i="3"/>
  <c r="AC1410" i="3"/>
  <c r="AC1411" i="3"/>
  <c r="AC1412" i="3"/>
  <c r="AC1413" i="3"/>
  <c r="AC1414" i="3"/>
  <c r="AC1415" i="3"/>
  <c r="AC1416" i="3"/>
  <c r="AC1417" i="3"/>
  <c r="AC1418" i="3"/>
  <c r="AC1419" i="3"/>
  <c r="AC1420" i="3"/>
  <c r="AC1421" i="3"/>
  <c r="AC1422" i="3"/>
  <c r="AC1423" i="3"/>
  <c r="AC1424" i="3"/>
  <c r="AC1425" i="3"/>
  <c r="AC1426" i="3"/>
  <c r="AC1427" i="3"/>
  <c r="AC1428" i="3"/>
  <c r="AC1429" i="3"/>
  <c r="AC1430" i="3"/>
  <c r="AC1431" i="3"/>
  <c r="AC1432" i="3"/>
  <c r="AC1433" i="3"/>
  <c r="AC1434" i="3"/>
  <c r="AC1435" i="3"/>
  <c r="AC1436" i="3"/>
  <c r="AC1437" i="3"/>
  <c r="AC1438" i="3"/>
  <c r="AC1439" i="3"/>
  <c r="AC1440" i="3"/>
  <c r="AC1441" i="3"/>
  <c r="AC1442" i="3"/>
  <c r="AC1443" i="3"/>
  <c r="AC1444" i="3"/>
  <c r="AC1445" i="3"/>
  <c r="AC1446" i="3"/>
  <c r="AC1447" i="3"/>
  <c r="AC1448" i="3"/>
  <c r="AC1449" i="3"/>
  <c r="AC1450" i="3"/>
  <c r="AC1451" i="3"/>
  <c r="AC1452" i="3"/>
  <c r="AC1453" i="3"/>
  <c r="AC1454" i="3"/>
  <c r="AC1455" i="3"/>
  <c r="AC1456" i="3"/>
  <c r="AC1457" i="3"/>
  <c r="AC1458" i="3"/>
  <c r="AC1459" i="3"/>
  <c r="AC1460" i="3"/>
  <c r="AC1461" i="3"/>
  <c r="AC1462" i="3"/>
  <c r="AC1463" i="3"/>
  <c r="AC1464" i="3"/>
  <c r="AC1465" i="3"/>
  <c r="AC1466" i="3"/>
  <c r="AC1467" i="3"/>
  <c r="AC1468" i="3"/>
  <c r="AC1469" i="3"/>
  <c r="AC1470" i="3"/>
  <c r="AC1471" i="3"/>
  <c r="AC1472" i="3"/>
  <c r="AC1473" i="3"/>
  <c r="AC1474" i="3"/>
  <c r="AC1475" i="3"/>
  <c r="AC1476" i="3"/>
  <c r="AC1477" i="3"/>
  <c r="AC1478" i="3"/>
  <c r="AC1479" i="3"/>
  <c r="AC1480" i="3"/>
  <c r="AC1481" i="3"/>
  <c r="AC1482" i="3"/>
  <c r="AC1483" i="3"/>
  <c r="AC1484" i="3"/>
  <c r="AC1485" i="3"/>
  <c r="AC1486" i="3"/>
  <c r="AC1487" i="3"/>
  <c r="AC1488" i="3"/>
  <c r="AC1489" i="3"/>
  <c r="AC1490" i="3"/>
  <c r="AC1491" i="3"/>
  <c r="AC1492" i="3"/>
  <c r="AC1493" i="3"/>
  <c r="AC1494" i="3"/>
  <c r="AC1495" i="3"/>
  <c r="AC1496" i="3"/>
  <c r="AC1497" i="3"/>
  <c r="AC1498" i="3"/>
  <c r="AC1499" i="3"/>
  <c r="AC1500" i="3"/>
  <c r="AC1501" i="3"/>
  <c r="AC1502" i="3"/>
  <c r="AC1503" i="3"/>
  <c r="AC1504" i="3"/>
  <c r="AC1505" i="3"/>
  <c r="AC1506" i="3"/>
  <c r="AC1507" i="3"/>
  <c r="AC1508" i="3"/>
  <c r="AC1509" i="3"/>
  <c r="AC1510" i="3"/>
  <c r="AC1511" i="3"/>
  <c r="AC1512" i="3"/>
  <c r="AC1513" i="3"/>
  <c r="AC1514" i="3"/>
  <c r="AC1515" i="3"/>
  <c r="AC1516" i="3"/>
  <c r="AC1517" i="3"/>
  <c r="AC1518" i="3"/>
  <c r="AC1519" i="3"/>
  <c r="AC1520" i="3"/>
  <c r="AC1521" i="3"/>
  <c r="AC1522" i="3"/>
  <c r="AC1523" i="3"/>
  <c r="AC1524" i="3"/>
  <c r="AC1525" i="3"/>
  <c r="AC1526" i="3"/>
  <c r="AC1527" i="3"/>
  <c r="AC1528" i="3"/>
  <c r="AC1529" i="3"/>
  <c r="AC1530" i="3"/>
  <c r="AC1531" i="3"/>
  <c r="AC1532" i="3"/>
  <c r="AC1533" i="3"/>
  <c r="AC1534" i="3"/>
  <c r="AC1535" i="3"/>
  <c r="AC1536" i="3"/>
  <c r="AC1537" i="3"/>
  <c r="AC1538" i="3"/>
  <c r="AC1539" i="3"/>
  <c r="AC1540" i="3"/>
  <c r="AC1541" i="3"/>
  <c r="AC1542" i="3"/>
  <c r="AC1543" i="3"/>
  <c r="AC1544" i="3"/>
  <c r="AC1545" i="3"/>
  <c r="AC1546" i="3"/>
  <c r="AC1547" i="3"/>
  <c r="AC1548" i="3"/>
  <c r="AC1549" i="3"/>
  <c r="AC1550" i="3"/>
  <c r="AC1551" i="3"/>
  <c r="AC1552" i="3"/>
  <c r="AC1553" i="3"/>
  <c r="AC1554" i="3"/>
  <c r="AC1555" i="3"/>
  <c r="AC1556" i="3"/>
  <c r="AC1557" i="3"/>
  <c r="AC1558" i="3"/>
  <c r="AC1559" i="3"/>
  <c r="AC1560" i="3"/>
  <c r="AC1561" i="3"/>
  <c r="AC1562" i="3"/>
  <c r="AC1563" i="3"/>
  <c r="AC1564" i="3"/>
  <c r="AC1565" i="3"/>
  <c r="AC1566" i="3"/>
  <c r="AC1567" i="3"/>
  <c r="AC1568" i="3"/>
  <c r="AC1569" i="3"/>
  <c r="AC1570" i="3"/>
  <c r="AC1571" i="3"/>
  <c r="AC1572" i="3"/>
  <c r="AC1573" i="3"/>
  <c r="AC1574" i="3"/>
  <c r="AC1575" i="3"/>
  <c r="AC1576" i="3"/>
  <c r="AC1577" i="3"/>
  <c r="AC1578" i="3"/>
  <c r="AC1579" i="3"/>
  <c r="AC1580" i="3"/>
  <c r="AC1581" i="3"/>
  <c r="AC1582" i="3"/>
  <c r="AC1583" i="3"/>
  <c r="AC1584" i="3"/>
  <c r="AC1585" i="3"/>
  <c r="AC1586" i="3"/>
  <c r="AC1587" i="3"/>
  <c r="AC1588" i="3"/>
  <c r="AC1589" i="3"/>
  <c r="AC1590" i="3"/>
  <c r="AC1591" i="3"/>
  <c r="AC1592" i="3"/>
  <c r="AC1593" i="3"/>
  <c r="AC1594" i="3"/>
  <c r="AC1595" i="3"/>
  <c r="AC1596" i="3"/>
  <c r="AC1597" i="3"/>
  <c r="AC1598" i="3"/>
  <c r="AC1599" i="3"/>
  <c r="AC1600" i="3"/>
  <c r="AC1601" i="3"/>
  <c r="AC1602" i="3"/>
  <c r="AC1603" i="3"/>
  <c r="AC1604" i="3"/>
  <c r="AC1605" i="3"/>
  <c r="AC1606" i="3"/>
  <c r="AC1607" i="3"/>
  <c r="AC1608" i="3"/>
  <c r="AC1609" i="3"/>
  <c r="AC1610" i="3"/>
  <c r="AC1611" i="3"/>
  <c r="AC1612" i="3"/>
  <c r="AC1613" i="3"/>
  <c r="AC1614" i="3"/>
  <c r="AC1615" i="3"/>
  <c r="AC1616" i="3"/>
  <c r="AC1617" i="3"/>
  <c r="AC1618" i="3"/>
  <c r="AC1619" i="3"/>
  <c r="AC1620" i="3"/>
  <c r="AC1621" i="3"/>
  <c r="AC1622" i="3"/>
  <c r="AC1623" i="3"/>
  <c r="AC1624" i="3"/>
  <c r="AC1625" i="3"/>
  <c r="AC1626" i="3"/>
  <c r="AC1627" i="3"/>
  <c r="AC1628" i="3"/>
  <c r="AC1629" i="3"/>
  <c r="AC1630" i="3"/>
  <c r="AC1631" i="3"/>
  <c r="AC1632" i="3"/>
  <c r="AC1633" i="3"/>
  <c r="AC1634" i="3"/>
  <c r="AC1635" i="3"/>
  <c r="AC1636" i="3"/>
  <c r="AC1637" i="3"/>
  <c r="AC1638" i="3"/>
  <c r="AC1639" i="3"/>
  <c r="AC1640" i="3"/>
  <c r="AC1641" i="3"/>
  <c r="AC1642" i="3"/>
  <c r="AC1643" i="3"/>
  <c r="AC1644" i="3"/>
  <c r="AC1645" i="3"/>
  <c r="AC1646" i="3"/>
  <c r="AC1647" i="3"/>
  <c r="AC1648" i="3"/>
  <c r="AC1649" i="3"/>
  <c r="AC1650" i="3"/>
  <c r="AC1651" i="3"/>
  <c r="AC1652" i="3"/>
  <c r="AC1653" i="3"/>
  <c r="AC1654" i="3"/>
  <c r="AC1655" i="3"/>
  <c r="AC1656" i="3"/>
  <c r="AC1657" i="3"/>
  <c r="AC1658" i="3"/>
  <c r="AC1659" i="3"/>
  <c r="AC1660" i="3"/>
  <c r="AC1661" i="3"/>
  <c r="AC1662" i="3"/>
  <c r="AC1663" i="3"/>
  <c r="AC1664" i="3"/>
  <c r="AC1665" i="3"/>
  <c r="AC1666" i="3"/>
  <c r="AC1667" i="3"/>
  <c r="AC1668" i="3"/>
  <c r="AC1669" i="3"/>
  <c r="AC1670" i="3"/>
  <c r="AC1671" i="3"/>
  <c r="AC1672" i="3"/>
  <c r="AC1673" i="3"/>
  <c r="AC1674" i="3"/>
  <c r="AC1675" i="3"/>
  <c r="AC1676" i="3"/>
  <c r="AC1677" i="3"/>
  <c r="AC1678" i="3"/>
  <c r="AC1679" i="3"/>
  <c r="AC1680" i="3"/>
  <c r="AC1681" i="3"/>
  <c r="AC1682" i="3"/>
  <c r="AC1683" i="3"/>
  <c r="AC1684" i="3"/>
  <c r="AC1685" i="3"/>
  <c r="AC1686" i="3"/>
  <c r="AC1687" i="3"/>
  <c r="AC1688" i="3"/>
  <c r="AC1689" i="3"/>
  <c r="AC1690" i="3"/>
  <c r="AC1691" i="3"/>
  <c r="AC1692" i="3"/>
  <c r="AC1693" i="3"/>
  <c r="AC1694" i="3"/>
  <c r="AC1695" i="3"/>
  <c r="AC1696" i="3"/>
  <c r="AC1697" i="3"/>
  <c r="AC1698" i="3"/>
  <c r="AC1699" i="3"/>
  <c r="AC1700" i="3"/>
  <c r="AC1701" i="3"/>
  <c r="AC1702" i="3"/>
  <c r="AC1703" i="3"/>
  <c r="AC1704" i="3"/>
  <c r="AC1705" i="3"/>
  <c r="AC1706" i="3"/>
  <c r="AC1707" i="3"/>
  <c r="AC1708" i="3"/>
  <c r="AC1709" i="3"/>
  <c r="AC1710" i="3"/>
  <c r="AC1711" i="3"/>
  <c r="AC1712" i="3"/>
  <c r="AC1713" i="3"/>
  <c r="AC1714" i="3"/>
  <c r="AC1715" i="3"/>
  <c r="AC1716" i="3"/>
  <c r="AC1717" i="3"/>
  <c r="AC1718" i="3"/>
  <c r="AC1719" i="3"/>
  <c r="AC1720" i="3"/>
  <c r="AC1721" i="3"/>
  <c r="AC1722" i="3"/>
  <c r="AC1723" i="3"/>
  <c r="AC1724" i="3"/>
  <c r="AC1725" i="3"/>
  <c r="AC1726" i="3"/>
  <c r="AC1727" i="3"/>
  <c r="AC1728" i="3"/>
  <c r="AC1729" i="3"/>
  <c r="AC1730" i="3"/>
  <c r="AC1731" i="3"/>
  <c r="AC1732" i="3"/>
  <c r="AC1733" i="3"/>
  <c r="AC1734" i="3"/>
  <c r="AC1735" i="3"/>
  <c r="AC1736" i="3"/>
  <c r="AC1737" i="3"/>
  <c r="AC1738" i="3"/>
  <c r="AC1739" i="3"/>
  <c r="AC1740" i="3"/>
  <c r="AC1741" i="3"/>
  <c r="AC1742" i="3"/>
  <c r="AC1743" i="3"/>
  <c r="AC1744" i="3"/>
  <c r="AC1745" i="3"/>
  <c r="AC1746" i="3"/>
  <c r="AC1747" i="3"/>
  <c r="AC1748" i="3"/>
  <c r="AC1749" i="3"/>
  <c r="AC1750" i="3"/>
  <c r="AC1751" i="3"/>
  <c r="AC1752" i="3"/>
  <c r="AC1753" i="3"/>
  <c r="AC1754" i="3"/>
  <c r="AC1755" i="3"/>
  <c r="AC1756" i="3"/>
  <c r="AC1757" i="3"/>
  <c r="AC1758" i="3"/>
  <c r="AC1759" i="3"/>
  <c r="AC1760" i="3"/>
  <c r="AC1761" i="3"/>
  <c r="AC1762" i="3"/>
  <c r="AC1763" i="3"/>
  <c r="AC1764" i="3"/>
  <c r="AC1765" i="3"/>
  <c r="AC1766" i="3"/>
  <c r="AC1767" i="3"/>
  <c r="AC1768" i="3"/>
  <c r="AC1769" i="3"/>
  <c r="AC1770" i="3"/>
  <c r="AC1771" i="3"/>
  <c r="AC1772" i="3"/>
  <c r="AC1773" i="3"/>
  <c r="AC1774" i="3"/>
  <c r="AC1775" i="3"/>
  <c r="AC1776" i="3"/>
  <c r="AC1777" i="3"/>
  <c r="AC1778" i="3"/>
  <c r="AC1779" i="3"/>
  <c r="AC1780" i="3"/>
  <c r="AC1781" i="3"/>
  <c r="AC1782" i="3"/>
  <c r="AC1783" i="3"/>
  <c r="AC1784" i="3"/>
  <c r="AC1785" i="3"/>
  <c r="AC1786" i="3"/>
  <c r="AC1787" i="3"/>
  <c r="AC1788" i="3"/>
  <c r="AC1789" i="3"/>
  <c r="AC1790" i="3"/>
  <c r="AC1791" i="3"/>
  <c r="AC1792" i="3"/>
  <c r="AC1793" i="3"/>
  <c r="AC1794" i="3"/>
  <c r="AC1795" i="3"/>
  <c r="AC1796" i="3"/>
  <c r="AC1797" i="3"/>
  <c r="AC1798" i="3"/>
  <c r="AC1799" i="3"/>
  <c r="AC1800" i="3"/>
  <c r="AC1801" i="3"/>
  <c r="AC1802" i="3"/>
  <c r="AC1803" i="3"/>
  <c r="AC1804" i="3"/>
  <c r="AC1805" i="3"/>
  <c r="AC1806" i="3"/>
  <c r="AC1807" i="3"/>
  <c r="AC1808" i="3"/>
  <c r="AC1809" i="3"/>
  <c r="AC1810" i="3"/>
  <c r="AC1811" i="3"/>
  <c r="AC1812" i="3"/>
  <c r="AC1813" i="3"/>
  <c r="AC1814" i="3"/>
  <c r="AC1815" i="3"/>
  <c r="AC1816" i="3"/>
  <c r="AC1817" i="3"/>
  <c r="AC1818" i="3"/>
  <c r="AC1819" i="3"/>
  <c r="AC1820" i="3"/>
  <c r="AC1821" i="3"/>
  <c r="AC1822" i="3"/>
  <c r="AC1823" i="3"/>
  <c r="AC1824" i="3"/>
  <c r="AC1825" i="3"/>
  <c r="AC1826" i="3"/>
  <c r="AC1827" i="3"/>
  <c r="AC1828" i="3"/>
  <c r="AC1829" i="3"/>
  <c r="AC1830" i="3"/>
  <c r="AC1831" i="3"/>
  <c r="AC1832" i="3"/>
  <c r="AC1833" i="3"/>
  <c r="AC1834" i="3"/>
  <c r="AC1835" i="3"/>
  <c r="AC1836" i="3"/>
  <c r="AC1837" i="3"/>
  <c r="AC1838" i="3"/>
  <c r="AC1839" i="3"/>
  <c r="AC1840" i="3"/>
  <c r="AC1841" i="3"/>
  <c r="AC1842" i="3"/>
  <c r="AC1843" i="3"/>
  <c r="AC1844" i="3"/>
  <c r="AC1845" i="3"/>
  <c r="AC1846" i="3"/>
  <c r="AC1847" i="3"/>
  <c r="AC1848" i="3"/>
  <c r="AC1849" i="3"/>
  <c r="AC1850" i="3"/>
  <c r="AC1851" i="3"/>
  <c r="AC1852" i="3"/>
  <c r="AC1853" i="3"/>
  <c r="AC1854" i="3"/>
  <c r="AC1855" i="3"/>
  <c r="AC1856" i="3"/>
  <c r="AC1857" i="3"/>
  <c r="AC1858" i="3"/>
  <c r="AC1859" i="3"/>
  <c r="AC1860" i="3"/>
  <c r="AC1861" i="3"/>
  <c r="AC1862" i="3"/>
  <c r="AC1863" i="3"/>
  <c r="AC1864" i="3"/>
  <c r="AC1865" i="3"/>
  <c r="AC1866" i="3"/>
  <c r="AC1867" i="3"/>
  <c r="AC1868" i="3"/>
  <c r="AC1869" i="3"/>
  <c r="AC1870" i="3"/>
  <c r="AC1871" i="3"/>
  <c r="AC1872" i="3"/>
  <c r="AC1873" i="3"/>
  <c r="AC1874" i="3"/>
  <c r="AC1875" i="3"/>
  <c r="AC1876" i="3"/>
  <c r="AC1877" i="3"/>
  <c r="AC1878" i="3"/>
  <c r="AC1879" i="3"/>
  <c r="AC1880" i="3"/>
  <c r="AC1881" i="3"/>
  <c r="AC1882" i="3"/>
  <c r="AC1883" i="3"/>
  <c r="AC1884" i="3"/>
  <c r="AC1885" i="3"/>
  <c r="AC1886" i="3"/>
  <c r="AC1887" i="3"/>
  <c r="AC1888" i="3"/>
  <c r="AC1889" i="3"/>
  <c r="AC1890" i="3"/>
  <c r="AC1891" i="3"/>
  <c r="AC1892" i="3"/>
  <c r="AC1893" i="3"/>
  <c r="AC1894" i="3"/>
  <c r="AC1895" i="3"/>
  <c r="AC1896" i="3"/>
  <c r="AC1897" i="3"/>
  <c r="AC1898" i="3"/>
  <c r="AC1899" i="3"/>
  <c r="AC1900" i="3"/>
  <c r="AC1901" i="3"/>
  <c r="AC1902" i="3"/>
  <c r="AC1903" i="3"/>
  <c r="AC1904" i="3"/>
  <c r="AC1905" i="3"/>
  <c r="AC1906" i="3"/>
  <c r="AC1907" i="3"/>
  <c r="AC1908" i="3"/>
  <c r="AC1909" i="3"/>
  <c r="AC1910" i="3"/>
  <c r="AC1911" i="3"/>
  <c r="AC1912" i="3"/>
  <c r="AC1913" i="3"/>
  <c r="AC1914" i="3"/>
  <c r="AC1915" i="3"/>
  <c r="AC1916" i="3"/>
  <c r="AC1917" i="3"/>
  <c r="AC1918" i="3"/>
  <c r="AC1919" i="3"/>
  <c r="AC1920" i="3"/>
  <c r="AC1921" i="3"/>
  <c r="AC1922" i="3"/>
  <c r="AC1923" i="3"/>
  <c r="AC1924" i="3"/>
  <c r="AC1925" i="3"/>
  <c r="AC1926" i="3"/>
  <c r="AC1927" i="3"/>
  <c r="AC1928" i="3"/>
  <c r="AC1929" i="3"/>
  <c r="AC1930" i="3"/>
  <c r="AC1931" i="3"/>
  <c r="AC1932" i="3"/>
  <c r="AC1933" i="3"/>
  <c r="AC1934" i="3"/>
  <c r="AC1935" i="3"/>
  <c r="AC1936" i="3"/>
  <c r="AC1937" i="3"/>
  <c r="AC1938" i="3"/>
  <c r="AC1939" i="3"/>
  <c r="AC1940" i="3"/>
  <c r="AC1941" i="3"/>
  <c r="AC1942" i="3"/>
  <c r="AC1943" i="3"/>
  <c r="AC1944" i="3"/>
  <c r="AC1945" i="3"/>
  <c r="AC1946" i="3"/>
  <c r="AC1947" i="3"/>
  <c r="AC1948" i="3"/>
  <c r="AC1949" i="3"/>
  <c r="AC1950" i="3"/>
  <c r="AC1951" i="3"/>
  <c r="AC1952" i="3"/>
  <c r="AC1953" i="3"/>
  <c r="AC1954" i="3"/>
  <c r="AC1955" i="3"/>
  <c r="AC1956" i="3"/>
  <c r="AC1957" i="3"/>
  <c r="AC1958" i="3"/>
  <c r="AC1959" i="3"/>
  <c r="AC1960" i="3"/>
  <c r="AC1961" i="3"/>
  <c r="AC1962" i="3"/>
  <c r="AC1963" i="3"/>
  <c r="AC1964" i="3"/>
  <c r="AC1965" i="3"/>
  <c r="AC1966" i="3"/>
  <c r="AC1967" i="3"/>
  <c r="AC1968" i="3"/>
  <c r="AC1969" i="3"/>
  <c r="AC1970" i="3"/>
  <c r="AC1971" i="3"/>
  <c r="AC1972" i="3"/>
  <c r="AC1973" i="3"/>
  <c r="AC1974" i="3"/>
  <c r="AC1975" i="3"/>
  <c r="AC1976" i="3"/>
  <c r="AC1977" i="3"/>
  <c r="AC1978" i="3"/>
  <c r="AC1979" i="3"/>
  <c r="AC1980" i="3"/>
  <c r="AC1981" i="3"/>
  <c r="AC1982" i="3"/>
  <c r="AC1983" i="3"/>
  <c r="AC1984" i="3"/>
  <c r="AC1985" i="3"/>
  <c r="AC1986" i="3"/>
  <c r="AC1987" i="3"/>
  <c r="AC1988" i="3"/>
  <c r="AC1989" i="3"/>
  <c r="AC1990" i="3"/>
  <c r="AA86" i="3"/>
  <c r="AA88" i="3" s="1"/>
  <c r="AA89" i="3" s="1"/>
  <c r="AA90" i="3" s="1"/>
  <c r="AA91" i="3" s="1"/>
  <c r="AA92" i="3" s="1"/>
  <c r="AA94" i="3" s="1"/>
  <c r="AA95" i="3" s="1"/>
  <c r="AA96" i="3" s="1"/>
  <c r="AA97" i="3" s="1"/>
  <c r="AA98" i="3" s="1"/>
  <c r="AA100" i="3" s="1"/>
  <c r="AA101" i="3" s="1"/>
  <c r="AA102" i="3" s="1"/>
  <c r="AA103" i="3" s="1"/>
  <c r="AA104" i="3" s="1"/>
  <c r="AA106" i="3" s="1"/>
  <c r="AA107" i="3" s="1"/>
  <c r="AA108" i="3" s="1"/>
  <c r="AA109" i="3" s="1"/>
  <c r="AA110" i="3" s="1"/>
  <c r="Y86" i="3"/>
  <c r="Y88" i="3" s="1"/>
  <c r="Y89" i="3" s="1"/>
  <c r="Y90" i="3" s="1"/>
  <c r="Y91" i="3" s="1"/>
  <c r="Y92" i="3" s="1"/>
  <c r="Y94" i="3" s="1"/>
  <c r="Y95" i="3" s="1"/>
  <c r="Y96" i="3" s="1"/>
  <c r="Y97" i="3" s="1"/>
  <c r="Y98" i="3" s="1"/>
  <c r="Y100" i="3" s="1"/>
  <c r="Y101" i="3" s="1"/>
  <c r="Y102" i="3" s="1"/>
  <c r="Y103" i="3" s="1"/>
  <c r="Y104" i="3" s="1"/>
  <c r="Y106" i="3" s="1"/>
  <c r="Y107" i="3" s="1"/>
  <c r="Y108" i="3" s="1"/>
  <c r="Y109" i="3" s="1"/>
  <c r="Y110" i="3" s="1"/>
  <c r="W86" i="3"/>
  <c r="W88" i="3" s="1"/>
  <c r="W89" i="3" s="1"/>
  <c r="W90" i="3" s="1"/>
  <c r="W91" i="3" s="1"/>
  <c r="W92" i="3" s="1"/>
  <c r="W94" i="3" s="1"/>
  <c r="W95" i="3" s="1"/>
  <c r="W96" i="3" s="1"/>
  <c r="W97" i="3" s="1"/>
  <c r="W98" i="3" s="1"/>
  <c r="W100" i="3" s="1"/>
  <c r="W101" i="3" s="1"/>
  <c r="W102" i="3" s="1"/>
  <c r="W103" i="3" s="1"/>
  <c r="W104" i="3" s="1"/>
  <c r="W106" i="3" s="1"/>
  <c r="W107" i="3" s="1"/>
  <c r="W108" i="3" s="1"/>
  <c r="W109" i="3" s="1"/>
  <c r="W110" i="3" s="1"/>
  <c r="U86" i="3"/>
  <c r="S86" i="3"/>
  <c r="S88" i="3" s="1"/>
  <c r="S89" i="3" s="1"/>
  <c r="S90" i="3" s="1"/>
  <c r="S91" i="3" s="1"/>
  <c r="S92" i="3" s="1"/>
  <c r="S94" i="3" s="1"/>
  <c r="S95" i="3" s="1"/>
  <c r="S96" i="3" s="1"/>
  <c r="S97" i="3" s="1"/>
  <c r="S98" i="3" s="1"/>
  <c r="S100" i="3" s="1"/>
  <c r="S101" i="3" s="1"/>
  <c r="S102" i="3" s="1"/>
  <c r="S103" i="3" s="1"/>
  <c r="S104" i="3" s="1"/>
  <c r="S106" i="3" s="1"/>
  <c r="S107" i="3" s="1"/>
  <c r="S108" i="3" s="1"/>
  <c r="S109" i="3" s="1"/>
  <c r="S110" i="3" s="1"/>
  <c r="Q86" i="3"/>
  <c r="Q88" i="3" s="1"/>
  <c r="Q89" i="3" s="1"/>
  <c r="Q90" i="3" s="1"/>
  <c r="Q91" i="3" s="1"/>
  <c r="Q92" i="3" s="1"/>
  <c r="Q94" i="3" s="1"/>
  <c r="Q95" i="3" s="1"/>
  <c r="Q96" i="3" s="1"/>
  <c r="Q97" i="3" s="1"/>
  <c r="Q98" i="3" s="1"/>
  <c r="Q100" i="3" s="1"/>
  <c r="Q101" i="3" s="1"/>
  <c r="Q102" i="3" s="1"/>
  <c r="Q103" i="3" s="1"/>
  <c r="Q104" i="3" s="1"/>
  <c r="Q106" i="3" s="1"/>
  <c r="Q107" i="3" s="1"/>
  <c r="Q108" i="3" s="1"/>
  <c r="Q109" i="3" s="1"/>
  <c r="Q110" i="3" s="1"/>
  <c r="O86" i="3"/>
  <c r="O88" i="3" s="1"/>
  <c r="O89" i="3" s="1"/>
  <c r="O90" i="3" s="1"/>
  <c r="O91" i="3" s="1"/>
  <c r="O92" i="3" s="1"/>
  <c r="O94" i="3" s="1"/>
  <c r="O95" i="3" s="1"/>
  <c r="O96" i="3" s="1"/>
  <c r="O97" i="3" s="1"/>
  <c r="O98" i="3" s="1"/>
  <c r="O100" i="3" s="1"/>
  <c r="O101" i="3" s="1"/>
  <c r="O102" i="3" s="1"/>
  <c r="O103" i="3" s="1"/>
  <c r="O104" i="3" s="1"/>
  <c r="O106" i="3" s="1"/>
  <c r="O107" i="3" s="1"/>
  <c r="O108" i="3" s="1"/>
  <c r="O109" i="3" s="1"/>
  <c r="O110" i="3" s="1"/>
  <c r="M86" i="3"/>
  <c r="M88" i="3" l="1"/>
  <c r="U88" i="3"/>
  <c r="U89" i="3" l="1"/>
  <c r="M89" i="3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U90" i="3" l="1"/>
  <c r="M90" i="3"/>
  <c r="M91" i="3" l="1"/>
  <c r="U91" i="3"/>
  <c r="U92" i="3" l="1"/>
  <c r="M92" i="3"/>
  <c r="U94" i="3" l="1"/>
  <c r="M94" i="3"/>
  <c r="M95" i="3" l="1"/>
  <c r="U95" i="3"/>
  <c r="U96" i="3" l="1"/>
  <c r="M96" i="3"/>
  <c r="M97" i="3" l="1"/>
  <c r="U97" i="3"/>
  <c r="U98" i="3" l="1"/>
  <c r="M98" i="3"/>
  <c r="M100" i="3" l="1"/>
  <c r="U100" i="3"/>
  <c r="U101" i="3" l="1"/>
  <c r="M101" i="3"/>
  <c r="M102" i="3" l="1"/>
  <c r="U102" i="3"/>
  <c r="M103" i="3" l="1"/>
  <c r="U103" i="3"/>
  <c r="U104" i="3" l="1"/>
  <c r="M104" i="3"/>
  <c r="M106" i="3" l="1"/>
  <c r="U106" i="3"/>
  <c r="M107" i="3" l="1"/>
  <c r="U107" i="3"/>
  <c r="U108" i="3" l="1"/>
  <c r="M108" i="3"/>
  <c r="M109" i="3" l="1"/>
  <c r="U109" i="3"/>
  <c r="U110" i="3" l="1"/>
  <c r="M110" i="3"/>
  <c r="A374" i="3" l="1"/>
  <c r="A348" i="3" l="1"/>
  <c r="A321" i="3" l="1"/>
  <c r="A294" i="3" l="1"/>
  <c r="A267" i="3" l="1"/>
  <c r="A240" i="3" l="1"/>
  <c r="A212" i="3" l="1"/>
  <c r="A190" i="3" l="1"/>
  <c r="A164" i="3" l="1"/>
  <c r="A136" i="3" l="1"/>
  <c r="F111" i="3" l="1"/>
  <c r="D111" i="3"/>
  <c r="A111" i="3"/>
  <c r="J110" i="3"/>
  <c r="H110" i="3"/>
  <c r="J109" i="3"/>
  <c r="H109" i="3"/>
  <c r="J108" i="3"/>
  <c r="H108" i="3"/>
  <c r="J107" i="3"/>
  <c r="H107" i="3"/>
  <c r="J106" i="3"/>
  <c r="H106" i="3"/>
  <c r="T105" i="3"/>
  <c r="R105" i="3"/>
  <c r="P105" i="3" s="1"/>
  <c r="N105" i="3"/>
  <c r="L105" i="3"/>
  <c r="J104" i="3"/>
  <c r="H104" i="3"/>
  <c r="J103" i="3"/>
  <c r="H103" i="3"/>
  <c r="J102" i="3"/>
  <c r="H102" i="3"/>
  <c r="J101" i="3"/>
  <c r="H101" i="3"/>
  <c r="J100" i="3"/>
  <c r="H100" i="3"/>
  <c r="Z99" i="3"/>
  <c r="X99" i="3" s="1"/>
  <c r="V99" i="3" s="1"/>
  <c r="T99" i="3"/>
  <c r="R99" i="3"/>
  <c r="P99" i="3"/>
  <c r="N99" i="3"/>
  <c r="L99" i="3"/>
  <c r="J98" i="3"/>
  <c r="H98" i="3"/>
  <c r="F98" i="3"/>
  <c r="J97" i="3"/>
  <c r="H97" i="3"/>
  <c r="F97" i="3"/>
  <c r="J96" i="3"/>
  <c r="H96" i="3"/>
  <c r="F96" i="3"/>
  <c r="J95" i="3"/>
  <c r="H95" i="3"/>
  <c r="F95" i="3"/>
  <c r="J94" i="3"/>
  <c r="H94" i="3"/>
  <c r="F94" i="3"/>
  <c r="T93" i="3"/>
  <c r="R93" i="3"/>
  <c r="P93" i="3" s="1"/>
  <c r="N93" i="3"/>
  <c r="L93" i="3"/>
  <c r="J92" i="3"/>
  <c r="H92" i="3"/>
  <c r="J91" i="3"/>
  <c r="H91" i="3"/>
  <c r="J90" i="3"/>
  <c r="H90" i="3"/>
  <c r="J89" i="3"/>
  <c r="H89" i="3"/>
  <c r="J88" i="3"/>
  <c r="H88" i="3"/>
  <c r="T87" i="3"/>
  <c r="R87" i="3"/>
  <c r="P87" i="3" s="1"/>
  <c r="N87" i="3"/>
  <c r="L87" i="3"/>
  <c r="J86" i="3"/>
  <c r="H86" i="3"/>
  <c r="I86" i="3" s="1"/>
  <c r="G94" i="3"/>
  <c r="G95" i="3" s="1"/>
  <c r="G96" i="3" s="1"/>
  <c r="G97" i="3" l="1"/>
  <c r="G98" i="3" s="1"/>
  <c r="G100" i="3" s="1"/>
  <c r="G101" i="3" s="1"/>
  <c r="G102" i="3" s="1"/>
  <c r="G103" i="3" s="1"/>
  <c r="G104" i="3" s="1"/>
  <c r="G106" i="3" s="1"/>
  <c r="G107" i="3" s="1"/>
  <c r="G108" i="3" s="1"/>
  <c r="G109" i="3" s="1"/>
  <c r="G110" i="3" s="1"/>
  <c r="K86" i="3"/>
  <c r="K88" i="3" s="1"/>
  <c r="K89" i="3" s="1"/>
  <c r="K90" i="3" s="1"/>
  <c r="K91" i="3" s="1"/>
  <c r="K92" i="3" s="1"/>
  <c r="K94" i="3" s="1"/>
  <c r="K95" i="3" s="1"/>
  <c r="K96" i="3" s="1"/>
  <c r="K97" i="3" s="1"/>
  <c r="K98" i="3" s="1"/>
  <c r="K100" i="3" s="1"/>
  <c r="K101" i="3" s="1"/>
  <c r="K102" i="3" s="1"/>
  <c r="K103" i="3" s="1"/>
  <c r="K104" i="3" s="1"/>
  <c r="K106" i="3" s="1"/>
  <c r="K107" i="3" s="1"/>
  <c r="K108" i="3" s="1"/>
  <c r="K109" i="3" s="1"/>
  <c r="K110" i="3" s="1"/>
  <c r="AB100" i="3"/>
  <c r="AB101" i="3"/>
  <c r="AB102" i="3"/>
  <c r="AB103" i="3"/>
  <c r="AB104" i="3"/>
  <c r="AB106" i="3"/>
  <c r="AB107" i="3"/>
  <c r="AB108" i="3"/>
  <c r="AB109" i="3"/>
  <c r="AB110" i="3"/>
  <c r="E86" i="3"/>
  <c r="AB86" i="3"/>
  <c r="AB88" i="3"/>
  <c r="AB89" i="3"/>
  <c r="AB90" i="3"/>
  <c r="AB91" i="3"/>
  <c r="AB92" i="3"/>
  <c r="AB94" i="3"/>
  <c r="AB95" i="3"/>
  <c r="AB96" i="3"/>
  <c r="AB97" i="3"/>
  <c r="AB98" i="3"/>
  <c r="I88" i="3"/>
  <c r="I89" i="3" s="1"/>
  <c r="I90" i="3" s="1"/>
  <c r="I91" i="3" s="1"/>
  <c r="I92" i="3" s="1"/>
  <c r="I94" i="3" s="1"/>
  <c r="I95" i="3" s="1"/>
  <c r="I96" i="3" s="1"/>
  <c r="I97" i="3" s="1"/>
  <c r="I98" i="3" s="1"/>
  <c r="I100" i="3" s="1"/>
  <c r="I101" i="3" s="1"/>
  <c r="I102" i="3" s="1"/>
  <c r="I103" i="3" s="1"/>
  <c r="I104" i="3" s="1"/>
  <c r="I106" i="3" s="1"/>
  <c r="I107" i="3" s="1"/>
  <c r="I108" i="3" s="1"/>
  <c r="I109" i="3" s="1"/>
  <c r="I110" i="3" s="1"/>
  <c r="E88" i="3"/>
  <c r="J87" i="3"/>
  <c r="D99" i="3"/>
  <c r="F93" i="3"/>
  <c r="D105" i="3"/>
  <c r="J99" i="3"/>
  <c r="J105" i="3"/>
  <c r="J111" i="3"/>
  <c r="H111" i="3"/>
  <c r="D93" i="3"/>
  <c r="D87" i="3"/>
  <c r="H93" i="3"/>
  <c r="H99" i="3"/>
  <c r="H105" i="3"/>
  <c r="H87" i="3"/>
  <c r="J93" i="3"/>
  <c r="F99" i="3"/>
  <c r="F105" i="3"/>
  <c r="F85" i="3" l="1"/>
  <c r="AC86" i="3"/>
  <c r="AC88" i="3"/>
  <c r="AB93" i="3"/>
  <c r="AB105" i="3"/>
  <c r="AB99" i="3"/>
  <c r="AB111" i="3"/>
  <c r="AB87" i="3"/>
  <c r="E89" i="3"/>
  <c r="AC89" i="3" s="1"/>
  <c r="H85" i="3"/>
  <c r="Z105" i="3"/>
  <c r="X105" i="3" s="1"/>
  <c r="V105" i="3" s="1"/>
  <c r="Z111" i="3"/>
  <c r="X111" i="3" s="1"/>
  <c r="V111" i="3" s="1"/>
  <c r="T111" i="3" s="1"/>
  <c r="Z93" i="3"/>
  <c r="X93" i="3" s="1"/>
  <c r="V93" i="3" s="1"/>
  <c r="D85" i="3"/>
  <c r="A85" i="3"/>
  <c r="J84" i="3"/>
  <c r="H84" i="3"/>
  <c r="F84" i="3"/>
  <c r="D84" i="3"/>
  <c r="J83" i="3"/>
  <c r="H83" i="3"/>
  <c r="F83" i="3"/>
  <c r="D83" i="3"/>
  <c r="J82" i="3"/>
  <c r="H82" i="3"/>
  <c r="F82" i="3"/>
  <c r="D82" i="3"/>
  <c r="D81" i="3" s="1"/>
  <c r="J80" i="3"/>
  <c r="H80" i="3"/>
  <c r="F80" i="3"/>
  <c r="D80" i="3"/>
  <c r="J79" i="3"/>
  <c r="H79" i="3"/>
  <c r="F79" i="3"/>
  <c r="D79" i="3"/>
  <c r="J78" i="3"/>
  <c r="H78" i="3"/>
  <c r="F78" i="3"/>
  <c r="D78" i="3"/>
  <c r="J77" i="3"/>
  <c r="H77" i="3"/>
  <c r="F77" i="3"/>
  <c r="D77" i="3"/>
  <c r="D76" i="3" l="1"/>
  <c r="AB77" i="3"/>
  <c r="AB78" i="3"/>
  <c r="AB79" i="3"/>
  <c r="AB80" i="3"/>
  <c r="AB82" i="3"/>
  <c r="AB83" i="3"/>
  <c r="AB84" i="3"/>
  <c r="R111" i="3"/>
  <c r="P111" i="3" s="1"/>
  <c r="N111" i="3" s="1"/>
  <c r="L111" i="3" s="1"/>
  <c r="E90" i="3"/>
  <c r="AC90" i="3" s="1"/>
  <c r="H81" i="3"/>
  <c r="F81" i="3"/>
  <c r="Z87" i="3"/>
  <c r="X87" i="3" s="1"/>
  <c r="V87" i="3" s="1"/>
  <c r="J81" i="3"/>
  <c r="J76" i="3"/>
  <c r="H76" i="3"/>
  <c r="F76" i="3"/>
  <c r="AB81" i="3" l="1"/>
  <c r="E91" i="3"/>
  <c r="AC91" i="3" s="1"/>
  <c r="Z85" i="3"/>
  <c r="X85" i="3" s="1"/>
  <c r="V85" i="3" s="1"/>
  <c r="T85" i="3" s="1"/>
  <c r="J75" i="3"/>
  <c r="H75" i="3"/>
  <c r="F75" i="3"/>
  <c r="D75" i="3"/>
  <c r="J74" i="3"/>
  <c r="H74" i="3"/>
  <c r="F74" i="3"/>
  <c r="D74" i="3"/>
  <c r="J73" i="3"/>
  <c r="H73" i="3"/>
  <c r="F73" i="3"/>
  <c r="D73" i="3"/>
  <c r="J72" i="3"/>
  <c r="H72" i="3"/>
  <c r="F72" i="3"/>
  <c r="D72" i="3"/>
  <c r="J71" i="3"/>
  <c r="H71" i="3"/>
  <c r="F71" i="3"/>
  <c r="D71" i="3"/>
  <c r="D70" i="3" s="1"/>
  <c r="AB71" i="3" l="1"/>
  <c r="AB72" i="3"/>
  <c r="AB73" i="3"/>
  <c r="AB74" i="3"/>
  <c r="AB75" i="3"/>
  <c r="AB76" i="3"/>
  <c r="R85" i="3"/>
  <c r="P85" i="3" s="1"/>
  <c r="N85" i="3" s="1"/>
  <c r="L85" i="3" s="1"/>
  <c r="E92" i="3"/>
  <c r="AC92" i="3" s="1"/>
  <c r="J85" i="3" l="1"/>
  <c r="AB85" i="3" s="1"/>
  <c r="E94" i="3"/>
  <c r="AC94" i="3" s="1"/>
  <c r="J70" i="3"/>
  <c r="H70" i="3"/>
  <c r="F70" i="3"/>
  <c r="J69" i="3"/>
  <c r="H69" i="3"/>
  <c r="F69" i="3"/>
  <c r="D69" i="3"/>
  <c r="J68" i="3"/>
  <c r="H68" i="3"/>
  <c r="F68" i="3"/>
  <c r="D68" i="3"/>
  <c r="J67" i="3"/>
  <c r="H67" i="3"/>
  <c r="F67" i="3"/>
  <c r="D67" i="3"/>
  <c r="J66" i="3"/>
  <c r="H66" i="3"/>
  <c r="F66" i="3"/>
  <c r="D66" i="3"/>
  <c r="J65" i="3"/>
  <c r="H65" i="3"/>
  <c r="F65" i="3"/>
  <c r="D65" i="3"/>
  <c r="D64" i="3" s="1"/>
  <c r="AB65" i="3" l="1"/>
  <c r="AB66" i="3"/>
  <c r="AB67" i="3"/>
  <c r="AB68" i="3"/>
  <c r="AB69" i="3"/>
  <c r="AB70" i="3"/>
  <c r="E95" i="3"/>
  <c r="AC95" i="3" s="1"/>
  <c r="J64" i="3"/>
  <c r="H64" i="3"/>
  <c r="F64" i="3"/>
  <c r="J63" i="3"/>
  <c r="H63" i="3"/>
  <c r="F63" i="3"/>
  <c r="D63" i="3"/>
  <c r="J62" i="3"/>
  <c r="H62" i="3"/>
  <c r="F62" i="3"/>
  <c r="D62" i="3"/>
  <c r="J61" i="3"/>
  <c r="H61" i="3"/>
  <c r="F61" i="3"/>
  <c r="D61" i="3"/>
  <c r="J60" i="3"/>
  <c r="H60" i="3"/>
  <c r="F60" i="3"/>
  <c r="D60" i="3"/>
  <c r="J59" i="3"/>
  <c r="K59" i="3" s="1"/>
  <c r="H59" i="3"/>
  <c r="F59" i="3"/>
  <c r="G59" i="3" s="1"/>
  <c r="G60" i="3" s="1"/>
  <c r="G61" i="3" s="1"/>
  <c r="G62" i="3" s="1"/>
  <c r="G63" i="3" s="1"/>
  <c r="G65" i="3" s="1"/>
  <c r="G66" i="3" s="1"/>
  <c r="G67" i="3" s="1"/>
  <c r="G68" i="3" s="1"/>
  <c r="G69" i="3" s="1"/>
  <c r="G71" i="3" s="1"/>
  <c r="G72" i="3" s="1"/>
  <c r="G73" i="3" s="1"/>
  <c r="G74" i="3" s="1"/>
  <c r="G75" i="3" s="1"/>
  <c r="G77" i="3" s="1"/>
  <c r="G78" i="3" s="1"/>
  <c r="G79" i="3" s="1"/>
  <c r="G80" i="3" s="1"/>
  <c r="G82" i="3" s="1"/>
  <c r="G83" i="3" s="1"/>
  <c r="G84" i="3" s="1"/>
  <c r="D59" i="3"/>
  <c r="D58" i="3" s="1"/>
  <c r="D57" i="3" s="1"/>
  <c r="E59" i="3" l="1"/>
  <c r="AB59" i="3"/>
  <c r="AB60" i="3"/>
  <c r="AB61" i="3"/>
  <c r="AB62" i="3"/>
  <c r="AB63" i="3"/>
  <c r="AB64" i="3"/>
  <c r="I59" i="3"/>
  <c r="I60" i="3" s="1"/>
  <c r="I61" i="3" s="1"/>
  <c r="I62" i="3" s="1"/>
  <c r="I63" i="3" s="1"/>
  <c r="I65" i="3" s="1"/>
  <c r="I66" i="3" s="1"/>
  <c r="I67" i="3" s="1"/>
  <c r="I68" i="3" s="1"/>
  <c r="I69" i="3" s="1"/>
  <c r="I71" i="3" s="1"/>
  <c r="I72" i="3" s="1"/>
  <c r="I73" i="3" s="1"/>
  <c r="I74" i="3" s="1"/>
  <c r="I75" i="3" s="1"/>
  <c r="I77" i="3" s="1"/>
  <c r="I78" i="3" s="1"/>
  <c r="I79" i="3" s="1"/>
  <c r="I80" i="3" s="1"/>
  <c r="I82" i="3" s="1"/>
  <c r="I83" i="3" s="1"/>
  <c r="I84" i="3" s="1"/>
  <c r="K60" i="3"/>
  <c r="K61" i="3" s="1"/>
  <c r="K62" i="3" s="1"/>
  <c r="K63" i="3" s="1"/>
  <c r="K65" i="3" s="1"/>
  <c r="K66" i="3" s="1"/>
  <c r="K67" i="3" s="1"/>
  <c r="K68" i="3" s="1"/>
  <c r="K69" i="3" s="1"/>
  <c r="K71" i="3" s="1"/>
  <c r="K72" i="3" s="1"/>
  <c r="K73" i="3" s="1"/>
  <c r="K74" i="3" s="1"/>
  <c r="K75" i="3" s="1"/>
  <c r="K77" i="3" s="1"/>
  <c r="K78" i="3" s="1"/>
  <c r="K79" i="3" s="1"/>
  <c r="K80" i="3" s="1"/>
  <c r="K82" i="3" s="1"/>
  <c r="K83" i="3" s="1"/>
  <c r="K84" i="3" s="1"/>
  <c r="E60" i="3"/>
  <c r="E96" i="3"/>
  <c r="AC96" i="3" s="1"/>
  <c r="J58" i="3"/>
  <c r="J57" i="3" s="1"/>
  <c r="AC60" i="3" l="1"/>
  <c r="AC59" i="3"/>
  <c r="E97" i="3"/>
  <c r="AC97" i="3" s="1"/>
  <c r="E61" i="3"/>
  <c r="AC61" i="3" s="1"/>
  <c r="H58" i="3"/>
  <c r="H57" i="3" s="1"/>
  <c r="F58" i="3"/>
  <c r="F57" i="3" s="1"/>
  <c r="AB57" i="3" s="1"/>
  <c r="E98" i="3" l="1"/>
  <c r="AC98" i="3" s="1"/>
  <c r="E62" i="3"/>
  <c r="AC62" i="3" s="1"/>
  <c r="AB58" i="3" l="1"/>
  <c r="E100" i="3"/>
  <c r="AC100" i="3" s="1"/>
  <c r="E63" i="3"/>
  <c r="AC63" i="3" s="1"/>
  <c r="A57" i="3"/>
  <c r="J56" i="3"/>
  <c r="H56" i="3"/>
  <c r="D56" i="3"/>
  <c r="J55" i="3"/>
  <c r="H55" i="3"/>
  <c r="F55" i="3"/>
  <c r="D55" i="3"/>
  <c r="J54" i="3"/>
  <c r="H54" i="3"/>
  <c r="F54" i="3"/>
  <c r="J53" i="3"/>
  <c r="H53" i="3"/>
  <c r="F53" i="3"/>
  <c r="J52" i="3"/>
  <c r="H52" i="3"/>
  <c r="F52" i="3"/>
  <c r="D52" i="3"/>
  <c r="AB55" i="3" l="1"/>
  <c r="AB53" i="3"/>
  <c r="AB54" i="3"/>
  <c r="AB56" i="3"/>
  <c r="AB52" i="3"/>
  <c r="E65" i="3"/>
  <c r="AC65" i="3" s="1"/>
  <c r="E101" i="3"/>
  <c r="AC101" i="3" s="1"/>
  <c r="J51" i="3"/>
  <c r="E66" i="3" l="1"/>
  <c r="AC66" i="3" s="1"/>
  <c r="E102" i="3"/>
  <c r="AC102" i="3" s="1"/>
  <c r="H51" i="3"/>
  <c r="F51" i="3"/>
  <c r="D51" i="3"/>
  <c r="J50" i="3"/>
  <c r="H50" i="3"/>
  <c r="F50" i="3"/>
  <c r="D50" i="3"/>
  <c r="J49" i="3"/>
  <c r="D49" i="3"/>
  <c r="J48" i="3"/>
  <c r="H48" i="3"/>
  <c r="D48" i="3"/>
  <c r="J47" i="3"/>
  <c r="H47" i="3"/>
  <c r="F47" i="3"/>
  <c r="J46" i="3"/>
  <c r="H46" i="3"/>
  <c r="F46" i="3"/>
  <c r="AB46" i="3" l="1"/>
  <c r="AB47" i="3"/>
  <c r="AB48" i="3"/>
  <c r="AB49" i="3"/>
  <c r="AB50" i="3"/>
  <c r="AB51" i="3"/>
  <c r="E103" i="3"/>
  <c r="AC103" i="3" s="1"/>
  <c r="E67" i="3"/>
  <c r="AC67" i="3" s="1"/>
  <c r="J45" i="3"/>
  <c r="H45" i="3"/>
  <c r="F45" i="3"/>
  <c r="E68" i="3" l="1"/>
  <c r="AC68" i="3" s="1"/>
  <c r="E104" i="3"/>
  <c r="AC104" i="3" s="1"/>
  <c r="D45" i="3"/>
  <c r="J44" i="3"/>
  <c r="H44" i="3"/>
  <c r="F44" i="3"/>
  <c r="D44" i="3"/>
  <c r="J43" i="3"/>
  <c r="F43" i="3"/>
  <c r="D43" i="3"/>
  <c r="J42" i="3"/>
  <c r="H42" i="3"/>
  <c r="D42" i="3"/>
  <c r="J41" i="3"/>
  <c r="H41" i="3"/>
  <c r="F41" i="3"/>
  <c r="J40" i="3"/>
  <c r="H40" i="3"/>
  <c r="F40" i="3"/>
  <c r="AB40" i="3" l="1"/>
  <c r="AB41" i="3"/>
  <c r="AB42" i="3"/>
  <c r="AB43" i="3"/>
  <c r="AB44" i="3"/>
  <c r="AB45" i="3"/>
  <c r="E69" i="3"/>
  <c r="AC69" i="3" s="1"/>
  <c r="E106" i="3"/>
  <c r="AC106" i="3" s="1"/>
  <c r="J39" i="3"/>
  <c r="H39" i="3"/>
  <c r="E107" i="3" l="1"/>
  <c r="AC107" i="3" s="1"/>
  <c r="E71" i="3"/>
  <c r="AC71" i="3" s="1"/>
  <c r="F39" i="3"/>
  <c r="E72" i="3" l="1"/>
  <c r="AC72" i="3" s="1"/>
  <c r="E108" i="3"/>
  <c r="AC108" i="3" s="1"/>
  <c r="D39" i="3"/>
  <c r="J38" i="3"/>
  <c r="H38" i="3"/>
  <c r="F38" i="3"/>
  <c r="D38" i="3"/>
  <c r="J37" i="3"/>
  <c r="H37" i="3"/>
  <c r="F37" i="3"/>
  <c r="D37" i="3"/>
  <c r="J36" i="3"/>
  <c r="H36" i="3"/>
  <c r="F36" i="3"/>
  <c r="D36" i="3"/>
  <c r="J35" i="3"/>
  <c r="H35" i="3"/>
  <c r="F35" i="3"/>
  <c r="D35" i="3"/>
  <c r="J34" i="3"/>
  <c r="K34" i="3" s="1"/>
  <c r="H34" i="3"/>
  <c r="F34" i="3"/>
  <c r="G34" i="3" s="1"/>
  <c r="G35" i="3" s="1"/>
  <c r="G36" i="3" s="1"/>
  <c r="G37" i="3" s="1"/>
  <c r="G38" i="3" s="1"/>
  <c r="G40" i="3" s="1"/>
  <c r="G41" i="3" s="1"/>
  <c r="G42" i="3" s="1"/>
  <c r="G43" i="3" s="1"/>
  <c r="G44" i="3" s="1"/>
  <c r="G46" i="3" s="1"/>
  <c r="G47" i="3" s="1"/>
  <c r="G48" i="3" s="1"/>
  <c r="G49" i="3" s="1"/>
  <c r="G50" i="3" s="1"/>
  <c r="G52" i="3" s="1"/>
  <c r="G53" i="3" s="1"/>
  <c r="G54" i="3" s="1"/>
  <c r="G55" i="3" s="1"/>
  <c r="G56" i="3" s="1"/>
  <c r="D34" i="3"/>
  <c r="AB38" i="3" l="1"/>
  <c r="E34" i="3"/>
  <c r="E35" i="3" s="1"/>
  <c r="AB34" i="3"/>
  <c r="AB35" i="3"/>
  <c r="AB36" i="3"/>
  <c r="AB37" i="3"/>
  <c r="AB39" i="3"/>
  <c r="I34" i="3"/>
  <c r="I35" i="3" s="1"/>
  <c r="I36" i="3" s="1"/>
  <c r="I37" i="3" s="1"/>
  <c r="I38" i="3" s="1"/>
  <c r="I40" i="3" s="1"/>
  <c r="I41" i="3" s="1"/>
  <c r="I42" i="3" s="1"/>
  <c r="I43" i="3" s="1"/>
  <c r="I44" i="3" s="1"/>
  <c r="I46" i="3" s="1"/>
  <c r="I47" i="3" s="1"/>
  <c r="I48" i="3" s="1"/>
  <c r="E109" i="3"/>
  <c r="AC109" i="3" s="1"/>
  <c r="K35" i="3"/>
  <c r="K36" i="3" s="1"/>
  <c r="K37" i="3" s="1"/>
  <c r="K38" i="3" s="1"/>
  <c r="K40" i="3" s="1"/>
  <c r="K41" i="3" s="1"/>
  <c r="K42" i="3" s="1"/>
  <c r="K43" i="3" s="1"/>
  <c r="K44" i="3" s="1"/>
  <c r="K46" i="3" s="1"/>
  <c r="K47" i="3" s="1"/>
  <c r="K48" i="3" s="1"/>
  <c r="K49" i="3" s="1"/>
  <c r="K50" i="3" s="1"/>
  <c r="K52" i="3" s="1"/>
  <c r="K53" i="3" s="1"/>
  <c r="K54" i="3" s="1"/>
  <c r="K55" i="3" s="1"/>
  <c r="K56" i="3" s="1"/>
  <c r="E73" i="3"/>
  <c r="AC73" i="3" s="1"/>
  <c r="J33" i="3"/>
  <c r="H33" i="3"/>
  <c r="F33" i="3"/>
  <c r="I49" i="3" l="1"/>
  <c r="I50" i="3" s="1"/>
  <c r="I52" i="3" s="1"/>
  <c r="I53" i="3" s="1"/>
  <c r="I54" i="3" s="1"/>
  <c r="I55" i="3" s="1"/>
  <c r="I56" i="3" s="1"/>
  <c r="AC34" i="3"/>
  <c r="AC35" i="3"/>
  <c r="E36" i="3"/>
  <c r="AC36" i="3" s="1"/>
  <c r="E74" i="3"/>
  <c r="AC74" i="3" s="1"/>
  <c r="E110" i="3"/>
  <c r="AC110" i="3" s="1"/>
  <c r="D33" i="3"/>
  <c r="AB33" i="3" s="1"/>
  <c r="E75" i="3" l="1"/>
  <c r="AC75" i="3" s="1"/>
  <c r="E37" i="3"/>
  <c r="AC37" i="3" s="1"/>
  <c r="J32" i="3"/>
  <c r="H32" i="3"/>
  <c r="F32" i="3"/>
  <c r="D32" i="3"/>
  <c r="A32" i="3"/>
  <c r="J31" i="3"/>
  <c r="H31" i="3"/>
  <c r="F31" i="3"/>
  <c r="D31" i="3"/>
  <c r="J30" i="3"/>
  <c r="H30" i="3"/>
  <c r="F30" i="3"/>
  <c r="D30" i="3"/>
  <c r="J29" i="3"/>
  <c r="H29" i="3"/>
  <c r="F29" i="3"/>
  <c r="D29" i="3"/>
  <c r="J28" i="3"/>
  <c r="H28" i="3"/>
  <c r="F28" i="3"/>
  <c r="D28" i="3"/>
  <c r="J27" i="3"/>
  <c r="H27" i="3"/>
  <c r="F27" i="3"/>
  <c r="D27" i="3"/>
  <c r="AB27" i="3" l="1"/>
  <c r="AB28" i="3"/>
  <c r="AB32" i="3"/>
  <c r="AB29" i="3"/>
  <c r="AB30" i="3"/>
  <c r="AB31" i="3"/>
  <c r="E38" i="3"/>
  <c r="AC38" i="3" s="1"/>
  <c r="E77" i="3"/>
  <c r="AC77" i="3" s="1"/>
  <c r="J26" i="3"/>
  <c r="H26" i="3"/>
  <c r="F26" i="3"/>
  <c r="E78" i="3" l="1"/>
  <c r="AC78" i="3" s="1"/>
  <c r="E40" i="3"/>
  <c r="AC40" i="3" s="1"/>
  <c r="D26" i="3"/>
  <c r="J25" i="3"/>
  <c r="H25" i="3"/>
  <c r="F25" i="3"/>
  <c r="D25" i="3"/>
  <c r="J24" i="3"/>
  <c r="H24" i="3"/>
  <c r="F24" i="3"/>
  <c r="D24" i="3"/>
  <c r="J23" i="3"/>
  <c r="H23" i="3"/>
  <c r="F23" i="3"/>
  <c r="D23" i="3"/>
  <c r="J22" i="3"/>
  <c r="H22" i="3"/>
  <c r="F22" i="3"/>
  <c r="D22" i="3"/>
  <c r="J21" i="3"/>
  <c r="H21" i="3"/>
  <c r="F21" i="3"/>
  <c r="D21" i="3"/>
  <c r="AB22" i="3" l="1"/>
  <c r="AB23" i="3"/>
  <c r="AB24" i="3"/>
  <c r="AB25" i="3"/>
  <c r="AB21" i="3"/>
  <c r="AB26" i="3"/>
  <c r="E41" i="3"/>
  <c r="AC41" i="3" s="1"/>
  <c r="E79" i="3"/>
  <c r="AC79" i="3" s="1"/>
  <c r="J20" i="3"/>
  <c r="H20" i="3"/>
  <c r="F20" i="3"/>
  <c r="D20" i="3"/>
  <c r="J19" i="3"/>
  <c r="H19" i="3"/>
  <c r="F19" i="3"/>
  <c r="D19" i="3"/>
  <c r="J18" i="3"/>
  <c r="H18" i="3"/>
  <c r="F18" i="3"/>
  <c r="D18" i="3"/>
  <c r="J17" i="3"/>
  <c r="H17" i="3"/>
  <c r="F17" i="3"/>
  <c r="D17" i="3"/>
  <c r="J16" i="3"/>
  <c r="H16" i="3"/>
  <c r="F16" i="3"/>
  <c r="D16" i="3"/>
  <c r="J15" i="3"/>
  <c r="H15" i="3"/>
  <c r="F15" i="3"/>
  <c r="D15" i="3"/>
  <c r="AB15" i="3" l="1"/>
  <c r="AB16" i="3"/>
  <c r="AB17" i="3"/>
  <c r="AB18" i="3"/>
  <c r="AB19" i="3"/>
  <c r="AB20" i="3"/>
  <c r="E80" i="3"/>
  <c r="AC80" i="3" s="1"/>
  <c r="E42" i="3"/>
  <c r="AC42" i="3" s="1"/>
  <c r="J14" i="3"/>
  <c r="E43" i="3" l="1"/>
  <c r="AC43" i="3" s="1"/>
  <c r="E82" i="3"/>
  <c r="AC82" i="3" s="1"/>
  <c r="H14" i="3"/>
  <c r="E83" i="3" l="1"/>
  <c r="AC83" i="3" s="1"/>
  <c r="E44" i="3"/>
  <c r="AC44" i="3" s="1"/>
  <c r="F14" i="3"/>
  <c r="E46" i="3" l="1"/>
  <c r="AC46" i="3" s="1"/>
  <c r="E84" i="3"/>
  <c r="AC84" i="3" s="1"/>
  <c r="D14" i="3"/>
  <c r="J13" i="3"/>
  <c r="H13" i="3"/>
  <c r="F13" i="3"/>
  <c r="D13" i="3"/>
  <c r="J12" i="3"/>
  <c r="H12" i="3"/>
  <c r="F12" i="3"/>
  <c r="D12" i="3"/>
  <c r="J11" i="3"/>
  <c r="H11" i="3"/>
  <c r="F11" i="3"/>
  <c r="D11" i="3"/>
  <c r="J10" i="3"/>
  <c r="H10" i="3"/>
  <c r="F10" i="3"/>
  <c r="D10" i="3"/>
  <c r="J9" i="3"/>
  <c r="H9" i="3"/>
  <c r="F9" i="3"/>
  <c r="D9" i="3"/>
  <c r="AB10" i="3" l="1"/>
  <c r="AB12" i="3"/>
  <c r="AB14" i="3"/>
  <c r="AB9" i="3"/>
  <c r="AB11" i="3"/>
  <c r="AB13" i="3"/>
  <c r="E47" i="3"/>
  <c r="E48" i="3" s="1"/>
  <c r="J8" i="3"/>
  <c r="H8" i="3"/>
  <c r="F8" i="3"/>
  <c r="D8" i="3"/>
  <c r="J7" i="3"/>
  <c r="H7" i="3"/>
  <c r="F7" i="3"/>
  <c r="D7" i="3"/>
  <c r="J6" i="3"/>
  <c r="H6" i="3"/>
  <c r="F6" i="3"/>
  <c r="D6" i="3"/>
  <c r="J5" i="3"/>
  <c r="K5" i="3" s="1"/>
  <c r="H5" i="3"/>
  <c r="I5" i="3" s="1"/>
  <c r="I6" i="3" s="1"/>
  <c r="I7" i="3" s="1"/>
  <c r="I9" i="3" s="1"/>
  <c r="I10" i="3" s="1"/>
  <c r="I11" i="3" s="1"/>
  <c r="I12" i="3" s="1"/>
  <c r="I13" i="3" s="1"/>
  <c r="I15" i="3" s="1"/>
  <c r="I16" i="3" s="1"/>
  <c r="I17" i="3" s="1"/>
  <c r="I18" i="3" s="1"/>
  <c r="I19" i="3" s="1"/>
  <c r="I21" i="3" s="1"/>
  <c r="I22" i="3" s="1"/>
  <c r="I23" i="3" s="1"/>
  <c r="I24" i="3" s="1"/>
  <c r="I25" i="3" s="1"/>
  <c r="I27" i="3" s="1"/>
  <c r="I28" i="3" s="1"/>
  <c r="I29" i="3" s="1"/>
  <c r="I30" i="3" s="1"/>
  <c r="I31" i="3" s="1"/>
  <c r="F5" i="3"/>
  <c r="G5" i="3" s="1"/>
  <c r="D5" i="3"/>
  <c r="AC47" i="3" l="1"/>
  <c r="AB8" i="3"/>
  <c r="AB6" i="3"/>
  <c r="AB7" i="3"/>
  <c r="E5" i="3"/>
  <c r="AC5" i="3" s="1"/>
  <c r="AB5" i="3"/>
  <c r="K6" i="3"/>
  <c r="K7" i="3" s="1"/>
  <c r="K9" i="3" s="1"/>
  <c r="K10" i="3" s="1"/>
  <c r="K11" i="3" s="1"/>
  <c r="K12" i="3" s="1"/>
  <c r="K13" i="3" s="1"/>
  <c r="K15" i="3" s="1"/>
  <c r="K16" i="3" s="1"/>
  <c r="K17" i="3" s="1"/>
  <c r="K18" i="3" s="1"/>
  <c r="K19" i="3" s="1"/>
  <c r="K21" i="3" s="1"/>
  <c r="K22" i="3" s="1"/>
  <c r="K23" i="3" s="1"/>
  <c r="K24" i="3" s="1"/>
  <c r="K25" i="3" s="1"/>
  <c r="K27" i="3" s="1"/>
  <c r="K28" i="3" s="1"/>
  <c r="K29" i="3" s="1"/>
  <c r="K30" i="3" s="1"/>
  <c r="K31" i="3" s="1"/>
  <c r="G6" i="3"/>
  <c r="G7" i="3" s="1"/>
  <c r="G9" i="3" s="1"/>
  <c r="G10" i="3" s="1"/>
  <c r="G11" i="3" s="1"/>
  <c r="G12" i="3" s="1"/>
  <c r="G13" i="3" s="1"/>
  <c r="G15" i="3" s="1"/>
  <c r="G16" i="3" s="1"/>
  <c r="G17" i="3" s="1"/>
  <c r="G18" i="3" s="1"/>
  <c r="G19" i="3" s="1"/>
  <c r="G21" i="3" s="1"/>
  <c r="G22" i="3" s="1"/>
  <c r="G23" i="3" s="1"/>
  <c r="G24" i="3" s="1"/>
  <c r="G25" i="3" s="1"/>
  <c r="G27" i="3" s="1"/>
  <c r="G28" i="3" s="1"/>
  <c r="G29" i="3" s="1"/>
  <c r="G30" i="3" s="1"/>
  <c r="G31" i="3" s="1"/>
  <c r="AC48" i="3"/>
  <c r="J4" i="3"/>
  <c r="E6" i="3" l="1"/>
  <c r="AC6" i="3" s="1"/>
  <c r="E49" i="3"/>
  <c r="AC49" i="3" s="1"/>
  <c r="H4" i="3"/>
  <c r="E7" i="3" l="1"/>
  <c r="AC7" i="3" s="1"/>
  <c r="E50" i="3"/>
  <c r="AC50" i="3" s="1"/>
  <c r="F4" i="3"/>
  <c r="E9" i="3" l="1"/>
  <c r="AC9" i="3" s="1"/>
  <c r="E52" i="3"/>
  <c r="AC52" i="3" s="1"/>
  <c r="D4" i="3"/>
  <c r="AB4" i="3" s="1"/>
  <c r="E10" i="3" l="1"/>
  <c r="AC10" i="3" s="1"/>
  <c r="E53" i="3"/>
  <c r="AC53" i="3" s="1"/>
  <c r="J3" i="3"/>
  <c r="H3" i="3"/>
  <c r="F3" i="3"/>
  <c r="E11" i="3" l="1"/>
  <c r="AC11" i="3" s="1"/>
  <c r="E54" i="3"/>
  <c r="E55" i="3" s="1"/>
  <c r="D3" i="3"/>
  <c r="AB3" i="3" s="1"/>
  <c r="A3" i="3"/>
  <c r="H31" i="2"/>
  <c r="H30" i="2"/>
  <c r="H29" i="2"/>
  <c r="H28" i="2"/>
  <c r="H27" i="2"/>
  <c r="H26" i="2"/>
  <c r="H25" i="2"/>
  <c r="H24" i="2"/>
  <c r="H23" i="2"/>
  <c r="H22" i="2"/>
  <c r="H21" i="2"/>
  <c r="H20" i="2"/>
  <c r="Q11" i="2"/>
  <c r="P11" i="2"/>
  <c r="O11" i="2"/>
  <c r="N11" i="2"/>
  <c r="M11" i="2"/>
  <c r="L11" i="2"/>
  <c r="K11" i="2"/>
  <c r="J11" i="2"/>
  <c r="I11" i="2"/>
  <c r="H11" i="2"/>
  <c r="G11" i="2"/>
  <c r="F11" i="2"/>
  <c r="J12" i="2"/>
  <c r="F8" i="2"/>
  <c r="E8" i="2"/>
  <c r="C8" i="2"/>
  <c r="B8" i="2"/>
  <c r="B12" i="2" s="1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  <c r="E12" i="3" l="1"/>
  <c r="AC12" i="3" s="1"/>
  <c r="AC54" i="3"/>
  <c r="AC55" i="3"/>
  <c r="E13" i="3"/>
  <c r="AC13" i="3" s="1"/>
  <c r="I12" i="2"/>
  <c r="Q12" i="2"/>
  <c r="L12" i="2"/>
  <c r="K12" i="2" s="1"/>
  <c r="P12" i="2"/>
  <c r="O12" i="2" s="1"/>
  <c r="N12" i="2" s="1"/>
  <c r="M12" i="2" s="1"/>
  <c r="H12" i="2"/>
  <c r="G12" i="2" s="1"/>
  <c r="F12" i="2" s="1"/>
  <c r="E12" i="2" s="1"/>
  <c r="D12" i="2" s="1"/>
  <c r="C12" i="2" s="1"/>
  <c r="E15" i="3" l="1"/>
  <c r="AC15" i="3" s="1"/>
  <c r="E56" i="3"/>
  <c r="AC56" i="3" s="1"/>
  <c r="E16" i="3" l="1"/>
  <c r="AC16" i="3" s="1"/>
  <c r="E17" i="3" l="1"/>
  <c r="AC17" i="3" s="1"/>
  <c r="E18" i="3" l="1"/>
  <c r="AC18" i="3" s="1"/>
  <c r="E19" i="3" l="1"/>
  <c r="AC19" i="3" s="1"/>
  <c r="E21" i="3" l="1"/>
  <c r="AC21" i="3" s="1"/>
  <c r="E22" i="3" l="1"/>
  <c r="AC22" i="3" s="1"/>
  <c r="B9" i="2"/>
  <c r="C9" i="2" s="1"/>
  <c r="D9" i="2" s="1"/>
  <c r="E9" i="2" s="1"/>
  <c r="F9" i="2" s="1"/>
  <c r="E23" i="3" l="1"/>
  <c r="AC23" i="3" s="1"/>
  <c r="E24" i="3" l="1"/>
  <c r="AC24" i="3" s="1"/>
  <c r="E25" i="3" l="1"/>
  <c r="AC25" i="3" s="1"/>
  <c r="E27" i="3" l="1"/>
  <c r="AC27" i="3" s="1"/>
  <c r="E28" i="3" l="1"/>
  <c r="AC28" i="3" s="1"/>
  <c r="E29" i="3" l="1"/>
  <c r="AC29" i="3" s="1"/>
  <c r="E30" i="3" l="1"/>
  <c r="AC30" i="3" s="1"/>
  <c r="E31" i="3" l="1"/>
  <c r="AC31" i="3" s="1"/>
</calcChain>
</file>

<file path=xl/sharedStrings.xml><?xml version="1.0" encoding="utf-8"?>
<sst xmlns="http://schemas.openxmlformats.org/spreadsheetml/2006/main" count="145" uniqueCount="38">
  <si>
    <t>Num.</t>
  </si>
  <si>
    <t>Travail à faire</t>
  </si>
  <si>
    <t>Réalisé ?</t>
  </si>
  <si>
    <t>Commentaire</t>
  </si>
  <si>
    <t>Oui</t>
  </si>
  <si>
    <t>Prévisionnel fourni par S.C.F.</t>
  </si>
  <si>
    <t>En volume</t>
  </si>
  <si>
    <t>Cumul</t>
  </si>
  <si>
    <t>Total tous Cdis</t>
  </si>
  <si>
    <t>Poids de Marly</t>
  </si>
  <si>
    <t>Mois</t>
  </si>
  <si>
    <t>Semaine</t>
  </si>
  <si>
    <t>Jour</t>
  </si>
  <si>
    <t>TOTAL PREV</t>
  </si>
  <si>
    <t>GR</t>
  </si>
  <si>
    <t>HP</t>
  </si>
  <si>
    <t>PH</t>
  </si>
  <si>
    <t>DT</t>
  </si>
  <si>
    <t>Dotations</t>
  </si>
  <si>
    <t>Produit</t>
  </si>
  <si>
    <t>Quantité</t>
  </si>
  <si>
    <t>Jour impacté</t>
  </si>
  <si>
    <t>Canal</t>
  </si>
  <si>
    <t>Ph</t>
  </si>
  <si>
    <t>Ventilé</t>
  </si>
  <si>
    <t>Date de Réception OP</t>
  </si>
  <si>
    <t>Date d'expedition souhaitée</t>
  </si>
  <si>
    <t>Expédié</t>
  </si>
  <si>
    <t>JJ/MM/AAAA</t>
  </si>
  <si>
    <t>A expédier demain au plus tard</t>
  </si>
  <si>
    <t>A expédier aujourd'hui impérativement</t>
  </si>
  <si>
    <t>Expédié à 72h</t>
  </si>
  <si>
    <t>OUI</t>
  </si>
  <si>
    <t>Champs Commentaire</t>
  </si>
  <si>
    <t>NON</t>
  </si>
  <si>
    <t>EN ATTENTE DE VALIDATION</t>
  </si>
  <si>
    <t>Mois impacté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</si>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</sst>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\ _€_-;\-* #,##0\ _€_-;_-* &quot;-&quot;??\ _€_-;_-@_-"/>
    <numFmt numFmtId="165" formatCode="mmmm\ yyyy"/>
    <numFmt numFmtId="173" formatCode="_(* #,##0.00_);_(* \(#,##0.00\);_(* &quot;-&quot;??_);_(@_)"/>
    <numFmt numFmtId="174" formatCode="[$-40C]mmmm"/>
    <numFmt numFmtId="175" formatCode="[$-40C]mmmm\ yyyy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36"/>
      <color theme="0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b/>
      <sz val="22"/>
      <color rgb="FF000000"/>
      <name val="Calibri"/>
      <family val="2"/>
    </font>
    <font>
      <b/>
      <sz val="12"/>
      <color rgb="FF000000"/>
      <name val="Calibri"/>
      <family val="2"/>
    </font>
    <font>
      <b/>
      <sz val="14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DF19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/>
    <xf numFmtId="0" fontId="13" fillId="0" borderId="0"/>
    <xf numFmtId="173" fontId="14" fillId="0" borderId="0" applyFont="0" applyFill="0" applyBorder="0" applyAlignment="0" applyProtection="0"/>
    <xf numFmtId="9" fontId="14" fillId="0" borderId="0" applyFont="0" applyFill="0" applyBorder="0" applyAlignment="0" applyProtection="0"/>
  </cellStyleXfs>
  <cellXfs count="121">
    <xf numFmtId="0" fontId="0" fillId="0" borderId="0" xfId="0"/>
    <xf numFmtId="0" fontId="4" fillId="0" borderId="1" xfId="0" applyFont="1" applyBorder="1" applyAlignment="1">
      <alignment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/>
    </xf>
    <xf numFmtId="164" fontId="3" fillId="0" borderId="7" xfId="1" applyNumberFormat="1" applyFont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164" fontId="6" fillId="5" borderId="7" xfId="1" applyNumberFormat="1" applyFont="1" applyFill="1" applyBorder="1" applyAlignment="1">
      <alignment horizontal="center" vertical="center"/>
    </xf>
    <xf numFmtId="164" fontId="6" fillId="5" borderId="8" xfId="1" applyNumberFormat="1" applyFont="1" applyFill="1" applyBorder="1" applyAlignment="1">
      <alignment horizontal="center" vertical="center"/>
    </xf>
    <xf numFmtId="164" fontId="3" fillId="5" borderId="7" xfId="1" applyNumberFormat="1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164" fontId="1" fillId="5" borderId="10" xfId="1" applyNumberFormat="1" applyFont="1" applyFill="1" applyBorder="1" applyAlignment="1">
      <alignment horizontal="center" vertical="center"/>
    </xf>
    <xf numFmtId="164" fontId="1" fillId="5" borderId="11" xfId="1" applyNumberFormat="1" applyFont="1" applyFill="1" applyBorder="1" applyAlignment="1">
      <alignment horizontal="center" vertical="center"/>
    </xf>
    <xf numFmtId="164" fontId="3" fillId="5" borderId="10" xfId="1" applyNumberFormat="1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164" fontId="6" fillId="6" borderId="7" xfId="1" applyNumberFormat="1" applyFont="1" applyFill="1" applyBorder="1" applyAlignment="1">
      <alignment horizontal="center" vertical="center"/>
    </xf>
    <xf numFmtId="164" fontId="6" fillId="6" borderId="8" xfId="1" applyNumberFormat="1" applyFont="1" applyFill="1" applyBorder="1" applyAlignment="1">
      <alignment horizontal="center" vertical="center"/>
    </xf>
    <xf numFmtId="164" fontId="3" fillId="6" borderId="7" xfId="1" applyNumberFormat="1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164" fontId="1" fillId="6" borderId="10" xfId="1" applyNumberFormat="1" applyFont="1" applyFill="1" applyBorder="1" applyAlignment="1">
      <alignment horizontal="center" vertical="center"/>
    </xf>
    <xf numFmtId="164" fontId="1" fillId="6" borderId="11" xfId="1" applyNumberFormat="1" applyFont="1" applyFill="1" applyBorder="1" applyAlignment="1">
      <alignment horizontal="center" vertical="center"/>
    </xf>
    <xf numFmtId="164" fontId="3" fillId="6" borderId="10" xfId="1" applyNumberFormat="1" applyFont="1" applyFill="1" applyBorder="1" applyAlignment="1">
      <alignment horizontal="center" vertical="center"/>
    </xf>
    <xf numFmtId="0" fontId="3" fillId="7" borderId="10" xfId="0" applyFont="1" applyFill="1" applyBorder="1" applyAlignment="1">
      <alignment horizontal="center" vertical="center"/>
    </xf>
    <xf numFmtId="10" fontId="6" fillId="7" borderId="10" xfId="2" applyNumberFormat="1" applyFont="1" applyFill="1" applyBorder="1" applyAlignment="1">
      <alignment horizontal="center" vertical="center"/>
    </xf>
    <xf numFmtId="10" fontId="6" fillId="7" borderId="11" xfId="2" applyNumberFormat="1" applyFont="1" applyFill="1" applyBorder="1" applyAlignment="1">
      <alignment horizontal="center" vertical="center"/>
    </xf>
    <xf numFmtId="10" fontId="3" fillId="7" borderId="10" xfId="2" applyNumberFormat="1" applyFont="1" applyFill="1" applyBorder="1" applyAlignment="1">
      <alignment horizontal="center" vertical="center"/>
    </xf>
    <xf numFmtId="0" fontId="3" fillId="11" borderId="0" xfId="0" applyFont="1" applyFill="1" applyBorder="1" applyAlignment="1">
      <alignment horizontal="center" vertical="center" wrapText="1"/>
    </xf>
    <xf numFmtId="14" fontId="3" fillId="11" borderId="0" xfId="0" applyNumberFormat="1" applyFont="1" applyFill="1" applyBorder="1" applyAlignment="1">
      <alignment horizontal="center" vertical="center" wrapText="1"/>
    </xf>
    <xf numFmtId="165" fontId="6" fillId="12" borderId="0" xfId="0" applyNumberFormat="1" applyFont="1" applyFill="1" applyBorder="1" applyAlignment="1">
      <alignment horizontal="center" vertical="center"/>
    </xf>
    <xf numFmtId="0" fontId="6" fillId="12" borderId="0" xfId="0" applyFont="1" applyFill="1" applyBorder="1" applyAlignment="1">
      <alignment horizontal="center" vertical="center" wrapText="1"/>
    </xf>
    <xf numFmtId="3" fontId="6" fillId="12" borderId="0" xfId="0" quotePrefix="1" applyNumberFormat="1" applyFont="1" applyFill="1" applyBorder="1" applyAlignment="1">
      <alignment horizontal="center" vertical="center" wrapText="1"/>
    </xf>
    <xf numFmtId="3" fontId="6" fillId="12" borderId="0" xfId="0" applyNumberFormat="1" applyFont="1" applyFill="1" applyBorder="1" applyAlignment="1">
      <alignment horizontal="center" vertical="center" wrapText="1"/>
    </xf>
    <xf numFmtId="0" fontId="3" fillId="0" borderId="0" xfId="0" applyFont="1"/>
    <xf numFmtId="0" fontId="3" fillId="13" borderId="0" xfId="0" applyFont="1" applyFill="1" applyBorder="1" applyAlignment="1">
      <alignment horizontal="center" vertical="center" wrapText="1"/>
    </xf>
    <xf numFmtId="0" fontId="6" fillId="13" borderId="0" xfId="0" applyFont="1" applyFill="1" applyBorder="1" applyAlignment="1">
      <alignment horizontal="center" vertical="center" wrapText="1"/>
    </xf>
    <xf numFmtId="3" fontId="6" fillId="13" borderId="0" xfId="0" quotePrefix="1" applyNumberFormat="1" applyFont="1" applyFill="1" applyBorder="1" applyAlignment="1">
      <alignment horizontal="center" vertical="center" wrapText="1"/>
    </xf>
    <xf numFmtId="3" fontId="6" fillId="13" borderId="0" xfId="0" applyNumberFormat="1" applyFont="1" applyFill="1" applyBorder="1" applyAlignment="1">
      <alignment horizontal="center" vertical="center" wrapText="1"/>
    </xf>
    <xf numFmtId="14" fontId="3" fillId="14" borderId="0" xfId="0" applyNumberFormat="1" applyFont="1" applyFill="1" applyBorder="1" applyAlignment="1">
      <alignment horizontal="center" vertical="center" wrapText="1"/>
    </xf>
    <xf numFmtId="3" fontId="0" fillId="0" borderId="0" xfId="0" quotePrefix="1" applyNumberFormat="1" applyBorder="1" applyAlignment="1">
      <alignment horizontal="center" vertical="center" wrapText="1"/>
    </xf>
    <xf numFmtId="3" fontId="3" fillId="6" borderId="0" xfId="0" applyNumberFormat="1" applyFont="1" applyFill="1" applyBorder="1" applyAlignment="1">
      <alignment horizontal="center" vertical="center" wrapText="1"/>
    </xf>
    <xf numFmtId="3" fontId="3" fillId="9" borderId="0" xfId="0" applyNumberFormat="1" applyFont="1" applyFill="1" applyBorder="1" applyAlignment="1">
      <alignment horizontal="center" vertical="center" wrapText="1"/>
    </xf>
    <xf numFmtId="3" fontId="3" fillId="1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14" fontId="6" fillId="13" borderId="0" xfId="0" applyNumberFormat="1" applyFont="1" applyFill="1" applyBorder="1" applyAlignment="1">
      <alignment horizontal="center" vertical="center" wrapText="1"/>
    </xf>
    <xf numFmtId="3" fontId="0" fillId="0" borderId="0" xfId="1" applyNumberFormat="1" applyFont="1" applyBorder="1" applyAlignment="1">
      <alignment horizontal="center" vertical="center" wrapText="1"/>
    </xf>
    <xf numFmtId="0" fontId="0" fillId="6" borderId="0" xfId="0" applyFill="1"/>
    <xf numFmtId="0" fontId="0" fillId="9" borderId="0" xfId="0" applyFill="1"/>
    <xf numFmtId="0" fontId="0" fillId="0" borderId="0" xfId="0" applyAlignment="1">
      <alignment horizontal="center" vertical="center"/>
    </xf>
    <xf numFmtId="0" fontId="0" fillId="0" borderId="0" xfId="0"/>
    <xf numFmtId="0" fontId="2" fillId="2" borderId="0" xfId="0" applyFont="1" applyFill="1" applyBorder="1" applyAlignment="1">
      <alignment horizontal="center" vertical="center" wrapText="1"/>
    </xf>
    <xf numFmtId="0" fontId="0" fillId="0" borderId="0" xfId="0"/>
    <xf numFmtId="0" fontId="3" fillId="8" borderId="0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/>
    <xf numFmtId="0" fontId="5" fillId="2" borderId="0" xfId="0" applyFont="1" applyFill="1" applyAlignment="1"/>
    <xf numFmtId="0" fontId="8" fillId="0" borderId="0" xfId="0" applyFont="1" applyAlignment="1"/>
    <xf numFmtId="0" fontId="8" fillId="0" borderId="0" xfId="0" applyFont="1"/>
    <xf numFmtId="14" fontId="0" fillId="0" borderId="0" xfId="0" applyNumberFormat="1"/>
    <xf numFmtId="14" fontId="10" fillId="17" borderId="0" xfId="0" applyNumberFormat="1" applyFont="1" applyFill="1" applyAlignment="1">
      <alignment horizontal="center" vertical="center"/>
    </xf>
    <xf numFmtId="0" fontId="9" fillId="15" borderId="0" xfId="0" applyFont="1" applyFill="1"/>
    <xf numFmtId="0" fontId="3" fillId="16" borderId="0" xfId="0" applyFont="1" applyFill="1"/>
    <xf numFmtId="0" fontId="11" fillId="2" borderId="12" xfId="0" applyFont="1" applyFill="1" applyBorder="1" applyAlignment="1">
      <alignment vertical="center"/>
    </xf>
    <xf numFmtId="0" fontId="12" fillId="2" borderId="12" xfId="0" applyFont="1" applyFill="1" applyBorder="1" applyAlignment="1">
      <alignment horizontal="center" vertical="center"/>
    </xf>
    <xf numFmtId="164" fontId="0" fillId="0" borderId="0" xfId="0" applyNumberFormat="1"/>
    <xf numFmtId="0" fontId="0" fillId="0" borderId="3" xfId="0" applyBorder="1" applyAlignment="1">
      <alignment horizontal="center" vertical="center" wrapText="1"/>
    </xf>
    <xf numFmtId="9" fontId="0" fillId="0" borderId="0" xfId="2" applyFont="1"/>
    <xf numFmtId="10" fontId="0" fillId="0" borderId="0" xfId="2" applyNumberFormat="1" applyFont="1"/>
    <xf numFmtId="10" fontId="0" fillId="0" borderId="0" xfId="0" applyNumberFormat="1"/>
    <xf numFmtId="0" fontId="4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/>
    <xf numFmtId="0" fontId="3" fillId="0" borderId="3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64" fontId="3" fillId="0" borderId="7" xfId="1" applyNumberFormat="1" applyFont="1" applyBorder="1" applyAlignment="1">
      <alignment horizontal="center" vertical="center"/>
    </xf>
    <xf numFmtId="0" fontId="3" fillId="0" borderId="0" xfId="0" applyFont="1"/>
    <xf numFmtId="3" fontId="0" fillId="0" borderId="0" xfId="0" quotePrefix="1" applyNumberFormat="1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2" borderId="0" xfId="0" applyFont="1" applyFill="1" applyAlignment="1"/>
    <xf numFmtId="0" fontId="11" fillId="2" borderId="12" xfId="0" applyFont="1" applyFill="1" applyBorder="1" applyAlignment="1">
      <alignment vertical="center"/>
    </xf>
    <xf numFmtId="0" fontId="0" fillId="0" borderId="13" xfId="0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0" fillId="0" borderId="3" xfId="0" applyBorder="1" applyAlignment="1">
      <alignment horizontal="left" vertical="center" wrapText="1"/>
    </xf>
    <xf numFmtId="174" fontId="0" fillId="0" borderId="0" xfId="0" applyNumberFormat="1"/>
    <xf numFmtId="175" fontId="0" fillId="0" borderId="0" xfId="0" applyNumberFormat="1" applyAlignment="1">
      <alignment horizontal="center" vertical="center"/>
    </xf>
    <xf numFmtId="175" fontId="0" fillId="0" borderId="0" xfId="0" applyNumberFormat="1"/>
    <xf numFmtId="3" fontId="2" fillId="11" borderId="0" xfId="0" applyNumberFormat="1" applyFont="1" applyFill="1" applyBorder="1" applyAlignment="1">
      <alignment horizontal="center" vertical="center" wrapText="1"/>
    </xf>
    <xf numFmtId="3" fontId="3" fillId="11" borderId="0" xfId="0" applyNumberFormat="1" applyFont="1" applyFill="1" applyBorder="1" applyAlignment="1">
      <alignment horizontal="center" vertical="center" wrapText="1"/>
    </xf>
    <xf numFmtId="17" fontId="0" fillId="0" borderId="0" xfId="0" applyNumberFormat="1"/>
    <xf numFmtId="0" fontId="3" fillId="0" borderId="3" xfId="0" applyFont="1" applyBorder="1" applyAlignment="1">
      <alignment horizontal="center" vertical="center" wrapText="1"/>
    </xf>
    <xf numFmtId="0" fontId="3" fillId="10" borderId="0" xfId="0" applyFont="1" applyFill="1" applyBorder="1" applyAlignment="1">
      <alignment horizontal="center" vertical="center" wrapText="1"/>
    </xf>
    <xf numFmtId="0" fontId="3" fillId="9" borderId="0" xfId="0" applyFont="1" applyFill="1" applyBorder="1" applyAlignment="1">
      <alignment horizontal="center" vertical="center" wrapText="1"/>
    </xf>
    <xf numFmtId="0" fontId="3" fillId="9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 wrapText="1"/>
    </xf>
    <xf numFmtId="0" fontId="3" fillId="10" borderId="0" xfId="0" applyFont="1" applyFill="1" applyBorder="1" applyAlignment="1">
      <alignment horizontal="center" vertical="center"/>
    </xf>
  </cellXfs>
  <cellStyles count="7">
    <cellStyle name="Milliers" xfId="1" builtinId="3"/>
    <cellStyle name="Milliers 2" xfId="5"/>
    <cellStyle name="Normal" xfId="0" builtinId="0"/>
    <cellStyle name="Normal 2" xfId="3"/>
    <cellStyle name="Normal 3" xfId="4"/>
    <cellStyle name="Pourcentage" xfId="2" builtinId="5"/>
    <cellStyle name="Pourcentage 2" xfId="6"/>
  </cellStyles>
  <dxfs count="2838"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6" formatCode="0;0;&quot;-&quot;"/>
    </dxf>
    <dxf>
      <numFmt numFmtId="175" formatCode="[$-40C]mmmm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6500"/>
      </font>
      <fill>
        <patternFill>
          <bgColor rgb="FFFFEB9C"/>
        </patternFill>
      </fill>
    </dxf>
    <dxf>
      <font>
        <b/>
        <i val="0"/>
        <strike val="0"/>
        <color rgb="FFFFFF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strike val="0"/>
        <color rgb="FFFFFF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 patternType="solid"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 patternType="solid">
          <fgColor rgb="FF00B0F0"/>
          <bgColor rgb="FF000000"/>
        </patternFill>
      </fill>
    </dxf>
    <dxf>
      <fill>
        <patternFill patternType="solid">
          <fgColor rgb="FF92D050"/>
          <bgColor rgb="FF000000"/>
        </patternFill>
      </fill>
    </dxf>
  </dxfs>
  <tableStyles count="0" defaultTableStyle="TableStyleMedium2" defaultPivotStyle="PivotStyleLight16"/>
  <colors>
    <mruColors>
      <color rgb="FFFDF19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12</xdr:row>
          <xdr:rowOff>76200</xdr:rowOff>
        </xdr:from>
        <xdr:to>
          <xdr:col>4</xdr:col>
          <xdr:colOff>304800</xdr:colOff>
          <xdr:row>12</xdr:row>
          <xdr:rowOff>542925</xdr:rowOff>
        </xdr:to>
        <xdr:sp macro="" textlink="">
          <xdr:nvSpPr>
            <xdr:cNvPr id="13320" name="Button 8" hidden="1">
              <a:extLst>
                <a:ext uri="{63B3BB69-23CF-44E3-9099-C40C66FF867C}">
                  <a14:compatExt spid="_x0000_s13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Imputer les dotations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9525</xdr:rowOff>
        </xdr:from>
        <xdr:to>
          <xdr:col>2</xdr:col>
          <xdr:colOff>704850</xdr:colOff>
          <xdr:row>0</xdr:row>
          <xdr:rowOff>485775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APPLIQUER UN RATIO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495300</xdr:rowOff>
        </xdr:from>
        <xdr:to>
          <xdr:col>0</xdr:col>
          <xdr:colOff>1695450</xdr:colOff>
          <xdr:row>0</xdr:row>
          <xdr:rowOff>1038225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les données du réalisé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1724025</xdr:colOff>
          <xdr:row>0</xdr:row>
          <xdr:rowOff>495300</xdr:rowOff>
        </xdr:from>
        <xdr:to>
          <xdr:col>2</xdr:col>
          <xdr:colOff>704850</xdr:colOff>
          <xdr:row>0</xdr:row>
          <xdr:rowOff>1038225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les données du planifié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5:J31" totalsRowShown="0" dataDxfId="2827">
  <tableColumns count="10">
    <tableColumn id="1" name="Dotations" dataDxfId="2826"/>
    <tableColumn id="2" name="Produit" dataDxfId="2825"/>
    <tableColumn id="3" name="Quantité" dataDxfId="2824"/>
    <tableColumn id="4" name="Jour impacté" dataDxfId="2823"/>
    <tableColumn id="5" name="Canal" dataDxfId="2822"/>
    <tableColumn id="7" name="Ventilé" dataDxfId="2821"/>
    <tableColumn id="6" name="Date de Réception OP" dataDxfId="2820"/>
    <tableColumn id="8" name="Date d'expedition souhaitée" dataDxfId="2819">
      <calculatedColumnFormula>IF(G16="","-",Tableau2[[#This Row],[Date de Réception OP]]+3)</calculatedColumnFormula>
    </tableColumn>
    <tableColumn id="9" name="Expédié" dataDxfId="2818"/>
    <tableColumn id="10" name="Mois impacté" dataDxfId="2817">
      <calculatedColumnFormula>Tableau2[[#This Row],[Jour impacté]]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3"/>
  <sheetViews>
    <sheetView topLeftCell="A4" workbookViewId="0">
      <selection activeCell="H16" sqref="H16"/>
    </sheetView>
  </sheetViews>
  <sheetFormatPr baseColWidth="10" defaultRowHeight="15" x14ac:dyDescent="0.25"/>
  <cols>
    <col min="1" max="1" width="11.42578125" style="3"/>
    <col min="2" max="2" width="94.7109375" style="3" bestFit="1" customWidth="1"/>
    <col min="3" max="6" width="11.42578125" style="3" hidden="1" customWidth="1"/>
    <col min="7" max="7" width="16.140625" style="3" customWidth="1"/>
    <col min="8" max="8" width="57" style="3" customWidth="1"/>
    <col min="9" max="16384" width="11.42578125" style="3"/>
  </cols>
  <sheetData>
    <row r="1" spans="1:9" ht="26.25" customHeight="1" x14ac:dyDescent="0.25">
      <c r="A1" s="1" t="s">
        <v>0</v>
      </c>
      <c r="B1" s="81" t="s">
        <v>1</v>
      </c>
      <c r="C1" s="81"/>
      <c r="D1" s="81"/>
      <c r="E1" s="81"/>
      <c r="F1" s="81"/>
      <c r="G1" s="77" t="s">
        <v>2</v>
      </c>
      <c r="H1" s="2" t="s">
        <v>3</v>
      </c>
    </row>
    <row r="2" spans="1:9" ht="15" customHeight="1" x14ac:dyDescent="0.25">
      <c r="A2" s="4">
        <v>1</v>
      </c>
      <c r="B2" s="82"/>
      <c r="C2" s="83"/>
      <c r="D2" s="83"/>
      <c r="E2" s="83"/>
      <c r="F2" s="84"/>
      <c r="G2" s="80" t="s">
        <v>4</v>
      </c>
      <c r="H2" s="82"/>
    </row>
    <row r="3" spans="1:9" ht="42" customHeight="1" x14ac:dyDescent="0.25">
      <c r="A3" s="4">
        <v>2</v>
      </c>
      <c r="B3" s="85"/>
      <c r="C3" s="85"/>
      <c r="D3" s="85"/>
      <c r="E3" s="85"/>
      <c r="F3" s="85"/>
      <c r="G3" s="80" t="s">
        <v>32</v>
      </c>
      <c r="H3" s="85"/>
    </row>
    <row r="4" spans="1:9" ht="42" customHeight="1" x14ac:dyDescent="0.25">
      <c r="A4" s="78">
        <v>6</v>
      </c>
      <c r="B4" s="107"/>
      <c r="C4" s="107"/>
      <c r="D4" s="107"/>
      <c r="E4" s="107"/>
      <c r="F4" s="107"/>
      <c r="G4" s="80" t="s">
        <v>32</v>
      </c>
      <c r="H4" s="95"/>
    </row>
    <row r="5" spans="1:9" ht="54.75" customHeight="1" x14ac:dyDescent="0.25">
      <c r="A5" s="78">
        <v>8</v>
      </c>
      <c r="B5" s="86"/>
      <c r="C5" s="87"/>
      <c r="D5" s="87"/>
      <c r="E5" s="87"/>
      <c r="F5" s="88"/>
      <c r="G5" s="80" t="s">
        <v>32</v>
      </c>
      <c r="H5" s="95"/>
    </row>
    <row r="6" spans="1:9" ht="42" customHeight="1" x14ac:dyDescent="0.25">
      <c r="A6" s="78">
        <v>10</v>
      </c>
      <c r="B6" s="107"/>
      <c r="C6" s="107"/>
      <c r="D6" s="107"/>
      <c r="E6" s="107"/>
      <c r="F6" s="107"/>
      <c r="G6" s="80" t="s">
        <v>32</v>
      </c>
      <c r="H6" s="5"/>
    </row>
    <row r="7" spans="1:9" ht="42" customHeight="1" x14ac:dyDescent="0.25">
      <c r="A7" s="78">
        <v>11</v>
      </c>
      <c r="B7" s="86"/>
      <c r="C7" s="87"/>
      <c r="D7" s="87"/>
      <c r="E7" s="87"/>
      <c r="F7" s="88"/>
      <c r="G7" s="80" t="s">
        <v>32</v>
      </c>
      <c r="H7" s="5"/>
    </row>
    <row r="8" spans="1:9" ht="42" customHeight="1" x14ac:dyDescent="0.25">
      <c r="A8" s="78">
        <v>12</v>
      </c>
      <c r="B8" s="86"/>
      <c r="C8" s="87"/>
      <c r="D8" s="87"/>
      <c r="E8" s="87"/>
      <c r="F8" s="88"/>
      <c r="G8" s="80" t="s">
        <v>32</v>
      </c>
      <c r="H8" s="5"/>
    </row>
    <row r="9" spans="1:9" ht="14.25" customHeight="1" x14ac:dyDescent="0.25">
      <c r="A9" s="78">
        <v>14</v>
      </c>
      <c r="B9" s="89"/>
      <c r="C9" s="87"/>
      <c r="D9" s="87"/>
      <c r="E9" s="87"/>
      <c r="F9" s="88"/>
      <c r="G9" s="104" t="s">
        <v>32</v>
      </c>
      <c r="H9" s="5"/>
    </row>
    <row r="10" spans="1:9" ht="35.25" customHeight="1" x14ac:dyDescent="0.25">
      <c r="A10" s="78">
        <v>17</v>
      </c>
      <c r="B10" s="89"/>
      <c r="C10" s="90"/>
      <c r="D10" s="90"/>
      <c r="E10" s="90"/>
      <c r="F10" s="91"/>
      <c r="G10" s="94" t="s">
        <v>32</v>
      </c>
      <c r="H10" s="79"/>
    </row>
    <row r="11" spans="1:9" x14ac:dyDescent="0.25">
      <c r="A11" s="78">
        <v>9</v>
      </c>
      <c r="B11" s="107"/>
      <c r="C11" s="107"/>
      <c r="D11" s="107"/>
      <c r="E11" s="107"/>
      <c r="F11" s="86"/>
      <c r="G11" s="104" t="s">
        <v>32</v>
      </c>
      <c r="H11" s="95"/>
    </row>
    <row r="12" spans="1:9" ht="30" x14ac:dyDescent="0.25">
      <c r="A12" s="95">
        <v>16</v>
      </c>
      <c r="B12" s="95"/>
      <c r="C12" s="95"/>
      <c r="D12" s="95"/>
      <c r="E12" s="95"/>
      <c r="F12" s="89"/>
      <c r="G12" s="104" t="s">
        <v>35</v>
      </c>
      <c r="H12" s="95"/>
    </row>
    <row r="13" spans="1:9" ht="42" customHeight="1" x14ac:dyDescent="0.25">
      <c r="A13" s="78">
        <v>3</v>
      </c>
      <c r="B13" s="93"/>
      <c r="C13" s="93"/>
      <c r="D13" s="93"/>
      <c r="E13" s="93"/>
      <c r="F13" s="82"/>
      <c r="G13" s="80" t="s">
        <v>34</v>
      </c>
      <c r="H13" s="93"/>
      <c r="I13" s="114"/>
    </row>
    <row r="14" spans="1:9" x14ac:dyDescent="0.25">
      <c r="A14" s="78">
        <v>4</v>
      </c>
      <c r="B14" s="94"/>
      <c r="C14" s="105"/>
      <c r="D14" s="105"/>
      <c r="E14" s="105"/>
      <c r="F14" s="106"/>
      <c r="G14" s="94" t="s">
        <v>34</v>
      </c>
      <c r="H14" s="93"/>
      <c r="I14" s="114"/>
    </row>
    <row r="15" spans="1:9" ht="42" customHeight="1" x14ac:dyDescent="0.25">
      <c r="A15" s="85">
        <v>5</v>
      </c>
      <c r="B15" s="93"/>
      <c r="C15" s="93"/>
      <c r="D15" s="93"/>
      <c r="E15" s="93"/>
      <c r="F15" s="82"/>
      <c r="G15" s="94" t="s">
        <v>34</v>
      </c>
      <c r="H15" s="73"/>
      <c r="I15" s="114"/>
    </row>
    <row r="16" spans="1:9" ht="42" customHeight="1" x14ac:dyDescent="0.25">
      <c r="A16" s="93">
        <v>7</v>
      </c>
      <c r="B16" s="107"/>
      <c r="C16" s="107"/>
      <c r="D16" s="107"/>
      <c r="E16" s="107"/>
      <c r="F16" s="107"/>
      <c r="G16" s="93" t="s">
        <v>34</v>
      </c>
      <c r="H16" s="79"/>
      <c r="I16" s="114"/>
    </row>
    <row r="17" spans="1:8" ht="42" customHeight="1" x14ac:dyDescent="0.25">
      <c r="A17" s="93">
        <v>13</v>
      </c>
      <c r="B17" s="95"/>
      <c r="C17" s="95"/>
      <c r="D17" s="95"/>
      <c r="E17" s="95"/>
      <c r="F17" s="95"/>
      <c r="G17" s="93" t="s">
        <v>34</v>
      </c>
      <c r="H17" s="79"/>
    </row>
    <row r="18" spans="1:8" x14ac:dyDescent="0.25">
      <c r="A18" s="95">
        <v>15</v>
      </c>
      <c r="B18" s="107"/>
      <c r="C18" s="107"/>
      <c r="D18" s="107"/>
      <c r="E18" s="107"/>
      <c r="F18" s="107"/>
      <c r="G18" s="95" t="s">
        <v>34</v>
      </c>
      <c r="H18" s="79"/>
    </row>
    <row r="19" spans="1:8" ht="42" customHeight="1" x14ac:dyDescent="0.25">
      <c r="A19" s="79">
        <v>18</v>
      </c>
      <c r="B19" s="79"/>
      <c r="C19" s="79"/>
      <c r="D19" s="79"/>
      <c r="E19" s="79"/>
      <c r="F19" s="79"/>
      <c r="G19" s="79" t="s">
        <v>32</v>
      </c>
      <c r="H19" s="79"/>
    </row>
    <row r="20" spans="1:8" ht="42" customHeight="1" x14ac:dyDescent="0.25">
      <c r="A20" s="79">
        <v>19</v>
      </c>
      <c r="B20" s="79"/>
      <c r="C20" s="79"/>
      <c r="D20" s="79"/>
      <c r="E20" s="79"/>
      <c r="F20" s="79"/>
      <c r="G20" s="79" t="s">
        <v>34</v>
      </c>
      <c r="H20" s="79"/>
    </row>
    <row r="21" spans="1:8" ht="42" customHeight="1" x14ac:dyDescent="0.25">
      <c r="A21" s="79">
        <v>20</v>
      </c>
      <c r="B21" s="79"/>
      <c r="C21" s="79"/>
      <c r="D21" s="79"/>
      <c r="E21" s="79"/>
      <c r="F21" s="79"/>
      <c r="G21" s="79" t="s">
        <v>32</v>
      </c>
      <c r="H21" s="79"/>
    </row>
    <row r="22" spans="1:8" ht="42" customHeight="1" x14ac:dyDescent="0.25">
      <c r="A22" s="79">
        <v>21</v>
      </c>
      <c r="B22" s="79"/>
      <c r="C22" s="79"/>
      <c r="D22" s="79"/>
      <c r="E22" s="79"/>
      <c r="F22" s="79"/>
      <c r="G22" s="79" t="s">
        <v>32</v>
      </c>
      <c r="H22" s="79"/>
    </row>
    <row r="23" spans="1:8" x14ac:dyDescent="0.25">
      <c r="A23" s="79"/>
      <c r="B23" s="79"/>
      <c r="C23" s="79"/>
      <c r="D23" s="79"/>
      <c r="E23" s="79"/>
      <c r="F23" s="79"/>
      <c r="G23" s="79"/>
      <c r="H23" s="79"/>
    </row>
  </sheetData>
  <autoFilter ref="A1:H14">
    <filterColumn colId="1" showButton="0"/>
    <filterColumn colId="2" showButton="0"/>
    <filterColumn colId="3" showButton="0"/>
    <filterColumn colId="4" showButton="0"/>
    <sortState ref="A2:H19">
      <sortCondition sortBy="cellColor" ref="A2:A19" dxfId="2837"/>
      <sortCondition sortBy="cellColor" ref="A2:A19" dxfId="2836"/>
    </sortState>
  </autoFilter>
  <mergeCells count="1">
    <mergeCell ref="I13:I16"/>
  </mergeCells>
  <conditionalFormatting sqref="A1:H1048576">
    <cfRule type="expression" dxfId="2835" priority="2">
      <formula>G1="NON"</formula>
    </cfRule>
    <cfRule type="expression" dxfId="2834" priority="3">
      <formula>G1="EN ATTENTE DE VALIDATION"</formula>
    </cfRule>
    <cfRule type="expression" dxfId="2833" priority="2538">
      <formula>$G1="Oui"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49"/>
  <sheetViews>
    <sheetView workbookViewId="0">
      <selection activeCell="E9" sqref="E9"/>
    </sheetView>
  </sheetViews>
  <sheetFormatPr baseColWidth="10" defaultRowHeight="15" x14ac:dyDescent="0.25"/>
  <cols>
    <col min="1" max="1" width="14.140625" bestFit="1" customWidth="1"/>
    <col min="2" max="2" width="16.5703125" bestFit="1" customWidth="1"/>
    <col min="3" max="5" width="15.5703125" bestFit="1" customWidth="1"/>
    <col min="6" max="6" width="12.7109375" bestFit="1" customWidth="1"/>
    <col min="7" max="7" width="23.5703125" customWidth="1"/>
    <col min="8" max="8" width="26.7109375" bestFit="1" customWidth="1"/>
    <col min="9" max="9" width="9.5703125" bestFit="1" customWidth="1"/>
    <col min="10" max="10" width="14.5703125" style="92" bestFit="1" customWidth="1"/>
    <col min="11" max="11" width="12.7109375" bestFit="1" customWidth="1"/>
    <col min="12" max="17" width="11.28515625" customWidth="1"/>
  </cols>
  <sheetData>
    <row r="1" spans="1:18" ht="18.75" x14ac:dyDescent="0.3">
      <c r="A1" s="63"/>
      <c r="B1" s="63"/>
      <c r="C1" s="63"/>
      <c r="D1" s="63"/>
      <c r="E1" s="63"/>
      <c r="F1" s="63"/>
      <c r="G1" s="63" t="s">
        <v>5</v>
      </c>
      <c r="H1" s="63"/>
      <c r="I1" s="63"/>
      <c r="J1" s="102"/>
      <c r="K1" s="63"/>
      <c r="L1" s="63"/>
      <c r="M1" s="63"/>
      <c r="N1" s="63"/>
      <c r="O1" s="63"/>
      <c r="P1" s="63"/>
      <c r="Q1" s="64" t="s">
        <v>4</v>
      </c>
    </row>
    <row r="2" spans="1:18" ht="15.75" thickBot="1" x14ac:dyDescent="0.3">
      <c r="A2" s="113"/>
      <c r="Q2" s="65"/>
    </row>
    <row r="3" spans="1:18" ht="30.75" thickBot="1" x14ac:dyDescent="0.3">
      <c r="A3" s="6" t="s">
        <v>6</v>
      </c>
      <c r="B3" s="7" t="str">
        <f>PROPER(TEXT(DATE(2014,9,1),"mmmm aaaa"))</f>
        <v>Septembre 2014</v>
      </c>
      <c r="C3" s="8" t="str">
        <f>PROPER(TEXT(DATE(2014,10,1),"mmmm aaaa"))</f>
        <v>Octobre 2014</v>
      </c>
      <c r="D3" s="7" t="str">
        <f>PROPER(TEXT(DATE(2014,11,1),"mmmm aaaa"))</f>
        <v>Novembre 2014</v>
      </c>
      <c r="E3" s="7" t="str">
        <f>PROPER(TEXT(DATE(2014,12,1),"mmmm aaaa"))</f>
        <v>Décembre 2014</v>
      </c>
      <c r="F3" s="7" t="str">
        <f>PROPER(TEXT(DATE(2015,1,1),"mmmm aaaa"))</f>
        <v>Janvier 2015</v>
      </c>
      <c r="G3" s="7" t="str">
        <f>PROPER(TEXT(DATE(2015,2,1),"mmmm aaaa"))</f>
        <v>Février 2015</v>
      </c>
      <c r="H3" s="7" t="str">
        <f>PROPER(TEXT(DATE(2015,3,1),"mmmm aaaa"))</f>
        <v>Mars 2015</v>
      </c>
      <c r="I3" s="7" t="str">
        <f>PROPER(TEXT(DATE(2015,4,1),"mmmm aaaa"))</f>
        <v>Avril 2015</v>
      </c>
      <c r="J3" s="7" t="str">
        <f>PROPER(TEXT(DATE(2015,5,1),"mmmm aaaa"))</f>
        <v>Mai 2015</v>
      </c>
      <c r="K3" s="7" t="str">
        <f>PROPER(TEXT(DATE(2015,6,1),"mmmm aaaa"))</f>
        <v>Juin 2015</v>
      </c>
      <c r="L3" s="7" t="str">
        <f>PROPER(TEXT(DATE(2015,7,1),"mmmm aaaa"))</f>
        <v>Juillet 2015</v>
      </c>
      <c r="M3" s="7" t="str">
        <f>PROPER(TEXT(DATE(2015,8,1),"mmmm aaaa"))</f>
        <v>Août 2015</v>
      </c>
      <c r="N3" s="7" t="str">
        <f>PROPER(TEXT(DATE(2015,9,1),"mmmm aaaa"))</f>
        <v>Septembre 2015</v>
      </c>
      <c r="O3" s="7" t="str">
        <f>PROPER(TEXT(DATE(2015,10,1),"mmmm aaaa"))</f>
        <v>Octobre 2015</v>
      </c>
      <c r="P3" s="7" t="str">
        <f>PROPER(TEXT(DATE(2015,11,1),"mmmm aaaa"))</f>
        <v>Novembre 2015</v>
      </c>
      <c r="Q3" s="7" t="str">
        <f>PROPER(TEXT(DATE(2015,12,1),"mmmm aaaa"))</f>
        <v>Décembre 2015</v>
      </c>
    </row>
    <row r="4" spans="1:18" ht="15.75" thickBot="1" x14ac:dyDescent="0.3">
      <c r="A4" s="9"/>
      <c r="B4" s="10">
        <v>10000000</v>
      </c>
      <c r="C4" s="96">
        <v>10000000</v>
      </c>
      <c r="D4" s="96">
        <v>10000000</v>
      </c>
      <c r="E4" s="96">
        <v>10000000</v>
      </c>
      <c r="F4" s="96">
        <v>10000000</v>
      </c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</row>
    <row r="5" spans="1:18" ht="15.75" thickBot="1" x14ac:dyDescent="0.3">
      <c r="A5" s="11"/>
      <c r="B5" s="96">
        <v>10000000</v>
      </c>
      <c r="C5" s="96">
        <v>10000000</v>
      </c>
      <c r="D5" s="96">
        <v>10000000</v>
      </c>
      <c r="E5" s="96">
        <v>10000000</v>
      </c>
      <c r="F5" s="96">
        <v>10000000</v>
      </c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</row>
    <row r="6" spans="1:18" ht="15.75" thickBot="1" x14ac:dyDescent="0.3">
      <c r="A6" s="11"/>
      <c r="B6" s="96">
        <v>10000000</v>
      </c>
      <c r="C6" s="96">
        <v>10000000</v>
      </c>
      <c r="D6" s="96">
        <v>10000000</v>
      </c>
      <c r="E6" s="96">
        <v>10000000</v>
      </c>
      <c r="F6" s="96">
        <v>10000000</v>
      </c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</row>
    <row r="7" spans="1:18" ht="15.75" thickBot="1" x14ac:dyDescent="0.3">
      <c r="A7" s="12"/>
      <c r="B7" s="96">
        <v>10000000</v>
      </c>
      <c r="C7" s="96">
        <v>10000000</v>
      </c>
      <c r="D7" s="96">
        <v>10000000</v>
      </c>
      <c r="E7" s="96">
        <v>10000000</v>
      </c>
      <c r="F7" s="96">
        <v>10000000</v>
      </c>
      <c r="G7" s="96"/>
      <c r="H7" s="96"/>
      <c r="I7" s="96"/>
      <c r="J7" s="96"/>
      <c r="K7" s="96"/>
      <c r="L7" s="96"/>
      <c r="M7" s="96"/>
      <c r="N7" s="96"/>
      <c r="O7" s="96"/>
      <c r="P7" s="96"/>
      <c r="Q7" s="96"/>
    </row>
    <row r="8" spans="1:18" ht="15.75" x14ac:dyDescent="0.25">
      <c r="A8" s="13"/>
      <c r="B8" s="14">
        <f t="shared" ref="B8:F8" si="0">SUM(B4:B7)</f>
        <v>40000000</v>
      </c>
      <c r="C8" s="15">
        <f t="shared" si="0"/>
        <v>40000000</v>
      </c>
      <c r="D8" s="14">
        <f>SUM(D4:D7)</f>
        <v>40000000</v>
      </c>
      <c r="E8" s="14">
        <f t="shared" si="0"/>
        <v>40000000</v>
      </c>
      <c r="F8" s="16">
        <f t="shared" si="0"/>
        <v>40000000</v>
      </c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</row>
    <row r="9" spans="1:18" ht="15.75" thickBot="1" x14ac:dyDescent="0.3">
      <c r="A9" s="17" t="s">
        <v>7</v>
      </c>
      <c r="B9" s="18">
        <f>B8</f>
        <v>40000000</v>
      </c>
      <c r="C9" s="19">
        <f>B9+C8</f>
        <v>80000000</v>
      </c>
      <c r="D9" s="18">
        <f>C9+D8</f>
        <v>120000000</v>
      </c>
      <c r="E9" s="18">
        <f>D9+E8</f>
        <v>160000000</v>
      </c>
      <c r="F9" s="20">
        <f>IF(F8=0,"-",E9+F8)</f>
        <v>200000000</v>
      </c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</row>
    <row r="10" spans="1:18" ht="15.75" x14ac:dyDescent="0.25">
      <c r="A10" s="21" t="s">
        <v>8</v>
      </c>
      <c r="B10" s="22"/>
      <c r="C10" s="23"/>
      <c r="D10" s="22"/>
      <c r="E10" s="22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</row>
    <row r="11" spans="1:18" ht="15.75" thickBot="1" x14ac:dyDescent="0.3">
      <c r="A11" s="25" t="s">
        <v>7</v>
      </c>
      <c r="B11" s="26"/>
      <c r="C11" s="27"/>
      <c r="D11" s="26"/>
      <c r="E11" s="26"/>
      <c r="F11" s="28">
        <f>IF(F10=0,0,E11+F10)</f>
        <v>0</v>
      </c>
      <c r="G11" s="28">
        <f>IF(G10=0,0,F11+G10)</f>
        <v>0</v>
      </c>
      <c r="H11" s="28">
        <f>IF(H10=0,0,G11+H10)</f>
        <v>0</v>
      </c>
      <c r="I11" s="28">
        <f>IF(I10=0,0,H11+I10)</f>
        <v>0</v>
      </c>
      <c r="J11" s="28">
        <f t="shared" ref="J11:Q11" si="1">IF(J10=0,0,I11+J10)</f>
        <v>0</v>
      </c>
      <c r="K11" s="28">
        <f t="shared" si="1"/>
        <v>0</v>
      </c>
      <c r="L11" s="28">
        <f t="shared" si="1"/>
        <v>0</v>
      </c>
      <c r="M11" s="28">
        <f t="shared" si="1"/>
        <v>0</v>
      </c>
      <c r="N11" s="28">
        <f t="shared" si="1"/>
        <v>0</v>
      </c>
      <c r="O11" s="28">
        <f t="shared" si="1"/>
        <v>0</v>
      </c>
      <c r="P11" s="28">
        <f t="shared" si="1"/>
        <v>0</v>
      </c>
      <c r="Q11" s="28">
        <f t="shared" si="1"/>
        <v>0</v>
      </c>
    </row>
    <row r="12" spans="1:18" ht="16.5" thickBot="1" x14ac:dyDescent="0.3">
      <c r="A12" s="29" t="s">
        <v>9</v>
      </c>
      <c r="B12" s="30" t="str">
        <f t="shared" ref="B12:I12" si="2">IFERROR(B8/B10,"-")</f>
        <v>-</v>
      </c>
      <c r="C12" s="31" t="str">
        <f t="shared" si="2"/>
        <v>-</v>
      </c>
      <c r="D12" s="30" t="str">
        <f t="shared" si="2"/>
        <v>-</v>
      </c>
      <c r="E12" s="30" t="str">
        <f t="shared" si="2"/>
        <v>-</v>
      </c>
      <c r="F12" s="32" t="str">
        <f t="shared" si="2"/>
        <v>-</v>
      </c>
      <c r="G12" s="32" t="str">
        <f t="shared" si="2"/>
        <v>-</v>
      </c>
      <c r="H12" s="32" t="str">
        <f t="shared" si="2"/>
        <v>-</v>
      </c>
      <c r="I12" s="32" t="str">
        <f t="shared" si="2"/>
        <v>-</v>
      </c>
      <c r="J12" s="32" t="str">
        <f t="shared" ref="J12:Q12" si="3">IFERROR(J8/J10,"-")</f>
        <v>-</v>
      </c>
      <c r="K12" s="32" t="str">
        <f t="shared" si="3"/>
        <v>-</v>
      </c>
      <c r="L12" s="32" t="str">
        <f t="shared" si="3"/>
        <v>-</v>
      </c>
      <c r="M12" s="32" t="str">
        <f t="shared" si="3"/>
        <v>-</v>
      </c>
      <c r="N12" s="32" t="str">
        <f t="shared" si="3"/>
        <v>-</v>
      </c>
      <c r="O12" s="32" t="str">
        <f t="shared" si="3"/>
        <v>-</v>
      </c>
      <c r="P12" s="32" t="str">
        <f t="shared" si="3"/>
        <v>-</v>
      </c>
      <c r="Q12" s="32" t="str">
        <f t="shared" si="3"/>
        <v>-</v>
      </c>
    </row>
    <row r="13" spans="1:18" ht="49.5" customHeight="1" x14ac:dyDescent="0.25">
      <c r="A13" s="70"/>
      <c r="B13" s="70"/>
      <c r="C13" s="70"/>
      <c r="D13" s="70"/>
      <c r="E13" s="70"/>
      <c r="F13" s="70"/>
      <c r="G13" s="71" t="s">
        <v>18</v>
      </c>
      <c r="H13" s="70"/>
      <c r="I13" s="70"/>
      <c r="J13" s="103"/>
      <c r="K13" s="70"/>
      <c r="L13" s="70"/>
      <c r="M13" s="70"/>
      <c r="N13" s="70"/>
      <c r="O13" s="70"/>
      <c r="P13" s="70"/>
    </row>
    <row r="14" spans="1:18" x14ac:dyDescent="0.25">
      <c r="A14" s="60"/>
      <c r="B14" s="60"/>
      <c r="C14" s="60"/>
      <c r="D14" s="60"/>
      <c r="E14" s="60"/>
      <c r="F14" s="60"/>
      <c r="G14" s="60"/>
      <c r="H14" s="60"/>
      <c r="I14" s="60"/>
      <c r="J14" s="101"/>
      <c r="K14" s="60"/>
      <c r="L14" s="60"/>
      <c r="M14" s="60"/>
      <c r="N14" s="60"/>
      <c r="O14" s="60"/>
      <c r="P14" s="60"/>
      <c r="Q14" s="60"/>
      <c r="R14" s="60"/>
    </row>
    <row r="15" spans="1:18" x14ac:dyDescent="0.25">
      <c r="A15" s="60" t="s">
        <v>18</v>
      </c>
      <c r="B15" s="55" t="s">
        <v>19</v>
      </c>
      <c r="C15" s="55" t="s">
        <v>20</v>
      </c>
      <c r="D15" s="55" t="s">
        <v>21</v>
      </c>
      <c r="E15" s="55" t="s">
        <v>22</v>
      </c>
      <c r="F15" s="55" t="s">
        <v>24</v>
      </c>
      <c r="G15" s="55" t="s">
        <v>25</v>
      </c>
      <c r="H15" s="55" t="s">
        <v>26</v>
      </c>
      <c r="I15" s="55" t="s">
        <v>27</v>
      </c>
      <c r="J15" s="100" t="s">
        <v>36</v>
      </c>
      <c r="K15" s="58"/>
      <c r="L15" s="58"/>
      <c r="M15" s="58"/>
      <c r="N15" s="58"/>
      <c r="O15" s="58"/>
    </row>
    <row r="16" spans="1:18" x14ac:dyDescent="0.25">
      <c r="A16" s="60"/>
      <c r="B16" s="55"/>
      <c r="C16" s="55"/>
      <c r="D16" s="61"/>
      <c r="E16" s="55"/>
      <c r="F16" s="55"/>
      <c r="G16" s="61"/>
      <c r="H16" s="61"/>
      <c r="I16" s="55"/>
      <c r="J16" s="109">
        <f>Tableau2[[#This Row],[Jour impacté]]</f>
        <v>0</v>
      </c>
      <c r="K16" s="67" t="s">
        <v>28</v>
      </c>
      <c r="L16" s="58" t="s">
        <v>29</v>
      </c>
      <c r="M16" s="58"/>
      <c r="N16" s="58"/>
      <c r="O16" s="58"/>
    </row>
    <row r="17" spans="1:17" x14ac:dyDescent="0.25">
      <c r="A17" s="60"/>
      <c r="B17" s="55"/>
      <c r="C17" s="55"/>
      <c r="D17" s="61"/>
      <c r="E17" s="55"/>
      <c r="F17" s="55"/>
      <c r="G17" s="61"/>
      <c r="H17" s="61"/>
      <c r="I17" s="55"/>
      <c r="J17" s="109">
        <f>Tableau2[[#This Row],[Jour impacté]]</f>
        <v>0</v>
      </c>
      <c r="K17" s="68" t="s">
        <v>28</v>
      </c>
      <c r="L17" s="58" t="s">
        <v>30</v>
      </c>
      <c r="M17" s="58"/>
      <c r="N17" s="58"/>
      <c r="O17" s="58"/>
      <c r="Q17" s="62"/>
    </row>
    <row r="18" spans="1:17" x14ac:dyDescent="0.25">
      <c r="A18" s="60"/>
      <c r="B18" s="55"/>
      <c r="C18" s="55"/>
      <c r="D18" s="61"/>
      <c r="E18" s="55"/>
      <c r="F18" s="55"/>
      <c r="G18" s="61"/>
      <c r="H18" s="61"/>
      <c r="I18" s="55"/>
      <c r="J18" s="109">
        <f>Tableau2[[#This Row],[Jour impacté]]</f>
        <v>0</v>
      </c>
      <c r="K18" s="69" t="s">
        <v>28</v>
      </c>
      <c r="L18" s="58" t="s">
        <v>31</v>
      </c>
      <c r="M18" s="58"/>
      <c r="N18" s="58"/>
      <c r="O18" s="58"/>
    </row>
    <row r="19" spans="1:17" x14ac:dyDescent="0.25">
      <c r="A19" s="60"/>
      <c r="B19" s="55"/>
      <c r="C19" s="55"/>
      <c r="D19" s="61"/>
      <c r="E19" s="55"/>
      <c r="F19" s="55"/>
      <c r="G19" s="61"/>
      <c r="H19" s="61"/>
      <c r="I19" s="55"/>
      <c r="J19" s="109">
        <f>Tableau2[[#This Row],[Jour impacté]]</f>
        <v>0</v>
      </c>
      <c r="K19" s="58"/>
      <c r="L19" s="58"/>
      <c r="M19" s="58"/>
      <c r="N19" s="58"/>
      <c r="O19" s="58"/>
      <c r="P19" s="74"/>
    </row>
    <row r="20" spans="1:17" x14ac:dyDescent="0.25">
      <c r="A20" s="60"/>
      <c r="B20" s="55"/>
      <c r="C20" s="55"/>
      <c r="D20" s="61"/>
      <c r="E20" s="55"/>
      <c r="F20" s="55"/>
      <c r="G20" s="61"/>
      <c r="H20" s="61" t="str">
        <f>IF(G20="","-",Tableau2[[#This Row],[Date de Réception OP]]+3)</f>
        <v>-</v>
      </c>
      <c r="I20" s="55"/>
      <c r="J20" s="109">
        <f>Tableau2[[#This Row],[Jour impacté]]</f>
        <v>0</v>
      </c>
      <c r="K20" s="58"/>
      <c r="L20" s="58"/>
      <c r="M20" s="58"/>
      <c r="N20" s="58"/>
      <c r="O20" s="58"/>
    </row>
    <row r="21" spans="1:17" x14ac:dyDescent="0.25">
      <c r="A21" s="60"/>
      <c r="B21" s="55"/>
      <c r="C21" s="55"/>
      <c r="D21" s="61"/>
      <c r="E21" s="55"/>
      <c r="F21" s="55"/>
      <c r="G21" s="61"/>
      <c r="H21" s="61" t="str">
        <f>IF(G21="","-",Tableau2[[#This Row],[Date de Réception OP]]+3)</f>
        <v>-</v>
      </c>
      <c r="I21" s="55"/>
      <c r="J21" s="109">
        <f>Tableau2[[#This Row],[Jour impacté]]</f>
        <v>0</v>
      </c>
      <c r="K21" s="58"/>
      <c r="L21" s="58"/>
      <c r="M21" s="58"/>
      <c r="N21" s="58"/>
      <c r="O21" s="58"/>
    </row>
    <row r="22" spans="1:17" x14ac:dyDescent="0.25">
      <c r="A22" s="60"/>
      <c r="B22" s="55"/>
      <c r="C22" s="55"/>
      <c r="D22" s="61"/>
      <c r="E22" s="55"/>
      <c r="F22" s="55"/>
      <c r="G22" s="61"/>
      <c r="H22" s="61" t="str">
        <f>IF(G22="","-",Tableau2[[#This Row],[Date de Réception OP]]+3)</f>
        <v>-</v>
      </c>
      <c r="I22" s="55"/>
      <c r="J22" s="109">
        <f>Tableau2[[#This Row],[Jour impacté]]</f>
        <v>0</v>
      </c>
      <c r="K22" s="58"/>
      <c r="L22" s="58"/>
      <c r="M22" s="58"/>
      <c r="N22" s="58"/>
      <c r="O22" s="58"/>
    </row>
    <row r="23" spans="1:17" x14ac:dyDescent="0.25">
      <c r="A23" s="60"/>
      <c r="B23" s="55"/>
      <c r="C23" s="55"/>
      <c r="D23" s="61"/>
      <c r="E23" s="55"/>
      <c r="F23" s="55"/>
      <c r="G23" s="61"/>
      <c r="H23" s="61" t="str">
        <f>IF(G23="","-",Tableau2[[#This Row],[Date de Réception OP]]+3)</f>
        <v>-</v>
      </c>
      <c r="I23" s="55"/>
      <c r="J23" s="109">
        <f>Tableau2[[#This Row],[Jour impacté]]</f>
        <v>0</v>
      </c>
      <c r="K23" s="58"/>
      <c r="L23" s="58"/>
      <c r="M23" s="58"/>
      <c r="N23" s="58"/>
      <c r="O23" s="58"/>
    </row>
    <row r="24" spans="1:17" x14ac:dyDescent="0.25">
      <c r="A24" s="60"/>
      <c r="B24" s="100"/>
      <c r="C24" s="55"/>
      <c r="D24" s="61"/>
      <c r="E24" s="55"/>
      <c r="F24" s="55"/>
      <c r="G24" s="61"/>
      <c r="H24" s="61" t="str">
        <f>IF(G24="","-",Tableau2[[#This Row],[Date de Réception OP]]+3)</f>
        <v>-</v>
      </c>
      <c r="I24" s="55"/>
      <c r="J24" s="109">
        <f>Tableau2[[#This Row],[Jour impacté]]</f>
        <v>0</v>
      </c>
      <c r="K24" s="58"/>
      <c r="L24" s="58"/>
      <c r="M24" s="58"/>
      <c r="N24" s="58"/>
      <c r="O24" s="58"/>
    </row>
    <row r="25" spans="1:17" x14ac:dyDescent="0.25">
      <c r="A25" s="60"/>
      <c r="B25" s="100"/>
      <c r="C25" s="55"/>
      <c r="D25" s="61"/>
      <c r="E25" s="55"/>
      <c r="F25" s="55"/>
      <c r="G25" s="61"/>
      <c r="H25" s="61" t="str">
        <f>IF(G25="","-",Tableau2[[#This Row],[Date de Réception OP]]+3)</f>
        <v>-</v>
      </c>
      <c r="I25" s="55"/>
      <c r="J25" s="109">
        <f>Tableau2[[#This Row],[Jour impacté]]</f>
        <v>0</v>
      </c>
      <c r="K25" s="58"/>
      <c r="L25" s="58"/>
      <c r="M25" s="58"/>
      <c r="N25" s="58"/>
      <c r="O25" s="58"/>
    </row>
    <row r="26" spans="1:17" x14ac:dyDescent="0.25">
      <c r="A26" s="60"/>
      <c r="B26" s="55"/>
      <c r="C26" s="55"/>
      <c r="D26" s="61"/>
      <c r="E26" s="55"/>
      <c r="F26" s="55"/>
      <c r="G26" s="61"/>
      <c r="H26" s="61" t="str">
        <f>IF(G26="","-",Tableau2[[#This Row],[Date de Réception OP]]+3)</f>
        <v>-</v>
      </c>
      <c r="I26" s="55"/>
      <c r="J26" s="109">
        <f>Tableau2[[#This Row],[Jour impacté]]</f>
        <v>0</v>
      </c>
      <c r="K26" s="58"/>
      <c r="L26" s="58"/>
      <c r="M26" s="74"/>
      <c r="N26" s="58"/>
      <c r="O26" s="58"/>
    </row>
    <row r="27" spans="1:17" x14ac:dyDescent="0.25">
      <c r="A27" s="60"/>
      <c r="B27" s="55"/>
      <c r="C27" s="55"/>
      <c r="D27" s="61"/>
      <c r="E27" s="55"/>
      <c r="F27" s="55"/>
      <c r="G27" s="61"/>
      <c r="H27" s="61" t="str">
        <f>IF(G27="","-",Tableau2[[#This Row],[Date de Réception OP]]+3)</f>
        <v>-</v>
      </c>
      <c r="I27" s="55"/>
      <c r="J27" s="109">
        <f>Tableau2[[#This Row],[Jour impacté]]</f>
        <v>0</v>
      </c>
      <c r="K27" s="58"/>
      <c r="L27" s="58"/>
      <c r="M27" s="58"/>
      <c r="N27" s="58"/>
      <c r="O27" s="58"/>
    </row>
    <row r="28" spans="1:17" x14ac:dyDescent="0.25">
      <c r="A28" s="60"/>
      <c r="B28" s="55"/>
      <c r="C28" s="55"/>
      <c r="D28" s="61"/>
      <c r="E28" s="55"/>
      <c r="F28" s="55"/>
      <c r="G28" s="61"/>
      <c r="H28" s="61" t="str">
        <f>IF(G28="","-",Tableau2[[#This Row],[Date de Réception OP]]+3)</f>
        <v>-</v>
      </c>
      <c r="I28" s="55"/>
      <c r="J28" s="109">
        <f>Tableau2[[#This Row],[Jour impacté]]</f>
        <v>0</v>
      </c>
    </row>
    <row r="29" spans="1:17" x14ac:dyDescent="0.25">
      <c r="A29" s="60"/>
      <c r="D29" s="66"/>
      <c r="F29" s="55"/>
      <c r="G29" s="61"/>
      <c r="H29" s="61" t="str">
        <f>IF(G29="","-",Tableau2[[#This Row],[Date de Réception OP]]+3)</f>
        <v>-</v>
      </c>
      <c r="I29" s="55"/>
      <c r="J29" s="109">
        <f>Tableau2[[#This Row],[Jour impacté]]</f>
        <v>0</v>
      </c>
    </row>
    <row r="30" spans="1:17" x14ac:dyDescent="0.25">
      <c r="A30" s="60"/>
      <c r="D30" s="66"/>
      <c r="F30" s="55"/>
      <c r="G30" s="61"/>
      <c r="H30" s="61" t="str">
        <f>IF(G30="","-",Tableau2[[#This Row],[Date de Réception OP]]+3)</f>
        <v>-</v>
      </c>
      <c r="I30" s="55"/>
      <c r="J30" s="109">
        <f>Tableau2[[#This Row],[Jour impacté]]</f>
        <v>0</v>
      </c>
    </row>
    <row r="31" spans="1:17" x14ac:dyDescent="0.25">
      <c r="A31" s="60"/>
      <c r="D31" s="66"/>
      <c r="F31" s="55"/>
      <c r="G31" s="61"/>
      <c r="H31" s="61" t="str">
        <f>IF(G31="","-",Tableau2[[#This Row],[Date de Réception OP]]+3)</f>
        <v>-</v>
      </c>
      <c r="I31" s="55"/>
      <c r="J31" s="109">
        <f>Tableau2[[#This Row],[Jour impacté]]</f>
        <v>0</v>
      </c>
    </row>
    <row r="32" spans="1:17" x14ac:dyDescent="0.25">
      <c r="G32" s="66"/>
      <c r="H32" s="66"/>
      <c r="J32" s="110"/>
    </row>
    <row r="33" spans="2:14" x14ac:dyDescent="0.25">
      <c r="C33" s="72"/>
      <c r="D33" s="72"/>
      <c r="G33" s="66"/>
      <c r="H33" s="66"/>
      <c r="J33" s="110"/>
    </row>
    <row r="34" spans="2:14" x14ac:dyDescent="0.25">
      <c r="B34" s="75"/>
      <c r="C34" s="75"/>
      <c r="D34" s="75"/>
      <c r="E34" s="75"/>
      <c r="F34" s="76"/>
      <c r="G34" s="66"/>
      <c r="H34" s="66"/>
      <c r="J34" s="110"/>
    </row>
    <row r="35" spans="2:14" x14ac:dyDescent="0.25">
      <c r="B35" s="75"/>
      <c r="C35" s="75"/>
      <c r="D35" s="75"/>
      <c r="E35" s="75"/>
      <c r="F35" s="76"/>
      <c r="G35" s="66"/>
      <c r="H35" s="66"/>
      <c r="J35" s="110"/>
    </row>
    <row r="36" spans="2:14" x14ac:dyDescent="0.25">
      <c r="B36" s="75"/>
      <c r="C36" s="75"/>
      <c r="D36" s="75"/>
      <c r="E36" s="75"/>
      <c r="F36" s="76"/>
      <c r="G36" s="66"/>
      <c r="H36" s="66"/>
      <c r="J36" s="110"/>
    </row>
    <row r="37" spans="2:14" x14ac:dyDescent="0.25">
      <c r="B37" s="75"/>
      <c r="C37" s="75"/>
      <c r="D37" s="75"/>
      <c r="E37" s="75"/>
      <c r="F37" s="76"/>
      <c r="G37" s="66"/>
      <c r="H37" s="66"/>
      <c r="J37" s="110"/>
      <c r="N37" s="58"/>
    </row>
    <row r="38" spans="2:14" x14ac:dyDescent="0.25">
      <c r="G38" s="66"/>
      <c r="H38" s="66"/>
      <c r="J38" s="110"/>
      <c r="N38" s="58"/>
    </row>
    <row r="39" spans="2:14" x14ac:dyDescent="0.25">
      <c r="G39" s="66"/>
      <c r="H39" s="66"/>
      <c r="J39" s="110"/>
      <c r="N39" s="58"/>
    </row>
    <row r="40" spans="2:14" x14ac:dyDescent="0.25">
      <c r="G40" s="66"/>
      <c r="H40" s="66"/>
      <c r="J40" s="110"/>
    </row>
    <row r="41" spans="2:14" x14ac:dyDescent="0.25">
      <c r="G41" s="66"/>
      <c r="H41" s="66"/>
      <c r="J41" s="110"/>
    </row>
    <row r="42" spans="2:14" x14ac:dyDescent="0.25">
      <c r="G42" s="66"/>
      <c r="H42" s="66"/>
      <c r="J42" s="110"/>
    </row>
    <row r="43" spans="2:14" x14ac:dyDescent="0.25">
      <c r="G43" s="66"/>
      <c r="H43" s="66"/>
      <c r="J43" s="110"/>
    </row>
    <row r="44" spans="2:14" x14ac:dyDescent="0.25">
      <c r="G44" s="66"/>
      <c r="H44" s="66"/>
      <c r="J44" s="108"/>
    </row>
    <row r="45" spans="2:14" x14ac:dyDescent="0.25">
      <c r="G45" s="66"/>
      <c r="H45" s="66"/>
    </row>
    <row r="46" spans="2:14" x14ac:dyDescent="0.25">
      <c r="G46" s="66"/>
      <c r="H46" s="66"/>
    </row>
    <row r="47" spans="2:14" x14ac:dyDescent="0.25">
      <c r="G47" s="66"/>
      <c r="H47" s="66"/>
    </row>
    <row r="48" spans="2:14" x14ac:dyDescent="0.25">
      <c r="G48" s="66"/>
      <c r="H48" s="66"/>
    </row>
    <row r="49" spans="7:8" x14ac:dyDescent="0.25">
      <c r="G49" s="66"/>
      <c r="H49" s="66"/>
    </row>
  </sheetData>
  <conditionalFormatting sqref="H16:H42">
    <cfRule type="expression" dxfId="2832" priority="3">
      <formula>$I16="Oui"</formula>
    </cfRule>
    <cfRule type="timePeriod" dxfId="2831" priority="6" timePeriod="last7Days">
      <formula>AND(TODAY()-FLOOR(H16,1)&lt;=6,FLOOR(H16,1)&lt;=TODAY())</formula>
    </cfRule>
    <cfRule type="timePeriod" dxfId="2830" priority="7" timePeriod="tomorrow">
      <formula>FLOOR(H16,1)=TODAY()+1</formula>
    </cfRule>
  </conditionalFormatting>
  <conditionalFormatting sqref="K16">
    <cfRule type="timePeriod" dxfId="2829" priority="4" timePeriod="last7Days">
      <formula>AND(TODAY()-FLOOR(K16,1)&lt;=6,FLOOR(K16,1)&lt;=TODAY())</formula>
    </cfRule>
    <cfRule type="timePeriod" dxfId="2828" priority="5" timePeriod="tomorrow">
      <formula>FLOOR(K16,1)=TODAY()+1</formula>
    </cfRule>
  </conditionalFormatting>
  <dataValidations count="5">
    <dataValidation type="custom" allowBlank="1" showInputMessage="1" showErrorMessage="1" sqref="E48:E51">
      <formula1>"CANAUX"</formula1>
    </dataValidation>
    <dataValidation type="custom" allowBlank="1" showInputMessage="1" showErrorMessage="1" sqref="E15">
      <formula1>"CANAU"</formula1>
    </dataValidation>
    <dataValidation type="list" allowBlank="1" showInputMessage="1" showErrorMessage="1" sqref="E41:E47">
      <formula1>IF(T26&lt;&gt;"",OFFSET(n_canal,MATCH(T26&amp;"*",l_canal,0)-1,,SUM((MID(l_canal,1,LEN(T26))=TEXT(T26,"0"))*1)),l_canal)</formula1>
    </dataValidation>
    <dataValidation type="list" allowBlank="1" showInputMessage="1" showErrorMessage="1" sqref="F16:F31">
      <formula1>$Q$1:$Q$2</formula1>
    </dataValidation>
    <dataValidation type="list" allowBlank="1" showInputMessage="1" showErrorMessage="1" sqref="E38:E40 E33:E36 E16:E28">
      <formula1>Canaux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20" r:id="rId4" name="Button 8">
              <controlPr defaultSize="0" print="0" autoFill="0" autoPict="0" macro="[0]!Imputation_Dotations">
                <anchor moveWithCells="1" sizeWithCells="1">
                  <from>
                    <xdr:col>0</xdr:col>
                    <xdr:colOff>133350</xdr:colOff>
                    <xdr:row>12</xdr:row>
                    <xdr:rowOff>76200</xdr:rowOff>
                  </from>
                  <to>
                    <xdr:col>4</xdr:col>
                    <xdr:colOff>304800</xdr:colOff>
                    <xdr:row>12</xdr:row>
                    <xdr:rowOff>542925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I1990"/>
  <sheetViews>
    <sheetView tabSelected="1" topLeftCell="J1" zoomScale="70" zoomScaleNormal="70" workbookViewId="0">
      <pane ySplit="2" topLeftCell="A3" activePane="bottomLeft" state="frozen"/>
      <selection pane="bottomLeft" activeCell="AD2" sqref="AD1:AG1048576"/>
    </sheetView>
  </sheetViews>
  <sheetFormatPr baseColWidth="10" defaultRowHeight="15" x14ac:dyDescent="0.25"/>
  <cols>
    <col min="1" max="1" width="26.7109375" customWidth="1"/>
    <col min="2" max="2" width="13.28515625" customWidth="1"/>
    <col min="3" max="3" width="10.7109375" customWidth="1"/>
    <col min="4" max="4" width="19.7109375" customWidth="1"/>
    <col min="5" max="5" width="19.7109375" style="92" customWidth="1"/>
    <col min="6" max="6" width="19.5703125" customWidth="1"/>
    <col min="7" max="7" width="19.7109375" style="92" customWidth="1"/>
    <col min="8" max="8" width="19.5703125" customWidth="1"/>
    <col min="9" max="9" width="19.7109375" style="92" customWidth="1"/>
    <col min="10" max="10" width="19.42578125" customWidth="1"/>
    <col min="11" max="11" width="19.7109375" style="92" customWidth="1"/>
    <col min="12" max="12" width="15.42578125" customWidth="1"/>
    <col min="13" max="13" width="15.42578125" style="92" customWidth="1"/>
    <col min="14" max="14" width="15.28515625" customWidth="1"/>
    <col min="15" max="15" width="15.28515625" style="92" customWidth="1"/>
    <col min="16" max="16" width="15.28515625" customWidth="1"/>
    <col min="17" max="17" width="15.28515625" style="92" customWidth="1"/>
    <col min="18" max="18" width="15.140625" customWidth="1"/>
    <col min="19" max="19" width="15.140625" style="92" customWidth="1"/>
    <col min="20" max="20" width="12.5703125" customWidth="1"/>
    <col min="21" max="21" width="12.5703125" style="92" customWidth="1"/>
    <col min="22" max="22" width="12.42578125" customWidth="1"/>
    <col min="23" max="23" width="12.42578125" style="92" customWidth="1"/>
    <col min="24" max="24" width="12.42578125" customWidth="1"/>
    <col min="25" max="25" width="12.42578125" style="92" customWidth="1"/>
    <col min="26" max="26" width="12.28515625" customWidth="1"/>
    <col min="27" max="27" width="12.28515625" style="92" customWidth="1"/>
    <col min="28" max="29" width="13.85546875" style="53" customWidth="1"/>
    <col min="30" max="31" width="16.28515625" style="54" customWidth="1"/>
    <col min="32" max="32" width="13.28515625" customWidth="1"/>
    <col min="33" max="33" width="13.28515625" style="92" customWidth="1"/>
    <col min="34" max="34" width="12" customWidth="1"/>
    <col min="35" max="67" width="11.42578125" customWidth="1"/>
  </cols>
  <sheetData>
    <row r="1" spans="1:35" ht="104.25" customHeight="1" x14ac:dyDescent="0.25">
      <c r="A1" s="59" t="s">
        <v>10</v>
      </c>
      <c r="B1" s="59" t="s">
        <v>11</v>
      </c>
      <c r="C1" s="59" t="s">
        <v>12</v>
      </c>
      <c r="D1" s="118" t="s">
        <v>14</v>
      </c>
      <c r="E1" s="118"/>
      <c r="F1" s="118" t="s">
        <v>15</v>
      </c>
      <c r="G1" s="118"/>
      <c r="H1" s="118" t="s">
        <v>16</v>
      </c>
      <c r="I1" s="118"/>
      <c r="J1" s="118" t="s">
        <v>17</v>
      </c>
      <c r="K1" s="118"/>
      <c r="L1" s="117" t="s">
        <v>14</v>
      </c>
      <c r="M1" s="117"/>
      <c r="N1" s="117" t="s">
        <v>15</v>
      </c>
      <c r="O1" s="117"/>
      <c r="P1" s="117" t="s">
        <v>16</v>
      </c>
      <c r="Q1" s="117"/>
      <c r="R1" s="117" t="s">
        <v>17</v>
      </c>
      <c r="S1" s="117"/>
      <c r="T1" s="120" t="s">
        <v>14</v>
      </c>
      <c r="U1" s="120"/>
      <c r="V1" s="120" t="s">
        <v>15</v>
      </c>
      <c r="W1" s="120"/>
      <c r="X1" s="120" t="s">
        <v>23</v>
      </c>
      <c r="Y1" s="120"/>
      <c r="Z1" s="120" t="s">
        <v>17</v>
      </c>
      <c r="AA1" s="120"/>
      <c r="AB1" s="119" t="s">
        <v>13</v>
      </c>
      <c r="AC1" s="119"/>
      <c r="AD1" s="116"/>
      <c r="AE1" s="116"/>
      <c r="AF1" s="115"/>
      <c r="AG1" s="115"/>
    </row>
    <row r="2" spans="1:35" s="97" customFormat="1" x14ac:dyDescent="0.25">
      <c r="A2" s="33"/>
      <c r="B2" s="33"/>
      <c r="C2" s="34">
        <v>41914</v>
      </c>
      <c r="D2" s="112"/>
      <c r="E2" s="111" t="s">
        <v>37</v>
      </c>
      <c r="F2" s="112"/>
      <c r="G2" s="111" t="s">
        <v>37</v>
      </c>
      <c r="H2" s="112"/>
      <c r="I2" s="111" t="s">
        <v>37</v>
      </c>
      <c r="J2" s="112"/>
      <c r="K2" s="111" t="s">
        <v>37</v>
      </c>
      <c r="L2" s="111"/>
      <c r="M2" s="111" t="s">
        <v>37</v>
      </c>
      <c r="N2" s="111"/>
      <c r="O2" s="111" t="s">
        <v>37</v>
      </c>
      <c r="P2" s="111"/>
      <c r="Q2" s="111" t="s">
        <v>37</v>
      </c>
      <c r="R2" s="111"/>
      <c r="S2" s="111" t="s">
        <v>37</v>
      </c>
      <c r="T2" s="111"/>
      <c r="U2" s="111" t="s">
        <v>37</v>
      </c>
      <c r="V2" s="111"/>
      <c r="W2" s="111" t="s">
        <v>37</v>
      </c>
      <c r="X2" s="111"/>
      <c r="Y2" s="111" t="s">
        <v>37</v>
      </c>
      <c r="Z2" s="111"/>
      <c r="AA2" s="111" t="s">
        <v>37</v>
      </c>
      <c r="AB2" s="57" t="s">
        <v>13</v>
      </c>
      <c r="AC2" s="111" t="s">
        <v>37</v>
      </c>
      <c r="AD2" s="57"/>
      <c r="AE2" s="111"/>
      <c r="AF2" s="57"/>
      <c r="AG2" s="111"/>
    </row>
    <row r="3" spans="1:35" s="39" customFormat="1" ht="15.75" x14ac:dyDescent="0.25">
      <c r="A3" s="35" t="str">
        <f>PROPER(TEXT(DATE(2014,10,1),"mmmm aaaa"))</f>
        <v>Octobre 2014</v>
      </c>
      <c r="B3" s="36"/>
      <c r="C3" s="36"/>
      <c r="D3" s="37">
        <f t="shared" ref="D3:J3" si="0">SUM(D4,D8,D14,D20,D26)</f>
        <v>10000000</v>
      </c>
      <c r="E3" s="37"/>
      <c r="F3" s="37">
        <f t="shared" si="0"/>
        <v>10000000</v>
      </c>
      <c r="G3" s="37"/>
      <c r="H3" s="37">
        <f t="shared" si="0"/>
        <v>10000000</v>
      </c>
      <c r="I3" s="37"/>
      <c r="J3" s="37">
        <f t="shared" si="0"/>
        <v>10000000</v>
      </c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8">
        <f t="shared" ref="AB3:AB66" si="1">D3+F3+H3+J3</f>
        <v>40000000</v>
      </c>
      <c r="AC3" s="38"/>
      <c r="AD3" s="38"/>
      <c r="AE3" s="38"/>
      <c r="AF3" s="38"/>
      <c r="AG3" s="38"/>
    </row>
    <row r="4" spans="1:35" ht="15.75" x14ac:dyDescent="0.25">
      <c r="A4" s="40" t="s">
        <v>33</v>
      </c>
      <c r="B4" s="41">
        <v>40</v>
      </c>
      <c r="C4" s="41"/>
      <c r="D4" s="42">
        <f t="shared" ref="D4:J4" si="2">SUM(D5:D7)</f>
        <v>1304347.8260869565</v>
      </c>
      <c r="E4" s="42"/>
      <c r="F4" s="42">
        <f t="shared" si="2"/>
        <v>1304347.8260869565</v>
      </c>
      <c r="G4" s="42"/>
      <c r="H4" s="42">
        <f t="shared" si="2"/>
        <v>1304347.8260869565</v>
      </c>
      <c r="I4" s="42"/>
      <c r="J4" s="42">
        <f t="shared" si="2"/>
        <v>1304347.8260869565</v>
      </c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3">
        <f t="shared" si="1"/>
        <v>5217391.3043478262</v>
      </c>
      <c r="AC4" s="43"/>
      <c r="AD4" s="43"/>
      <c r="AE4" s="43"/>
      <c r="AF4" s="43"/>
      <c r="AG4" s="43"/>
      <c r="AI4" s="56"/>
    </row>
    <row r="5" spans="1:35" x14ac:dyDescent="0.25">
      <c r="A5" s="56"/>
      <c r="B5" s="56"/>
      <c r="C5" s="44">
        <v>41913</v>
      </c>
      <c r="D5" s="45">
        <f>(Previsionnel!$C$4/COUNT('Prev. Act. Canal'!$C$5:$C$31))</f>
        <v>434782.60869565216</v>
      </c>
      <c r="E5" s="98">
        <f>+D5</f>
        <v>434782.60869565216</v>
      </c>
      <c r="F5" s="45">
        <f>(Previsionnel!$C$5/COUNT('Prev. Act. Canal'!$C$5:$C$31))</f>
        <v>434782.60869565216</v>
      </c>
      <c r="G5" s="98">
        <f>+F5</f>
        <v>434782.60869565216</v>
      </c>
      <c r="H5" s="45">
        <f>(Previsionnel!$C$6/COUNT('Prev. Act. Canal'!$C$5:$C$31))</f>
        <v>434782.60869565216</v>
      </c>
      <c r="I5" s="98">
        <f>+H5</f>
        <v>434782.60869565216</v>
      </c>
      <c r="J5" s="45">
        <f>(Previsionnel!$C$7/COUNT('Prev. Act. Canal'!$C$5:$C$31))</f>
        <v>434782.60869565216</v>
      </c>
      <c r="K5" s="98">
        <f>+J5</f>
        <v>434782.60869565216</v>
      </c>
      <c r="L5" s="50"/>
      <c r="M5" s="99"/>
      <c r="N5" s="45"/>
      <c r="O5" s="98"/>
      <c r="P5" s="45"/>
      <c r="Q5" s="98"/>
      <c r="R5" s="45"/>
      <c r="S5" s="98"/>
      <c r="T5" s="50"/>
      <c r="U5" s="99"/>
      <c r="V5" s="45"/>
      <c r="W5" s="98"/>
      <c r="X5" s="45"/>
      <c r="Y5" s="98"/>
      <c r="Z5" s="45"/>
      <c r="AA5" s="98"/>
      <c r="AB5" s="46">
        <f t="shared" si="1"/>
        <v>1739130.4347826086</v>
      </c>
      <c r="AC5" s="46">
        <f>E5+G5+I5+K5</f>
        <v>1739130.4347826086</v>
      </c>
      <c r="AD5" s="47"/>
      <c r="AE5" s="47"/>
      <c r="AF5" s="48"/>
      <c r="AG5" s="48"/>
    </row>
    <row r="6" spans="1:35" x14ac:dyDescent="0.25">
      <c r="A6" s="49"/>
      <c r="B6" s="49"/>
      <c r="C6" s="44">
        <v>41914</v>
      </c>
      <c r="D6" s="45">
        <f>(Previsionnel!$C$4/COUNT('Prev. Act. Canal'!$C$5:$C$31))</f>
        <v>434782.60869565216</v>
      </c>
      <c r="E6" s="98">
        <f>+E5+D6</f>
        <v>869565.21739130432</v>
      </c>
      <c r="F6" s="45">
        <f>(Previsionnel!$C$5/COUNT('Prev. Act. Canal'!$C$5:$C$31))</f>
        <v>434782.60869565216</v>
      </c>
      <c r="G6" s="98">
        <f>+G5+F6</f>
        <v>869565.21739130432</v>
      </c>
      <c r="H6" s="45">
        <f>(Previsionnel!$C$6/COUNT('Prev. Act. Canal'!$C$5:$C$31))</f>
        <v>434782.60869565216</v>
      </c>
      <c r="I6" s="98">
        <f>+I5+H6</f>
        <v>869565.21739130432</v>
      </c>
      <c r="J6" s="45">
        <f>(Previsionnel!$C$7/COUNT('Prev. Act. Canal'!$C$5:$C$31))</f>
        <v>434782.60869565216</v>
      </c>
      <c r="K6" s="98">
        <f>+K5+J6</f>
        <v>869565.21739130432</v>
      </c>
      <c r="L6" s="50"/>
      <c r="M6" s="99"/>
      <c r="N6" s="50"/>
      <c r="O6" s="99"/>
      <c r="P6" s="50"/>
      <c r="Q6" s="99"/>
      <c r="R6" s="50"/>
      <c r="S6" s="99"/>
      <c r="T6" s="50"/>
      <c r="U6" s="99"/>
      <c r="V6" s="50"/>
      <c r="W6" s="99"/>
      <c r="X6" s="50"/>
      <c r="Y6" s="99"/>
      <c r="Z6" s="50"/>
      <c r="AA6" s="99"/>
      <c r="AB6" s="46">
        <f t="shared" si="1"/>
        <v>1739130.4347826086</v>
      </c>
      <c r="AC6" s="46">
        <f t="shared" ref="AC6:AC63" si="3">E6+G6+I6+K6</f>
        <v>3478260.8695652173</v>
      </c>
      <c r="AD6" s="47"/>
      <c r="AE6" s="47"/>
      <c r="AF6" s="48"/>
      <c r="AG6" s="48"/>
    </row>
    <row r="7" spans="1:35" x14ac:dyDescent="0.25">
      <c r="A7" s="49"/>
      <c r="B7" s="49"/>
      <c r="C7" s="44">
        <v>41915</v>
      </c>
      <c r="D7" s="45">
        <f>(Previsionnel!$C$4/COUNT('Prev. Act. Canal'!$C$5:$C$31))</f>
        <v>434782.60869565216</v>
      </c>
      <c r="E7" s="98">
        <f>+E6+D7</f>
        <v>1304347.8260869565</v>
      </c>
      <c r="F7" s="45">
        <f>(Previsionnel!$C$5/COUNT('Prev. Act. Canal'!$C$5:$C$31))</f>
        <v>434782.60869565216</v>
      </c>
      <c r="G7" s="98">
        <f>+G6+F7</f>
        <v>1304347.8260869565</v>
      </c>
      <c r="H7" s="45">
        <f>(Previsionnel!$C$6/COUNT('Prev. Act. Canal'!$C$5:$C$31))</f>
        <v>434782.60869565216</v>
      </c>
      <c r="I7" s="98">
        <f>+I6+H7</f>
        <v>1304347.8260869565</v>
      </c>
      <c r="J7" s="45">
        <f>(Previsionnel!$C$7/COUNT('Prev. Act. Canal'!$C$5:$C$31))</f>
        <v>434782.60869565216</v>
      </c>
      <c r="K7" s="98">
        <f>+K6+J7</f>
        <v>1304347.8260869565</v>
      </c>
      <c r="L7" s="45"/>
      <c r="M7" s="98"/>
      <c r="N7" s="50"/>
      <c r="O7" s="99"/>
      <c r="P7" s="50"/>
      <c r="Q7" s="99"/>
      <c r="R7" s="50"/>
      <c r="S7" s="99"/>
      <c r="T7" s="45"/>
      <c r="U7" s="98"/>
      <c r="V7" s="50"/>
      <c r="W7" s="99"/>
      <c r="X7" s="50"/>
      <c r="Y7" s="99"/>
      <c r="Z7" s="50"/>
      <c r="AA7" s="99"/>
      <c r="AB7" s="46">
        <f t="shared" si="1"/>
        <v>1739130.4347826086</v>
      </c>
      <c r="AC7" s="46">
        <f t="shared" si="3"/>
        <v>5217391.3043478262</v>
      </c>
      <c r="AD7" s="47"/>
      <c r="AE7" s="47"/>
      <c r="AF7" s="48"/>
      <c r="AG7" s="48"/>
      <c r="AI7" s="56"/>
    </row>
    <row r="8" spans="1:35" ht="15.75" x14ac:dyDescent="0.25">
      <c r="A8" s="40" t="s">
        <v>33</v>
      </c>
      <c r="B8" s="41">
        <v>41</v>
      </c>
      <c r="C8" s="51"/>
      <c r="D8" s="42">
        <f t="shared" ref="D8:J8" si="4">SUM(D9:D13)</f>
        <v>2173913.0434782607</v>
      </c>
      <c r="E8" s="42"/>
      <c r="F8" s="42">
        <f t="shared" si="4"/>
        <v>2173913.0434782607</v>
      </c>
      <c r="G8" s="42"/>
      <c r="H8" s="42">
        <f t="shared" si="4"/>
        <v>2173913.0434782607</v>
      </c>
      <c r="I8" s="42"/>
      <c r="J8" s="42">
        <f t="shared" si="4"/>
        <v>2173913.0434782607</v>
      </c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2"/>
      <c r="AB8" s="43">
        <f t="shared" si="1"/>
        <v>8695652.173913043</v>
      </c>
      <c r="AC8" s="43"/>
      <c r="AD8" s="43"/>
      <c r="AE8" s="43"/>
      <c r="AF8" s="43"/>
      <c r="AG8" s="43"/>
      <c r="AI8" s="56"/>
    </row>
    <row r="9" spans="1:35" x14ac:dyDescent="0.25">
      <c r="A9" s="49"/>
      <c r="B9" s="49"/>
      <c r="C9" s="44">
        <v>41918</v>
      </c>
      <c r="D9" s="45">
        <f>(Previsionnel!$C$4/COUNT('Prev. Act. Canal'!$C$5:$C$31))</f>
        <v>434782.60869565216</v>
      </c>
      <c r="E9" s="98">
        <f>+E7+D9</f>
        <v>1739130.4347826086</v>
      </c>
      <c r="F9" s="45">
        <f>(Previsionnel!$C$5/COUNT('Prev. Act. Canal'!$C$5:$C$31))</f>
        <v>434782.60869565216</v>
      </c>
      <c r="G9" s="98">
        <f>+G7+F9</f>
        <v>1739130.4347826086</v>
      </c>
      <c r="H9" s="45">
        <f>(Previsionnel!$C$6/COUNT('Prev. Act. Canal'!$C$5:$C$31))*1</f>
        <v>434782.60869565216</v>
      </c>
      <c r="I9" s="98">
        <f>+I7+H9</f>
        <v>1739130.4347826086</v>
      </c>
      <c r="J9" s="45">
        <f>(Previsionnel!$C$7/COUNT('Prev. Act. Canal'!$C$5:$C$31))</f>
        <v>434782.60869565216</v>
      </c>
      <c r="K9" s="98">
        <f>+K7+J9</f>
        <v>1739130.4347826086</v>
      </c>
      <c r="L9" s="45"/>
      <c r="M9" s="98"/>
      <c r="N9" s="50"/>
      <c r="O9" s="99"/>
      <c r="P9" s="50"/>
      <c r="Q9" s="99"/>
      <c r="R9" s="50"/>
      <c r="S9" s="99"/>
      <c r="T9" s="45"/>
      <c r="U9" s="98"/>
      <c r="V9" s="50"/>
      <c r="W9" s="99"/>
      <c r="X9" s="50"/>
      <c r="Y9" s="99"/>
      <c r="Z9" s="50"/>
      <c r="AA9" s="99"/>
      <c r="AB9" s="46">
        <f t="shared" si="1"/>
        <v>1739130.4347826086</v>
      </c>
      <c r="AC9" s="46">
        <f t="shared" si="3"/>
        <v>6956521.7391304346</v>
      </c>
      <c r="AD9" s="47"/>
      <c r="AE9" s="47"/>
      <c r="AF9" s="48"/>
      <c r="AG9" s="48"/>
      <c r="AI9" s="39"/>
    </row>
    <row r="10" spans="1:35" x14ac:dyDescent="0.25">
      <c r="A10" s="49"/>
      <c r="B10" s="49"/>
      <c r="C10" s="44">
        <v>41919</v>
      </c>
      <c r="D10" s="45">
        <f>(Previsionnel!$C$4/COUNT('Prev. Act. Canal'!$C$5:$C$31))</f>
        <v>434782.60869565216</v>
      </c>
      <c r="E10" s="98">
        <f>+E9+D10</f>
        <v>2173913.0434782607</v>
      </c>
      <c r="F10" s="45">
        <f>(Previsionnel!$C$5/COUNT('Prev. Act. Canal'!$C$5:$C$31))</f>
        <v>434782.60869565216</v>
      </c>
      <c r="G10" s="98">
        <f>+G9+F10</f>
        <v>2173913.0434782607</v>
      </c>
      <c r="H10" s="45">
        <f>(Previsionnel!$C$6/COUNT('Prev. Act. Canal'!$C$5:$C$31))</f>
        <v>434782.60869565216</v>
      </c>
      <c r="I10" s="98">
        <f>+I9+H10</f>
        <v>2173913.0434782607</v>
      </c>
      <c r="J10" s="45">
        <f>(Previsionnel!$C$7/COUNT('Prev. Act. Canal'!$C$5:$C$31))</f>
        <v>434782.60869565216</v>
      </c>
      <c r="K10" s="98">
        <f>+K9+J10</f>
        <v>2173913.0434782607</v>
      </c>
      <c r="L10" s="50"/>
      <c r="M10" s="99"/>
      <c r="N10" s="50"/>
      <c r="O10" s="99"/>
      <c r="P10" s="50"/>
      <c r="Q10" s="99"/>
      <c r="R10" s="50"/>
      <c r="S10" s="99"/>
      <c r="T10" s="50"/>
      <c r="U10" s="99"/>
      <c r="V10" s="50"/>
      <c r="W10" s="99"/>
      <c r="X10" s="50"/>
      <c r="Y10" s="99"/>
      <c r="Z10" s="50"/>
      <c r="AA10" s="99"/>
      <c r="AB10" s="46">
        <f t="shared" si="1"/>
        <v>1739130.4347826086</v>
      </c>
      <c r="AC10" s="46">
        <f t="shared" si="3"/>
        <v>8695652.173913043</v>
      </c>
      <c r="AD10" s="47"/>
      <c r="AE10" s="47"/>
      <c r="AF10" s="48"/>
      <c r="AG10" s="48"/>
      <c r="AI10" s="56"/>
    </row>
    <row r="11" spans="1:35" x14ac:dyDescent="0.25">
      <c r="A11" s="49"/>
      <c r="B11" s="49"/>
      <c r="C11" s="44">
        <v>41920</v>
      </c>
      <c r="D11" s="45">
        <f>(Previsionnel!$C$4/COUNT('Prev. Act. Canal'!$C$5:$C$31))</f>
        <v>434782.60869565216</v>
      </c>
      <c r="E11" s="98">
        <f t="shared" ref="E11:K13" si="5">+E10+D11</f>
        <v>2608695.6521739131</v>
      </c>
      <c r="F11" s="45">
        <f>(Previsionnel!$C$5/COUNT('Prev. Act. Canal'!$C$5:$C$31))</f>
        <v>434782.60869565216</v>
      </c>
      <c r="G11" s="98">
        <f t="shared" si="5"/>
        <v>2608695.6521739131</v>
      </c>
      <c r="H11" s="45">
        <f>(Previsionnel!$C$6/COUNT('Prev. Act. Canal'!$C$5:$C$31))</f>
        <v>434782.60869565216</v>
      </c>
      <c r="I11" s="98">
        <f t="shared" si="5"/>
        <v>2608695.6521739131</v>
      </c>
      <c r="J11" s="45">
        <f>(Previsionnel!$C$7/COUNT('Prev. Act. Canal'!$C$5:$C$31))</f>
        <v>434782.60869565216</v>
      </c>
      <c r="K11" s="98">
        <f t="shared" si="5"/>
        <v>2608695.6521739131</v>
      </c>
      <c r="L11" s="45"/>
      <c r="M11" s="98"/>
      <c r="N11" s="50"/>
      <c r="O11" s="99"/>
      <c r="P11" s="50"/>
      <c r="Q11" s="99"/>
      <c r="R11" s="50"/>
      <c r="S11" s="99"/>
      <c r="T11" s="45"/>
      <c r="U11" s="98"/>
      <c r="V11" s="50"/>
      <c r="W11" s="99"/>
      <c r="X11" s="50"/>
      <c r="Y11" s="99"/>
      <c r="Z11" s="50"/>
      <c r="AA11" s="99"/>
      <c r="AB11" s="46">
        <f t="shared" si="1"/>
        <v>1739130.4347826086</v>
      </c>
      <c r="AC11" s="46">
        <f t="shared" si="3"/>
        <v>10434782.608695652</v>
      </c>
      <c r="AD11" s="47"/>
      <c r="AE11" s="47"/>
      <c r="AF11" s="48"/>
      <c r="AG11" s="48"/>
      <c r="AI11" s="56"/>
    </row>
    <row r="12" spans="1:35" x14ac:dyDescent="0.25">
      <c r="A12" s="49"/>
      <c r="B12" s="49"/>
      <c r="C12" s="44">
        <v>41921</v>
      </c>
      <c r="D12" s="45">
        <f>(Previsionnel!$C$4/COUNT('Prev. Act. Canal'!$C$5:$C$31))</f>
        <v>434782.60869565216</v>
      </c>
      <c r="E12" s="98">
        <f t="shared" si="5"/>
        <v>3043478.2608695654</v>
      </c>
      <c r="F12" s="45">
        <f>(Previsionnel!$C$5/COUNT('Prev. Act. Canal'!$C$5:$C$31))</f>
        <v>434782.60869565216</v>
      </c>
      <c r="G12" s="98">
        <f t="shared" si="5"/>
        <v>3043478.2608695654</v>
      </c>
      <c r="H12" s="45">
        <f>(Previsionnel!$C$6/COUNT('Prev. Act. Canal'!$C$5:$C$31))</f>
        <v>434782.60869565216</v>
      </c>
      <c r="I12" s="98">
        <f t="shared" si="5"/>
        <v>3043478.2608695654</v>
      </c>
      <c r="J12" s="45">
        <f>(Previsionnel!$C$7/COUNT('Prev. Act. Canal'!$C$5:$C$31))</f>
        <v>434782.60869565216</v>
      </c>
      <c r="K12" s="98">
        <f t="shared" si="5"/>
        <v>3043478.2608695654</v>
      </c>
      <c r="L12" s="45"/>
      <c r="M12" s="98"/>
      <c r="N12" s="50"/>
      <c r="O12" s="99"/>
      <c r="P12" s="50"/>
      <c r="Q12" s="99"/>
      <c r="R12" s="50"/>
      <c r="S12" s="99"/>
      <c r="T12" s="45"/>
      <c r="U12" s="98"/>
      <c r="V12" s="50"/>
      <c r="W12" s="99"/>
      <c r="X12" s="50"/>
      <c r="Y12" s="99"/>
      <c r="Z12" s="50"/>
      <c r="AA12" s="99"/>
      <c r="AB12" s="46">
        <f t="shared" si="1"/>
        <v>1739130.4347826086</v>
      </c>
      <c r="AC12" s="46">
        <f t="shared" si="3"/>
        <v>12173913.043478262</v>
      </c>
      <c r="AD12" s="47"/>
      <c r="AE12" s="47"/>
      <c r="AF12" s="48"/>
      <c r="AG12" s="48"/>
      <c r="AI12" s="56"/>
    </row>
    <row r="13" spans="1:35" x14ac:dyDescent="0.25">
      <c r="A13" s="49"/>
      <c r="B13" s="49"/>
      <c r="C13" s="44">
        <v>41922</v>
      </c>
      <c r="D13" s="45">
        <f>(Previsionnel!$C$4/COUNT('Prev. Act. Canal'!$C$5:$C$31))</f>
        <v>434782.60869565216</v>
      </c>
      <c r="E13" s="98">
        <f t="shared" si="5"/>
        <v>3478260.8695652178</v>
      </c>
      <c r="F13" s="45">
        <f>(Previsionnel!$C$5/COUNT('Prev. Act. Canal'!$C$5:$C$31))</f>
        <v>434782.60869565216</v>
      </c>
      <c r="G13" s="98">
        <f t="shared" si="5"/>
        <v>3478260.8695652178</v>
      </c>
      <c r="H13" s="45">
        <f>(Previsionnel!$C$6/COUNT('Prev. Act. Canal'!$C$5:$C$31))</f>
        <v>434782.60869565216</v>
      </c>
      <c r="I13" s="98">
        <f t="shared" si="5"/>
        <v>3478260.8695652178</v>
      </c>
      <c r="J13" s="45">
        <f>(Previsionnel!$C$7/COUNT('Prev. Act. Canal'!$C$5:$C$31))</f>
        <v>434782.60869565216</v>
      </c>
      <c r="K13" s="98">
        <f t="shared" si="5"/>
        <v>3478260.8695652178</v>
      </c>
      <c r="L13" s="50"/>
      <c r="M13" s="99"/>
      <c r="N13" s="50"/>
      <c r="O13" s="99"/>
      <c r="P13" s="50"/>
      <c r="Q13" s="99"/>
      <c r="R13" s="50"/>
      <c r="S13" s="99"/>
      <c r="T13" s="50"/>
      <c r="U13" s="99"/>
      <c r="V13" s="50"/>
      <c r="W13" s="99"/>
      <c r="X13" s="50"/>
      <c r="Y13" s="99"/>
      <c r="Z13" s="50"/>
      <c r="AA13" s="99"/>
      <c r="AB13" s="46">
        <f t="shared" si="1"/>
        <v>1739130.4347826086</v>
      </c>
      <c r="AC13" s="46">
        <f t="shared" si="3"/>
        <v>13913043.478260871</v>
      </c>
      <c r="AD13" s="47"/>
      <c r="AE13" s="47"/>
      <c r="AF13" s="48"/>
      <c r="AG13" s="48"/>
      <c r="AI13" s="56"/>
    </row>
    <row r="14" spans="1:35" ht="15.75" x14ac:dyDescent="0.25">
      <c r="A14" s="40" t="s">
        <v>33</v>
      </c>
      <c r="B14" s="41">
        <v>42</v>
      </c>
      <c r="C14" s="51"/>
      <c r="D14" s="42">
        <f t="shared" ref="D14:J14" si="6">SUM(D15:D19)</f>
        <v>2173913.0434782607</v>
      </c>
      <c r="E14" s="42"/>
      <c r="F14" s="42">
        <f t="shared" si="6"/>
        <v>2173913.0434782607</v>
      </c>
      <c r="G14" s="42"/>
      <c r="H14" s="42">
        <f t="shared" si="6"/>
        <v>2173913.0434782607</v>
      </c>
      <c r="I14" s="42"/>
      <c r="J14" s="42">
        <f t="shared" si="6"/>
        <v>2173913.0434782607</v>
      </c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3">
        <f t="shared" si="1"/>
        <v>8695652.173913043</v>
      </c>
      <c r="AC14" s="43"/>
      <c r="AD14" s="43"/>
      <c r="AE14" s="43"/>
      <c r="AF14" s="43"/>
      <c r="AG14" s="43"/>
      <c r="AI14" s="56"/>
    </row>
    <row r="15" spans="1:35" x14ac:dyDescent="0.25">
      <c r="A15" s="49"/>
      <c r="B15" s="49"/>
      <c r="C15" s="44">
        <v>41925</v>
      </c>
      <c r="D15" s="45">
        <f>(Previsionnel!$C$4/COUNT('Prev. Act. Canal'!$C$5:$C$31))</f>
        <v>434782.60869565216</v>
      </c>
      <c r="E15" s="98">
        <f>+E13+D15</f>
        <v>3913043.4782608701</v>
      </c>
      <c r="F15" s="45">
        <f>(Previsionnel!$C$5/COUNT('Prev. Act. Canal'!$C$5:$C$31))</f>
        <v>434782.60869565216</v>
      </c>
      <c r="G15" s="98">
        <f>+G13+F15</f>
        <v>3913043.4782608701</v>
      </c>
      <c r="H15" s="45">
        <f>(Previsionnel!$C$6/COUNT('Prev. Act. Canal'!$C$5:$C$31))</f>
        <v>434782.60869565216</v>
      </c>
      <c r="I15" s="98">
        <f>+I13+H15</f>
        <v>3913043.4782608701</v>
      </c>
      <c r="J15" s="45">
        <f>(Previsionnel!$C$7/COUNT('Prev. Act. Canal'!$C$5:$C$31))</f>
        <v>434782.60869565216</v>
      </c>
      <c r="K15" s="98">
        <f>+K13+J15</f>
        <v>3913043.4782608701</v>
      </c>
      <c r="L15" s="45"/>
      <c r="M15" s="98"/>
      <c r="N15" s="50"/>
      <c r="O15" s="99"/>
      <c r="P15" s="50"/>
      <c r="Q15" s="99"/>
      <c r="R15" s="50"/>
      <c r="S15" s="99"/>
      <c r="T15" s="45"/>
      <c r="U15" s="98"/>
      <c r="V15" s="50"/>
      <c r="W15" s="99"/>
      <c r="X15" s="50"/>
      <c r="Y15" s="99"/>
      <c r="Z15" s="50"/>
      <c r="AA15" s="99"/>
      <c r="AB15" s="46">
        <f t="shared" si="1"/>
        <v>1739130.4347826086</v>
      </c>
      <c r="AC15" s="46">
        <f t="shared" si="3"/>
        <v>15652173.91304348</v>
      </c>
      <c r="AD15" s="47"/>
      <c r="AE15" s="47"/>
      <c r="AF15" s="48"/>
      <c r="AG15" s="48"/>
      <c r="AH15" s="56"/>
      <c r="AI15" s="39"/>
    </row>
    <row r="16" spans="1:35" x14ac:dyDescent="0.25">
      <c r="A16" s="49"/>
      <c r="B16" s="49"/>
      <c r="C16" s="44">
        <v>41926</v>
      </c>
      <c r="D16" s="45">
        <f>(Previsionnel!$C$4/COUNT('Prev. Act. Canal'!$C$5:$C$31))</f>
        <v>434782.60869565216</v>
      </c>
      <c r="E16" s="98">
        <f t="shared" ref="E16:K19" si="7">+E15+D16</f>
        <v>4347826.0869565224</v>
      </c>
      <c r="F16" s="45">
        <f>(Previsionnel!$C$5/COUNT('Prev. Act. Canal'!$C$5:$C$31))</f>
        <v>434782.60869565216</v>
      </c>
      <c r="G16" s="98">
        <f t="shared" si="7"/>
        <v>4347826.0869565224</v>
      </c>
      <c r="H16" s="45">
        <f>(Previsionnel!$C$6/COUNT('Prev. Act. Canal'!$C$5:$C$31))</f>
        <v>434782.60869565216</v>
      </c>
      <c r="I16" s="98">
        <f t="shared" si="7"/>
        <v>4347826.0869565224</v>
      </c>
      <c r="J16" s="45">
        <f>(Previsionnel!$C$7/COUNT('Prev. Act. Canal'!$C$5:$C$31))</f>
        <v>434782.60869565216</v>
      </c>
      <c r="K16" s="98">
        <f t="shared" si="7"/>
        <v>4347826.0869565224</v>
      </c>
      <c r="L16" s="50"/>
      <c r="M16" s="99"/>
      <c r="N16" s="50"/>
      <c r="O16" s="99"/>
      <c r="P16" s="50"/>
      <c r="Q16" s="99"/>
      <c r="R16" s="50"/>
      <c r="S16" s="99"/>
      <c r="T16" s="50"/>
      <c r="U16" s="99"/>
      <c r="V16" s="50"/>
      <c r="W16" s="99"/>
      <c r="X16" s="50"/>
      <c r="Y16" s="99"/>
      <c r="Z16" s="50"/>
      <c r="AA16" s="99"/>
      <c r="AB16" s="46">
        <f t="shared" si="1"/>
        <v>1739130.4347826086</v>
      </c>
      <c r="AC16" s="46">
        <f t="shared" si="3"/>
        <v>17391304.34782609</v>
      </c>
      <c r="AD16" s="47"/>
      <c r="AE16" s="47"/>
      <c r="AF16" s="48"/>
      <c r="AG16" s="48"/>
      <c r="AI16" s="56"/>
    </row>
    <row r="17" spans="1:35" x14ac:dyDescent="0.25">
      <c r="A17" s="49"/>
      <c r="B17" s="49"/>
      <c r="C17" s="44">
        <v>41927</v>
      </c>
      <c r="D17" s="45">
        <f>(Previsionnel!$C$4/COUNT('Prev. Act. Canal'!$C$5:$C$31))</f>
        <v>434782.60869565216</v>
      </c>
      <c r="E17" s="98">
        <f t="shared" si="7"/>
        <v>4782608.6956521748</v>
      </c>
      <c r="F17" s="45">
        <f>(Previsionnel!$C$5/COUNT('Prev. Act. Canal'!$C$5:$C$31))</f>
        <v>434782.60869565216</v>
      </c>
      <c r="G17" s="98">
        <f t="shared" si="7"/>
        <v>4782608.6956521748</v>
      </c>
      <c r="H17" s="45">
        <f>(Previsionnel!$C$6/COUNT('Prev. Act. Canal'!$C$5:$C$31))</f>
        <v>434782.60869565216</v>
      </c>
      <c r="I17" s="98">
        <f t="shared" si="7"/>
        <v>4782608.6956521748</v>
      </c>
      <c r="J17" s="45">
        <f>(Previsionnel!$C$7/COUNT('Prev. Act. Canal'!$C$5:$C$31))</f>
        <v>434782.60869565216</v>
      </c>
      <c r="K17" s="98">
        <f t="shared" si="7"/>
        <v>4782608.6956521748</v>
      </c>
      <c r="L17" s="45"/>
      <c r="M17" s="98"/>
      <c r="N17" s="50"/>
      <c r="O17" s="99"/>
      <c r="P17" s="50"/>
      <c r="Q17" s="99"/>
      <c r="R17" s="50"/>
      <c r="S17" s="99"/>
      <c r="T17" s="45"/>
      <c r="U17" s="98"/>
      <c r="V17" s="50"/>
      <c r="W17" s="99"/>
      <c r="X17" s="50"/>
      <c r="Y17" s="99"/>
      <c r="Z17" s="50"/>
      <c r="AA17" s="99"/>
      <c r="AB17" s="46">
        <f t="shared" si="1"/>
        <v>1739130.4347826086</v>
      </c>
      <c r="AC17" s="46">
        <f t="shared" si="3"/>
        <v>19130434.782608699</v>
      </c>
      <c r="AD17" s="47"/>
      <c r="AE17" s="47"/>
      <c r="AF17" s="48"/>
      <c r="AG17" s="48"/>
      <c r="AI17" s="56"/>
    </row>
    <row r="18" spans="1:35" x14ac:dyDescent="0.25">
      <c r="A18" s="49"/>
      <c r="B18" s="49"/>
      <c r="C18" s="44">
        <v>41928</v>
      </c>
      <c r="D18" s="45">
        <f>(Previsionnel!$C$4/COUNT('Prev. Act. Canal'!$C$5:$C$31))</f>
        <v>434782.60869565216</v>
      </c>
      <c r="E18" s="98">
        <f t="shared" si="7"/>
        <v>5217391.3043478271</v>
      </c>
      <c r="F18" s="45">
        <f>(Previsionnel!$C$5/COUNT('Prev. Act. Canal'!$C$5:$C$31))</f>
        <v>434782.60869565216</v>
      </c>
      <c r="G18" s="98">
        <f t="shared" si="7"/>
        <v>5217391.3043478271</v>
      </c>
      <c r="H18" s="45">
        <f>(Previsionnel!$C$6/COUNT('Prev. Act. Canal'!$C$5:$C$31))</f>
        <v>434782.60869565216</v>
      </c>
      <c r="I18" s="98">
        <f t="shared" si="7"/>
        <v>5217391.3043478271</v>
      </c>
      <c r="J18" s="45">
        <f>(Previsionnel!$C$7/COUNT('Prev. Act. Canal'!$C$5:$C$31))</f>
        <v>434782.60869565216</v>
      </c>
      <c r="K18" s="98">
        <f t="shared" si="7"/>
        <v>5217391.3043478271</v>
      </c>
      <c r="L18" s="45"/>
      <c r="M18" s="98"/>
      <c r="N18" s="50"/>
      <c r="O18" s="99"/>
      <c r="P18" s="50"/>
      <c r="Q18" s="99"/>
      <c r="R18" s="50"/>
      <c r="S18" s="99"/>
      <c r="T18" s="45"/>
      <c r="U18" s="98"/>
      <c r="V18" s="50"/>
      <c r="W18" s="99"/>
      <c r="X18" s="50"/>
      <c r="Y18" s="99"/>
      <c r="Z18" s="50"/>
      <c r="AA18" s="99"/>
      <c r="AB18" s="46">
        <f t="shared" si="1"/>
        <v>1739130.4347826086</v>
      </c>
      <c r="AC18" s="46">
        <f t="shared" si="3"/>
        <v>20869565.217391308</v>
      </c>
      <c r="AD18" s="47"/>
      <c r="AE18" s="47"/>
      <c r="AF18" s="48"/>
      <c r="AG18" s="48"/>
      <c r="AI18" s="56"/>
    </row>
    <row r="19" spans="1:35" x14ac:dyDescent="0.25">
      <c r="A19" s="49"/>
      <c r="B19" s="49"/>
      <c r="C19" s="44">
        <v>41929</v>
      </c>
      <c r="D19" s="45">
        <f>(Previsionnel!$C$4/(COUNT('Prev. Act. Canal'!$C$5:$C$31)))</f>
        <v>434782.60869565216</v>
      </c>
      <c r="E19" s="98">
        <f t="shared" si="7"/>
        <v>5652173.9130434794</v>
      </c>
      <c r="F19" s="45">
        <f>(Previsionnel!$C$5/COUNT('Prev. Act. Canal'!$C$5:$C$31))</f>
        <v>434782.60869565216</v>
      </c>
      <c r="G19" s="98">
        <f t="shared" si="7"/>
        <v>5652173.9130434794</v>
      </c>
      <c r="H19" s="45">
        <f>(Previsionnel!$C$6/COUNT('Prev. Act. Canal'!$C$5:$C$31))</f>
        <v>434782.60869565216</v>
      </c>
      <c r="I19" s="98">
        <f t="shared" si="7"/>
        <v>5652173.9130434794</v>
      </c>
      <c r="J19" s="45">
        <f>(Previsionnel!$C$7/COUNT('Prev. Act. Canal'!$C$5:$C$31))</f>
        <v>434782.60869565216</v>
      </c>
      <c r="K19" s="98">
        <f t="shared" si="7"/>
        <v>5652173.9130434794</v>
      </c>
      <c r="L19" s="50"/>
      <c r="M19" s="99"/>
      <c r="N19" s="50"/>
      <c r="O19" s="99"/>
      <c r="P19" s="50"/>
      <c r="Q19" s="99"/>
      <c r="R19" s="50"/>
      <c r="S19" s="99"/>
      <c r="T19" s="50"/>
      <c r="U19" s="99"/>
      <c r="V19" s="50"/>
      <c r="W19" s="99"/>
      <c r="X19" s="50"/>
      <c r="Y19" s="99"/>
      <c r="Z19" s="50"/>
      <c r="AA19" s="99"/>
      <c r="AB19" s="46">
        <f t="shared" si="1"/>
        <v>1739130.4347826086</v>
      </c>
      <c r="AC19" s="46">
        <f t="shared" si="3"/>
        <v>22608695.652173918</v>
      </c>
      <c r="AD19" s="47"/>
      <c r="AE19" s="47"/>
      <c r="AF19" s="48"/>
      <c r="AG19" s="48"/>
      <c r="AI19" s="56"/>
    </row>
    <row r="20" spans="1:35" ht="15.75" x14ac:dyDescent="0.25">
      <c r="A20" s="40" t="s">
        <v>33</v>
      </c>
      <c r="B20" s="41">
        <v>43</v>
      </c>
      <c r="C20" s="51"/>
      <c r="D20" s="42">
        <f t="shared" ref="D20:J20" si="8">SUM(D21:D25)</f>
        <v>2173913.0434782607</v>
      </c>
      <c r="E20" s="42"/>
      <c r="F20" s="42">
        <f t="shared" si="8"/>
        <v>2173913.0434782607</v>
      </c>
      <c r="G20" s="42"/>
      <c r="H20" s="42">
        <f t="shared" si="8"/>
        <v>2173913.0434782607</v>
      </c>
      <c r="I20" s="42"/>
      <c r="J20" s="42">
        <f t="shared" si="8"/>
        <v>2173913.0434782607</v>
      </c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3">
        <f t="shared" si="1"/>
        <v>8695652.173913043</v>
      </c>
      <c r="AC20" s="43"/>
      <c r="AD20" s="43"/>
      <c r="AE20" s="43"/>
      <c r="AF20" s="43"/>
      <c r="AG20" s="43"/>
      <c r="AI20" s="56"/>
    </row>
    <row r="21" spans="1:35" x14ac:dyDescent="0.25">
      <c r="A21" s="49"/>
      <c r="B21" s="49"/>
      <c r="C21" s="44">
        <v>41932</v>
      </c>
      <c r="D21" s="45">
        <f>(Previsionnel!$C$4/COUNT('Prev. Act. Canal'!$C$5:$C$31))</f>
        <v>434782.60869565216</v>
      </c>
      <c r="E21" s="98">
        <f>+E19+D21</f>
        <v>6086956.5217391318</v>
      </c>
      <c r="F21" s="45">
        <f>(Previsionnel!$C$5/COUNT('Prev. Act. Canal'!$C$5:$C$31))</f>
        <v>434782.60869565216</v>
      </c>
      <c r="G21" s="98">
        <f>+G19+F21</f>
        <v>6086956.5217391318</v>
      </c>
      <c r="H21" s="45">
        <f>(Previsionnel!$C$6/COUNT('Prev. Act. Canal'!$C$5:$C$31))</f>
        <v>434782.60869565216</v>
      </c>
      <c r="I21" s="98">
        <f>+I19+H21</f>
        <v>6086956.5217391318</v>
      </c>
      <c r="J21" s="45">
        <f>(Previsionnel!$C$7/COUNT('Prev. Act. Canal'!$C$5:$C$31))</f>
        <v>434782.60869565216</v>
      </c>
      <c r="K21" s="98">
        <f>+K19+J21</f>
        <v>6086956.5217391318</v>
      </c>
      <c r="L21" s="45"/>
      <c r="M21" s="98"/>
      <c r="N21" s="50"/>
      <c r="O21" s="99"/>
      <c r="P21" s="50"/>
      <c r="Q21" s="99"/>
      <c r="R21" s="50"/>
      <c r="S21" s="99"/>
      <c r="T21" s="45"/>
      <c r="U21" s="98"/>
      <c r="V21" s="50"/>
      <c r="W21" s="99"/>
      <c r="X21" s="50"/>
      <c r="Y21" s="99"/>
      <c r="Z21" s="50"/>
      <c r="AA21" s="99"/>
      <c r="AB21" s="46">
        <f t="shared" si="1"/>
        <v>1739130.4347826086</v>
      </c>
      <c r="AC21" s="46">
        <f t="shared" si="3"/>
        <v>24347826.086956527</v>
      </c>
      <c r="AD21" s="47"/>
      <c r="AE21" s="47"/>
      <c r="AF21" s="48"/>
      <c r="AG21" s="48"/>
      <c r="AI21" s="39"/>
    </row>
    <row r="22" spans="1:35" x14ac:dyDescent="0.25">
      <c r="A22" s="49"/>
      <c r="B22" s="49"/>
      <c r="C22" s="44">
        <v>41933</v>
      </c>
      <c r="D22" s="45">
        <f>(Previsionnel!$C$4/COUNT('Prev. Act. Canal'!$C$5:$C$31))</f>
        <v>434782.60869565216</v>
      </c>
      <c r="E22" s="98">
        <f t="shared" ref="E22:K25" si="9">+E21+D22</f>
        <v>6521739.1304347841</v>
      </c>
      <c r="F22" s="45">
        <f>(Previsionnel!$C$5/COUNT('Prev. Act. Canal'!$C$5:$C$31))</f>
        <v>434782.60869565216</v>
      </c>
      <c r="G22" s="98">
        <f t="shared" si="9"/>
        <v>6521739.1304347841</v>
      </c>
      <c r="H22" s="45">
        <f>(Previsionnel!$C$6/COUNT('Prev. Act. Canal'!$C$5:$C$31))</f>
        <v>434782.60869565216</v>
      </c>
      <c r="I22" s="98">
        <f t="shared" si="9"/>
        <v>6521739.1304347841</v>
      </c>
      <c r="J22" s="45">
        <f>(Previsionnel!$C$7/COUNT('Prev. Act. Canal'!$C$5:$C$31))</f>
        <v>434782.60869565216</v>
      </c>
      <c r="K22" s="98">
        <f t="shared" si="9"/>
        <v>6521739.1304347841</v>
      </c>
      <c r="L22" s="50"/>
      <c r="M22" s="99"/>
      <c r="N22" s="50"/>
      <c r="O22" s="99"/>
      <c r="P22" s="50"/>
      <c r="Q22" s="99"/>
      <c r="R22" s="50"/>
      <c r="S22" s="99"/>
      <c r="T22" s="50"/>
      <c r="U22" s="99"/>
      <c r="V22" s="50"/>
      <c r="W22" s="99"/>
      <c r="X22" s="50"/>
      <c r="Y22" s="99"/>
      <c r="Z22" s="50"/>
      <c r="AA22" s="99"/>
      <c r="AB22" s="46">
        <f t="shared" si="1"/>
        <v>1739130.4347826086</v>
      </c>
      <c r="AC22" s="46">
        <f t="shared" si="3"/>
        <v>26086956.521739136</v>
      </c>
      <c r="AD22" s="47"/>
      <c r="AE22" s="47"/>
      <c r="AF22" s="48"/>
      <c r="AG22" s="48"/>
      <c r="AI22" s="56"/>
    </row>
    <row r="23" spans="1:35" x14ac:dyDescent="0.25">
      <c r="A23" s="49"/>
      <c r="B23" s="49"/>
      <c r="C23" s="44">
        <v>41934</v>
      </c>
      <c r="D23" s="45">
        <f>(Previsionnel!$C$4/COUNT('Prev. Act. Canal'!$C$5:$C$31))</f>
        <v>434782.60869565216</v>
      </c>
      <c r="E23" s="98">
        <f t="shared" si="9"/>
        <v>6956521.7391304364</v>
      </c>
      <c r="F23" s="45">
        <f>(Previsionnel!$C$5/COUNT('Prev. Act. Canal'!$C$5:$C$31))</f>
        <v>434782.60869565216</v>
      </c>
      <c r="G23" s="98">
        <f t="shared" si="9"/>
        <v>6956521.7391304364</v>
      </c>
      <c r="H23" s="45">
        <f>(Previsionnel!$C$6/COUNT('Prev. Act. Canal'!$C$5:$C$31))</f>
        <v>434782.60869565216</v>
      </c>
      <c r="I23" s="98">
        <f t="shared" si="9"/>
        <v>6956521.7391304364</v>
      </c>
      <c r="J23" s="45">
        <f>(Previsionnel!$C$7/COUNT('Prev. Act. Canal'!$C$5:$C$31))</f>
        <v>434782.60869565216</v>
      </c>
      <c r="K23" s="98">
        <f t="shared" si="9"/>
        <v>6956521.7391304364</v>
      </c>
      <c r="L23" s="45"/>
      <c r="M23" s="98"/>
      <c r="N23" s="50"/>
      <c r="O23" s="99"/>
      <c r="P23" s="50"/>
      <c r="Q23" s="99"/>
      <c r="R23" s="50"/>
      <c r="S23" s="99"/>
      <c r="T23" s="45"/>
      <c r="U23" s="98"/>
      <c r="V23" s="50"/>
      <c r="W23" s="99"/>
      <c r="X23" s="50"/>
      <c r="Y23" s="99"/>
      <c r="Z23" s="50"/>
      <c r="AA23" s="99"/>
      <c r="AB23" s="46">
        <f t="shared" si="1"/>
        <v>1739130.4347826086</v>
      </c>
      <c r="AC23" s="46">
        <f t="shared" si="3"/>
        <v>27826086.956521746</v>
      </c>
      <c r="AD23" s="47"/>
      <c r="AE23" s="47"/>
      <c r="AF23" s="48"/>
      <c r="AG23" s="48"/>
      <c r="AI23" s="56"/>
    </row>
    <row r="24" spans="1:35" x14ac:dyDescent="0.25">
      <c r="A24" s="49"/>
      <c r="B24" s="49"/>
      <c r="C24" s="44">
        <v>41935</v>
      </c>
      <c r="D24" s="45">
        <f>(Previsionnel!$C$4/COUNT('Prev. Act. Canal'!$C$5:$C$31))</f>
        <v>434782.60869565216</v>
      </c>
      <c r="E24" s="98">
        <f t="shared" si="9"/>
        <v>7391304.3478260888</v>
      </c>
      <c r="F24" s="45">
        <f>(Previsionnel!$C$5/COUNT('Prev. Act. Canal'!$C$5:$C$31))</f>
        <v>434782.60869565216</v>
      </c>
      <c r="G24" s="98">
        <f t="shared" si="9"/>
        <v>7391304.3478260888</v>
      </c>
      <c r="H24" s="45">
        <f>(Previsionnel!$C$6/COUNT('Prev. Act. Canal'!$C$5:$C$31))</f>
        <v>434782.60869565216</v>
      </c>
      <c r="I24" s="98">
        <f t="shared" si="9"/>
        <v>7391304.3478260888</v>
      </c>
      <c r="J24" s="45">
        <f>(Previsionnel!$C$7/COUNT('Prev. Act. Canal'!$C$5:$C$31))</f>
        <v>434782.60869565216</v>
      </c>
      <c r="K24" s="98">
        <f t="shared" si="9"/>
        <v>7391304.3478260888</v>
      </c>
      <c r="L24" s="45"/>
      <c r="M24" s="98"/>
      <c r="N24" s="50"/>
      <c r="O24" s="99"/>
      <c r="P24" s="50"/>
      <c r="Q24" s="99"/>
      <c r="R24" s="50"/>
      <c r="S24" s="99"/>
      <c r="T24" s="45"/>
      <c r="U24" s="98"/>
      <c r="V24" s="50"/>
      <c r="W24" s="99"/>
      <c r="X24" s="50"/>
      <c r="Y24" s="99"/>
      <c r="Z24" s="50"/>
      <c r="AA24" s="99"/>
      <c r="AB24" s="46">
        <f t="shared" si="1"/>
        <v>1739130.4347826086</v>
      </c>
      <c r="AC24" s="46">
        <f t="shared" si="3"/>
        <v>29565217.391304355</v>
      </c>
      <c r="AD24" s="47"/>
      <c r="AE24" s="47"/>
      <c r="AF24" s="48"/>
      <c r="AG24" s="48"/>
      <c r="AI24" s="56"/>
    </row>
    <row r="25" spans="1:35" x14ac:dyDescent="0.25">
      <c r="A25" s="49"/>
      <c r="B25" s="49"/>
      <c r="C25" s="44">
        <v>41936</v>
      </c>
      <c r="D25" s="45">
        <f>(Previsionnel!$C$4/COUNT('Prev. Act. Canal'!$C$5:$C$31))</f>
        <v>434782.60869565216</v>
      </c>
      <c r="E25" s="98">
        <f t="shared" si="9"/>
        <v>7826086.9565217411</v>
      </c>
      <c r="F25" s="45">
        <f>(Previsionnel!$C$5/COUNT('Prev. Act. Canal'!$C$5:$C$31))</f>
        <v>434782.60869565216</v>
      </c>
      <c r="G25" s="98">
        <f t="shared" si="9"/>
        <v>7826086.9565217411</v>
      </c>
      <c r="H25" s="45">
        <f>(Previsionnel!$C$6/COUNT('Prev. Act. Canal'!$C$5:$C$31))</f>
        <v>434782.60869565216</v>
      </c>
      <c r="I25" s="98">
        <f t="shared" si="9"/>
        <v>7826086.9565217411</v>
      </c>
      <c r="J25" s="45">
        <f>(Previsionnel!$C$7/COUNT('Prev. Act. Canal'!$C$5:$C$31))</f>
        <v>434782.60869565216</v>
      </c>
      <c r="K25" s="98">
        <f t="shared" si="9"/>
        <v>7826086.9565217411</v>
      </c>
      <c r="L25" s="50"/>
      <c r="M25" s="99"/>
      <c r="N25" s="50"/>
      <c r="O25" s="99"/>
      <c r="P25" s="50"/>
      <c r="Q25" s="99"/>
      <c r="R25" s="50"/>
      <c r="S25" s="99"/>
      <c r="T25" s="50"/>
      <c r="U25" s="99"/>
      <c r="V25" s="50"/>
      <c r="W25" s="99"/>
      <c r="X25" s="50"/>
      <c r="Y25" s="99"/>
      <c r="Z25" s="50"/>
      <c r="AA25" s="99"/>
      <c r="AB25" s="46">
        <f t="shared" si="1"/>
        <v>1739130.4347826086</v>
      </c>
      <c r="AC25" s="46">
        <f t="shared" si="3"/>
        <v>31304347.826086964</v>
      </c>
      <c r="AD25" s="47"/>
      <c r="AE25" s="47"/>
      <c r="AF25" s="48"/>
      <c r="AG25" s="48"/>
      <c r="AI25" s="56"/>
    </row>
    <row r="26" spans="1:35" ht="15.75" x14ac:dyDescent="0.25">
      <c r="A26" s="40" t="s">
        <v>33</v>
      </c>
      <c r="B26" s="41">
        <v>44</v>
      </c>
      <c r="C26" s="51"/>
      <c r="D26" s="42">
        <f t="shared" ref="D26:J26" si="10">SUM(D27:D31)</f>
        <v>2173913.0434782607</v>
      </c>
      <c r="E26" s="42"/>
      <c r="F26" s="42">
        <f t="shared" si="10"/>
        <v>2173913.0434782607</v>
      </c>
      <c r="G26" s="42"/>
      <c r="H26" s="42">
        <f t="shared" si="10"/>
        <v>2173913.0434782607</v>
      </c>
      <c r="I26" s="42"/>
      <c r="J26" s="42">
        <f t="shared" si="10"/>
        <v>2173913.0434782607</v>
      </c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3">
        <f t="shared" si="1"/>
        <v>8695652.173913043</v>
      </c>
      <c r="AC26" s="43"/>
      <c r="AD26" s="43"/>
      <c r="AE26" s="43"/>
      <c r="AF26" s="43"/>
      <c r="AG26" s="43"/>
      <c r="AI26" s="56"/>
    </row>
    <row r="27" spans="1:35" x14ac:dyDescent="0.25">
      <c r="A27" s="49"/>
      <c r="B27" s="49"/>
      <c r="C27" s="44">
        <v>41939</v>
      </c>
      <c r="D27" s="45">
        <f>(Previsionnel!$C$4/COUNT('Prev. Act. Canal'!$C$5:$C$31))</f>
        <v>434782.60869565216</v>
      </c>
      <c r="E27" s="98">
        <f>+E25+D27</f>
        <v>8260869.5652173935</v>
      </c>
      <c r="F27" s="45">
        <f>(Previsionnel!$C$5/COUNT('Prev. Act. Canal'!$C$5:$C$31))</f>
        <v>434782.60869565216</v>
      </c>
      <c r="G27" s="98">
        <f>+G25+F27</f>
        <v>8260869.5652173935</v>
      </c>
      <c r="H27" s="45">
        <f>(Previsionnel!$C$6/COUNT('Prev. Act. Canal'!$C$5:$C$31))</f>
        <v>434782.60869565216</v>
      </c>
      <c r="I27" s="98">
        <f>+I25+H27</f>
        <v>8260869.5652173935</v>
      </c>
      <c r="J27" s="45">
        <f>(Previsionnel!$C$7/COUNT('Prev. Act. Canal'!$C$5:$C$31))</f>
        <v>434782.60869565216</v>
      </c>
      <c r="K27" s="98">
        <f>+K25+J27</f>
        <v>8260869.5652173935</v>
      </c>
      <c r="L27" s="50"/>
      <c r="M27" s="99"/>
      <c r="N27" s="50"/>
      <c r="O27" s="99"/>
      <c r="P27" s="50"/>
      <c r="Q27" s="99"/>
      <c r="R27" s="50"/>
      <c r="S27" s="99"/>
      <c r="T27" s="45"/>
      <c r="U27" s="98"/>
      <c r="V27" s="50"/>
      <c r="W27" s="99"/>
      <c r="X27" s="50"/>
      <c r="Y27" s="99"/>
      <c r="Z27" s="50"/>
      <c r="AA27" s="99"/>
      <c r="AB27" s="46">
        <f t="shared" si="1"/>
        <v>1739130.4347826086</v>
      </c>
      <c r="AC27" s="46">
        <f t="shared" si="3"/>
        <v>33043478.260869574</v>
      </c>
      <c r="AD27" s="47"/>
      <c r="AE27" s="47"/>
      <c r="AF27" s="48"/>
      <c r="AG27" s="48"/>
      <c r="AI27" s="39"/>
    </row>
    <row r="28" spans="1:35" x14ac:dyDescent="0.25">
      <c r="A28" s="49"/>
      <c r="B28" s="49"/>
      <c r="C28" s="44">
        <v>41940</v>
      </c>
      <c r="D28" s="45">
        <f>(Previsionnel!$C$4/COUNT('Prev. Act. Canal'!$C$5:$C$31))</f>
        <v>434782.60869565216</v>
      </c>
      <c r="E28" s="98">
        <f t="shared" ref="E28:K31" si="11">+E27+D28</f>
        <v>8695652.1739130449</v>
      </c>
      <c r="F28" s="45">
        <f>(Previsionnel!$C$5/COUNT('Prev. Act. Canal'!$C$5:$C$31))</f>
        <v>434782.60869565216</v>
      </c>
      <c r="G28" s="98">
        <f t="shared" si="11"/>
        <v>8695652.1739130449</v>
      </c>
      <c r="H28" s="45">
        <f>(Previsionnel!$C$6/COUNT('Prev. Act. Canal'!$C$5:$C$31))</f>
        <v>434782.60869565216</v>
      </c>
      <c r="I28" s="98">
        <f t="shared" si="11"/>
        <v>8695652.1739130449</v>
      </c>
      <c r="J28" s="45">
        <f>(Previsionnel!$C$7/COUNT('Prev. Act. Canal'!$C$5:$C$31))</f>
        <v>434782.60869565216</v>
      </c>
      <c r="K28" s="98">
        <f t="shared" si="11"/>
        <v>8695652.1739130449</v>
      </c>
      <c r="L28" s="50"/>
      <c r="M28" s="99"/>
      <c r="N28" s="50"/>
      <c r="O28" s="99"/>
      <c r="P28" s="50"/>
      <c r="Q28" s="99"/>
      <c r="R28" s="50"/>
      <c r="S28" s="99"/>
      <c r="T28" s="50"/>
      <c r="U28" s="99"/>
      <c r="V28" s="50"/>
      <c r="W28" s="99"/>
      <c r="X28" s="50"/>
      <c r="Y28" s="99"/>
      <c r="Z28" s="50"/>
      <c r="AA28" s="99"/>
      <c r="AB28" s="46">
        <f t="shared" si="1"/>
        <v>1739130.4347826086</v>
      </c>
      <c r="AC28" s="46">
        <f t="shared" si="3"/>
        <v>34782608.695652179</v>
      </c>
      <c r="AD28" s="47"/>
      <c r="AE28" s="47"/>
      <c r="AF28" s="48"/>
      <c r="AG28" s="48"/>
      <c r="AI28" s="56"/>
    </row>
    <row r="29" spans="1:35" x14ac:dyDescent="0.25">
      <c r="A29" s="49"/>
      <c r="B29" s="49"/>
      <c r="C29" s="44">
        <v>41941</v>
      </c>
      <c r="D29" s="45">
        <f>(Previsionnel!$C$4/COUNT('Prev. Act. Canal'!$C$5:$C$31))</f>
        <v>434782.60869565216</v>
      </c>
      <c r="E29" s="98">
        <f t="shared" si="11"/>
        <v>9130434.7826086972</v>
      </c>
      <c r="F29" s="45">
        <f>(Previsionnel!$C$5/COUNT('Prev. Act. Canal'!$C$5:$C$31))</f>
        <v>434782.60869565216</v>
      </c>
      <c r="G29" s="98">
        <f t="shared" si="11"/>
        <v>9130434.7826086972</v>
      </c>
      <c r="H29" s="45">
        <f>(Previsionnel!$C$6/COUNT('Prev. Act. Canal'!$C$5:$C$31))</f>
        <v>434782.60869565216</v>
      </c>
      <c r="I29" s="98">
        <f t="shared" si="11"/>
        <v>9130434.7826086972</v>
      </c>
      <c r="J29" s="45">
        <f>(Previsionnel!$C$7/COUNT('Prev. Act. Canal'!$C$5:$C$31))</f>
        <v>434782.60869565216</v>
      </c>
      <c r="K29" s="98">
        <f t="shared" si="11"/>
        <v>9130434.7826086972</v>
      </c>
      <c r="L29" s="50"/>
      <c r="M29" s="99"/>
      <c r="N29" s="50"/>
      <c r="O29" s="99"/>
      <c r="P29" s="50"/>
      <c r="Q29" s="99"/>
      <c r="R29" s="50"/>
      <c r="S29" s="99"/>
      <c r="T29" s="45"/>
      <c r="U29" s="98"/>
      <c r="V29" s="50"/>
      <c r="W29" s="99"/>
      <c r="X29" s="50"/>
      <c r="Y29" s="99"/>
      <c r="Z29" s="50"/>
      <c r="AA29" s="99"/>
      <c r="AB29" s="46">
        <f t="shared" si="1"/>
        <v>1739130.4347826086</v>
      </c>
      <c r="AC29" s="46">
        <f t="shared" si="3"/>
        <v>36521739.130434789</v>
      </c>
      <c r="AD29" s="47"/>
      <c r="AE29" s="47"/>
      <c r="AF29" s="48"/>
      <c r="AG29" s="48"/>
      <c r="AI29" s="56"/>
    </row>
    <row r="30" spans="1:35" x14ac:dyDescent="0.25">
      <c r="A30" s="49"/>
      <c r="B30" s="49"/>
      <c r="C30" s="44">
        <v>41942</v>
      </c>
      <c r="D30" s="45">
        <f>(Previsionnel!$C$4/COUNT('Prev. Act. Canal'!$C$5:$C$31))</f>
        <v>434782.60869565216</v>
      </c>
      <c r="E30" s="98">
        <f t="shared" si="11"/>
        <v>9565217.3913043495</v>
      </c>
      <c r="F30" s="45">
        <f>(Previsionnel!$C$5/COUNT('Prev. Act. Canal'!$C$5:$C$31))</f>
        <v>434782.60869565216</v>
      </c>
      <c r="G30" s="98">
        <f t="shared" si="11"/>
        <v>9565217.3913043495</v>
      </c>
      <c r="H30" s="45">
        <f>(Previsionnel!$C$6/COUNT('Prev. Act. Canal'!$C$5:$C$31))</f>
        <v>434782.60869565216</v>
      </c>
      <c r="I30" s="98">
        <f t="shared" si="11"/>
        <v>9565217.3913043495</v>
      </c>
      <c r="J30" s="45">
        <f>(Previsionnel!$C$7/COUNT('Prev. Act. Canal'!$C$5:$C$31))</f>
        <v>434782.60869565216</v>
      </c>
      <c r="K30" s="98">
        <f t="shared" si="11"/>
        <v>9565217.3913043495</v>
      </c>
      <c r="L30" s="50"/>
      <c r="M30" s="99"/>
      <c r="N30" s="50"/>
      <c r="O30" s="99"/>
      <c r="P30" s="50"/>
      <c r="Q30" s="99"/>
      <c r="R30" s="50"/>
      <c r="S30" s="99"/>
      <c r="T30" s="45"/>
      <c r="U30" s="98"/>
      <c r="V30" s="50"/>
      <c r="W30" s="99"/>
      <c r="X30" s="50"/>
      <c r="Y30" s="99"/>
      <c r="Z30" s="50"/>
      <c r="AA30" s="99"/>
      <c r="AB30" s="46">
        <f t="shared" si="1"/>
        <v>1739130.4347826086</v>
      </c>
      <c r="AC30" s="46">
        <f t="shared" si="3"/>
        <v>38260869.565217398</v>
      </c>
      <c r="AD30" s="47"/>
      <c r="AE30" s="47"/>
      <c r="AF30" s="48"/>
      <c r="AG30" s="48"/>
      <c r="AI30" s="56"/>
    </row>
    <row r="31" spans="1:35" x14ac:dyDescent="0.25">
      <c r="A31" s="49"/>
      <c r="B31" s="49"/>
      <c r="C31" s="44">
        <v>41943</v>
      </c>
      <c r="D31" s="45">
        <f>(Previsionnel!$C$4/COUNT('Prev. Act. Canal'!$C$5:$C$31))</f>
        <v>434782.60869565216</v>
      </c>
      <c r="E31" s="98">
        <f t="shared" si="11"/>
        <v>10000000.000000002</v>
      </c>
      <c r="F31" s="45">
        <f>(Previsionnel!$C$5/COUNT('Prev. Act. Canal'!$C$5:$C$31))</f>
        <v>434782.60869565216</v>
      </c>
      <c r="G31" s="98">
        <f t="shared" si="11"/>
        <v>10000000.000000002</v>
      </c>
      <c r="H31" s="45">
        <f>(Previsionnel!$C$6/COUNT('Prev. Act. Canal'!$C$5:$C$31))</f>
        <v>434782.60869565216</v>
      </c>
      <c r="I31" s="98">
        <f t="shared" si="11"/>
        <v>10000000.000000002</v>
      </c>
      <c r="J31" s="45">
        <f>(Previsionnel!$C$7/COUNT('Prev. Act. Canal'!$C$5:$C$31))</f>
        <v>434782.60869565216</v>
      </c>
      <c r="K31" s="98">
        <f t="shared" si="11"/>
        <v>10000000.000000002</v>
      </c>
      <c r="L31" s="50"/>
      <c r="M31" s="99"/>
      <c r="N31" s="50"/>
      <c r="O31" s="99"/>
      <c r="P31" s="50"/>
      <c r="Q31" s="99"/>
      <c r="R31" s="50"/>
      <c r="S31" s="99"/>
      <c r="T31" s="50"/>
      <c r="U31" s="99"/>
      <c r="V31" s="50"/>
      <c r="W31" s="99"/>
      <c r="X31" s="50"/>
      <c r="Y31" s="99"/>
      <c r="Z31" s="50"/>
      <c r="AA31" s="99"/>
      <c r="AB31" s="46">
        <f t="shared" si="1"/>
        <v>1739130.4347826086</v>
      </c>
      <c r="AC31" s="46">
        <f t="shared" si="3"/>
        <v>40000000.000000007</v>
      </c>
      <c r="AD31" s="47"/>
      <c r="AE31" s="47"/>
      <c r="AF31" s="48"/>
      <c r="AG31" s="48"/>
      <c r="AI31" s="56"/>
    </row>
    <row r="32" spans="1:35" ht="15.75" x14ac:dyDescent="0.25">
      <c r="A32" s="35" t="str">
        <f>PROPER(TEXT(DATE(2014,11,1),"mmmm aaaa"))</f>
        <v>Novembre 2014</v>
      </c>
      <c r="B32" s="36"/>
      <c r="C32" s="36"/>
      <c r="D32" s="37">
        <f t="shared" ref="D32:J32" si="12">SUM(D33,D39,D45,D51)</f>
        <v>10000000</v>
      </c>
      <c r="E32" s="37"/>
      <c r="F32" s="37">
        <f t="shared" si="12"/>
        <v>10000000</v>
      </c>
      <c r="G32" s="37"/>
      <c r="H32" s="37">
        <f t="shared" si="12"/>
        <v>10000000</v>
      </c>
      <c r="I32" s="37"/>
      <c r="J32" s="37">
        <f t="shared" si="12"/>
        <v>10000000</v>
      </c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8">
        <f t="shared" si="1"/>
        <v>40000000</v>
      </c>
      <c r="AC32" s="38"/>
      <c r="AD32" s="38"/>
      <c r="AE32" s="38"/>
      <c r="AF32" s="38"/>
      <c r="AG32" s="38"/>
      <c r="AI32" s="56"/>
    </row>
    <row r="33" spans="1:35" ht="15.75" x14ac:dyDescent="0.25">
      <c r="A33" s="40" t="s">
        <v>33</v>
      </c>
      <c r="B33" s="41">
        <v>45</v>
      </c>
      <c r="C33" s="51"/>
      <c r="D33" s="42">
        <f t="shared" ref="D33:J33" si="13">SUM(D34:D38)</f>
        <v>2500000</v>
      </c>
      <c r="E33" s="42"/>
      <c r="F33" s="42">
        <f t="shared" si="13"/>
        <v>2500000</v>
      </c>
      <c r="G33" s="42"/>
      <c r="H33" s="42">
        <f t="shared" si="13"/>
        <v>2500000</v>
      </c>
      <c r="I33" s="42"/>
      <c r="J33" s="42">
        <f t="shared" si="13"/>
        <v>2500000</v>
      </c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3">
        <f t="shared" si="1"/>
        <v>10000000</v>
      </c>
      <c r="AC33" s="43"/>
      <c r="AD33" s="43"/>
      <c r="AE33" s="43"/>
      <c r="AF33" s="43"/>
      <c r="AG33" s="43"/>
      <c r="AI33" s="39"/>
    </row>
    <row r="34" spans="1:35" x14ac:dyDescent="0.25">
      <c r="A34" s="49"/>
      <c r="B34" s="49"/>
      <c r="C34" s="44">
        <v>41946</v>
      </c>
      <c r="D34" s="45">
        <f>(Previsionnel!$D$4/COUNT($C$34:$C$56))</f>
        <v>500000</v>
      </c>
      <c r="E34" s="98">
        <f>+D34</f>
        <v>500000</v>
      </c>
      <c r="F34" s="45">
        <f>(Previsionnel!$D$5/COUNT($C$34:$C$56))</f>
        <v>500000</v>
      </c>
      <c r="G34" s="98">
        <f>+F34</f>
        <v>500000</v>
      </c>
      <c r="H34" s="45">
        <f>(Previsionnel!$D$6/COUNT($C$34:$C$56))</f>
        <v>500000</v>
      </c>
      <c r="I34" s="98">
        <f>+H34</f>
        <v>500000</v>
      </c>
      <c r="J34" s="45">
        <f>(Previsionnel!$D$7/COUNT($C$34:$C$56))</f>
        <v>500000</v>
      </c>
      <c r="K34" s="98">
        <f>+J34</f>
        <v>500000</v>
      </c>
      <c r="L34" s="99"/>
      <c r="M34" s="99"/>
      <c r="N34" s="99"/>
      <c r="O34" s="99"/>
      <c r="P34" s="99"/>
      <c r="Q34" s="99"/>
      <c r="R34" s="99"/>
      <c r="S34" s="99"/>
      <c r="T34" s="98"/>
      <c r="U34" s="98"/>
      <c r="V34" s="99"/>
      <c r="W34" s="99"/>
      <c r="X34" s="99"/>
      <c r="Y34" s="99"/>
      <c r="Z34" s="50"/>
      <c r="AA34" s="99"/>
      <c r="AB34" s="46">
        <f t="shared" si="1"/>
        <v>2000000</v>
      </c>
      <c r="AC34" s="46">
        <f t="shared" si="3"/>
        <v>2000000</v>
      </c>
      <c r="AD34" s="47"/>
      <c r="AE34" s="47"/>
      <c r="AF34" s="48"/>
      <c r="AG34" s="48"/>
      <c r="AI34" s="56"/>
    </row>
    <row r="35" spans="1:35" x14ac:dyDescent="0.25">
      <c r="A35" s="49"/>
      <c r="B35" s="49"/>
      <c r="C35" s="44">
        <v>41947</v>
      </c>
      <c r="D35" s="45">
        <f>(Previsionnel!$D$4/COUNT($C$34:$C$56))</f>
        <v>500000</v>
      </c>
      <c r="E35" s="98">
        <f t="shared" ref="E35:K38" si="14">+E34+D35</f>
        <v>1000000</v>
      </c>
      <c r="F35" s="45">
        <f>(Previsionnel!$D$5/COUNT($C$34:$C$56))</f>
        <v>500000</v>
      </c>
      <c r="G35" s="98">
        <f t="shared" si="14"/>
        <v>1000000</v>
      </c>
      <c r="H35" s="45">
        <f>(Previsionnel!$D$6/COUNT($C$34:$C$56))</f>
        <v>500000</v>
      </c>
      <c r="I35" s="98">
        <f t="shared" si="14"/>
        <v>1000000</v>
      </c>
      <c r="J35" s="45">
        <f>(Previsionnel!$D$7/COUNT($C$34:$C$56))</f>
        <v>500000</v>
      </c>
      <c r="K35" s="98">
        <f t="shared" si="14"/>
        <v>1000000</v>
      </c>
      <c r="L35" s="99"/>
      <c r="M35" s="99"/>
      <c r="N35" s="99"/>
      <c r="O35" s="99"/>
      <c r="P35" s="99"/>
      <c r="Q35" s="99"/>
      <c r="R35" s="99"/>
      <c r="S35" s="99"/>
      <c r="T35" s="99"/>
      <c r="U35" s="99"/>
      <c r="V35" s="99"/>
      <c r="W35" s="99"/>
      <c r="X35" s="99"/>
      <c r="Y35" s="99"/>
      <c r="Z35" s="50"/>
      <c r="AA35" s="99"/>
      <c r="AB35" s="46">
        <f t="shared" si="1"/>
        <v>2000000</v>
      </c>
      <c r="AC35" s="46">
        <f t="shared" si="3"/>
        <v>4000000</v>
      </c>
      <c r="AD35" s="47"/>
      <c r="AE35" s="47"/>
      <c r="AF35" s="48"/>
      <c r="AG35" s="48"/>
      <c r="AI35" s="56"/>
    </row>
    <row r="36" spans="1:35" x14ac:dyDescent="0.25">
      <c r="A36" s="49"/>
      <c r="B36" s="49"/>
      <c r="C36" s="44">
        <v>41948</v>
      </c>
      <c r="D36" s="45">
        <f>(Previsionnel!$D$4/COUNT($C$34:$C$56))</f>
        <v>500000</v>
      </c>
      <c r="E36" s="98">
        <f t="shared" si="14"/>
        <v>1500000</v>
      </c>
      <c r="F36" s="45">
        <f>(Previsionnel!$D$5/COUNT($C$34:$C$56))</f>
        <v>500000</v>
      </c>
      <c r="G36" s="98">
        <f t="shared" si="14"/>
        <v>1500000</v>
      </c>
      <c r="H36" s="45">
        <f>(Previsionnel!$D$6/COUNT($C$34:$C$56))</f>
        <v>500000</v>
      </c>
      <c r="I36" s="98">
        <f t="shared" si="14"/>
        <v>1500000</v>
      </c>
      <c r="J36" s="45">
        <f>(Previsionnel!$D$7/COUNT($C$34:$C$56))</f>
        <v>500000</v>
      </c>
      <c r="K36" s="98">
        <f t="shared" si="14"/>
        <v>1500000</v>
      </c>
      <c r="L36" s="99"/>
      <c r="M36" s="99"/>
      <c r="N36" s="99"/>
      <c r="O36" s="99"/>
      <c r="P36" s="99"/>
      <c r="Q36" s="99"/>
      <c r="R36" s="99"/>
      <c r="S36" s="99"/>
      <c r="T36" s="98"/>
      <c r="U36" s="98"/>
      <c r="V36" s="99"/>
      <c r="W36" s="99"/>
      <c r="X36" s="99"/>
      <c r="Y36" s="99"/>
      <c r="Z36" s="50"/>
      <c r="AA36" s="99"/>
      <c r="AB36" s="46">
        <f t="shared" si="1"/>
        <v>2000000</v>
      </c>
      <c r="AC36" s="46">
        <f t="shared" si="3"/>
        <v>6000000</v>
      </c>
      <c r="AD36" s="47"/>
      <c r="AE36" s="47"/>
      <c r="AF36" s="48"/>
      <c r="AG36" s="48"/>
      <c r="AI36" s="56"/>
    </row>
    <row r="37" spans="1:35" x14ac:dyDescent="0.25">
      <c r="A37" s="49"/>
      <c r="B37" s="49"/>
      <c r="C37" s="44">
        <v>41949</v>
      </c>
      <c r="D37" s="45">
        <f>(Previsionnel!$D$4/COUNT($C$34:$C$56))</f>
        <v>500000</v>
      </c>
      <c r="E37" s="98">
        <f t="shared" si="14"/>
        <v>2000000</v>
      </c>
      <c r="F37" s="45">
        <f>(Previsionnel!$D$5/COUNT($C$34:$C$56))</f>
        <v>500000</v>
      </c>
      <c r="G37" s="98">
        <f t="shared" si="14"/>
        <v>2000000</v>
      </c>
      <c r="H37" s="45">
        <f>(Previsionnel!$D$6/COUNT($C$34:$C$56))</f>
        <v>500000</v>
      </c>
      <c r="I37" s="98">
        <f t="shared" si="14"/>
        <v>2000000</v>
      </c>
      <c r="J37" s="45">
        <f>(Previsionnel!$D$7/COUNT($C$34:$C$56))</f>
        <v>500000</v>
      </c>
      <c r="K37" s="98">
        <f t="shared" si="14"/>
        <v>2000000</v>
      </c>
      <c r="L37" s="99"/>
      <c r="M37" s="99"/>
      <c r="N37" s="99"/>
      <c r="O37" s="99"/>
      <c r="P37" s="99"/>
      <c r="Q37" s="99"/>
      <c r="R37" s="99"/>
      <c r="S37" s="99"/>
      <c r="T37" s="98"/>
      <c r="U37" s="98"/>
      <c r="V37" s="99"/>
      <c r="W37" s="99"/>
      <c r="X37" s="99"/>
      <c r="Y37" s="99"/>
      <c r="Z37" s="50"/>
      <c r="AA37" s="99"/>
      <c r="AB37" s="46">
        <f t="shared" si="1"/>
        <v>2000000</v>
      </c>
      <c r="AC37" s="46">
        <f t="shared" si="3"/>
        <v>8000000</v>
      </c>
      <c r="AD37" s="47"/>
      <c r="AE37" s="47"/>
      <c r="AF37" s="48"/>
      <c r="AG37" s="48"/>
      <c r="AI37" s="56"/>
    </row>
    <row r="38" spans="1:35" x14ac:dyDescent="0.25">
      <c r="A38" s="49"/>
      <c r="B38" s="49"/>
      <c r="C38" s="44">
        <v>41950</v>
      </c>
      <c r="D38" s="45">
        <f>(Previsionnel!$D$4/COUNT($C$34:$C$56))</f>
        <v>500000</v>
      </c>
      <c r="E38" s="98">
        <f t="shared" si="14"/>
        <v>2500000</v>
      </c>
      <c r="F38" s="45">
        <f>(Previsionnel!$D$5/COUNT($C$34:$C$56))</f>
        <v>500000</v>
      </c>
      <c r="G38" s="98">
        <f t="shared" si="14"/>
        <v>2500000</v>
      </c>
      <c r="H38" s="45">
        <f>(Previsionnel!$D$6/COUNT($C$34:$C$56))</f>
        <v>500000</v>
      </c>
      <c r="I38" s="98">
        <f t="shared" si="14"/>
        <v>2500000</v>
      </c>
      <c r="J38" s="45">
        <f>(Previsionnel!$D$7/COUNT($C$34:$C$56))</f>
        <v>500000</v>
      </c>
      <c r="K38" s="98">
        <f t="shared" si="14"/>
        <v>2500000</v>
      </c>
      <c r="L38" s="50"/>
      <c r="M38" s="99"/>
      <c r="N38" s="50"/>
      <c r="O38" s="99"/>
      <c r="P38" s="50"/>
      <c r="Q38" s="99"/>
      <c r="R38" s="50"/>
      <c r="S38" s="99"/>
      <c r="T38" s="50"/>
      <c r="U38" s="99"/>
      <c r="V38" s="50"/>
      <c r="W38" s="99"/>
      <c r="X38" s="50"/>
      <c r="Y38" s="99"/>
      <c r="Z38" s="50"/>
      <c r="AA38" s="99"/>
      <c r="AB38" s="46">
        <f t="shared" si="1"/>
        <v>2000000</v>
      </c>
      <c r="AC38" s="46">
        <f t="shared" si="3"/>
        <v>10000000</v>
      </c>
      <c r="AD38" s="47"/>
      <c r="AE38" s="47"/>
      <c r="AF38" s="48"/>
      <c r="AG38" s="48"/>
      <c r="AI38" s="56"/>
    </row>
    <row r="39" spans="1:35" ht="15.75" x14ac:dyDescent="0.25">
      <c r="A39" s="40" t="s">
        <v>33</v>
      </c>
      <c r="B39" s="41">
        <v>46</v>
      </c>
      <c r="C39" s="51"/>
      <c r="D39" s="42">
        <f t="shared" ref="D39:J39" si="15">SUM(D40:D44)</f>
        <v>2500000</v>
      </c>
      <c r="E39" s="42"/>
      <c r="F39" s="42">
        <f t="shared" si="15"/>
        <v>2500000</v>
      </c>
      <c r="G39" s="42"/>
      <c r="H39" s="42">
        <f t="shared" si="15"/>
        <v>2500000</v>
      </c>
      <c r="I39" s="42"/>
      <c r="J39" s="42">
        <f t="shared" si="15"/>
        <v>2500000</v>
      </c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  <c r="AB39" s="43">
        <f t="shared" si="1"/>
        <v>10000000</v>
      </c>
      <c r="AC39" s="43"/>
      <c r="AD39" s="43"/>
      <c r="AE39" s="43"/>
      <c r="AF39" s="43"/>
      <c r="AG39" s="43"/>
      <c r="AI39" s="39"/>
    </row>
    <row r="40" spans="1:35" x14ac:dyDescent="0.25">
      <c r="A40" s="49"/>
      <c r="B40" s="49"/>
      <c r="C40" s="44">
        <v>41953</v>
      </c>
      <c r="D40" s="45">
        <f>(Previsionnel!$D$4/COUNT($C$34:$C$56))</f>
        <v>500000</v>
      </c>
      <c r="E40" s="98">
        <f>+E38+D40</f>
        <v>3000000</v>
      </c>
      <c r="F40" s="45">
        <f>(Previsionnel!$D$5/COUNT($C$34:$C$56))</f>
        <v>500000</v>
      </c>
      <c r="G40" s="98">
        <f>+G38+F40</f>
        <v>3000000</v>
      </c>
      <c r="H40" s="45">
        <f>(Previsionnel!$D$6/COUNT($C$34:$C$56))</f>
        <v>500000</v>
      </c>
      <c r="I40" s="98">
        <f>+I38+H40</f>
        <v>3000000</v>
      </c>
      <c r="J40" s="45">
        <f>(Previsionnel!$D$7/COUNT($C$34:$C$56))</f>
        <v>500000</v>
      </c>
      <c r="K40" s="98">
        <f>+K38+J40</f>
        <v>3000000</v>
      </c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46">
        <f t="shared" si="1"/>
        <v>2000000</v>
      </c>
      <c r="AC40" s="46">
        <f t="shared" si="3"/>
        <v>12000000</v>
      </c>
      <c r="AD40" s="47"/>
      <c r="AE40" s="47"/>
      <c r="AF40" s="48"/>
      <c r="AG40" s="48"/>
      <c r="AI40" s="56"/>
    </row>
    <row r="41" spans="1:35" x14ac:dyDescent="0.25">
      <c r="A41" s="49"/>
      <c r="B41" s="49"/>
      <c r="C41" s="44">
        <v>41954</v>
      </c>
      <c r="D41" s="45">
        <f>(Previsionnel!$D$4/COUNT($C$34:$C$56))</f>
        <v>500000</v>
      </c>
      <c r="E41" s="98">
        <f t="shared" ref="E41:K44" si="16">+E40+D41</f>
        <v>3500000</v>
      </c>
      <c r="F41" s="45">
        <f>(Previsionnel!$D$5/COUNT($C$34:$C$56))</f>
        <v>500000</v>
      </c>
      <c r="G41" s="98">
        <f t="shared" si="16"/>
        <v>3500000</v>
      </c>
      <c r="H41" s="45">
        <f>(Previsionnel!$D$6/COUNT($C$34:$C$56))</f>
        <v>500000</v>
      </c>
      <c r="I41" s="98">
        <f t="shared" si="16"/>
        <v>3500000</v>
      </c>
      <c r="J41" s="45">
        <f>(Previsionnel!$D$7/COUNT($C$34:$C$56))</f>
        <v>500000</v>
      </c>
      <c r="K41" s="98">
        <f t="shared" si="16"/>
        <v>3500000</v>
      </c>
      <c r="L41" s="50"/>
      <c r="M41" s="99"/>
      <c r="N41" s="50"/>
      <c r="O41" s="99"/>
      <c r="P41" s="50"/>
      <c r="Q41" s="99"/>
      <c r="R41" s="50"/>
      <c r="S41" s="99"/>
      <c r="T41" s="50"/>
      <c r="U41" s="99"/>
      <c r="V41" s="50"/>
      <c r="W41" s="99"/>
      <c r="X41" s="50"/>
      <c r="Y41" s="99"/>
      <c r="Z41" s="50"/>
      <c r="AA41" s="99"/>
      <c r="AB41" s="46">
        <f t="shared" si="1"/>
        <v>2000000</v>
      </c>
      <c r="AC41" s="46">
        <f t="shared" si="3"/>
        <v>14000000</v>
      </c>
      <c r="AD41" s="47"/>
      <c r="AE41" s="47"/>
      <c r="AF41" s="48"/>
      <c r="AG41" s="48"/>
      <c r="AI41" s="56"/>
    </row>
    <row r="42" spans="1:35" x14ac:dyDescent="0.25">
      <c r="A42" s="49"/>
      <c r="B42" s="49"/>
      <c r="C42" s="44">
        <v>41955</v>
      </c>
      <c r="D42" s="45">
        <f>(Previsionnel!$D$4/COUNT($C$34:$C$56))</f>
        <v>500000</v>
      </c>
      <c r="E42" s="98">
        <f t="shared" si="16"/>
        <v>4000000</v>
      </c>
      <c r="F42" s="45">
        <f>(Previsionnel!$D$5/COUNT($C$34:$C$56))</f>
        <v>500000</v>
      </c>
      <c r="G42" s="98">
        <f t="shared" si="16"/>
        <v>4000000</v>
      </c>
      <c r="H42" s="45">
        <f>(Previsionnel!$D$6/COUNT($C$34:$C$56))</f>
        <v>500000</v>
      </c>
      <c r="I42" s="98">
        <f t="shared" si="16"/>
        <v>4000000</v>
      </c>
      <c r="J42" s="45">
        <f>(Previsionnel!$D$7/COUNT($C$34:$C$56))</f>
        <v>500000</v>
      </c>
      <c r="K42" s="98">
        <f t="shared" si="16"/>
        <v>4000000</v>
      </c>
      <c r="L42" s="50"/>
      <c r="M42" s="99"/>
      <c r="N42" s="50"/>
      <c r="O42" s="99"/>
      <c r="P42" s="50"/>
      <c r="Q42" s="99"/>
      <c r="R42" s="50"/>
      <c r="S42" s="99"/>
      <c r="T42" s="50"/>
      <c r="U42" s="99"/>
      <c r="V42" s="50"/>
      <c r="W42" s="99"/>
      <c r="X42" s="50"/>
      <c r="Y42" s="99"/>
      <c r="Z42" s="50"/>
      <c r="AA42" s="99"/>
      <c r="AB42" s="46">
        <f t="shared" si="1"/>
        <v>2000000</v>
      </c>
      <c r="AC42" s="46">
        <f t="shared" si="3"/>
        <v>16000000</v>
      </c>
      <c r="AD42" s="47"/>
      <c r="AE42" s="47"/>
      <c r="AF42" s="48"/>
      <c r="AG42" s="48"/>
      <c r="AI42" s="56"/>
    </row>
    <row r="43" spans="1:35" x14ac:dyDescent="0.25">
      <c r="A43" s="49"/>
      <c r="B43" s="49"/>
      <c r="C43" s="44">
        <v>41956</v>
      </c>
      <c r="D43" s="45">
        <f>(Previsionnel!$D$4/COUNT($C$34:$C$56))</f>
        <v>500000</v>
      </c>
      <c r="E43" s="98">
        <f t="shared" si="16"/>
        <v>4500000</v>
      </c>
      <c r="F43" s="45">
        <f>(Previsionnel!$D$5/COUNT($C$34:$C$56))</f>
        <v>500000</v>
      </c>
      <c r="G43" s="98">
        <f t="shared" si="16"/>
        <v>4500000</v>
      </c>
      <c r="H43" s="45">
        <f>(Previsionnel!$D$6/COUNT($C$34:$C$56))</f>
        <v>500000</v>
      </c>
      <c r="I43" s="98">
        <f t="shared" si="16"/>
        <v>4500000</v>
      </c>
      <c r="J43" s="45">
        <f>(Previsionnel!$D$7/COUNT($C$34:$C$56))</f>
        <v>500000</v>
      </c>
      <c r="K43" s="98">
        <f t="shared" si="16"/>
        <v>4500000</v>
      </c>
      <c r="L43" s="50"/>
      <c r="M43" s="99"/>
      <c r="N43" s="50"/>
      <c r="O43" s="99"/>
      <c r="P43" s="50"/>
      <c r="Q43" s="99"/>
      <c r="R43" s="50"/>
      <c r="S43" s="99"/>
      <c r="T43" s="50"/>
      <c r="U43" s="99"/>
      <c r="V43" s="50"/>
      <c r="W43" s="99"/>
      <c r="X43" s="50"/>
      <c r="Y43" s="99"/>
      <c r="Z43" s="50"/>
      <c r="AA43" s="99"/>
      <c r="AB43" s="46">
        <f t="shared" si="1"/>
        <v>2000000</v>
      </c>
      <c r="AC43" s="46">
        <f t="shared" si="3"/>
        <v>18000000</v>
      </c>
      <c r="AD43" s="47"/>
      <c r="AE43" s="47"/>
      <c r="AF43" s="48"/>
      <c r="AG43" s="48"/>
      <c r="AI43" s="56"/>
    </row>
    <row r="44" spans="1:35" x14ac:dyDescent="0.25">
      <c r="A44" s="49"/>
      <c r="B44" s="49"/>
      <c r="C44" s="44">
        <v>41957</v>
      </c>
      <c r="D44" s="45">
        <f>(Previsionnel!$D$4/COUNT($C$34:$C$56))</f>
        <v>500000</v>
      </c>
      <c r="E44" s="98">
        <f t="shared" si="16"/>
        <v>5000000</v>
      </c>
      <c r="F44" s="45">
        <f>(Previsionnel!$D$5/COUNT($C$34:$C$56))</f>
        <v>500000</v>
      </c>
      <c r="G44" s="98">
        <f t="shared" si="16"/>
        <v>5000000</v>
      </c>
      <c r="H44" s="45">
        <f>(Previsionnel!$D$6/COUNT($C$34:$C$56))</f>
        <v>500000</v>
      </c>
      <c r="I44" s="98">
        <f t="shared" si="16"/>
        <v>5000000</v>
      </c>
      <c r="J44" s="45">
        <f>(Previsionnel!$D$7/COUNT($C$34:$C$56))</f>
        <v>500000</v>
      </c>
      <c r="K44" s="98">
        <f t="shared" si="16"/>
        <v>5000000</v>
      </c>
      <c r="L44" s="50"/>
      <c r="M44" s="99"/>
      <c r="N44" s="50"/>
      <c r="O44" s="99"/>
      <c r="P44" s="50"/>
      <c r="Q44" s="99"/>
      <c r="R44" s="50"/>
      <c r="S44" s="99"/>
      <c r="T44" s="50"/>
      <c r="U44" s="99"/>
      <c r="V44" s="50"/>
      <c r="W44" s="99"/>
      <c r="X44" s="50"/>
      <c r="Y44" s="99"/>
      <c r="Z44" s="50"/>
      <c r="AA44" s="99"/>
      <c r="AB44" s="46">
        <f t="shared" si="1"/>
        <v>2000000</v>
      </c>
      <c r="AC44" s="46">
        <f t="shared" si="3"/>
        <v>20000000</v>
      </c>
      <c r="AD44" s="47"/>
      <c r="AE44" s="47"/>
      <c r="AF44" s="48"/>
      <c r="AG44" s="48"/>
      <c r="AI44" s="56"/>
    </row>
    <row r="45" spans="1:35" ht="15.75" x14ac:dyDescent="0.25">
      <c r="A45" s="40" t="s">
        <v>33</v>
      </c>
      <c r="B45" s="41">
        <v>47</v>
      </c>
      <c r="C45" s="51"/>
      <c r="D45" s="42">
        <f t="shared" ref="D45:J45" si="17">SUM(D46:D50)</f>
        <v>2500000</v>
      </c>
      <c r="E45" s="42"/>
      <c r="F45" s="42">
        <f t="shared" si="17"/>
        <v>2500000</v>
      </c>
      <c r="G45" s="42"/>
      <c r="H45" s="42">
        <f t="shared" si="17"/>
        <v>2500000</v>
      </c>
      <c r="I45" s="42"/>
      <c r="J45" s="42">
        <f t="shared" si="17"/>
        <v>2500000</v>
      </c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2"/>
      <c r="Y45" s="42"/>
      <c r="Z45" s="42"/>
      <c r="AA45" s="42"/>
      <c r="AB45" s="43">
        <f t="shared" si="1"/>
        <v>10000000</v>
      </c>
      <c r="AC45" s="43"/>
      <c r="AD45" s="43"/>
      <c r="AE45" s="43"/>
      <c r="AF45" s="43"/>
      <c r="AG45" s="43"/>
      <c r="AI45" s="39"/>
    </row>
    <row r="46" spans="1:35" x14ac:dyDescent="0.25">
      <c r="A46" s="49"/>
      <c r="B46" s="49"/>
      <c r="C46" s="44">
        <v>41960</v>
      </c>
      <c r="D46" s="45">
        <f>(Previsionnel!$D$4/COUNT($C$34:$C$56))</f>
        <v>500000</v>
      </c>
      <c r="E46" s="98">
        <f>+E44+D46</f>
        <v>5500000</v>
      </c>
      <c r="F46" s="45">
        <f>(Previsionnel!$D$5/COUNT($C$34:$C$56))</f>
        <v>500000</v>
      </c>
      <c r="G46" s="98">
        <f>+G44+F46</f>
        <v>5500000</v>
      </c>
      <c r="H46" s="45">
        <f>(Previsionnel!$D$6/COUNT($C$34:$C$56))</f>
        <v>500000</v>
      </c>
      <c r="I46" s="98">
        <f>+I44+H46</f>
        <v>5500000</v>
      </c>
      <c r="J46" s="45">
        <f>(Previsionnel!$D$7/COUNT($C$34:$C$56))</f>
        <v>500000</v>
      </c>
      <c r="K46" s="98">
        <f>+K44+J46</f>
        <v>5500000</v>
      </c>
      <c r="L46" s="50"/>
      <c r="M46" s="99"/>
      <c r="N46" s="50"/>
      <c r="O46" s="99"/>
      <c r="P46" s="50"/>
      <c r="Q46" s="99"/>
      <c r="R46" s="50"/>
      <c r="S46" s="99"/>
      <c r="T46" s="50"/>
      <c r="U46" s="99"/>
      <c r="V46" s="50"/>
      <c r="W46" s="99"/>
      <c r="X46" s="50"/>
      <c r="Y46" s="99"/>
      <c r="Z46" s="50"/>
      <c r="AA46" s="99"/>
      <c r="AB46" s="46">
        <f t="shared" si="1"/>
        <v>2000000</v>
      </c>
      <c r="AC46" s="46">
        <f t="shared" si="3"/>
        <v>22000000</v>
      </c>
      <c r="AD46" s="47"/>
      <c r="AE46" s="47"/>
      <c r="AF46" s="48"/>
      <c r="AG46" s="48"/>
      <c r="AI46" s="56"/>
    </row>
    <row r="47" spans="1:35" x14ac:dyDescent="0.25">
      <c r="A47" s="49"/>
      <c r="B47" s="49"/>
      <c r="C47" s="44">
        <v>41961</v>
      </c>
      <c r="D47" s="45">
        <f>(Previsionnel!$D$4/COUNT($C$34:$C$56))</f>
        <v>500000</v>
      </c>
      <c r="E47" s="98">
        <f t="shared" ref="E47:K50" si="18">+E46+D47</f>
        <v>6000000</v>
      </c>
      <c r="F47" s="45">
        <f>(Previsionnel!$D$5/COUNT($C$34:$C$56))</f>
        <v>500000</v>
      </c>
      <c r="G47" s="98">
        <f t="shared" si="18"/>
        <v>6000000</v>
      </c>
      <c r="H47" s="45">
        <f>(Previsionnel!$D$6/COUNT($C$34:$C$56))</f>
        <v>500000</v>
      </c>
      <c r="I47" s="98">
        <f t="shared" si="18"/>
        <v>6000000</v>
      </c>
      <c r="J47" s="45">
        <f>(Previsionnel!$D$7/COUNT($C$34:$C$56))</f>
        <v>500000</v>
      </c>
      <c r="K47" s="98">
        <f t="shared" si="18"/>
        <v>6000000</v>
      </c>
      <c r="L47" s="50"/>
      <c r="M47" s="99"/>
      <c r="N47" s="50"/>
      <c r="O47" s="99"/>
      <c r="P47" s="50"/>
      <c r="Q47" s="99"/>
      <c r="R47" s="50"/>
      <c r="S47" s="99"/>
      <c r="T47" s="50"/>
      <c r="U47" s="99"/>
      <c r="V47" s="50"/>
      <c r="W47" s="99"/>
      <c r="X47" s="50"/>
      <c r="Y47" s="99"/>
      <c r="Z47" s="50"/>
      <c r="AA47" s="99"/>
      <c r="AB47" s="46">
        <f t="shared" si="1"/>
        <v>2000000</v>
      </c>
      <c r="AC47" s="46">
        <f t="shared" si="3"/>
        <v>24000000</v>
      </c>
      <c r="AD47" s="47"/>
      <c r="AE47" s="47"/>
      <c r="AF47" s="48"/>
      <c r="AG47" s="48"/>
      <c r="AI47" s="56"/>
    </row>
    <row r="48" spans="1:35" x14ac:dyDescent="0.25">
      <c r="A48" s="49"/>
      <c r="B48" s="49"/>
      <c r="C48" s="44">
        <v>41962</v>
      </c>
      <c r="D48" s="45">
        <f>(Previsionnel!$D$4/COUNT($C$34:$C$56))</f>
        <v>500000</v>
      </c>
      <c r="E48" s="98">
        <f>+E47+D48</f>
        <v>6500000</v>
      </c>
      <c r="F48" s="45">
        <f>(Previsionnel!$D$5/COUNT($C$34:$C$56))</f>
        <v>500000</v>
      </c>
      <c r="G48" s="98">
        <f t="shared" si="18"/>
        <v>6500000</v>
      </c>
      <c r="H48" s="45">
        <f>(Previsionnel!$D$6/COUNT($C$34:$C$56))</f>
        <v>500000</v>
      </c>
      <c r="I48" s="98">
        <f t="shared" si="18"/>
        <v>6500000</v>
      </c>
      <c r="J48" s="45">
        <f>(Previsionnel!$D$7/COUNT($C$34:$C$56))</f>
        <v>500000</v>
      </c>
      <c r="K48" s="98">
        <f t="shared" si="18"/>
        <v>6500000</v>
      </c>
      <c r="L48" s="50"/>
      <c r="M48" s="99"/>
      <c r="N48" s="50"/>
      <c r="O48" s="99"/>
      <c r="P48" s="50"/>
      <c r="Q48" s="99"/>
      <c r="R48" s="50"/>
      <c r="S48" s="99"/>
      <c r="T48" s="50"/>
      <c r="U48" s="99"/>
      <c r="V48" s="50"/>
      <c r="W48" s="99"/>
      <c r="X48" s="50"/>
      <c r="Y48" s="99"/>
      <c r="Z48" s="50"/>
      <c r="AA48" s="99"/>
      <c r="AB48" s="46">
        <f t="shared" si="1"/>
        <v>2000000</v>
      </c>
      <c r="AC48" s="46">
        <f t="shared" si="3"/>
        <v>26000000</v>
      </c>
      <c r="AD48" s="47"/>
      <c r="AE48" s="47"/>
      <c r="AF48" s="48"/>
      <c r="AG48" s="48"/>
      <c r="AI48" s="56"/>
    </row>
    <row r="49" spans="1:35" x14ac:dyDescent="0.25">
      <c r="A49" s="49"/>
      <c r="B49" s="49"/>
      <c r="C49" s="44">
        <v>41963</v>
      </c>
      <c r="D49" s="45">
        <f>(Previsionnel!$D$4/COUNT($C$34:$C$56))</f>
        <v>500000</v>
      </c>
      <c r="E49" s="98">
        <f t="shared" si="18"/>
        <v>7000000</v>
      </c>
      <c r="F49" s="45">
        <f>(Previsionnel!$D$5/COUNT($C$34:$C$56))</f>
        <v>500000</v>
      </c>
      <c r="G49" s="98">
        <f t="shared" si="18"/>
        <v>7000000</v>
      </c>
      <c r="H49" s="45">
        <f>(Previsionnel!$D$6/COUNT($C$34:$C$56))</f>
        <v>500000</v>
      </c>
      <c r="I49" s="98">
        <f>+I48+H49</f>
        <v>7000000</v>
      </c>
      <c r="J49" s="45">
        <f>(Previsionnel!$D$7/COUNT($C$34:$C$56))</f>
        <v>500000</v>
      </c>
      <c r="K49" s="98">
        <f t="shared" si="18"/>
        <v>7000000</v>
      </c>
      <c r="L49" s="50"/>
      <c r="M49" s="99"/>
      <c r="N49" s="50"/>
      <c r="O49" s="99"/>
      <c r="P49" s="50"/>
      <c r="Q49" s="99"/>
      <c r="R49" s="50"/>
      <c r="S49" s="99"/>
      <c r="T49" s="50"/>
      <c r="U49" s="99"/>
      <c r="V49" s="50"/>
      <c r="W49" s="99"/>
      <c r="X49" s="50"/>
      <c r="Y49" s="99"/>
      <c r="Z49" s="50"/>
      <c r="AA49" s="99"/>
      <c r="AB49" s="46">
        <f t="shared" si="1"/>
        <v>2000000</v>
      </c>
      <c r="AC49" s="46">
        <f t="shared" si="3"/>
        <v>28000000</v>
      </c>
      <c r="AD49" s="47"/>
      <c r="AE49" s="47"/>
      <c r="AF49" s="48"/>
      <c r="AG49" s="48"/>
      <c r="AI49" s="56"/>
    </row>
    <row r="50" spans="1:35" x14ac:dyDescent="0.25">
      <c r="A50" s="49"/>
      <c r="B50" s="49"/>
      <c r="C50" s="44">
        <v>41964</v>
      </c>
      <c r="D50" s="45">
        <f>(Previsionnel!$D$4/COUNT($C$34:$C$56))</f>
        <v>500000</v>
      </c>
      <c r="E50" s="98">
        <f t="shared" si="18"/>
        <v>7500000</v>
      </c>
      <c r="F50" s="45">
        <f>(Previsionnel!$D$5/COUNT($C$34:$C$56))</f>
        <v>500000</v>
      </c>
      <c r="G50" s="98">
        <f t="shared" si="18"/>
        <v>7500000</v>
      </c>
      <c r="H50" s="45">
        <f>(Previsionnel!$D$6/COUNT($C$34:$C$56))</f>
        <v>500000</v>
      </c>
      <c r="I50" s="98">
        <f t="shared" si="18"/>
        <v>7500000</v>
      </c>
      <c r="J50" s="45">
        <f>(Previsionnel!$D$7/COUNT($C$34:$C$56))</f>
        <v>500000</v>
      </c>
      <c r="K50" s="98">
        <f t="shared" si="18"/>
        <v>7500000</v>
      </c>
      <c r="L50" s="50"/>
      <c r="M50" s="99"/>
      <c r="N50" s="50"/>
      <c r="O50" s="99"/>
      <c r="P50" s="50"/>
      <c r="Q50" s="99"/>
      <c r="R50" s="50"/>
      <c r="S50" s="99"/>
      <c r="T50" s="50"/>
      <c r="U50" s="99"/>
      <c r="V50" s="50"/>
      <c r="W50" s="99"/>
      <c r="X50" s="50"/>
      <c r="Y50" s="99"/>
      <c r="Z50" s="50"/>
      <c r="AA50" s="99"/>
      <c r="AB50" s="46">
        <f t="shared" si="1"/>
        <v>2000000</v>
      </c>
      <c r="AC50" s="46">
        <f t="shared" si="3"/>
        <v>30000000</v>
      </c>
      <c r="AD50" s="47"/>
      <c r="AE50" s="47"/>
      <c r="AF50" s="48"/>
      <c r="AG50" s="48"/>
      <c r="AI50" s="56"/>
    </row>
    <row r="51" spans="1:35" ht="15.75" x14ac:dyDescent="0.25">
      <c r="A51" s="40" t="s">
        <v>33</v>
      </c>
      <c r="B51" s="41">
        <v>48</v>
      </c>
      <c r="C51" s="51"/>
      <c r="D51" s="42">
        <f t="shared" ref="D51:J51" si="19">SUM(D52:D56)</f>
        <v>2500000</v>
      </c>
      <c r="E51" s="42"/>
      <c r="F51" s="42">
        <f t="shared" si="19"/>
        <v>2500000</v>
      </c>
      <c r="G51" s="42"/>
      <c r="H51" s="42">
        <f t="shared" si="19"/>
        <v>2500000</v>
      </c>
      <c r="I51" s="42"/>
      <c r="J51" s="42">
        <f t="shared" si="19"/>
        <v>2500000</v>
      </c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3">
        <f t="shared" si="1"/>
        <v>10000000</v>
      </c>
      <c r="AC51" s="43"/>
      <c r="AD51" s="43"/>
      <c r="AE51" s="43"/>
      <c r="AF51" s="43"/>
      <c r="AG51" s="43"/>
      <c r="AI51" s="39"/>
    </row>
    <row r="52" spans="1:35" x14ac:dyDescent="0.25">
      <c r="A52" s="49"/>
      <c r="B52" s="49"/>
      <c r="C52" s="44">
        <v>41967</v>
      </c>
      <c r="D52" s="45">
        <f>(Previsionnel!$D$4/COUNT($C$34:$C$56))</f>
        <v>500000</v>
      </c>
      <c r="E52" s="98">
        <f>+E50+D52</f>
        <v>8000000</v>
      </c>
      <c r="F52" s="45">
        <f>(Previsionnel!$D$5/COUNT($C$34:$C$56))</f>
        <v>500000</v>
      </c>
      <c r="G52" s="98">
        <f>+G50+F52</f>
        <v>8000000</v>
      </c>
      <c r="H52" s="45">
        <f>(Previsionnel!$D$6/COUNT($C$34:$C$56))</f>
        <v>500000</v>
      </c>
      <c r="I52" s="98">
        <f>+I50+H52</f>
        <v>8000000</v>
      </c>
      <c r="J52" s="45">
        <f>(Previsionnel!$D$7/COUNT($C$34:$C$56))</f>
        <v>500000</v>
      </c>
      <c r="K52" s="98">
        <f>+K50+J52</f>
        <v>8000000</v>
      </c>
      <c r="L52" s="50"/>
      <c r="M52" s="99"/>
      <c r="N52" s="50"/>
      <c r="O52" s="99"/>
      <c r="P52" s="50"/>
      <c r="Q52" s="99"/>
      <c r="R52" s="50"/>
      <c r="S52" s="99"/>
      <c r="T52" s="50"/>
      <c r="U52" s="99"/>
      <c r="V52" s="50"/>
      <c r="W52" s="99"/>
      <c r="X52" s="50"/>
      <c r="Y52" s="99"/>
      <c r="Z52" s="50"/>
      <c r="AA52" s="99"/>
      <c r="AB52" s="46">
        <f t="shared" si="1"/>
        <v>2000000</v>
      </c>
      <c r="AC52" s="46">
        <f t="shared" si="3"/>
        <v>32000000</v>
      </c>
      <c r="AD52" s="47"/>
      <c r="AE52" s="47"/>
      <c r="AF52" s="48"/>
      <c r="AG52" s="48"/>
      <c r="AI52" s="56"/>
    </row>
    <row r="53" spans="1:35" x14ac:dyDescent="0.25">
      <c r="A53" s="49"/>
      <c r="B53" s="49"/>
      <c r="C53" s="44">
        <v>41968</v>
      </c>
      <c r="D53" s="45">
        <f>(Previsionnel!$D$4/COUNT($C$34:$C$56))</f>
        <v>500000</v>
      </c>
      <c r="E53" s="98">
        <f t="shared" ref="E53:K56" si="20">+E52+D53</f>
        <v>8500000</v>
      </c>
      <c r="F53" s="45">
        <f>(Previsionnel!$D$5/COUNT($C$34:$C$56))</f>
        <v>500000</v>
      </c>
      <c r="G53" s="98">
        <f t="shared" si="20"/>
        <v>8500000</v>
      </c>
      <c r="H53" s="45">
        <f>(Previsionnel!$D$6/COUNT($C$34:$C$56))</f>
        <v>500000</v>
      </c>
      <c r="I53" s="98">
        <f t="shared" si="20"/>
        <v>8500000</v>
      </c>
      <c r="J53" s="45">
        <f>(Previsionnel!$D$7/COUNT($C$34:$C$56))</f>
        <v>500000</v>
      </c>
      <c r="K53" s="98">
        <f t="shared" si="20"/>
        <v>8500000</v>
      </c>
      <c r="L53" s="50"/>
      <c r="M53" s="99"/>
      <c r="N53" s="50"/>
      <c r="O53" s="99"/>
      <c r="P53" s="50"/>
      <c r="Q53" s="99"/>
      <c r="R53" s="50"/>
      <c r="S53" s="99"/>
      <c r="T53" s="50"/>
      <c r="U53" s="99"/>
      <c r="V53" s="50"/>
      <c r="W53" s="99"/>
      <c r="X53" s="50"/>
      <c r="Y53" s="99"/>
      <c r="Z53" s="50"/>
      <c r="AA53" s="99"/>
      <c r="AB53" s="46">
        <f t="shared" si="1"/>
        <v>2000000</v>
      </c>
      <c r="AC53" s="46">
        <f t="shared" si="3"/>
        <v>34000000</v>
      </c>
      <c r="AD53" s="47"/>
      <c r="AE53" s="47"/>
      <c r="AF53" s="48"/>
      <c r="AG53" s="48"/>
      <c r="AI53" s="56"/>
    </row>
    <row r="54" spans="1:35" x14ac:dyDescent="0.25">
      <c r="A54" s="49"/>
      <c r="B54" s="49"/>
      <c r="C54" s="44">
        <v>41969</v>
      </c>
      <c r="D54" s="45">
        <f>(Previsionnel!$D$4/COUNT($C$34:$C$56))</f>
        <v>500000</v>
      </c>
      <c r="E54" s="98">
        <f t="shared" si="20"/>
        <v>9000000</v>
      </c>
      <c r="F54" s="45">
        <f>(Previsionnel!$D$5/COUNT($C$34:$C$56))</f>
        <v>500000</v>
      </c>
      <c r="G54" s="98">
        <f t="shared" si="20"/>
        <v>9000000</v>
      </c>
      <c r="H54" s="45">
        <f>(Previsionnel!$D$6/COUNT($C$34:$C$56))</f>
        <v>500000</v>
      </c>
      <c r="I54" s="98">
        <f t="shared" si="20"/>
        <v>9000000</v>
      </c>
      <c r="J54" s="45">
        <f>(Previsionnel!$D$7/COUNT($C$34:$C$56))</f>
        <v>500000</v>
      </c>
      <c r="K54" s="98">
        <f t="shared" si="20"/>
        <v>9000000</v>
      </c>
      <c r="L54" s="50"/>
      <c r="M54" s="99"/>
      <c r="N54" s="50"/>
      <c r="O54" s="99"/>
      <c r="P54" s="50"/>
      <c r="Q54" s="99"/>
      <c r="R54" s="50"/>
      <c r="S54" s="99"/>
      <c r="T54" s="50"/>
      <c r="U54" s="99"/>
      <c r="V54" s="50"/>
      <c r="W54" s="99"/>
      <c r="X54" s="50"/>
      <c r="Y54" s="99"/>
      <c r="Z54" s="50"/>
      <c r="AA54" s="99"/>
      <c r="AB54" s="46">
        <f t="shared" si="1"/>
        <v>2000000</v>
      </c>
      <c r="AC54" s="46">
        <f t="shared" si="3"/>
        <v>36000000</v>
      </c>
      <c r="AD54" s="47"/>
      <c r="AE54" s="47"/>
      <c r="AF54" s="48"/>
      <c r="AG54" s="48"/>
      <c r="AI54" s="56"/>
    </row>
    <row r="55" spans="1:35" x14ac:dyDescent="0.25">
      <c r="A55" s="49"/>
      <c r="B55" s="49"/>
      <c r="C55" s="44">
        <v>41970</v>
      </c>
      <c r="D55" s="45">
        <f>(Previsionnel!$D$4/COUNT($C$34:$C$56))</f>
        <v>500000</v>
      </c>
      <c r="E55" s="98">
        <f>+E54+D55</f>
        <v>9500000</v>
      </c>
      <c r="F55" s="45">
        <f>(Previsionnel!$D$5/COUNT($C$34:$C$56))</f>
        <v>500000</v>
      </c>
      <c r="G55" s="98">
        <f t="shared" si="20"/>
        <v>9500000</v>
      </c>
      <c r="H55" s="45">
        <f>(Previsionnel!$D$6/COUNT($C$34:$C$56))</f>
        <v>500000</v>
      </c>
      <c r="I55" s="98">
        <f t="shared" si="20"/>
        <v>9500000</v>
      </c>
      <c r="J55" s="45">
        <f>(Previsionnel!$D$7/COUNT($C$34:$C$56))</f>
        <v>500000</v>
      </c>
      <c r="K55" s="98">
        <f t="shared" si="20"/>
        <v>9500000</v>
      </c>
      <c r="L55" s="50"/>
      <c r="M55" s="99"/>
      <c r="N55" s="50"/>
      <c r="O55" s="99"/>
      <c r="P55" s="50"/>
      <c r="Q55" s="99"/>
      <c r="R55" s="50"/>
      <c r="S55" s="99"/>
      <c r="T55" s="50"/>
      <c r="U55" s="99"/>
      <c r="V55" s="50"/>
      <c r="W55" s="99"/>
      <c r="X55" s="50"/>
      <c r="Y55" s="99"/>
      <c r="Z55" s="50"/>
      <c r="AA55" s="99"/>
      <c r="AB55" s="46">
        <f t="shared" si="1"/>
        <v>2000000</v>
      </c>
      <c r="AC55" s="46">
        <f t="shared" si="3"/>
        <v>38000000</v>
      </c>
      <c r="AD55" s="47"/>
      <c r="AE55" s="47"/>
      <c r="AF55" s="48"/>
      <c r="AG55" s="48"/>
      <c r="AI55" s="56"/>
    </row>
    <row r="56" spans="1:35" x14ac:dyDescent="0.25">
      <c r="A56" s="49"/>
      <c r="B56" s="49"/>
      <c r="C56" s="44">
        <v>41971</v>
      </c>
      <c r="D56" s="45">
        <f>(Previsionnel!$D$4/COUNT($C$34:$C$56))</f>
        <v>500000</v>
      </c>
      <c r="E56" s="98">
        <f t="shared" si="20"/>
        <v>10000000</v>
      </c>
      <c r="F56" s="45">
        <f>(Previsionnel!$D$5/COUNT($C$34:$C$56))</f>
        <v>500000</v>
      </c>
      <c r="G56" s="98">
        <f t="shared" si="20"/>
        <v>10000000</v>
      </c>
      <c r="H56" s="45">
        <f>(Previsionnel!$D$6/COUNT($C$34:$C$56))</f>
        <v>500000</v>
      </c>
      <c r="I56" s="98">
        <f t="shared" si="20"/>
        <v>10000000</v>
      </c>
      <c r="J56" s="45">
        <f>(Previsionnel!$D$7/COUNT($C$34:$C$56))</f>
        <v>500000</v>
      </c>
      <c r="K56" s="98">
        <f t="shared" si="20"/>
        <v>10000000</v>
      </c>
      <c r="L56" s="50"/>
      <c r="M56" s="99"/>
      <c r="N56" s="50"/>
      <c r="O56" s="99"/>
      <c r="P56" s="50"/>
      <c r="Q56" s="99"/>
      <c r="R56" s="50"/>
      <c r="S56" s="99"/>
      <c r="T56" s="50"/>
      <c r="U56" s="99"/>
      <c r="V56" s="50"/>
      <c r="W56" s="99"/>
      <c r="X56" s="50"/>
      <c r="Y56" s="99"/>
      <c r="Z56" s="50"/>
      <c r="AA56" s="99"/>
      <c r="AB56" s="46">
        <f t="shared" si="1"/>
        <v>2000000</v>
      </c>
      <c r="AC56" s="46">
        <f t="shared" si="3"/>
        <v>40000000</v>
      </c>
      <c r="AD56" s="47"/>
      <c r="AE56" s="47"/>
      <c r="AF56" s="48"/>
      <c r="AG56" s="48"/>
      <c r="AI56" s="56"/>
    </row>
    <row r="57" spans="1:35" ht="15.75" x14ac:dyDescent="0.25">
      <c r="A57" s="35" t="str">
        <f>PROPER(TEXT(DATE(2014,12,1),"mmmm aaaa"))</f>
        <v>Décembre 2014</v>
      </c>
      <c r="B57" s="36"/>
      <c r="C57" s="36"/>
      <c r="D57" s="37">
        <f>SUM(D58,D64,D70,D76,D81)-D86</f>
        <v>9999999.9999999981</v>
      </c>
      <c r="E57" s="37"/>
      <c r="F57" s="37">
        <f t="shared" ref="F57:J57" si="21">SUM(F58,F64,F70,F76,F81)-F86</f>
        <v>9999999.9999999981</v>
      </c>
      <c r="G57" s="37"/>
      <c r="H57" s="37">
        <f t="shared" si="21"/>
        <v>9999999.9999999981</v>
      </c>
      <c r="I57" s="37"/>
      <c r="J57" s="37">
        <f t="shared" si="21"/>
        <v>9999999.9999999981</v>
      </c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8">
        <f>D57+F57+H57+J57</f>
        <v>39999999.999999993</v>
      </c>
      <c r="AC57" s="38"/>
      <c r="AD57" s="38"/>
      <c r="AE57" s="38"/>
      <c r="AF57" s="38"/>
      <c r="AG57" s="38"/>
      <c r="AI57" s="39"/>
    </row>
    <row r="58" spans="1:35" ht="15.75" x14ac:dyDescent="0.25">
      <c r="A58" s="40" t="s">
        <v>33</v>
      </c>
      <c r="B58" s="41">
        <v>49</v>
      </c>
      <c r="C58" s="51"/>
      <c r="D58" s="42">
        <f>SUM(D59:D63)</f>
        <v>2272727.2727272725</v>
      </c>
      <c r="E58" s="42"/>
      <c r="F58" s="42">
        <f t="shared" ref="F58:J58" si="22">SUM(F59:F63)</f>
        <v>2272727.2727272725</v>
      </c>
      <c r="G58" s="42"/>
      <c r="H58" s="42">
        <f t="shared" si="22"/>
        <v>2272727.2727272725</v>
      </c>
      <c r="I58" s="42"/>
      <c r="J58" s="42">
        <f t="shared" si="22"/>
        <v>2272727.2727272725</v>
      </c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3">
        <f t="shared" si="1"/>
        <v>9090909.0909090899</v>
      </c>
      <c r="AC58" s="43"/>
      <c r="AD58" s="43"/>
      <c r="AE58" s="43"/>
      <c r="AF58" s="43"/>
      <c r="AG58" s="43"/>
      <c r="AI58" s="56"/>
    </row>
    <row r="59" spans="1:35" x14ac:dyDescent="0.25">
      <c r="A59" s="56"/>
      <c r="B59" s="49"/>
      <c r="C59" s="44">
        <v>41974</v>
      </c>
      <c r="D59" s="45">
        <f>(Previsionnel!$E$4/COUNT($C$59:$C$84))</f>
        <v>454545.45454545453</v>
      </c>
      <c r="E59" s="98">
        <f>+D59</f>
        <v>454545.45454545453</v>
      </c>
      <c r="F59" s="45">
        <f>(Previsionnel!$E$5/COUNT($C$59:$C$84))</f>
        <v>454545.45454545453</v>
      </c>
      <c r="G59" s="98">
        <f>+F59</f>
        <v>454545.45454545453</v>
      </c>
      <c r="H59" s="45">
        <f>(Previsionnel!$E$6/COUNT($C$59:$C$84))</f>
        <v>454545.45454545453</v>
      </c>
      <c r="I59" s="98">
        <f>+H59</f>
        <v>454545.45454545453</v>
      </c>
      <c r="J59" s="45">
        <f>(Previsionnel!$E$7/COUNT($C$59:$C$84))</f>
        <v>454545.45454545453</v>
      </c>
      <c r="K59" s="98">
        <f>+J59</f>
        <v>454545.45454545453</v>
      </c>
      <c r="L59" s="99"/>
      <c r="M59" s="99"/>
      <c r="N59" s="99"/>
      <c r="O59" s="99"/>
      <c r="P59" s="99"/>
      <c r="Q59" s="99"/>
      <c r="R59" s="99"/>
      <c r="S59" s="99"/>
      <c r="T59" s="99"/>
      <c r="U59" s="99"/>
      <c r="V59" s="99"/>
      <c r="W59" s="99"/>
      <c r="X59" s="99"/>
      <c r="Y59" s="99"/>
      <c r="Z59" s="50"/>
      <c r="AA59" s="99"/>
      <c r="AB59" s="46">
        <f t="shared" si="1"/>
        <v>1818181.8181818181</v>
      </c>
      <c r="AC59" s="46">
        <f t="shared" si="3"/>
        <v>1818181.8181818181</v>
      </c>
      <c r="AD59" s="47"/>
      <c r="AE59" s="47"/>
      <c r="AF59" s="48"/>
      <c r="AG59" s="48"/>
      <c r="AI59" s="56"/>
    </row>
    <row r="60" spans="1:35" x14ac:dyDescent="0.25">
      <c r="A60" s="56"/>
      <c r="B60" s="49"/>
      <c r="C60" s="44">
        <v>41975</v>
      </c>
      <c r="D60" s="45">
        <f>(Previsionnel!$E$4/COUNT($C$59:$C$84))</f>
        <v>454545.45454545453</v>
      </c>
      <c r="E60" s="98">
        <f t="shared" ref="E60:K63" si="23">+E59+D60</f>
        <v>909090.90909090906</v>
      </c>
      <c r="F60" s="45">
        <f>(Previsionnel!$E$5/COUNT($C$59:$C$84))</f>
        <v>454545.45454545453</v>
      </c>
      <c r="G60" s="98">
        <f t="shared" si="23"/>
        <v>909090.90909090906</v>
      </c>
      <c r="H60" s="45">
        <f>(Previsionnel!$E$6/COUNT($C$59:$C$84))</f>
        <v>454545.45454545453</v>
      </c>
      <c r="I60" s="98">
        <f t="shared" si="23"/>
        <v>909090.90909090906</v>
      </c>
      <c r="J60" s="45">
        <f>(Previsionnel!$E$7/COUNT($C$59:$C$84))</f>
        <v>454545.45454545453</v>
      </c>
      <c r="K60" s="98">
        <f t="shared" si="23"/>
        <v>909090.90909090906</v>
      </c>
      <c r="L60" s="99"/>
      <c r="M60" s="99"/>
      <c r="N60" s="99"/>
      <c r="O60" s="99"/>
      <c r="P60" s="99"/>
      <c r="Q60" s="99"/>
      <c r="R60" s="99"/>
      <c r="S60" s="99"/>
      <c r="T60" s="99"/>
      <c r="U60" s="99"/>
      <c r="V60" s="99"/>
      <c r="W60" s="99"/>
      <c r="X60" s="99"/>
      <c r="Y60" s="99"/>
      <c r="Z60" s="50"/>
      <c r="AA60" s="99"/>
      <c r="AB60" s="46">
        <f t="shared" si="1"/>
        <v>1818181.8181818181</v>
      </c>
      <c r="AC60" s="46">
        <f t="shared" si="3"/>
        <v>3636363.6363636362</v>
      </c>
      <c r="AD60" s="47"/>
      <c r="AE60" s="47"/>
      <c r="AF60" s="48"/>
      <c r="AG60" s="48"/>
      <c r="AI60" s="56"/>
    </row>
    <row r="61" spans="1:35" x14ac:dyDescent="0.25">
      <c r="A61" s="49"/>
      <c r="B61" s="49"/>
      <c r="C61" s="44">
        <v>41976</v>
      </c>
      <c r="D61" s="45">
        <f>(Previsionnel!$E$4/COUNT($C$59:$C$84))</f>
        <v>454545.45454545453</v>
      </c>
      <c r="E61" s="98">
        <f t="shared" si="23"/>
        <v>1363636.3636363635</v>
      </c>
      <c r="F61" s="45">
        <f>(Previsionnel!$E$5/COUNT($C$59:$C$84))</f>
        <v>454545.45454545453</v>
      </c>
      <c r="G61" s="98">
        <f t="shared" si="23"/>
        <v>1363636.3636363635</v>
      </c>
      <c r="H61" s="45">
        <f>(Previsionnel!$E$6/COUNT($C$59:$C$84))</f>
        <v>454545.45454545453</v>
      </c>
      <c r="I61" s="98">
        <f t="shared" si="23"/>
        <v>1363636.3636363635</v>
      </c>
      <c r="J61" s="45">
        <f>(Previsionnel!$E$7/COUNT($C$59:$C$84))</f>
        <v>454545.45454545453</v>
      </c>
      <c r="K61" s="98">
        <f t="shared" si="23"/>
        <v>1363636.3636363635</v>
      </c>
      <c r="L61" s="99"/>
      <c r="M61" s="99"/>
      <c r="N61" s="99"/>
      <c r="O61" s="99"/>
      <c r="P61" s="99"/>
      <c r="Q61" s="99"/>
      <c r="R61" s="99"/>
      <c r="S61" s="99"/>
      <c r="T61" s="99"/>
      <c r="U61" s="99"/>
      <c r="V61" s="99"/>
      <c r="W61" s="99"/>
      <c r="X61" s="99"/>
      <c r="Y61" s="99"/>
      <c r="Z61" s="50"/>
      <c r="AA61" s="99"/>
      <c r="AB61" s="46">
        <f t="shared" si="1"/>
        <v>1818181.8181818181</v>
      </c>
      <c r="AC61" s="46">
        <f t="shared" si="3"/>
        <v>5454545.4545454541</v>
      </c>
      <c r="AD61" s="47"/>
      <c r="AE61" s="47"/>
      <c r="AF61" s="48"/>
      <c r="AG61" s="48"/>
      <c r="AI61" s="56"/>
    </row>
    <row r="62" spans="1:35" x14ac:dyDescent="0.25">
      <c r="A62" s="49"/>
      <c r="B62" s="49"/>
      <c r="C62" s="44">
        <v>41977</v>
      </c>
      <c r="D62" s="45">
        <f>(Previsionnel!$E$4/COUNT($C$59:$C$84))</f>
        <v>454545.45454545453</v>
      </c>
      <c r="E62" s="98">
        <f t="shared" si="23"/>
        <v>1818181.8181818181</v>
      </c>
      <c r="F62" s="45">
        <f>(Previsionnel!$E$5/COUNT($C$59:$C$84))</f>
        <v>454545.45454545453</v>
      </c>
      <c r="G62" s="98">
        <f t="shared" si="23"/>
        <v>1818181.8181818181</v>
      </c>
      <c r="H62" s="45">
        <f>(Previsionnel!$E$6/COUNT($C$59:$C$84))</f>
        <v>454545.45454545453</v>
      </c>
      <c r="I62" s="98">
        <f t="shared" si="23"/>
        <v>1818181.8181818181</v>
      </c>
      <c r="J62" s="45">
        <f>(Previsionnel!$E$7/COUNT($C$59:$C$84))</f>
        <v>454545.45454545453</v>
      </c>
      <c r="K62" s="98">
        <f t="shared" si="23"/>
        <v>1818181.8181818181</v>
      </c>
      <c r="L62" s="99"/>
      <c r="M62" s="99"/>
      <c r="N62" s="99"/>
      <c r="O62" s="99"/>
      <c r="P62" s="99"/>
      <c r="Q62" s="99"/>
      <c r="R62" s="99"/>
      <c r="S62" s="99"/>
      <c r="T62" s="99"/>
      <c r="U62" s="99"/>
      <c r="V62" s="99"/>
      <c r="W62" s="99"/>
      <c r="X62" s="99"/>
      <c r="Y62" s="99"/>
      <c r="Z62" s="50"/>
      <c r="AA62" s="99"/>
      <c r="AB62" s="46">
        <f t="shared" si="1"/>
        <v>1818181.8181818181</v>
      </c>
      <c r="AC62" s="46">
        <f t="shared" si="3"/>
        <v>7272727.2727272725</v>
      </c>
      <c r="AD62" s="47"/>
      <c r="AE62" s="47"/>
      <c r="AF62" s="48"/>
      <c r="AG62" s="48"/>
      <c r="AI62" s="56"/>
    </row>
    <row r="63" spans="1:35" x14ac:dyDescent="0.25">
      <c r="A63" s="49"/>
      <c r="B63" s="49"/>
      <c r="C63" s="44">
        <v>41978</v>
      </c>
      <c r="D63" s="45">
        <f>(Previsionnel!$E$4/COUNT($C$59:$C$84))</f>
        <v>454545.45454545453</v>
      </c>
      <c r="E63" s="98">
        <f t="shared" si="23"/>
        <v>2272727.2727272725</v>
      </c>
      <c r="F63" s="45">
        <f>(Previsionnel!$E$5/COUNT($C$59:$C$84))</f>
        <v>454545.45454545453</v>
      </c>
      <c r="G63" s="98">
        <f t="shared" si="23"/>
        <v>2272727.2727272725</v>
      </c>
      <c r="H63" s="45">
        <f>(Previsionnel!$E$6/COUNT($C$59:$C$84))</f>
        <v>454545.45454545453</v>
      </c>
      <c r="I63" s="98">
        <f t="shared" si="23"/>
        <v>2272727.2727272725</v>
      </c>
      <c r="J63" s="45">
        <f>(Previsionnel!$E$7/COUNT($C$59:$C$84))</f>
        <v>454545.45454545453</v>
      </c>
      <c r="K63" s="98">
        <f t="shared" si="23"/>
        <v>2272727.2727272725</v>
      </c>
      <c r="L63" s="99"/>
      <c r="M63" s="99"/>
      <c r="N63" s="99"/>
      <c r="O63" s="99"/>
      <c r="P63" s="99"/>
      <c r="Q63" s="99"/>
      <c r="R63" s="99"/>
      <c r="S63" s="99"/>
      <c r="T63" s="99"/>
      <c r="U63" s="99"/>
      <c r="V63" s="99"/>
      <c r="W63" s="99"/>
      <c r="X63" s="99"/>
      <c r="Y63" s="99"/>
      <c r="Z63" s="50"/>
      <c r="AA63" s="99"/>
      <c r="AB63" s="46">
        <f t="shared" si="1"/>
        <v>1818181.8181818181</v>
      </c>
      <c r="AC63" s="46">
        <f t="shared" si="3"/>
        <v>9090909.0909090899</v>
      </c>
      <c r="AD63" s="47"/>
      <c r="AE63" s="47"/>
      <c r="AF63" s="48"/>
      <c r="AG63" s="48"/>
      <c r="AI63" s="39"/>
    </row>
    <row r="64" spans="1:35" ht="15.75" x14ac:dyDescent="0.25">
      <c r="A64" s="40" t="s">
        <v>33</v>
      </c>
      <c r="B64" s="41">
        <v>50</v>
      </c>
      <c r="C64" s="51"/>
      <c r="D64" s="42">
        <f>SUM(D65:D69)</f>
        <v>2272727.2727272725</v>
      </c>
      <c r="E64" s="42"/>
      <c r="F64" s="42">
        <f t="shared" ref="F64:J64" si="24">SUM(F65:F69)</f>
        <v>2272727.2727272725</v>
      </c>
      <c r="G64" s="42"/>
      <c r="H64" s="42">
        <f t="shared" si="24"/>
        <v>2272727.2727272725</v>
      </c>
      <c r="I64" s="42"/>
      <c r="J64" s="42">
        <f t="shared" si="24"/>
        <v>2272727.2727272725</v>
      </c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3">
        <f t="shared" si="1"/>
        <v>9090909.0909090899</v>
      </c>
      <c r="AC64" s="43"/>
      <c r="AD64" s="43"/>
      <c r="AE64" s="43"/>
      <c r="AF64" s="43"/>
      <c r="AG64" s="43"/>
      <c r="AI64" s="56"/>
    </row>
    <row r="65" spans="1:35" x14ac:dyDescent="0.25">
      <c r="A65" s="49"/>
      <c r="B65" s="49"/>
      <c r="C65" s="44">
        <v>41981</v>
      </c>
      <c r="D65" s="45">
        <f>(Previsionnel!$E$4/COUNT($C$59:$C$84))</f>
        <v>454545.45454545453</v>
      </c>
      <c r="E65" s="98">
        <f>+E63+D65</f>
        <v>2727272.7272727271</v>
      </c>
      <c r="F65" s="45">
        <f>(Previsionnel!$E$5/COUNT($C$59:$C$84))</f>
        <v>454545.45454545453</v>
      </c>
      <c r="G65" s="98">
        <f>+G63+F65</f>
        <v>2727272.7272727271</v>
      </c>
      <c r="H65" s="45">
        <f>(Previsionnel!$E$6/COUNT($C$59:$C$84))</f>
        <v>454545.45454545453</v>
      </c>
      <c r="I65" s="98">
        <f>+I63+H65</f>
        <v>2727272.7272727271</v>
      </c>
      <c r="J65" s="45">
        <f>(Previsionnel!$E$7/COUNT($C$59:$C$84))</f>
        <v>454545.45454545453</v>
      </c>
      <c r="K65" s="98">
        <f>+K63+J65</f>
        <v>2727272.7272727271</v>
      </c>
      <c r="L65" s="99"/>
      <c r="M65" s="99"/>
      <c r="N65" s="99"/>
      <c r="O65" s="99"/>
      <c r="P65" s="99"/>
      <c r="Q65" s="99"/>
      <c r="R65" s="99"/>
      <c r="S65" s="99"/>
      <c r="T65" s="99"/>
      <c r="U65" s="99"/>
      <c r="V65" s="99"/>
      <c r="W65" s="99"/>
      <c r="X65" s="99"/>
      <c r="Y65" s="99"/>
      <c r="Z65" s="50"/>
      <c r="AA65" s="99"/>
      <c r="AB65" s="46">
        <f t="shared" si="1"/>
        <v>1818181.8181818181</v>
      </c>
      <c r="AC65" s="46">
        <f t="shared" ref="AC65:AC128" si="25">E65+G65+I65+K65</f>
        <v>10909090.909090908</v>
      </c>
      <c r="AD65" s="47"/>
      <c r="AE65" s="47"/>
      <c r="AF65" s="48"/>
      <c r="AG65" s="48"/>
      <c r="AI65" s="56"/>
    </row>
    <row r="66" spans="1:35" x14ac:dyDescent="0.25">
      <c r="A66" s="49"/>
      <c r="B66" s="49"/>
      <c r="C66" s="44">
        <v>41982</v>
      </c>
      <c r="D66" s="45">
        <f>(Previsionnel!$E$4/COUNT($C$59:$C$84))</f>
        <v>454545.45454545453</v>
      </c>
      <c r="E66" s="98">
        <f t="shared" ref="E66:K69" si="26">+E65+D66</f>
        <v>3181818.1818181816</v>
      </c>
      <c r="F66" s="45">
        <f>(Previsionnel!$E$5/COUNT($C$59:$C$84))</f>
        <v>454545.45454545453</v>
      </c>
      <c r="G66" s="98">
        <f t="shared" si="26"/>
        <v>3181818.1818181816</v>
      </c>
      <c r="H66" s="45">
        <f>(Previsionnel!$E$6/COUNT($C$59:$C$84))</f>
        <v>454545.45454545453</v>
      </c>
      <c r="I66" s="98">
        <f t="shared" si="26"/>
        <v>3181818.1818181816</v>
      </c>
      <c r="J66" s="45">
        <f>(Previsionnel!$E$7/COUNT($C$59:$C$84))</f>
        <v>454545.45454545453</v>
      </c>
      <c r="K66" s="98">
        <f t="shared" si="26"/>
        <v>3181818.1818181816</v>
      </c>
      <c r="L66" s="99"/>
      <c r="M66" s="99"/>
      <c r="N66" s="99"/>
      <c r="O66" s="99"/>
      <c r="P66" s="99"/>
      <c r="Q66" s="99"/>
      <c r="R66" s="99"/>
      <c r="S66" s="99"/>
      <c r="T66" s="99"/>
      <c r="U66" s="99"/>
      <c r="V66" s="99"/>
      <c r="W66" s="99"/>
      <c r="X66" s="99"/>
      <c r="Y66" s="99"/>
      <c r="Z66" s="50"/>
      <c r="AA66" s="99"/>
      <c r="AB66" s="46">
        <f t="shared" si="1"/>
        <v>1818181.8181818181</v>
      </c>
      <c r="AC66" s="46">
        <f t="shared" si="25"/>
        <v>12727272.727272727</v>
      </c>
      <c r="AD66" s="47"/>
      <c r="AE66" s="47"/>
      <c r="AF66" s="48"/>
      <c r="AG66" s="48"/>
      <c r="AI66" s="56"/>
    </row>
    <row r="67" spans="1:35" x14ac:dyDescent="0.25">
      <c r="A67" s="49"/>
      <c r="B67" s="49"/>
      <c r="C67" s="44">
        <v>41983</v>
      </c>
      <c r="D67" s="45">
        <f>(Previsionnel!$E$4/COUNT($C$59:$C$84))</f>
        <v>454545.45454545453</v>
      </c>
      <c r="E67" s="98">
        <f t="shared" si="26"/>
        <v>3636363.6363636362</v>
      </c>
      <c r="F67" s="45">
        <f>(Previsionnel!$E$5/COUNT($C$59:$C$84))</f>
        <v>454545.45454545453</v>
      </c>
      <c r="G67" s="98">
        <f t="shared" si="26"/>
        <v>3636363.6363636362</v>
      </c>
      <c r="H67" s="45">
        <f>(Previsionnel!$E$6/COUNT($C$59:$C$84))</f>
        <v>454545.45454545453</v>
      </c>
      <c r="I67" s="98">
        <f t="shared" si="26"/>
        <v>3636363.6363636362</v>
      </c>
      <c r="J67" s="45">
        <f>(Previsionnel!$E$7/COUNT($C$59:$C$84))</f>
        <v>454545.45454545453</v>
      </c>
      <c r="K67" s="98">
        <f t="shared" si="26"/>
        <v>3636363.6363636362</v>
      </c>
      <c r="L67" s="99"/>
      <c r="M67" s="99"/>
      <c r="N67" s="99"/>
      <c r="O67" s="99"/>
      <c r="P67" s="99"/>
      <c r="Q67" s="99"/>
      <c r="R67" s="99"/>
      <c r="S67" s="99"/>
      <c r="T67" s="99"/>
      <c r="U67" s="99"/>
      <c r="V67" s="99"/>
      <c r="W67" s="99"/>
      <c r="X67" s="99"/>
      <c r="Y67" s="99"/>
      <c r="Z67" s="50"/>
      <c r="AA67" s="99"/>
      <c r="AB67" s="46">
        <f t="shared" ref="AB67:AB130" si="27">D67+F67+H67+J67</f>
        <v>1818181.8181818181</v>
      </c>
      <c r="AC67" s="46">
        <f t="shared" si="25"/>
        <v>14545454.545454545</v>
      </c>
      <c r="AD67" s="47"/>
      <c r="AE67" s="47"/>
      <c r="AF67" s="48"/>
      <c r="AG67" s="48"/>
      <c r="AI67" s="56"/>
    </row>
    <row r="68" spans="1:35" x14ac:dyDescent="0.25">
      <c r="A68" s="49"/>
      <c r="B68" s="49"/>
      <c r="C68" s="44">
        <v>41984</v>
      </c>
      <c r="D68" s="45">
        <f>(Previsionnel!$E$4/COUNT($C$59:$C$84))</f>
        <v>454545.45454545453</v>
      </c>
      <c r="E68" s="98">
        <f t="shared" si="26"/>
        <v>4090909.0909090908</v>
      </c>
      <c r="F68" s="45">
        <f>(Previsionnel!$E$5/COUNT($C$59:$C$84))</f>
        <v>454545.45454545453</v>
      </c>
      <c r="G68" s="98">
        <f t="shared" si="26"/>
        <v>4090909.0909090908</v>
      </c>
      <c r="H68" s="45">
        <f>(Previsionnel!$E$6/COUNT($C$59:$C$84))</f>
        <v>454545.45454545453</v>
      </c>
      <c r="I68" s="98">
        <f t="shared" si="26"/>
        <v>4090909.0909090908</v>
      </c>
      <c r="J68" s="45">
        <f>(Previsionnel!$E$7/COUNT($C$59:$C$84))</f>
        <v>454545.45454545453</v>
      </c>
      <c r="K68" s="98">
        <f t="shared" si="26"/>
        <v>4090909.0909090908</v>
      </c>
      <c r="L68" s="99"/>
      <c r="M68" s="99"/>
      <c r="N68" s="99"/>
      <c r="O68" s="99"/>
      <c r="P68" s="99"/>
      <c r="Q68" s="99"/>
      <c r="R68" s="99"/>
      <c r="S68" s="99"/>
      <c r="T68" s="99"/>
      <c r="U68" s="99"/>
      <c r="V68" s="99"/>
      <c r="W68" s="99"/>
      <c r="X68" s="99"/>
      <c r="Y68" s="99"/>
      <c r="Z68" s="50"/>
      <c r="AA68" s="99"/>
      <c r="AB68" s="46">
        <f t="shared" si="27"/>
        <v>1818181.8181818181</v>
      </c>
      <c r="AC68" s="46">
        <f t="shared" si="25"/>
        <v>16363636.363636363</v>
      </c>
      <c r="AD68" s="47"/>
      <c r="AE68" s="47"/>
      <c r="AF68" s="48"/>
      <c r="AG68" s="48"/>
      <c r="AI68" s="56"/>
    </row>
    <row r="69" spans="1:35" x14ac:dyDescent="0.25">
      <c r="A69" s="49"/>
      <c r="B69" s="49"/>
      <c r="C69" s="44">
        <v>41985</v>
      </c>
      <c r="D69" s="45">
        <f>(Previsionnel!$E$4/COUNT($C$59:$C$84))</f>
        <v>454545.45454545453</v>
      </c>
      <c r="E69" s="98">
        <f t="shared" si="26"/>
        <v>4545454.5454545449</v>
      </c>
      <c r="F69" s="45">
        <f>(Previsionnel!$E$5/COUNT($C$59:$C$84))</f>
        <v>454545.45454545453</v>
      </c>
      <c r="G69" s="98">
        <f t="shared" si="26"/>
        <v>4545454.5454545449</v>
      </c>
      <c r="H69" s="45">
        <f>(Previsionnel!$E$6/COUNT($C$59:$C$84))</f>
        <v>454545.45454545453</v>
      </c>
      <c r="I69" s="98">
        <f t="shared" si="26"/>
        <v>4545454.5454545449</v>
      </c>
      <c r="J69" s="45">
        <f>(Previsionnel!$E$7/COUNT($C$59:$C$84))</f>
        <v>454545.45454545453</v>
      </c>
      <c r="K69" s="98">
        <f t="shared" si="26"/>
        <v>4545454.5454545449</v>
      </c>
      <c r="L69" s="99"/>
      <c r="M69" s="99"/>
      <c r="N69" s="99"/>
      <c r="O69" s="99"/>
      <c r="P69" s="99"/>
      <c r="Q69" s="99"/>
      <c r="R69" s="99"/>
      <c r="S69" s="99"/>
      <c r="T69" s="99"/>
      <c r="U69" s="99"/>
      <c r="V69" s="99"/>
      <c r="W69" s="99"/>
      <c r="X69" s="99"/>
      <c r="Y69" s="99"/>
      <c r="Z69" s="50"/>
      <c r="AA69" s="99"/>
      <c r="AB69" s="46">
        <f t="shared" si="27"/>
        <v>1818181.8181818181</v>
      </c>
      <c r="AC69" s="46">
        <f t="shared" si="25"/>
        <v>18181818.18181818</v>
      </c>
      <c r="AD69" s="47"/>
      <c r="AE69" s="47"/>
      <c r="AF69" s="48"/>
      <c r="AG69" s="48"/>
      <c r="AI69" s="39"/>
    </row>
    <row r="70" spans="1:35" ht="15.75" x14ac:dyDescent="0.25">
      <c r="A70" s="40" t="s">
        <v>33</v>
      </c>
      <c r="B70" s="41">
        <v>51</v>
      </c>
      <c r="C70" s="51"/>
      <c r="D70" s="42">
        <f>SUM(D71:D75)</f>
        <v>2272727.2727272725</v>
      </c>
      <c r="E70" s="42"/>
      <c r="F70" s="42">
        <f t="shared" ref="F70:J70" si="28">SUM(F71:F75)</f>
        <v>2272727.2727272725</v>
      </c>
      <c r="G70" s="42"/>
      <c r="H70" s="42">
        <f t="shared" si="28"/>
        <v>2272727.2727272725</v>
      </c>
      <c r="I70" s="42"/>
      <c r="J70" s="42">
        <f t="shared" si="28"/>
        <v>2272727.2727272725</v>
      </c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42"/>
      <c r="W70" s="42"/>
      <c r="X70" s="42"/>
      <c r="Y70" s="42"/>
      <c r="Z70" s="42"/>
      <c r="AA70" s="42"/>
      <c r="AB70" s="43">
        <f t="shared" si="27"/>
        <v>9090909.0909090899</v>
      </c>
      <c r="AC70" s="43"/>
      <c r="AD70" s="43"/>
      <c r="AE70" s="43"/>
      <c r="AF70" s="43"/>
      <c r="AG70" s="43"/>
      <c r="AI70" s="56"/>
    </row>
    <row r="71" spans="1:35" x14ac:dyDescent="0.25">
      <c r="A71" s="49"/>
      <c r="B71" s="49"/>
      <c r="C71" s="44">
        <v>41988</v>
      </c>
      <c r="D71" s="45">
        <f>(Previsionnel!$E$4/COUNT($C$59:$C$84))</f>
        <v>454545.45454545453</v>
      </c>
      <c r="E71" s="98">
        <f>+E69+D71</f>
        <v>4999999.9999999991</v>
      </c>
      <c r="F71" s="45">
        <f>(Previsionnel!$E$5/COUNT($C$59:$C$84))</f>
        <v>454545.45454545453</v>
      </c>
      <c r="G71" s="98">
        <f>+G69+F71</f>
        <v>4999999.9999999991</v>
      </c>
      <c r="H71" s="45">
        <f>(Previsionnel!$E$6/COUNT($C$59:$C$84))</f>
        <v>454545.45454545453</v>
      </c>
      <c r="I71" s="98">
        <f>+I69+H71</f>
        <v>4999999.9999999991</v>
      </c>
      <c r="J71" s="45">
        <f>(Previsionnel!$E$7/COUNT($C$59:$C$84))</f>
        <v>454545.45454545453</v>
      </c>
      <c r="K71" s="98">
        <f>+K69+J71</f>
        <v>4999999.9999999991</v>
      </c>
      <c r="L71" s="99"/>
      <c r="M71" s="99"/>
      <c r="N71" s="99"/>
      <c r="O71" s="99"/>
      <c r="P71" s="99"/>
      <c r="Q71" s="99"/>
      <c r="R71" s="99"/>
      <c r="S71" s="99"/>
      <c r="T71" s="99"/>
      <c r="U71" s="99"/>
      <c r="V71" s="99"/>
      <c r="W71" s="99"/>
      <c r="X71" s="99"/>
      <c r="Y71" s="99"/>
      <c r="Z71" s="50"/>
      <c r="AA71" s="99"/>
      <c r="AB71" s="46">
        <f t="shared" si="27"/>
        <v>1818181.8181818181</v>
      </c>
      <c r="AC71" s="46">
        <f t="shared" si="25"/>
        <v>19999999.999999996</v>
      </c>
      <c r="AD71" s="47"/>
      <c r="AE71" s="47"/>
      <c r="AF71" s="48"/>
      <c r="AG71" s="48"/>
      <c r="AI71" s="56"/>
    </row>
    <row r="72" spans="1:35" x14ac:dyDescent="0.25">
      <c r="A72" s="49"/>
      <c r="B72" s="49"/>
      <c r="C72" s="44">
        <v>41989</v>
      </c>
      <c r="D72" s="45">
        <f>(Previsionnel!$E$4/COUNT($C$59:$C$84))</f>
        <v>454545.45454545453</v>
      </c>
      <c r="E72" s="98">
        <f t="shared" ref="E72:K75" si="29">+E71+D72</f>
        <v>5454545.4545454532</v>
      </c>
      <c r="F72" s="45">
        <f>(Previsionnel!$E$5/COUNT($C$59:$C$84))</f>
        <v>454545.45454545453</v>
      </c>
      <c r="G72" s="98">
        <f t="shared" si="29"/>
        <v>5454545.4545454532</v>
      </c>
      <c r="H72" s="45">
        <f>(Previsionnel!$E$6/COUNT($C$59:$C$84))</f>
        <v>454545.45454545453</v>
      </c>
      <c r="I72" s="98">
        <f t="shared" si="29"/>
        <v>5454545.4545454532</v>
      </c>
      <c r="J72" s="45">
        <f>(Previsionnel!$E$7/COUNT($C$59:$C$84))</f>
        <v>454545.45454545453</v>
      </c>
      <c r="K72" s="98">
        <f t="shared" si="29"/>
        <v>5454545.4545454532</v>
      </c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46">
        <f t="shared" si="27"/>
        <v>1818181.8181818181</v>
      </c>
      <c r="AC72" s="46">
        <f t="shared" si="25"/>
        <v>21818181.818181813</v>
      </c>
      <c r="AD72" s="47"/>
      <c r="AE72" s="47"/>
      <c r="AF72" s="48"/>
      <c r="AG72" s="48"/>
      <c r="AI72" s="56"/>
    </row>
    <row r="73" spans="1:35" x14ac:dyDescent="0.25">
      <c r="A73" s="49"/>
      <c r="B73" s="49"/>
      <c r="C73" s="44">
        <v>41990</v>
      </c>
      <c r="D73" s="45">
        <f>(Previsionnel!$E$4/COUNT($C$59:$C$84))</f>
        <v>454545.45454545453</v>
      </c>
      <c r="E73" s="98">
        <f t="shared" si="29"/>
        <v>5909090.9090909073</v>
      </c>
      <c r="F73" s="45">
        <f>(Previsionnel!$E$5/COUNT($C$59:$C$84))</f>
        <v>454545.45454545453</v>
      </c>
      <c r="G73" s="98">
        <f t="shared" si="29"/>
        <v>5909090.9090909073</v>
      </c>
      <c r="H73" s="45">
        <f>(Previsionnel!$E$6/COUNT($C$59:$C$84))</f>
        <v>454545.45454545453</v>
      </c>
      <c r="I73" s="98">
        <f t="shared" si="29"/>
        <v>5909090.9090909073</v>
      </c>
      <c r="J73" s="45">
        <f>(Previsionnel!$E$7/COUNT($C$59:$C$84))</f>
        <v>454545.45454545453</v>
      </c>
      <c r="K73" s="98">
        <f t="shared" si="29"/>
        <v>5909090.9090909073</v>
      </c>
      <c r="L73" s="99"/>
      <c r="M73" s="99"/>
      <c r="N73" s="99"/>
      <c r="O73" s="99"/>
      <c r="P73" s="99"/>
      <c r="Q73" s="99"/>
      <c r="R73" s="99"/>
      <c r="S73" s="99"/>
      <c r="T73" s="99"/>
      <c r="U73" s="99"/>
      <c r="V73" s="99"/>
      <c r="W73" s="99"/>
      <c r="X73" s="99"/>
      <c r="Y73" s="99"/>
      <c r="Z73" s="50"/>
      <c r="AA73" s="99"/>
      <c r="AB73" s="46">
        <f t="shared" si="27"/>
        <v>1818181.8181818181</v>
      </c>
      <c r="AC73" s="46">
        <f t="shared" si="25"/>
        <v>23636363.636363629</v>
      </c>
      <c r="AD73" s="47"/>
      <c r="AE73" s="47"/>
      <c r="AF73" s="48"/>
      <c r="AG73" s="48"/>
      <c r="AI73" s="56"/>
    </row>
    <row r="74" spans="1:35" x14ac:dyDescent="0.25">
      <c r="A74" s="49"/>
      <c r="B74" s="49"/>
      <c r="C74" s="44">
        <v>41991</v>
      </c>
      <c r="D74" s="45">
        <f>(Previsionnel!$E$4/COUNT($C$59:$C$84))</f>
        <v>454545.45454545453</v>
      </c>
      <c r="E74" s="98">
        <f t="shared" si="29"/>
        <v>6363636.3636363614</v>
      </c>
      <c r="F74" s="45">
        <f>(Previsionnel!$E$5/COUNT($C$59:$C$84))</f>
        <v>454545.45454545453</v>
      </c>
      <c r="G74" s="98">
        <f t="shared" si="29"/>
        <v>6363636.3636363614</v>
      </c>
      <c r="H74" s="45">
        <f>(Previsionnel!$E$6/COUNT($C$59:$C$84))</f>
        <v>454545.45454545453</v>
      </c>
      <c r="I74" s="98">
        <f t="shared" si="29"/>
        <v>6363636.3636363614</v>
      </c>
      <c r="J74" s="45">
        <f>(Previsionnel!$E$7/COUNT($C$59:$C$84))</f>
        <v>454545.45454545453</v>
      </c>
      <c r="K74" s="98">
        <f t="shared" si="29"/>
        <v>6363636.3636363614</v>
      </c>
      <c r="L74" s="99"/>
      <c r="M74" s="99"/>
      <c r="N74" s="99"/>
      <c r="O74" s="99"/>
      <c r="P74" s="99"/>
      <c r="Q74" s="99"/>
      <c r="R74" s="99"/>
      <c r="S74" s="99"/>
      <c r="T74" s="99"/>
      <c r="U74" s="99"/>
      <c r="V74" s="99"/>
      <c r="W74" s="99"/>
      <c r="X74" s="99"/>
      <c r="Y74" s="99"/>
      <c r="Z74" s="50"/>
      <c r="AA74" s="99"/>
      <c r="AB74" s="46">
        <f t="shared" si="27"/>
        <v>1818181.8181818181</v>
      </c>
      <c r="AC74" s="46">
        <f t="shared" si="25"/>
        <v>25454545.454545446</v>
      </c>
      <c r="AD74" s="47"/>
      <c r="AE74" s="47"/>
      <c r="AF74" s="48"/>
      <c r="AG74" s="48"/>
      <c r="AI74" s="56"/>
    </row>
    <row r="75" spans="1:35" x14ac:dyDescent="0.25">
      <c r="A75" s="49"/>
      <c r="B75" s="49"/>
      <c r="C75" s="44">
        <v>41992</v>
      </c>
      <c r="D75" s="45">
        <f>(Previsionnel!$E$4/COUNT($C$59:$C$84))</f>
        <v>454545.45454545453</v>
      </c>
      <c r="E75" s="98">
        <f t="shared" si="29"/>
        <v>6818181.8181818156</v>
      </c>
      <c r="F75" s="45">
        <f>(Previsionnel!$E$5/COUNT($C$59:$C$84))</f>
        <v>454545.45454545453</v>
      </c>
      <c r="G75" s="98">
        <f t="shared" si="29"/>
        <v>6818181.8181818156</v>
      </c>
      <c r="H75" s="45">
        <f>(Previsionnel!$E$6/COUNT($C$59:$C$84))</f>
        <v>454545.45454545453</v>
      </c>
      <c r="I75" s="98">
        <f t="shared" si="29"/>
        <v>6818181.8181818156</v>
      </c>
      <c r="J75" s="45">
        <f>(Previsionnel!$E$7/COUNT($C$59:$C$84))</f>
        <v>454545.45454545453</v>
      </c>
      <c r="K75" s="98">
        <f t="shared" si="29"/>
        <v>6818181.8181818156</v>
      </c>
      <c r="L75" s="99"/>
      <c r="M75" s="99"/>
      <c r="N75" s="99"/>
      <c r="O75" s="99"/>
      <c r="P75" s="99"/>
      <c r="Q75" s="99"/>
      <c r="R75" s="99"/>
      <c r="S75" s="99"/>
      <c r="T75" s="99"/>
      <c r="U75" s="99"/>
      <c r="V75" s="99"/>
      <c r="W75" s="99"/>
      <c r="X75" s="99"/>
      <c r="Y75" s="99"/>
      <c r="Z75" s="50"/>
      <c r="AA75" s="99"/>
      <c r="AB75" s="46">
        <f t="shared" si="27"/>
        <v>1818181.8181818181</v>
      </c>
      <c r="AC75" s="46">
        <f t="shared" si="25"/>
        <v>27272727.272727262</v>
      </c>
      <c r="AD75" s="47"/>
      <c r="AE75" s="47"/>
      <c r="AF75" s="48"/>
      <c r="AG75" s="48"/>
      <c r="AI75" s="39"/>
    </row>
    <row r="76" spans="1:35" ht="15.75" x14ac:dyDescent="0.25">
      <c r="A76" s="40" t="s">
        <v>33</v>
      </c>
      <c r="B76" s="41">
        <v>52</v>
      </c>
      <c r="C76" s="51"/>
      <c r="D76" s="42">
        <f>SUM(D77:D80)</f>
        <v>1818181.8181818181</v>
      </c>
      <c r="E76" s="42"/>
      <c r="F76" s="42">
        <f t="shared" ref="F76:J76" si="30">SUM(F77:F80)</f>
        <v>1818181.8181818181</v>
      </c>
      <c r="G76" s="42"/>
      <c r="H76" s="42">
        <f t="shared" si="30"/>
        <v>1818181.8181818181</v>
      </c>
      <c r="I76" s="42"/>
      <c r="J76" s="42">
        <f t="shared" si="30"/>
        <v>1818181.8181818181</v>
      </c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2"/>
      <c r="W76" s="42"/>
      <c r="X76" s="42"/>
      <c r="Y76" s="42"/>
      <c r="Z76" s="42"/>
      <c r="AA76" s="42"/>
      <c r="AB76" s="43">
        <f t="shared" si="27"/>
        <v>7272727.2727272725</v>
      </c>
      <c r="AC76" s="43"/>
      <c r="AD76" s="43"/>
      <c r="AE76" s="43"/>
      <c r="AF76" s="43"/>
      <c r="AG76" s="43"/>
      <c r="AI76" s="56"/>
    </row>
    <row r="77" spans="1:35" x14ac:dyDescent="0.25">
      <c r="A77" s="49"/>
      <c r="B77" s="49"/>
      <c r="C77" s="44">
        <v>41995</v>
      </c>
      <c r="D77" s="45">
        <f>(Previsionnel!$E$4/COUNT($C$59:$C$84))</f>
        <v>454545.45454545453</v>
      </c>
      <c r="E77" s="98">
        <f>+E75+D77</f>
        <v>7272727.2727272697</v>
      </c>
      <c r="F77" s="45">
        <f>(Previsionnel!$E$5/COUNT($C$59:$C$84))</f>
        <v>454545.45454545453</v>
      </c>
      <c r="G77" s="98">
        <f>+G75+F77</f>
        <v>7272727.2727272697</v>
      </c>
      <c r="H77" s="45">
        <f>(Previsionnel!$E$6/COUNT($C$59:$C$84))</f>
        <v>454545.45454545453</v>
      </c>
      <c r="I77" s="98">
        <f>+I75+H77</f>
        <v>7272727.2727272697</v>
      </c>
      <c r="J77" s="45">
        <f>(Previsionnel!$E$7/COUNT($C$59:$C$84))</f>
        <v>454545.45454545453</v>
      </c>
      <c r="K77" s="98">
        <f>+K75+J77</f>
        <v>7272727.2727272697</v>
      </c>
      <c r="L77" s="99"/>
      <c r="M77" s="99"/>
      <c r="N77" s="99"/>
      <c r="O77" s="99"/>
      <c r="P77" s="99"/>
      <c r="Q77" s="99"/>
      <c r="R77" s="99"/>
      <c r="S77" s="99"/>
      <c r="T77" s="99"/>
      <c r="U77" s="99"/>
      <c r="V77" s="99"/>
      <c r="W77" s="99"/>
      <c r="X77" s="99"/>
      <c r="Y77" s="99"/>
      <c r="Z77" s="50"/>
      <c r="AA77" s="99"/>
      <c r="AB77" s="46">
        <f t="shared" si="27"/>
        <v>1818181.8181818181</v>
      </c>
      <c r="AC77" s="46">
        <f t="shared" si="25"/>
        <v>29090909.090909079</v>
      </c>
      <c r="AD77" s="47"/>
      <c r="AE77" s="47"/>
      <c r="AF77" s="48"/>
      <c r="AG77" s="48"/>
      <c r="AI77" s="56"/>
    </row>
    <row r="78" spans="1:35" x14ac:dyDescent="0.25">
      <c r="A78" s="49"/>
      <c r="B78" s="49"/>
      <c r="C78" s="44">
        <v>41996</v>
      </c>
      <c r="D78" s="45">
        <f>(Previsionnel!$E$4/COUNT($C$59:$C$84))</f>
        <v>454545.45454545453</v>
      </c>
      <c r="E78" s="98">
        <f t="shared" ref="E78:K80" si="31">+E77+D78</f>
        <v>7727272.7272727238</v>
      </c>
      <c r="F78" s="45">
        <f>(Previsionnel!$E$5/COUNT($C$59:$C$84))</f>
        <v>454545.45454545453</v>
      </c>
      <c r="G78" s="98">
        <f t="shared" si="31"/>
        <v>7727272.7272727238</v>
      </c>
      <c r="H78" s="45">
        <f>(Previsionnel!$E$6/COUNT($C$59:$C$84))</f>
        <v>454545.45454545453</v>
      </c>
      <c r="I78" s="98">
        <f t="shared" si="31"/>
        <v>7727272.7272727238</v>
      </c>
      <c r="J78" s="45">
        <f>(Previsionnel!$E$7/COUNT($C$59:$C$84))</f>
        <v>454545.45454545453</v>
      </c>
      <c r="K78" s="98">
        <f t="shared" si="31"/>
        <v>7727272.7272727238</v>
      </c>
      <c r="L78" s="99"/>
      <c r="M78" s="99"/>
      <c r="N78" s="99"/>
      <c r="O78" s="99"/>
      <c r="P78" s="99"/>
      <c r="Q78" s="99"/>
      <c r="R78" s="99"/>
      <c r="S78" s="99"/>
      <c r="T78" s="99"/>
      <c r="U78" s="99"/>
      <c r="V78" s="99"/>
      <c r="W78" s="99"/>
      <c r="X78" s="99"/>
      <c r="Y78" s="99"/>
      <c r="Z78" s="50"/>
      <c r="AA78" s="99"/>
      <c r="AB78" s="46">
        <f t="shared" si="27"/>
        <v>1818181.8181818181</v>
      </c>
      <c r="AC78" s="46">
        <f t="shared" si="25"/>
        <v>30909090.909090895</v>
      </c>
      <c r="AD78" s="47"/>
      <c r="AE78" s="47"/>
      <c r="AF78" s="48"/>
      <c r="AG78" s="48"/>
      <c r="AI78" s="56"/>
    </row>
    <row r="79" spans="1:35" x14ac:dyDescent="0.25">
      <c r="A79" s="49"/>
      <c r="B79" s="49"/>
      <c r="C79" s="44">
        <v>41997</v>
      </c>
      <c r="D79" s="45">
        <f>(Previsionnel!$E$4/COUNT($C$59:$C$84))</f>
        <v>454545.45454545453</v>
      </c>
      <c r="E79" s="98">
        <f t="shared" si="31"/>
        <v>8181818.1818181779</v>
      </c>
      <c r="F79" s="45">
        <f>(Previsionnel!$E$5/COUNT($C$59:$C$84))</f>
        <v>454545.45454545453</v>
      </c>
      <c r="G79" s="98">
        <f t="shared" si="31"/>
        <v>8181818.1818181779</v>
      </c>
      <c r="H79" s="45">
        <f>(Previsionnel!$E$6/COUNT($C$59:$C$84))</f>
        <v>454545.45454545453</v>
      </c>
      <c r="I79" s="98">
        <f t="shared" si="31"/>
        <v>8181818.1818181779</v>
      </c>
      <c r="J79" s="45">
        <f>(Previsionnel!$E$7/COUNT($C$59:$C$84))</f>
        <v>454545.45454545453</v>
      </c>
      <c r="K79" s="98">
        <f t="shared" si="31"/>
        <v>8181818.1818181779</v>
      </c>
      <c r="L79" s="99"/>
      <c r="M79" s="99"/>
      <c r="N79" s="99"/>
      <c r="O79" s="99"/>
      <c r="P79" s="99"/>
      <c r="Q79" s="99"/>
      <c r="R79" s="99"/>
      <c r="S79" s="99"/>
      <c r="T79" s="99"/>
      <c r="U79" s="99"/>
      <c r="V79" s="99"/>
      <c r="W79" s="99"/>
      <c r="X79" s="99"/>
      <c r="Y79" s="99"/>
      <c r="Z79" s="50"/>
      <c r="AA79" s="99"/>
      <c r="AB79" s="46">
        <f t="shared" si="27"/>
        <v>1818181.8181818181</v>
      </c>
      <c r="AC79" s="46">
        <f t="shared" si="25"/>
        <v>32727272.727272712</v>
      </c>
      <c r="AD79" s="47"/>
      <c r="AE79" s="47"/>
      <c r="AF79" s="48"/>
      <c r="AG79" s="48"/>
      <c r="AI79" s="56"/>
    </row>
    <row r="80" spans="1:35" x14ac:dyDescent="0.25">
      <c r="A80" s="49"/>
      <c r="B80" s="49"/>
      <c r="C80" s="44">
        <v>41999</v>
      </c>
      <c r="D80" s="45">
        <f>(Previsionnel!$E$4/COUNT($C$59:$C$84))</f>
        <v>454545.45454545453</v>
      </c>
      <c r="E80" s="98">
        <f t="shared" si="31"/>
        <v>8636363.636363633</v>
      </c>
      <c r="F80" s="45">
        <f>(Previsionnel!$E$5/COUNT($C$59:$C$84))</f>
        <v>454545.45454545453</v>
      </c>
      <c r="G80" s="98">
        <f t="shared" si="31"/>
        <v>8636363.636363633</v>
      </c>
      <c r="H80" s="45">
        <f>(Previsionnel!$E$6/COUNT($C$59:$C$84))</f>
        <v>454545.45454545453</v>
      </c>
      <c r="I80" s="98">
        <f t="shared" si="31"/>
        <v>8636363.636363633</v>
      </c>
      <c r="J80" s="45">
        <f>(Previsionnel!$E$7/COUNT($C$59:$C$84))</f>
        <v>454545.45454545453</v>
      </c>
      <c r="K80" s="98">
        <f t="shared" si="31"/>
        <v>8636363.636363633</v>
      </c>
      <c r="L80" s="99"/>
      <c r="M80" s="99"/>
      <c r="N80" s="99"/>
      <c r="O80" s="99"/>
      <c r="P80" s="99"/>
      <c r="Q80" s="99"/>
      <c r="R80" s="99"/>
      <c r="S80" s="99"/>
      <c r="T80" s="99"/>
      <c r="U80" s="99"/>
      <c r="V80" s="99"/>
      <c r="W80" s="99"/>
      <c r="X80" s="99"/>
      <c r="Y80" s="99"/>
      <c r="Z80" s="50"/>
      <c r="AA80" s="99"/>
      <c r="AB80" s="46">
        <f t="shared" si="27"/>
        <v>1818181.8181818181</v>
      </c>
      <c r="AC80" s="46">
        <f t="shared" si="25"/>
        <v>34545454.545454532</v>
      </c>
      <c r="AD80" s="47"/>
      <c r="AE80" s="47"/>
      <c r="AF80" s="48"/>
      <c r="AG80" s="48"/>
      <c r="AI80" s="39"/>
    </row>
    <row r="81" spans="1:35" ht="15.75" x14ac:dyDescent="0.25">
      <c r="A81" s="40" t="s">
        <v>33</v>
      </c>
      <c r="B81" s="41">
        <v>1</v>
      </c>
      <c r="C81" s="51"/>
      <c r="D81" s="42">
        <f>SUM(D82:D84,D86:D86)</f>
        <v>1839826.8398268397</v>
      </c>
      <c r="E81" s="42"/>
      <c r="F81" s="42">
        <f t="shared" ref="F81:J81" si="32">SUM(F82:F84,F86:F86)</f>
        <v>1363636.3636363635</v>
      </c>
      <c r="G81" s="42"/>
      <c r="H81" s="42">
        <f t="shared" si="32"/>
        <v>1839826.8398268397</v>
      </c>
      <c r="I81" s="42"/>
      <c r="J81" s="42">
        <f t="shared" si="32"/>
        <v>1839826.8398268397</v>
      </c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2"/>
      <c r="X81" s="42"/>
      <c r="Y81" s="42"/>
      <c r="Z81" s="42"/>
      <c r="AA81" s="42"/>
      <c r="AB81" s="43">
        <f t="shared" si="27"/>
        <v>6883116.8831168832</v>
      </c>
      <c r="AC81" s="43"/>
      <c r="AD81" s="43"/>
      <c r="AE81" s="43"/>
      <c r="AF81" s="43"/>
      <c r="AG81" s="43"/>
      <c r="AI81" s="56"/>
    </row>
    <row r="82" spans="1:35" x14ac:dyDescent="0.25">
      <c r="A82" s="49"/>
      <c r="B82" s="49"/>
      <c r="C82" s="44">
        <v>42002</v>
      </c>
      <c r="D82" s="45">
        <f>(Previsionnel!$E$4/COUNT($C$59:$C$84))</f>
        <v>454545.45454545453</v>
      </c>
      <c r="E82" s="98">
        <f>+E80+D82</f>
        <v>9090909.090909088</v>
      </c>
      <c r="F82" s="45">
        <f>(Previsionnel!$E$5/COUNT($C$59:$C$84))</f>
        <v>454545.45454545453</v>
      </c>
      <c r="G82" s="98">
        <f>+G80+F82</f>
        <v>9090909.090909088</v>
      </c>
      <c r="H82" s="45">
        <f>(Previsionnel!$E$6/COUNT($C$59:$C$84))</f>
        <v>454545.45454545453</v>
      </c>
      <c r="I82" s="98">
        <f>+I80+H82</f>
        <v>9090909.090909088</v>
      </c>
      <c r="J82" s="45">
        <f>(Previsionnel!$E$7/COUNT($C$59:$C$84))</f>
        <v>454545.45454545453</v>
      </c>
      <c r="K82" s="98">
        <f>+K80+J82</f>
        <v>9090909.090909088</v>
      </c>
      <c r="L82" s="99"/>
      <c r="M82" s="99"/>
      <c r="N82" s="99"/>
      <c r="O82" s="99"/>
      <c r="P82" s="99"/>
      <c r="Q82" s="99"/>
      <c r="R82" s="99"/>
      <c r="S82" s="99"/>
      <c r="T82" s="99"/>
      <c r="U82" s="99"/>
      <c r="V82" s="99"/>
      <c r="W82" s="99"/>
      <c r="X82" s="99"/>
      <c r="Y82" s="99"/>
      <c r="Z82" s="50"/>
      <c r="AA82" s="99"/>
      <c r="AB82" s="46">
        <f t="shared" si="27"/>
        <v>1818181.8181818181</v>
      </c>
      <c r="AC82" s="46">
        <f t="shared" si="25"/>
        <v>36363636.363636352</v>
      </c>
      <c r="AD82" s="47"/>
      <c r="AE82" s="47"/>
      <c r="AF82" s="48"/>
      <c r="AG82" s="48"/>
      <c r="AI82" s="56"/>
    </row>
    <row r="83" spans="1:35" x14ac:dyDescent="0.25">
      <c r="A83" s="49"/>
      <c r="B83" s="49"/>
      <c r="C83" s="44">
        <v>42003</v>
      </c>
      <c r="D83" s="45">
        <f>(Previsionnel!$E$4/COUNT($C$59:$C$84))</f>
        <v>454545.45454545453</v>
      </c>
      <c r="E83" s="98">
        <f t="shared" ref="E83:K84" si="33">+E82+D83</f>
        <v>9545454.5454545431</v>
      </c>
      <c r="F83" s="45">
        <f>(Previsionnel!$E$5/COUNT($C$59:$C$84))</f>
        <v>454545.45454545453</v>
      </c>
      <c r="G83" s="98">
        <f t="shared" si="33"/>
        <v>9545454.5454545431</v>
      </c>
      <c r="H83" s="45">
        <f>(Previsionnel!$E$6/COUNT($C$59:$C$84))</f>
        <v>454545.45454545453</v>
      </c>
      <c r="I83" s="98">
        <f t="shared" si="33"/>
        <v>9545454.5454545431</v>
      </c>
      <c r="J83" s="45">
        <f>(Previsionnel!$E$7/COUNT($C$59:$C$84))</f>
        <v>454545.45454545453</v>
      </c>
      <c r="K83" s="98">
        <f t="shared" si="33"/>
        <v>9545454.5454545431</v>
      </c>
      <c r="L83" s="99"/>
      <c r="M83" s="99"/>
      <c r="N83" s="99"/>
      <c r="O83" s="99"/>
      <c r="P83" s="99"/>
      <c r="Q83" s="99"/>
      <c r="R83" s="99"/>
      <c r="S83" s="99"/>
      <c r="T83" s="99"/>
      <c r="U83" s="99"/>
      <c r="V83" s="99"/>
      <c r="W83" s="99"/>
      <c r="X83" s="99"/>
      <c r="Y83" s="99"/>
      <c r="Z83" s="50"/>
      <c r="AA83" s="99"/>
      <c r="AB83" s="46">
        <f t="shared" si="27"/>
        <v>1818181.8181818181</v>
      </c>
      <c r="AC83" s="46">
        <f t="shared" si="25"/>
        <v>38181818.181818172</v>
      </c>
      <c r="AD83" s="47"/>
      <c r="AE83" s="47"/>
      <c r="AF83" s="48"/>
      <c r="AG83" s="48"/>
      <c r="AI83" s="56"/>
    </row>
    <row r="84" spans="1:35" x14ac:dyDescent="0.25">
      <c r="A84" s="49"/>
      <c r="B84" s="49"/>
      <c r="C84" s="44">
        <v>42004</v>
      </c>
      <c r="D84" s="45">
        <f>(Previsionnel!$E$4/COUNT($C$59:$C$84))</f>
        <v>454545.45454545453</v>
      </c>
      <c r="E84" s="98">
        <f t="shared" si="33"/>
        <v>9999999.9999999981</v>
      </c>
      <c r="F84" s="45">
        <f>(Previsionnel!$E$5/COUNT($C$59:$C$84))</f>
        <v>454545.45454545453</v>
      </c>
      <c r="G84" s="98">
        <f t="shared" si="33"/>
        <v>9999999.9999999981</v>
      </c>
      <c r="H84" s="45">
        <f>(Previsionnel!$E$6/COUNT($C$59:$C$84))</f>
        <v>454545.45454545453</v>
      </c>
      <c r="I84" s="98">
        <f t="shared" si="33"/>
        <v>9999999.9999999981</v>
      </c>
      <c r="J84" s="45">
        <f>(Previsionnel!$E$7/COUNT($C$59:$C$84))</f>
        <v>454545.45454545453</v>
      </c>
      <c r="K84" s="98">
        <f t="shared" si="33"/>
        <v>9999999.9999999981</v>
      </c>
      <c r="L84" s="99"/>
      <c r="M84" s="99"/>
      <c r="N84" s="99"/>
      <c r="O84" s="99"/>
      <c r="P84" s="99"/>
      <c r="Q84" s="99"/>
      <c r="R84" s="99"/>
      <c r="S84" s="99"/>
      <c r="T84" s="99"/>
      <c r="U84" s="99"/>
      <c r="V84" s="99"/>
      <c r="W84" s="99"/>
      <c r="X84" s="99"/>
      <c r="Y84" s="99"/>
      <c r="Z84" s="50"/>
      <c r="AA84" s="99"/>
      <c r="AB84" s="46">
        <f t="shared" si="27"/>
        <v>1818181.8181818181</v>
      </c>
      <c r="AC84" s="46">
        <f t="shared" si="25"/>
        <v>39999999.999999993</v>
      </c>
      <c r="AD84" s="47"/>
      <c r="AE84" s="47"/>
      <c r="AF84" s="48"/>
      <c r="AG84" s="48"/>
      <c r="AI84" s="56"/>
    </row>
    <row r="85" spans="1:35" ht="15.75" x14ac:dyDescent="0.25">
      <c r="A85" s="35" t="str">
        <f>PROPER(TEXT(DATE(2015,1,1),"mmmm aaaa"))</f>
        <v>Janvier 2015</v>
      </c>
      <c r="B85" s="36"/>
      <c r="C85" s="36"/>
      <c r="D85" s="37">
        <f t="shared" ref="D85:Z85" si="34">SUM(D86:D86,D87,D93,D99,D105)</f>
        <v>10000000</v>
      </c>
      <c r="E85" s="37"/>
      <c r="F85" s="37">
        <f>SUM(F86:F86,F87,F93,F99,F105)</f>
        <v>6190476.1904761903</v>
      </c>
      <c r="G85" s="37"/>
      <c r="H85" s="37">
        <f t="shared" si="34"/>
        <v>10000000</v>
      </c>
      <c r="I85" s="37"/>
      <c r="J85" s="37">
        <f t="shared" si="34"/>
        <v>10000000</v>
      </c>
      <c r="K85" s="37"/>
      <c r="L85" s="37">
        <f t="shared" si="34"/>
        <v>0</v>
      </c>
      <c r="M85" s="37"/>
      <c r="N85" s="37">
        <f t="shared" si="34"/>
        <v>0</v>
      </c>
      <c r="O85" s="37"/>
      <c r="P85" s="37">
        <f t="shared" si="34"/>
        <v>0</v>
      </c>
      <c r="Q85" s="37"/>
      <c r="R85" s="37">
        <f t="shared" si="34"/>
        <v>0</v>
      </c>
      <c r="S85" s="37"/>
      <c r="T85" s="37">
        <f t="shared" si="34"/>
        <v>0</v>
      </c>
      <c r="U85" s="37"/>
      <c r="V85" s="37">
        <f t="shared" si="34"/>
        <v>0</v>
      </c>
      <c r="W85" s="37"/>
      <c r="X85" s="37">
        <f t="shared" si="34"/>
        <v>0</v>
      </c>
      <c r="Y85" s="37"/>
      <c r="Z85" s="37">
        <f t="shared" si="34"/>
        <v>0</v>
      </c>
      <c r="AA85" s="37"/>
      <c r="AB85" s="38">
        <f t="shared" si="27"/>
        <v>36190476.190476194</v>
      </c>
      <c r="AC85" s="38"/>
      <c r="AD85" s="38"/>
      <c r="AE85" s="38"/>
      <c r="AF85" s="38"/>
      <c r="AG85" s="38"/>
      <c r="AI85" s="56"/>
    </row>
    <row r="86" spans="1:35" x14ac:dyDescent="0.25">
      <c r="A86" s="49"/>
      <c r="B86" s="49"/>
      <c r="C86" s="44">
        <v>42006</v>
      </c>
      <c r="D86" s="45">
        <f>(Previsionnel!$F$4/COUNT($C$86:$C$110))*100%</f>
        <v>476190.47619047621</v>
      </c>
      <c r="E86" s="98">
        <f>+D86</f>
        <v>476190.47619047621</v>
      </c>
      <c r="F86" s="45"/>
      <c r="G86" s="98"/>
      <c r="H86" s="45">
        <f>(Previsionnel!$F$6/COUNT($C$86:$C$110))</f>
        <v>476190.47619047621</v>
      </c>
      <c r="I86" s="98">
        <f>+H86</f>
        <v>476190.47619047621</v>
      </c>
      <c r="J86" s="45">
        <f>(Previsionnel!$F$7/COUNT($C$86:$C$110))</f>
        <v>476190.47619047621</v>
      </c>
      <c r="K86" s="98">
        <f>+J86</f>
        <v>476190.47619047621</v>
      </c>
      <c r="L86" s="50"/>
      <c r="M86" s="99">
        <f>+L86</f>
        <v>0</v>
      </c>
      <c r="N86" s="50"/>
      <c r="O86" s="99">
        <f>+N86</f>
        <v>0</v>
      </c>
      <c r="P86" s="50"/>
      <c r="Q86" s="99">
        <f>+P86</f>
        <v>0</v>
      </c>
      <c r="R86" s="50"/>
      <c r="S86" s="99">
        <f>+R86</f>
        <v>0</v>
      </c>
      <c r="T86" s="50"/>
      <c r="U86" s="99">
        <f>+T86</f>
        <v>0</v>
      </c>
      <c r="V86" s="50"/>
      <c r="W86" s="99">
        <f>+V86</f>
        <v>0</v>
      </c>
      <c r="X86" s="50"/>
      <c r="Y86" s="99">
        <f>+X86</f>
        <v>0</v>
      </c>
      <c r="Z86" s="50"/>
      <c r="AA86" s="99">
        <f>+Z86</f>
        <v>0</v>
      </c>
      <c r="AB86" s="46">
        <f t="shared" si="27"/>
        <v>1428571.4285714286</v>
      </c>
      <c r="AC86" s="46">
        <f t="shared" si="25"/>
        <v>1428571.4285714286</v>
      </c>
      <c r="AD86" s="47"/>
      <c r="AE86" s="47"/>
      <c r="AF86" s="48"/>
      <c r="AG86" s="48"/>
      <c r="AI86" s="56"/>
    </row>
    <row r="87" spans="1:35" ht="15.75" x14ac:dyDescent="0.25">
      <c r="A87" s="40" t="s">
        <v>33</v>
      </c>
      <c r="B87" s="41">
        <v>2</v>
      </c>
      <c r="C87" s="51"/>
      <c r="D87" s="42">
        <f t="shared" ref="D87:Z87" si="35">SUM(D88:D92)</f>
        <v>3095238.0952380951</v>
      </c>
      <c r="E87" s="42"/>
      <c r="F87" s="42"/>
      <c r="G87" s="42"/>
      <c r="H87" s="42">
        <f t="shared" si="35"/>
        <v>2380952.3809523811</v>
      </c>
      <c r="I87" s="42"/>
      <c r="J87" s="42">
        <f t="shared" si="35"/>
        <v>2380952.3809523811</v>
      </c>
      <c r="K87" s="42"/>
      <c r="L87" s="42">
        <f t="shared" si="35"/>
        <v>0</v>
      </c>
      <c r="M87" s="42"/>
      <c r="N87" s="42">
        <f t="shared" si="35"/>
        <v>0</v>
      </c>
      <c r="O87" s="42"/>
      <c r="P87" s="42">
        <f t="shared" si="35"/>
        <v>0</v>
      </c>
      <c r="Q87" s="42"/>
      <c r="R87" s="42">
        <f t="shared" si="35"/>
        <v>0</v>
      </c>
      <c r="S87" s="42"/>
      <c r="T87" s="42">
        <f t="shared" si="35"/>
        <v>0</v>
      </c>
      <c r="U87" s="42"/>
      <c r="V87" s="42">
        <f t="shared" si="35"/>
        <v>0</v>
      </c>
      <c r="W87" s="42"/>
      <c r="X87" s="42">
        <f t="shared" si="35"/>
        <v>0</v>
      </c>
      <c r="Y87" s="42"/>
      <c r="Z87" s="42">
        <f t="shared" si="35"/>
        <v>0</v>
      </c>
      <c r="AA87" s="42"/>
      <c r="AB87" s="43">
        <f t="shared" si="27"/>
        <v>7857142.8571428563</v>
      </c>
      <c r="AC87" s="43"/>
      <c r="AD87" s="43"/>
      <c r="AE87" s="43"/>
      <c r="AF87" s="43"/>
      <c r="AG87" s="43"/>
      <c r="AI87" s="56"/>
    </row>
    <row r="88" spans="1:35" x14ac:dyDescent="0.25">
      <c r="A88" s="49"/>
      <c r="B88" s="49"/>
      <c r="C88" s="44">
        <v>42009</v>
      </c>
      <c r="D88" s="45">
        <f>(Previsionnel!$F$4/COUNT($C$86:$C$110))*130%</f>
        <v>619047.61904761905</v>
      </c>
      <c r="E88" s="98">
        <f>+E86+D88</f>
        <v>1095238.0952380951</v>
      </c>
      <c r="F88" s="45"/>
      <c r="G88" s="98"/>
      <c r="H88" s="45">
        <f>(Previsionnel!$F$6/COUNT($C$86:$C$110))</f>
        <v>476190.47619047621</v>
      </c>
      <c r="I88" s="98">
        <f>+I86+H88</f>
        <v>952380.95238095243</v>
      </c>
      <c r="J88" s="45">
        <f>(Previsionnel!$F$7/COUNT($C$86:$C$110))</f>
        <v>476190.47619047621</v>
      </c>
      <c r="K88" s="98">
        <f>+K86+J88</f>
        <v>952380.95238095243</v>
      </c>
      <c r="L88" s="50"/>
      <c r="M88" s="99">
        <f>+M86+L88</f>
        <v>0</v>
      </c>
      <c r="N88" s="50"/>
      <c r="O88" s="99">
        <f>+O86+N88</f>
        <v>0</v>
      </c>
      <c r="P88" s="50"/>
      <c r="Q88" s="99">
        <f>+Q86+P88</f>
        <v>0</v>
      </c>
      <c r="R88" s="50"/>
      <c r="S88" s="99">
        <f>+S86+R88</f>
        <v>0</v>
      </c>
      <c r="T88" s="50"/>
      <c r="U88" s="99">
        <f>+U86+T88</f>
        <v>0</v>
      </c>
      <c r="V88" s="50"/>
      <c r="W88" s="99">
        <f>+W86+V88</f>
        <v>0</v>
      </c>
      <c r="X88" s="50"/>
      <c r="Y88" s="99">
        <f>+Y86+X88</f>
        <v>0</v>
      </c>
      <c r="Z88" s="50"/>
      <c r="AA88" s="99">
        <f>+AA86+Z88</f>
        <v>0</v>
      </c>
      <c r="AB88" s="46">
        <f t="shared" si="27"/>
        <v>1571428.5714285714</v>
      </c>
      <c r="AC88" s="46">
        <f t="shared" si="25"/>
        <v>3000000</v>
      </c>
      <c r="AD88" s="47"/>
      <c r="AE88" s="47"/>
      <c r="AF88" s="48"/>
      <c r="AG88" s="48"/>
      <c r="AI88" s="56"/>
    </row>
    <row r="89" spans="1:35" x14ac:dyDescent="0.25">
      <c r="A89" s="49"/>
      <c r="B89" s="49"/>
      <c r="C89" s="44">
        <v>42010</v>
      </c>
      <c r="D89" s="45">
        <f>(Previsionnel!$F$4/COUNT($C$86:$C$110))*130%</f>
        <v>619047.61904761905</v>
      </c>
      <c r="E89" s="98">
        <f t="shared" ref="E89:AA92" si="36">+E88+D89</f>
        <v>1714285.7142857141</v>
      </c>
      <c r="F89" s="98"/>
      <c r="G89" s="98"/>
      <c r="H89" s="45">
        <f>(Previsionnel!$F$6/COUNT($C$86:$C$110))</f>
        <v>476190.47619047621</v>
      </c>
      <c r="I89" s="98">
        <f t="shared" si="36"/>
        <v>1428571.4285714286</v>
      </c>
      <c r="J89" s="45">
        <f>(Previsionnel!$F$7/COUNT($C$86:$C$110))</f>
        <v>476190.47619047621</v>
      </c>
      <c r="K89" s="98">
        <f t="shared" si="36"/>
        <v>1428571.4285714286</v>
      </c>
      <c r="L89" s="50"/>
      <c r="M89" s="99">
        <f t="shared" si="36"/>
        <v>0</v>
      </c>
      <c r="N89" s="50"/>
      <c r="O89" s="99">
        <f t="shared" si="36"/>
        <v>0</v>
      </c>
      <c r="P89" s="50"/>
      <c r="Q89" s="99">
        <f t="shared" si="36"/>
        <v>0</v>
      </c>
      <c r="R89" s="50"/>
      <c r="S89" s="99">
        <f t="shared" si="36"/>
        <v>0</v>
      </c>
      <c r="T89" s="50"/>
      <c r="U89" s="99">
        <f t="shared" si="36"/>
        <v>0</v>
      </c>
      <c r="V89" s="50"/>
      <c r="W89" s="99">
        <f t="shared" si="36"/>
        <v>0</v>
      </c>
      <c r="X89" s="50"/>
      <c r="Y89" s="99">
        <f t="shared" si="36"/>
        <v>0</v>
      </c>
      <c r="Z89" s="50"/>
      <c r="AA89" s="99">
        <f t="shared" si="36"/>
        <v>0</v>
      </c>
      <c r="AB89" s="46">
        <f t="shared" si="27"/>
        <v>1571428.5714285714</v>
      </c>
      <c r="AC89" s="46">
        <f t="shared" si="25"/>
        <v>4571428.5714285709</v>
      </c>
      <c r="AD89" s="47"/>
      <c r="AE89" s="47"/>
      <c r="AF89" s="48"/>
      <c r="AG89" s="48"/>
      <c r="AI89" s="56"/>
    </row>
    <row r="90" spans="1:35" x14ac:dyDescent="0.25">
      <c r="A90" s="49"/>
      <c r="B90" s="49"/>
      <c r="C90" s="44">
        <v>42011</v>
      </c>
      <c r="D90" s="45">
        <f>(Previsionnel!$F$4/COUNT($C$86:$C$110))*130%</f>
        <v>619047.61904761905</v>
      </c>
      <c r="E90" s="98">
        <f t="shared" si="36"/>
        <v>2333333.333333333</v>
      </c>
      <c r="F90" s="98"/>
      <c r="G90" s="98"/>
      <c r="H90" s="45">
        <f>(Previsionnel!$F$6/COUNT($C$86:$C$110))</f>
        <v>476190.47619047621</v>
      </c>
      <c r="I90" s="98">
        <f t="shared" si="36"/>
        <v>1904761.9047619049</v>
      </c>
      <c r="J90" s="45">
        <f>(Previsionnel!$F$7/COUNT($C$86:$C$110))</f>
        <v>476190.47619047621</v>
      </c>
      <c r="K90" s="98">
        <f t="shared" si="36"/>
        <v>1904761.9047619049</v>
      </c>
      <c r="L90" s="50"/>
      <c r="M90" s="99">
        <f t="shared" si="36"/>
        <v>0</v>
      </c>
      <c r="N90" s="50"/>
      <c r="O90" s="99">
        <f t="shared" si="36"/>
        <v>0</v>
      </c>
      <c r="P90" s="50"/>
      <c r="Q90" s="99">
        <f t="shared" si="36"/>
        <v>0</v>
      </c>
      <c r="R90" s="50"/>
      <c r="S90" s="99">
        <f t="shared" si="36"/>
        <v>0</v>
      </c>
      <c r="T90" s="50"/>
      <c r="U90" s="99">
        <f t="shared" si="36"/>
        <v>0</v>
      </c>
      <c r="V90" s="50"/>
      <c r="W90" s="99">
        <f t="shared" si="36"/>
        <v>0</v>
      </c>
      <c r="X90" s="50"/>
      <c r="Y90" s="99">
        <f t="shared" si="36"/>
        <v>0</v>
      </c>
      <c r="Z90" s="50"/>
      <c r="AA90" s="99">
        <f t="shared" si="36"/>
        <v>0</v>
      </c>
      <c r="AB90" s="46">
        <f t="shared" si="27"/>
        <v>1571428.5714285714</v>
      </c>
      <c r="AC90" s="46">
        <f t="shared" si="25"/>
        <v>6142857.1428571427</v>
      </c>
      <c r="AD90" s="47"/>
      <c r="AE90" s="47"/>
      <c r="AF90" s="48"/>
      <c r="AG90" s="48"/>
      <c r="AI90" s="56"/>
    </row>
    <row r="91" spans="1:35" x14ac:dyDescent="0.25">
      <c r="A91" s="49"/>
      <c r="B91" s="49"/>
      <c r="C91" s="44">
        <v>42012</v>
      </c>
      <c r="D91" s="45">
        <f>(Previsionnel!$F$4/COUNT($C$86:$C$110))*130%</f>
        <v>619047.61904761905</v>
      </c>
      <c r="E91" s="98">
        <f t="shared" si="36"/>
        <v>2952380.952380952</v>
      </c>
      <c r="F91" s="98"/>
      <c r="G91" s="98"/>
      <c r="H91" s="45">
        <f>(Previsionnel!$F$6/COUNT($C$86:$C$110))</f>
        <v>476190.47619047621</v>
      </c>
      <c r="I91" s="98">
        <f t="shared" si="36"/>
        <v>2380952.3809523811</v>
      </c>
      <c r="J91" s="45">
        <f>(Previsionnel!$F$7/COUNT($C$86:$C$110))</f>
        <v>476190.47619047621</v>
      </c>
      <c r="K91" s="98">
        <f t="shared" si="36"/>
        <v>2380952.3809523811</v>
      </c>
      <c r="L91" s="50"/>
      <c r="M91" s="99">
        <f t="shared" si="36"/>
        <v>0</v>
      </c>
      <c r="N91" s="50"/>
      <c r="O91" s="99">
        <f t="shared" si="36"/>
        <v>0</v>
      </c>
      <c r="P91" s="50"/>
      <c r="Q91" s="99">
        <f t="shared" si="36"/>
        <v>0</v>
      </c>
      <c r="R91" s="50"/>
      <c r="S91" s="99">
        <f t="shared" si="36"/>
        <v>0</v>
      </c>
      <c r="T91" s="50"/>
      <c r="U91" s="99">
        <f t="shared" si="36"/>
        <v>0</v>
      </c>
      <c r="V91" s="50"/>
      <c r="W91" s="99">
        <f t="shared" si="36"/>
        <v>0</v>
      </c>
      <c r="X91" s="50"/>
      <c r="Y91" s="99">
        <f t="shared" si="36"/>
        <v>0</v>
      </c>
      <c r="Z91" s="50"/>
      <c r="AA91" s="99">
        <f t="shared" si="36"/>
        <v>0</v>
      </c>
      <c r="AB91" s="46">
        <f t="shared" si="27"/>
        <v>1571428.5714285714</v>
      </c>
      <c r="AC91" s="46">
        <f t="shared" si="25"/>
        <v>7714285.7142857146</v>
      </c>
      <c r="AD91" s="47"/>
      <c r="AE91" s="47"/>
      <c r="AF91" s="48"/>
      <c r="AG91" s="48"/>
      <c r="AI91" s="39"/>
    </row>
    <row r="92" spans="1:35" x14ac:dyDescent="0.25">
      <c r="A92" s="49"/>
      <c r="B92" s="49"/>
      <c r="C92" s="44">
        <v>42013</v>
      </c>
      <c r="D92" s="45">
        <f>(Previsionnel!$F$4/COUNT($C$86:$C$110))*130%</f>
        <v>619047.61904761905</v>
      </c>
      <c r="E92" s="98">
        <f t="shared" si="36"/>
        <v>3571428.5714285709</v>
      </c>
      <c r="F92" s="98"/>
      <c r="G92" s="98"/>
      <c r="H92" s="45">
        <f>(Previsionnel!$F$6/COUNT($C$86:$C$110))</f>
        <v>476190.47619047621</v>
      </c>
      <c r="I92" s="98">
        <f t="shared" si="36"/>
        <v>2857142.8571428573</v>
      </c>
      <c r="J92" s="45">
        <f>(Previsionnel!$F$7/COUNT($C$86:$C$110))</f>
        <v>476190.47619047621</v>
      </c>
      <c r="K92" s="98">
        <f t="shared" si="36"/>
        <v>2857142.8571428573</v>
      </c>
      <c r="L92" s="50"/>
      <c r="M92" s="99">
        <f t="shared" si="36"/>
        <v>0</v>
      </c>
      <c r="N92" s="50"/>
      <c r="O92" s="99">
        <f t="shared" si="36"/>
        <v>0</v>
      </c>
      <c r="P92" s="50"/>
      <c r="Q92" s="99">
        <f t="shared" si="36"/>
        <v>0</v>
      </c>
      <c r="R92" s="50"/>
      <c r="S92" s="99">
        <f t="shared" si="36"/>
        <v>0</v>
      </c>
      <c r="T92" s="50"/>
      <c r="U92" s="99">
        <f t="shared" si="36"/>
        <v>0</v>
      </c>
      <c r="V92" s="50"/>
      <c r="W92" s="99">
        <f t="shared" si="36"/>
        <v>0</v>
      </c>
      <c r="X92" s="50"/>
      <c r="Y92" s="99">
        <f t="shared" si="36"/>
        <v>0</v>
      </c>
      <c r="Z92" s="50"/>
      <c r="AA92" s="99">
        <f t="shared" si="36"/>
        <v>0</v>
      </c>
      <c r="AB92" s="46">
        <f t="shared" si="27"/>
        <v>1571428.5714285714</v>
      </c>
      <c r="AC92" s="46">
        <f t="shared" si="25"/>
        <v>9285714.2857142854</v>
      </c>
      <c r="AD92" s="47"/>
      <c r="AE92" s="47"/>
      <c r="AF92" s="48"/>
      <c r="AG92" s="48"/>
      <c r="AI92" s="56"/>
    </row>
    <row r="93" spans="1:35" ht="15.75" x14ac:dyDescent="0.25">
      <c r="A93" s="40" t="s">
        <v>33</v>
      </c>
      <c r="B93" s="41">
        <v>3</v>
      </c>
      <c r="C93" s="51"/>
      <c r="D93" s="42">
        <f t="shared" ref="D93:Z93" si="37">SUM(D94:D98)</f>
        <v>2023809.523809524</v>
      </c>
      <c r="E93" s="42"/>
      <c r="F93" s="42">
        <f t="shared" si="37"/>
        <v>2380952.3809523811</v>
      </c>
      <c r="G93" s="42"/>
      <c r="H93" s="42">
        <f t="shared" si="37"/>
        <v>2380952.3809523811</v>
      </c>
      <c r="I93" s="42"/>
      <c r="J93" s="42">
        <f t="shared" si="37"/>
        <v>2380952.3809523811</v>
      </c>
      <c r="K93" s="42"/>
      <c r="L93" s="42">
        <f t="shared" si="37"/>
        <v>0</v>
      </c>
      <c r="M93" s="42"/>
      <c r="N93" s="42">
        <f t="shared" si="37"/>
        <v>0</v>
      </c>
      <c r="O93" s="42"/>
      <c r="P93" s="42">
        <f t="shared" si="37"/>
        <v>0</v>
      </c>
      <c r="Q93" s="42"/>
      <c r="R93" s="42">
        <f t="shared" si="37"/>
        <v>0</v>
      </c>
      <c r="S93" s="42"/>
      <c r="T93" s="42">
        <f t="shared" si="37"/>
        <v>0</v>
      </c>
      <c r="U93" s="42"/>
      <c r="V93" s="42">
        <f t="shared" si="37"/>
        <v>0</v>
      </c>
      <c r="W93" s="42"/>
      <c r="X93" s="42">
        <f t="shared" si="37"/>
        <v>0</v>
      </c>
      <c r="Y93" s="42"/>
      <c r="Z93" s="42">
        <f t="shared" si="37"/>
        <v>0</v>
      </c>
      <c r="AA93" s="42"/>
      <c r="AB93" s="43">
        <f t="shared" si="27"/>
        <v>9166666.666666666</v>
      </c>
      <c r="AC93" s="43"/>
      <c r="AD93" s="43"/>
      <c r="AE93" s="43"/>
      <c r="AF93" s="43"/>
      <c r="AG93" s="43"/>
      <c r="AI93" s="56"/>
    </row>
    <row r="94" spans="1:35" x14ac:dyDescent="0.25">
      <c r="A94" s="49"/>
      <c r="B94" s="49"/>
      <c r="C94" s="44">
        <v>42016</v>
      </c>
      <c r="D94" s="45">
        <f>(Previsionnel!$F$4/COUNT($C$86:$C$110))*85%</f>
        <v>404761.90476190479</v>
      </c>
      <c r="E94" s="98">
        <f>+E92+D94</f>
        <v>3976190.4761904757</v>
      </c>
      <c r="F94" s="45">
        <f>(Previsionnel!$F$5/COUNT($C$86:$C$110))</f>
        <v>476190.47619047621</v>
      </c>
      <c r="G94" s="98">
        <f>+G92+F94</f>
        <v>476190.47619047621</v>
      </c>
      <c r="H94" s="45">
        <f>(Previsionnel!$F$6/COUNT($C$86:$C$110))</f>
        <v>476190.47619047621</v>
      </c>
      <c r="I94" s="98">
        <f>+I92+H94</f>
        <v>3333333.3333333335</v>
      </c>
      <c r="J94" s="45">
        <f>(Previsionnel!$F$7/COUNT($C$86:$C$110))</f>
        <v>476190.47619047621</v>
      </c>
      <c r="K94" s="98">
        <f>+K92+J94</f>
        <v>3333333.3333333335</v>
      </c>
      <c r="L94" s="50"/>
      <c r="M94" s="99">
        <f>+M92+L94</f>
        <v>0</v>
      </c>
      <c r="N94" s="50"/>
      <c r="O94" s="99">
        <f>+O92+N94</f>
        <v>0</v>
      </c>
      <c r="P94" s="50"/>
      <c r="Q94" s="99">
        <f>+Q92+P94</f>
        <v>0</v>
      </c>
      <c r="R94" s="50"/>
      <c r="S94" s="99">
        <f>+S92+R94</f>
        <v>0</v>
      </c>
      <c r="T94" s="50"/>
      <c r="U94" s="99">
        <f>+U92+T94</f>
        <v>0</v>
      </c>
      <c r="V94" s="50"/>
      <c r="W94" s="99">
        <f>+W92+V94</f>
        <v>0</v>
      </c>
      <c r="X94" s="50"/>
      <c r="Y94" s="99">
        <f>+Y92+X94</f>
        <v>0</v>
      </c>
      <c r="Z94" s="50"/>
      <c r="AA94" s="99">
        <f>+AA92+Z94</f>
        <v>0</v>
      </c>
      <c r="AB94" s="46">
        <f t="shared" si="27"/>
        <v>1833333.3333333335</v>
      </c>
      <c r="AC94" s="46">
        <f t="shared" si="25"/>
        <v>11119047.619047619</v>
      </c>
      <c r="AD94" s="47"/>
      <c r="AE94" s="47"/>
      <c r="AF94" s="48"/>
      <c r="AG94" s="48"/>
      <c r="AI94" s="56"/>
    </row>
    <row r="95" spans="1:35" x14ac:dyDescent="0.25">
      <c r="A95" s="49"/>
      <c r="B95" s="49"/>
      <c r="C95" s="44">
        <v>42017</v>
      </c>
      <c r="D95" s="45">
        <f>(Previsionnel!$F$4/COUNT($C$86:$C$110))*85%</f>
        <v>404761.90476190479</v>
      </c>
      <c r="E95" s="98">
        <f t="shared" ref="E95:AA98" si="38">+E94+D95</f>
        <v>4380952.3809523806</v>
      </c>
      <c r="F95" s="45">
        <f>(Previsionnel!$F$5/COUNT($C$86:$C$110))</f>
        <v>476190.47619047621</v>
      </c>
      <c r="G95" s="98">
        <f t="shared" si="38"/>
        <v>952380.95238095243</v>
      </c>
      <c r="H95" s="45">
        <f>(Previsionnel!$F$6/COUNT($C$86:$C$110))</f>
        <v>476190.47619047621</v>
      </c>
      <c r="I95" s="98">
        <f t="shared" si="38"/>
        <v>3809523.8095238097</v>
      </c>
      <c r="J95" s="45">
        <f>(Previsionnel!$F$7/COUNT($C$86:$C$110))</f>
        <v>476190.47619047621</v>
      </c>
      <c r="K95" s="98">
        <f t="shared" si="38"/>
        <v>3809523.8095238097</v>
      </c>
      <c r="L95" s="50"/>
      <c r="M95" s="99">
        <f t="shared" si="38"/>
        <v>0</v>
      </c>
      <c r="N95" s="50"/>
      <c r="O95" s="99">
        <f t="shared" si="38"/>
        <v>0</v>
      </c>
      <c r="P95" s="50"/>
      <c r="Q95" s="99">
        <f t="shared" si="38"/>
        <v>0</v>
      </c>
      <c r="R95" s="50"/>
      <c r="S95" s="99">
        <f t="shared" si="38"/>
        <v>0</v>
      </c>
      <c r="T95" s="50"/>
      <c r="U95" s="99">
        <f t="shared" si="38"/>
        <v>0</v>
      </c>
      <c r="V95" s="50"/>
      <c r="W95" s="99">
        <f t="shared" si="38"/>
        <v>0</v>
      </c>
      <c r="X95" s="50"/>
      <c r="Y95" s="99">
        <f t="shared" si="38"/>
        <v>0</v>
      </c>
      <c r="Z95" s="50"/>
      <c r="AA95" s="99">
        <f t="shared" si="38"/>
        <v>0</v>
      </c>
      <c r="AB95" s="46">
        <f t="shared" si="27"/>
        <v>1833333.3333333335</v>
      </c>
      <c r="AC95" s="46">
        <f t="shared" si="25"/>
        <v>12952380.952380951</v>
      </c>
      <c r="AD95" s="47"/>
      <c r="AE95" s="47"/>
      <c r="AF95" s="48"/>
      <c r="AG95" s="48"/>
      <c r="AI95" s="56"/>
    </row>
    <row r="96" spans="1:35" x14ac:dyDescent="0.25">
      <c r="A96" s="49"/>
      <c r="B96" s="49"/>
      <c r="C96" s="44">
        <v>42018</v>
      </c>
      <c r="D96" s="45">
        <f>(Previsionnel!$F$4/COUNT($C$86:$C$110))*85%</f>
        <v>404761.90476190479</v>
      </c>
      <c r="E96" s="98">
        <f t="shared" si="38"/>
        <v>4785714.2857142854</v>
      </c>
      <c r="F96" s="45">
        <f>(Previsionnel!$F$5/COUNT($C$86:$C$110))</f>
        <v>476190.47619047621</v>
      </c>
      <c r="G96" s="98">
        <f t="shared" si="38"/>
        <v>1428571.4285714286</v>
      </c>
      <c r="H96" s="45">
        <f>(Previsionnel!$F$6/COUNT($C$86:$C$110))</f>
        <v>476190.47619047621</v>
      </c>
      <c r="I96" s="98">
        <f t="shared" si="38"/>
        <v>4285714.2857142854</v>
      </c>
      <c r="J96" s="45">
        <f>(Previsionnel!$F$7/COUNT($C$86:$C$110))</f>
        <v>476190.47619047621</v>
      </c>
      <c r="K96" s="98">
        <f t="shared" si="38"/>
        <v>4285714.2857142854</v>
      </c>
      <c r="L96" s="50"/>
      <c r="M96" s="99">
        <f t="shared" si="38"/>
        <v>0</v>
      </c>
      <c r="N96" s="50"/>
      <c r="O96" s="99">
        <f t="shared" si="38"/>
        <v>0</v>
      </c>
      <c r="P96" s="50"/>
      <c r="Q96" s="99">
        <f t="shared" si="38"/>
        <v>0</v>
      </c>
      <c r="R96" s="50"/>
      <c r="S96" s="99">
        <f t="shared" si="38"/>
        <v>0</v>
      </c>
      <c r="T96" s="50"/>
      <c r="U96" s="99">
        <f t="shared" si="38"/>
        <v>0</v>
      </c>
      <c r="V96" s="50"/>
      <c r="W96" s="99">
        <f t="shared" si="38"/>
        <v>0</v>
      </c>
      <c r="X96" s="50"/>
      <c r="Y96" s="99">
        <f t="shared" si="38"/>
        <v>0</v>
      </c>
      <c r="Z96" s="50"/>
      <c r="AA96" s="99">
        <f t="shared" si="38"/>
        <v>0</v>
      </c>
      <c r="AB96" s="46">
        <f t="shared" si="27"/>
        <v>1833333.3333333335</v>
      </c>
      <c r="AC96" s="46">
        <f t="shared" si="25"/>
        <v>14785714.285714285</v>
      </c>
      <c r="AD96" s="47"/>
      <c r="AE96" s="47"/>
      <c r="AF96" s="48"/>
      <c r="AG96" s="48"/>
      <c r="AI96" s="56"/>
    </row>
    <row r="97" spans="1:35" x14ac:dyDescent="0.25">
      <c r="A97" s="49"/>
      <c r="B97" s="49"/>
      <c r="C97" s="44">
        <v>42019</v>
      </c>
      <c r="D97" s="45">
        <f>(Previsionnel!$F$4/COUNT($C$86:$C$110))*85%</f>
        <v>404761.90476190479</v>
      </c>
      <c r="E97" s="98">
        <f t="shared" si="38"/>
        <v>5190476.1904761903</v>
      </c>
      <c r="F97" s="45">
        <f>(Previsionnel!$F$5/COUNT($C$86:$C$110))</f>
        <v>476190.47619047621</v>
      </c>
      <c r="G97" s="98">
        <f t="shared" si="38"/>
        <v>1904761.9047619049</v>
      </c>
      <c r="H97" s="45">
        <f>(Previsionnel!$F$6/COUNT($C$86:$C$110))</f>
        <v>476190.47619047621</v>
      </c>
      <c r="I97" s="98">
        <f t="shared" si="38"/>
        <v>4761904.7619047612</v>
      </c>
      <c r="J97" s="45">
        <f>(Previsionnel!$F$7/COUNT($C$86:$C$110))</f>
        <v>476190.47619047621</v>
      </c>
      <c r="K97" s="98">
        <f t="shared" si="38"/>
        <v>4761904.7619047612</v>
      </c>
      <c r="L97" s="50"/>
      <c r="M97" s="99">
        <f t="shared" si="38"/>
        <v>0</v>
      </c>
      <c r="N97" s="50"/>
      <c r="O97" s="99">
        <f t="shared" si="38"/>
        <v>0</v>
      </c>
      <c r="P97" s="50"/>
      <c r="Q97" s="99">
        <f t="shared" si="38"/>
        <v>0</v>
      </c>
      <c r="R97" s="50"/>
      <c r="S97" s="99">
        <f t="shared" si="38"/>
        <v>0</v>
      </c>
      <c r="T97" s="50"/>
      <c r="U97" s="99">
        <f t="shared" si="38"/>
        <v>0</v>
      </c>
      <c r="V97" s="50"/>
      <c r="W97" s="99">
        <f t="shared" si="38"/>
        <v>0</v>
      </c>
      <c r="X97" s="50"/>
      <c r="Y97" s="99">
        <f t="shared" si="38"/>
        <v>0</v>
      </c>
      <c r="Z97" s="50"/>
      <c r="AA97" s="99">
        <f t="shared" si="38"/>
        <v>0</v>
      </c>
      <c r="AB97" s="46">
        <f t="shared" si="27"/>
        <v>1833333.3333333335</v>
      </c>
      <c r="AC97" s="46">
        <f t="shared" si="25"/>
        <v>16619047.619047618</v>
      </c>
      <c r="AD97" s="47"/>
      <c r="AE97" s="47"/>
      <c r="AF97" s="48"/>
      <c r="AG97" s="48"/>
      <c r="AI97" s="39"/>
    </row>
    <row r="98" spans="1:35" x14ac:dyDescent="0.25">
      <c r="A98" s="49"/>
      <c r="B98" s="49"/>
      <c r="C98" s="44">
        <v>42020</v>
      </c>
      <c r="D98" s="45">
        <f>(Previsionnel!$F$4/COUNT($C$86:$C$110))*85%</f>
        <v>404761.90476190479</v>
      </c>
      <c r="E98" s="98">
        <f t="shared" si="38"/>
        <v>5595238.0952380951</v>
      </c>
      <c r="F98" s="45">
        <f>(Previsionnel!$F$5/COUNT($C$86:$C$110))</f>
        <v>476190.47619047621</v>
      </c>
      <c r="G98" s="98">
        <f t="shared" si="38"/>
        <v>2380952.3809523811</v>
      </c>
      <c r="H98" s="45">
        <f>(Previsionnel!$F$6/COUNT($C$86:$C$110))</f>
        <v>476190.47619047621</v>
      </c>
      <c r="I98" s="98">
        <f t="shared" si="38"/>
        <v>5238095.2380952369</v>
      </c>
      <c r="J98" s="45">
        <f>(Previsionnel!$F$7/COUNT($C$86:$C$110))</f>
        <v>476190.47619047621</v>
      </c>
      <c r="K98" s="98">
        <f t="shared" si="38"/>
        <v>5238095.2380952369</v>
      </c>
      <c r="L98" s="50"/>
      <c r="M98" s="99">
        <f t="shared" si="38"/>
        <v>0</v>
      </c>
      <c r="N98" s="50"/>
      <c r="O98" s="99">
        <f t="shared" si="38"/>
        <v>0</v>
      </c>
      <c r="P98" s="50"/>
      <c r="Q98" s="99">
        <f t="shared" si="38"/>
        <v>0</v>
      </c>
      <c r="R98" s="50"/>
      <c r="S98" s="99">
        <f t="shared" si="38"/>
        <v>0</v>
      </c>
      <c r="T98" s="50"/>
      <c r="U98" s="99">
        <f t="shared" si="38"/>
        <v>0</v>
      </c>
      <c r="V98" s="50"/>
      <c r="W98" s="99">
        <f t="shared" si="38"/>
        <v>0</v>
      </c>
      <c r="X98" s="50"/>
      <c r="Y98" s="99">
        <f t="shared" si="38"/>
        <v>0</v>
      </c>
      <c r="Z98" s="50"/>
      <c r="AA98" s="99">
        <f t="shared" si="38"/>
        <v>0</v>
      </c>
      <c r="AB98" s="46">
        <f t="shared" si="27"/>
        <v>1833333.3333333335</v>
      </c>
      <c r="AC98" s="46">
        <f t="shared" si="25"/>
        <v>18452380.952380948</v>
      </c>
      <c r="AD98" s="47"/>
      <c r="AE98" s="47"/>
      <c r="AF98" s="48"/>
      <c r="AG98" s="48"/>
      <c r="AI98" s="56"/>
    </row>
    <row r="99" spans="1:35" ht="15.75" x14ac:dyDescent="0.25">
      <c r="A99" s="40" t="s">
        <v>33</v>
      </c>
      <c r="B99" s="41">
        <v>4</v>
      </c>
      <c r="C99" s="51"/>
      <c r="D99" s="42">
        <f t="shared" ref="D99:Z99" si="39">SUM(D100:D104)</f>
        <v>2142857.1428571427</v>
      </c>
      <c r="E99" s="42"/>
      <c r="F99" s="42">
        <f t="shared" si="39"/>
        <v>2023809.523809524</v>
      </c>
      <c r="G99" s="42"/>
      <c r="H99" s="42">
        <f t="shared" si="39"/>
        <v>2380952.3809523811</v>
      </c>
      <c r="I99" s="42"/>
      <c r="J99" s="42">
        <f t="shared" si="39"/>
        <v>2380952.3809523811</v>
      </c>
      <c r="K99" s="42"/>
      <c r="L99" s="42">
        <f t="shared" si="39"/>
        <v>0</v>
      </c>
      <c r="M99" s="42"/>
      <c r="N99" s="42">
        <f t="shared" si="39"/>
        <v>0</v>
      </c>
      <c r="O99" s="42"/>
      <c r="P99" s="42">
        <f t="shared" si="39"/>
        <v>0</v>
      </c>
      <c r="Q99" s="42"/>
      <c r="R99" s="42">
        <f t="shared" si="39"/>
        <v>0</v>
      </c>
      <c r="S99" s="42"/>
      <c r="T99" s="42">
        <f t="shared" si="39"/>
        <v>0</v>
      </c>
      <c r="U99" s="42"/>
      <c r="V99" s="42">
        <f t="shared" si="39"/>
        <v>0</v>
      </c>
      <c r="W99" s="42"/>
      <c r="X99" s="42">
        <f t="shared" si="39"/>
        <v>0</v>
      </c>
      <c r="Y99" s="42"/>
      <c r="Z99" s="42">
        <f t="shared" si="39"/>
        <v>0</v>
      </c>
      <c r="AA99" s="42"/>
      <c r="AB99" s="43">
        <f t="shared" si="27"/>
        <v>8928571.4285714291</v>
      </c>
      <c r="AC99" s="43"/>
      <c r="AD99" s="43"/>
      <c r="AE99" s="43"/>
      <c r="AF99" s="43"/>
      <c r="AG99" s="43"/>
      <c r="AI99" s="56"/>
    </row>
    <row r="100" spans="1:35" x14ac:dyDescent="0.25">
      <c r="A100" s="49"/>
      <c r="B100" s="49"/>
      <c r="C100" s="44">
        <v>42023</v>
      </c>
      <c r="D100" s="45">
        <f>(Previsionnel!$F$4/COUNT($C$86:$C$110))*90%</f>
        <v>428571.42857142858</v>
      </c>
      <c r="E100" s="98">
        <f>+E98+D100</f>
        <v>6023809.5238095233</v>
      </c>
      <c r="F100" s="45">
        <f>(Previsionnel!$F$5/COUNT($C$86:$C$110))*85%</f>
        <v>404761.90476190479</v>
      </c>
      <c r="G100" s="98">
        <f>+G98+F100</f>
        <v>2785714.2857142859</v>
      </c>
      <c r="H100" s="45">
        <f>(Previsionnel!$F$6/COUNT($C$86:$C$110))</f>
        <v>476190.47619047621</v>
      </c>
      <c r="I100" s="98">
        <f>+I98+H100</f>
        <v>5714285.7142857127</v>
      </c>
      <c r="J100" s="45">
        <f>(Previsionnel!$F$7/COUNT($C$86:$C$110))</f>
        <v>476190.47619047621</v>
      </c>
      <c r="K100" s="98">
        <f>+K98+J100</f>
        <v>5714285.7142857127</v>
      </c>
      <c r="L100" s="50"/>
      <c r="M100" s="99">
        <f>+M98+L100</f>
        <v>0</v>
      </c>
      <c r="N100" s="50"/>
      <c r="O100" s="99">
        <f>+O98+N100</f>
        <v>0</v>
      </c>
      <c r="P100" s="50"/>
      <c r="Q100" s="99">
        <f>+Q98+P100</f>
        <v>0</v>
      </c>
      <c r="R100" s="50"/>
      <c r="S100" s="99">
        <f>+S98+R100</f>
        <v>0</v>
      </c>
      <c r="T100" s="50"/>
      <c r="U100" s="99">
        <f>+U98+T100</f>
        <v>0</v>
      </c>
      <c r="V100" s="50"/>
      <c r="W100" s="99">
        <f>+W98+V100</f>
        <v>0</v>
      </c>
      <c r="X100" s="50"/>
      <c r="Y100" s="99">
        <f>+Y98+X100</f>
        <v>0</v>
      </c>
      <c r="Z100" s="50"/>
      <c r="AA100" s="99">
        <f>+AA98+Z100</f>
        <v>0</v>
      </c>
      <c r="AB100" s="46">
        <f t="shared" si="27"/>
        <v>1785714.2857142859</v>
      </c>
      <c r="AC100" s="46">
        <f t="shared" si="25"/>
        <v>20238095.238095235</v>
      </c>
      <c r="AD100" s="47"/>
      <c r="AE100" s="47"/>
      <c r="AF100" s="48"/>
      <c r="AG100" s="48"/>
      <c r="AI100" s="56"/>
    </row>
    <row r="101" spans="1:35" x14ac:dyDescent="0.25">
      <c r="A101" s="49"/>
      <c r="B101" s="49"/>
      <c r="C101" s="44">
        <v>42024</v>
      </c>
      <c r="D101" s="45">
        <f>(Previsionnel!$F$4/COUNT($C$86:$C$110))*90%</f>
        <v>428571.42857142858</v>
      </c>
      <c r="E101" s="98">
        <f t="shared" ref="E101:AA104" si="40">+E100+D101</f>
        <v>6452380.9523809515</v>
      </c>
      <c r="F101" s="45">
        <f>(Previsionnel!$F$5/COUNT($C$86:$C$110))*85%</f>
        <v>404761.90476190479</v>
      </c>
      <c r="G101" s="98">
        <f t="shared" si="40"/>
        <v>3190476.1904761908</v>
      </c>
      <c r="H101" s="45">
        <f>(Previsionnel!$F$6/COUNT($C$86:$C$110))</f>
        <v>476190.47619047621</v>
      </c>
      <c r="I101" s="98">
        <f t="shared" si="40"/>
        <v>6190476.1904761884</v>
      </c>
      <c r="J101" s="45">
        <f>(Previsionnel!$F$7/COUNT($C$86:$C$110))</f>
        <v>476190.47619047621</v>
      </c>
      <c r="K101" s="98">
        <f t="shared" si="40"/>
        <v>6190476.1904761884</v>
      </c>
      <c r="L101" s="50"/>
      <c r="M101" s="99">
        <f t="shared" si="40"/>
        <v>0</v>
      </c>
      <c r="N101" s="50"/>
      <c r="O101" s="99">
        <f t="shared" si="40"/>
        <v>0</v>
      </c>
      <c r="P101" s="50"/>
      <c r="Q101" s="99">
        <f t="shared" si="40"/>
        <v>0</v>
      </c>
      <c r="R101" s="50"/>
      <c r="S101" s="99">
        <f t="shared" si="40"/>
        <v>0</v>
      </c>
      <c r="T101" s="50"/>
      <c r="U101" s="99">
        <f t="shared" si="40"/>
        <v>0</v>
      </c>
      <c r="V101" s="50"/>
      <c r="W101" s="99">
        <f t="shared" si="40"/>
        <v>0</v>
      </c>
      <c r="X101" s="50"/>
      <c r="Y101" s="99">
        <f t="shared" si="40"/>
        <v>0</v>
      </c>
      <c r="Z101" s="50"/>
      <c r="AA101" s="99">
        <f t="shared" si="40"/>
        <v>0</v>
      </c>
      <c r="AB101" s="46">
        <f t="shared" si="27"/>
        <v>1785714.2857142859</v>
      </c>
      <c r="AC101" s="46">
        <f t="shared" si="25"/>
        <v>22023809.523809519</v>
      </c>
      <c r="AD101" s="47"/>
      <c r="AE101" s="47"/>
      <c r="AF101" s="48"/>
      <c r="AG101" s="48"/>
      <c r="AI101" s="56"/>
    </row>
    <row r="102" spans="1:35" x14ac:dyDescent="0.25">
      <c r="A102" s="49"/>
      <c r="B102" s="49"/>
      <c r="C102" s="44">
        <v>42025</v>
      </c>
      <c r="D102" s="45">
        <f>(Previsionnel!$F$4/COUNT($C$86:$C$110))*90%</f>
        <v>428571.42857142858</v>
      </c>
      <c r="E102" s="98">
        <f t="shared" si="40"/>
        <v>6880952.3809523797</v>
      </c>
      <c r="F102" s="45">
        <f>(Previsionnel!$F$5/COUNT($C$86:$C$110))*85%</f>
        <v>404761.90476190479</v>
      </c>
      <c r="G102" s="98">
        <f t="shared" si="40"/>
        <v>3595238.0952380956</v>
      </c>
      <c r="H102" s="45">
        <f>(Previsionnel!$F$6/COUNT($C$86:$C$110))</f>
        <v>476190.47619047621</v>
      </c>
      <c r="I102" s="98">
        <f t="shared" si="40"/>
        <v>6666666.6666666642</v>
      </c>
      <c r="J102" s="45">
        <f>(Previsionnel!$F$7/COUNT($C$86:$C$110))</f>
        <v>476190.47619047621</v>
      </c>
      <c r="K102" s="98">
        <f t="shared" si="40"/>
        <v>6666666.6666666642</v>
      </c>
      <c r="L102" s="50"/>
      <c r="M102" s="99">
        <f t="shared" si="40"/>
        <v>0</v>
      </c>
      <c r="N102" s="50"/>
      <c r="O102" s="99">
        <f t="shared" si="40"/>
        <v>0</v>
      </c>
      <c r="P102" s="50"/>
      <c r="Q102" s="99">
        <f t="shared" si="40"/>
        <v>0</v>
      </c>
      <c r="R102" s="50"/>
      <c r="S102" s="99">
        <f t="shared" si="40"/>
        <v>0</v>
      </c>
      <c r="T102" s="50"/>
      <c r="U102" s="99">
        <f t="shared" si="40"/>
        <v>0</v>
      </c>
      <c r="V102" s="50"/>
      <c r="W102" s="99">
        <f t="shared" si="40"/>
        <v>0</v>
      </c>
      <c r="X102" s="50"/>
      <c r="Y102" s="99">
        <f t="shared" si="40"/>
        <v>0</v>
      </c>
      <c r="Z102" s="50"/>
      <c r="AA102" s="99">
        <f t="shared" si="40"/>
        <v>0</v>
      </c>
      <c r="AB102" s="46">
        <f t="shared" si="27"/>
        <v>1785714.2857142859</v>
      </c>
      <c r="AC102" s="46">
        <f t="shared" si="25"/>
        <v>23809523.809523806</v>
      </c>
      <c r="AD102" s="47"/>
      <c r="AE102" s="47"/>
      <c r="AF102" s="48"/>
      <c r="AG102" s="48"/>
      <c r="AI102" s="56"/>
    </row>
    <row r="103" spans="1:35" x14ac:dyDescent="0.25">
      <c r="A103" s="49"/>
      <c r="B103" s="49"/>
      <c r="C103" s="44">
        <v>42026</v>
      </c>
      <c r="D103" s="45">
        <f>(Previsionnel!$F$4/COUNT($C$86:$C$110))*90%</f>
        <v>428571.42857142858</v>
      </c>
      <c r="E103" s="98">
        <f t="shared" si="40"/>
        <v>7309523.8095238078</v>
      </c>
      <c r="F103" s="45">
        <f>(Previsionnel!$F$5/COUNT($C$86:$C$110))*85%</f>
        <v>404761.90476190479</v>
      </c>
      <c r="G103" s="98">
        <f t="shared" si="40"/>
        <v>4000000.0000000005</v>
      </c>
      <c r="H103" s="45">
        <f>(Previsionnel!$F$6/COUNT($C$86:$C$110))</f>
        <v>476190.47619047621</v>
      </c>
      <c r="I103" s="98">
        <f t="shared" si="40"/>
        <v>7142857.1428571399</v>
      </c>
      <c r="J103" s="45">
        <f>(Previsionnel!$F$7/COUNT($C$86:$C$110))</f>
        <v>476190.47619047621</v>
      </c>
      <c r="K103" s="98">
        <f t="shared" si="40"/>
        <v>7142857.1428571399</v>
      </c>
      <c r="L103" s="52"/>
      <c r="M103" s="52">
        <f t="shared" si="40"/>
        <v>0</v>
      </c>
      <c r="N103" s="52"/>
      <c r="O103" s="52">
        <f t="shared" si="40"/>
        <v>0</v>
      </c>
      <c r="P103" s="52"/>
      <c r="Q103" s="52">
        <f t="shared" si="40"/>
        <v>0</v>
      </c>
      <c r="R103" s="52"/>
      <c r="S103" s="52">
        <f t="shared" si="40"/>
        <v>0</v>
      </c>
      <c r="T103" s="52"/>
      <c r="U103" s="52">
        <f t="shared" si="40"/>
        <v>0</v>
      </c>
      <c r="V103" s="52"/>
      <c r="W103" s="52">
        <f t="shared" si="40"/>
        <v>0</v>
      </c>
      <c r="X103" s="52"/>
      <c r="Y103" s="52">
        <f t="shared" si="40"/>
        <v>0</v>
      </c>
      <c r="Z103" s="52"/>
      <c r="AA103" s="52">
        <f t="shared" si="40"/>
        <v>0</v>
      </c>
      <c r="AB103" s="46">
        <f t="shared" si="27"/>
        <v>1785714.2857142859</v>
      </c>
      <c r="AC103" s="46">
        <f t="shared" si="25"/>
        <v>25595238.09523809</v>
      </c>
      <c r="AD103" s="47"/>
      <c r="AE103" s="47"/>
      <c r="AF103" s="48"/>
      <c r="AG103" s="48"/>
      <c r="AI103" s="39"/>
    </row>
    <row r="104" spans="1:35" x14ac:dyDescent="0.25">
      <c r="A104" s="49"/>
      <c r="B104" s="49"/>
      <c r="C104" s="44">
        <v>42027</v>
      </c>
      <c r="D104" s="45">
        <f>(Previsionnel!$F$4/COUNT($C$86:$C$110))*90%</f>
        <v>428571.42857142858</v>
      </c>
      <c r="E104" s="98">
        <f t="shared" si="40"/>
        <v>7738095.238095236</v>
      </c>
      <c r="F104" s="45">
        <f>(Previsionnel!$F$5/COUNT($C$86:$C$110))*85%</f>
        <v>404761.90476190479</v>
      </c>
      <c r="G104" s="98">
        <f t="shared" si="40"/>
        <v>4404761.9047619049</v>
      </c>
      <c r="H104" s="45">
        <f>(Previsionnel!$F$6/COUNT($C$86:$C$110))</f>
        <v>476190.47619047621</v>
      </c>
      <c r="I104" s="98">
        <f t="shared" si="40"/>
        <v>7619047.6190476157</v>
      </c>
      <c r="J104" s="45">
        <f>(Previsionnel!$F$7/COUNT($C$86:$C$110))</f>
        <v>476190.47619047621</v>
      </c>
      <c r="K104" s="98">
        <f t="shared" si="40"/>
        <v>7619047.6190476157</v>
      </c>
      <c r="L104" s="50"/>
      <c r="M104" s="99">
        <f t="shared" si="40"/>
        <v>0</v>
      </c>
      <c r="N104" s="50"/>
      <c r="O104" s="99">
        <f t="shared" si="40"/>
        <v>0</v>
      </c>
      <c r="P104" s="50"/>
      <c r="Q104" s="99">
        <f t="shared" si="40"/>
        <v>0</v>
      </c>
      <c r="R104" s="50"/>
      <c r="S104" s="99">
        <f t="shared" si="40"/>
        <v>0</v>
      </c>
      <c r="T104" s="50"/>
      <c r="U104" s="99">
        <f t="shared" si="40"/>
        <v>0</v>
      </c>
      <c r="V104" s="50"/>
      <c r="W104" s="99">
        <f t="shared" si="40"/>
        <v>0</v>
      </c>
      <c r="X104" s="50"/>
      <c r="Y104" s="99">
        <f t="shared" si="40"/>
        <v>0</v>
      </c>
      <c r="Z104" s="50"/>
      <c r="AA104" s="99">
        <f t="shared" si="40"/>
        <v>0</v>
      </c>
      <c r="AB104" s="46">
        <f t="shared" si="27"/>
        <v>1785714.2857142859</v>
      </c>
      <c r="AC104" s="46">
        <f t="shared" si="25"/>
        <v>27380952.380952373</v>
      </c>
      <c r="AD104" s="47"/>
      <c r="AE104" s="47"/>
      <c r="AF104" s="48"/>
      <c r="AG104" s="48"/>
      <c r="AI104" s="56"/>
    </row>
    <row r="105" spans="1:35" ht="15.75" x14ac:dyDescent="0.25">
      <c r="A105" s="40" t="s">
        <v>33</v>
      </c>
      <c r="B105" s="41">
        <v>5</v>
      </c>
      <c r="C105" s="51"/>
      <c r="D105" s="42">
        <f t="shared" ref="D105:Z105" si="41">SUM(D106:D110)</f>
        <v>2261904.7619047617</v>
      </c>
      <c r="E105" s="42"/>
      <c r="F105" s="42">
        <f t="shared" si="41"/>
        <v>1785714.2857142859</v>
      </c>
      <c r="G105" s="42"/>
      <c r="H105" s="42">
        <f t="shared" si="41"/>
        <v>2380952.3809523811</v>
      </c>
      <c r="I105" s="42"/>
      <c r="J105" s="42">
        <f t="shared" si="41"/>
        <v>2380952.3809523811</v>
      </c>
      <c r="K105" s="42"/>
      <c r="L105" s="42">
        <f t="shared" si="41"/>
        <v>0</v>
      </c>
      <c r="M105" s="42"/>
      <c r="N105" s="42">
        <f t="shared" si="41"/>
        <v>0</v>
      </c>
      <c r="O105" s="42"/>
      <c r="P105" s="42">
        <f t="shared" si="41"/>
        <v>0</v>
      </c>
      <c r="Q105" s="42"/>
      <c r="R105" s="42">
        <f t="shared" si="41"/>
        <v>0</v>
      </c>
      <c r="S105" s="42"/>
      <c r="T105" s="42">
        <f t="shared" si="41"/>
        <v>0</v>
      </c>
      <c r="U105" s="42"/>
      <c r="V105" s="42">
        <f t="shared" si="41"/>
        <v>0</v>
      </c>
      <c r="W105" s="42"/>
      <c r="X105" s="42">
        <f t="shared" si="41"/>
        <v>0</v>
      </c>
      <c r="Y105" s="42"/>
      <c r="Z105" s="42">
        <f t="shared" si="41"/>
        <v>0</v>
      </c>
      <c r="AA105" s="42"/>
      <c r="AB105" s="43">
        <f t="shared" si="27"/>
        <v>8809523.8095238097</v>
      </c>
      <c r="AC105" s="43"/>
      <c r="AD105" s="43"/>
      <c r="AE105" s="43"/>
      <c r="AF105" s="43"/>
      <c r="AG105" s="43"/>
      <c r="AI105" s="56"/>
    </row>
    <row r="106" spans="1:35" x14ac:dyDescent="0.25">
      <c r="A106" s="49"/>
      <c r="B106" s="49"/>
      <c r="C106" s="44">
        <v>42030</v>
      </c>
      <c r="D106" s="45">
        <f>(Previsionnel!$F$4/COUNT($C$86:$C$110))*95%</f>
        <v>452380.95238095237</v>
      </c>
      <c r="E106" s="98">
        <f>+E104+D106</f>
        <v>8190476.1904761884</v>
      </c>
      <c r="F106" s="45">
        <f>(Previsionnel!$F$5/COUNT($C$86:$C$110))*75%</f>
        <v>357142.85714285716</v>
      </c>
      <c r="G106" s="98">
        <f>+G104+F106</f>
        <v>4761904.7619047621</v>
      </c>
      <c r="H106" s="45">
        <f>(Previsionnel!$F$6/COUNT($C$86:$C$110))</f>
        <v>476190.47619047621</v>
      </c>
      <c r="I106" s="98">
        <f>+I104+H106</f>
        <v>8095238.0952380914</v>
      </c>
      <c r="J106" s="45">
        <f>(Previsionnel!$F$7/COUNT($C$86:$C$110))</f>
        <v>476190.47619047621</v>
      </c>
      <c r="K106" s="98">
        <f>+K104+J106</f>
        <v>8095238.0952380914</v>
      </c>
      <c r="L106" s="50"/>
      <c r="M106" s="99">
        <f>+M104+L106</f>
        <v>0</v>
      </c>
      <c r="N106" s="50"/>
      <c r="O106" s="99">
        <f>+O104+N106</f>
        <v>0</v>
      </c>
      <c r="P106" s="50"/>
      <c r="Q106" s="99">
        <f>+Q104+P106</f>
        <v>0</v>
      </c>
      <c r="R106" s="50"/>
      <c r="S106" s="99">
        <f>+S104+R106</f>
        <v>0</v>
      </c>
      <c r="T106" s="50"/>
      <c r="U106" s="99">
        <f>+U104+T106</f>
        <v>0</v>
      </c>
      <c r="V106" s="50"/>
      <c r="W106" s="99">
        <f>+W104+V106</f>
        <v>0</v>
      </c>
      <c r="X106" s="50"/>
      <c r="Y106" s="99">
        <f>+Y104+X106</f>
        <v>0</v>
      </c>
      <c r="Z106" s="50"/>
      <c r="AA106" s="99">
        <f>+AA104+Z106</f>
        <v>0</v>
      </c>
      <c r="AB106" s="46">
        <f t="shared" si="27"/>
        <v>1761904.7619047619</v>
      </c>
      <c r="AC106" s="46">
        <f t="shared" si="25"/>
        <v>29142857.142857134</v>
      </c>
      <c r="AD106" s="47"/>
      <c r="AE106" s="47"/>
      <c r="AF106" s="48"/>
      <c r="AG106" s="48"/>
      <c r="AI106" s="56"/>
    </row>
    <row r="107" spans="1:35" x14ac:dyDescent="0.25">
      <c r="A107" s="49"/>
      <c r="B107" s="49"/>
      <c r="C107" s="44">
        <v>42031</v>
      </c>
      <c r="D107" s="45">
        <f>(Previsionnel!$F$4/COUNT($C$86:$C$110))*95%</f>
        <v>452380.95238095237</v>
      </c>
      <c r="E107" s="98">
        <f t="shared" ref="E107:AA110" si="42">+E106+D107</f>
        <v>8642857.1428571399</v>
      </c>
      <c r="F107" s="45">
        <f>(Previsionnel!$F$5/COUNT($C$86:$C$110))*75%</f>
        <v>357142.85714285716</v>
      </c>
      <c r="G107" s="98">
        <f t="shared" si="42"/>
        <v>5119047.6190476194</v>
      </c>
      <c r="H107" s="45">
        <f>(Previsionnel!$F$6/COUNT($C$86:$C$110))</f>
        <v>476190.47619047621</v>
      </c>
      <c r="I107" s="98">
        <f t="shared" si="42"/>
        <v>8571428.5714285672</v>
      </c>
      <c r="J107" s="45">
        <f>(Previsionnel!$F$7/COUNT($C$86:$C$110))</f>
        <v>476190.47619047621</v>
      </c>
      <c r="K107" s="98">
        <f t="shared" si="42"/>
        <v>8571428.5714285672</v>
      </c>
      <c r="L107" s="50"/>
      <c r="M107" s="99">
        <f t="shared" si="42"/>
        <v>0</v>
      </c>
      <c r="N107" s="50"/>
      <c r="O107" s="99">
        <f t="shared" si="42"/>
        <v>0</v>
      </c>
      <c r="P107" s="50"/>
      <c r="Q107" s="99">
        <f t="shared" si="42"/>
        <v>0</v>
      </c>
      <c r="R107" s="50"/>
      <c r="S107" s="99">
        <f t="shared" si="42"/>
        <v>0</v>
      </c>
      <c r="T107" s="50"/>
      <c r="U107" s="99">
        <f t="shared" si="42"/>
        <v>0</v>
      </c>
      <c r="V107" s="50"/>
      <c r="W107" s="99">
        <f t="shared" si="42"/>
        <v>0</v>
      </c>
      <c r="X107" s="50"/>
      <c r="Y107" s="99">
        <f t="shared" si="42"/>
        <v>0</v>
      </c>
      <c r="Z107" s="50"/>
      <c r="AA107" s="99">
        <f t="shared" si="42"/>
        <v>0</v>
      </c>
      <c r="AB107" s="46">
        <f t="shared" si="27"/>
        <v>1761904.7619047619</v>
      </c>
      <c r="AC107" s="46">
        <f t="shared" si="25"/>
        <v>30904761.904761896</v>
      </c>
      <c r="AD107" s="47"/>
      <c r="AE107" s="47"/>
      <c r="AF107" s="48"/>
      <c r="AG107" s="48"/>
      <c r="AI107" s="56"/>
    </row>
    <row r="108" spans="1:35" x14ac:dyDescent="0.25">
      <c r="A108" s="49"/>
      <c r="B108" s="49"/>
      <c r="C108" s="44">
        <v>42032</v>
      </c>
      <c r="D108" s="45">
        <f>(Previsionnel!$F$4/COUNT($C$86:$C$110))*95%</f>
        <v>452380.95238095237</v>
      </c>
      <c r="E108" s="98">
        <f t="shared" si="42"/>
        <v>9095238.0952380914</v>
      </c>
      <c r="F108" s="45">
        <f>(Previsionnel!$F$5/COUNT($C$86:$C$110))*75%</f>
        <v>357142.85714285716</v>
      </c>
      <c r="G108" s="98">
        <f t="shared" si="42"/>
        <v>5476190.4761904767</v>
      </c>
      <c r="H108" s="45">
        <f>(Previsionnel!$F$6/COUNT($C$86:$C$110))</f>
        <v>476190.47619047621</v>
      </c>
      <c r="I108" s="98">
        <f t="shared" si="42"/>
        <v>9047619.0476190429</v>
      </c>
      <c r="J108" s="45">
        <f>(Previsionnel!$F$7/COUNT($C$86:$C$110))</f>
        <v>476190.47619047621</v>
      </c>
      <c r="K108" s="98">
        <f t="shared" si="42"/>
        <v>9047619.0476190429</v>
      </c>
      <c r="L108" s="50"/>
      <c r="M108" s="99">
        <f t="shared" si="42"/>
        <v>0</v>
      </c>
      <c r="N108" s="50"/>
      <c r="O108" s="99">
        <f t="shared" si="42"/>
        <v>0</v>
      </c>
      <c r="P108" s="50"/>
      <c r="Q108" s="99">
        <f t="shared" si="42"/>
        <v>0</v>
      </c>
      <c r="R108" s="50"/>
      <c r="S108" s="99">
        <f t="shared" si="42"/>
        <v>0</v>
      </c>
      <c r="T108" s="50"/>
      <c r="U108" s="99">
        <f t="shared" si="42"/>
        <v>0</v>
      </c>
      <c r="V108" s="50"/>
      <c r="W108" s="99">
        <f t="shared" si="42"/>
        <v>0</v>
      </c>
      <c r="X108" s="50"/>
      <c r="Y108" s="99">
        <f t="shared" si="42"/>
        <v>0</v>
      </c>
      <c r="Z108" s="50"/>
      <c r="AA108" s="99">
        <f t="shared" si="42"/>
        <v>0</v>
      </c>
      <c r="AB108" s="46">
        <f t="shared" si="27"/>
        <v>1761904.7619047619</v>
      </c>
      <c r="AC108" s="46">
        <f t="shared" si="25"/>
        <v>32666666.666666657</v>
      </c>
      <c r="AD108" s="47"/>
      <c r="AE108" s="47"/>
      <c r="AF108" s="48"/>
      <c r="AG108" s="48"/>
      <c r="AI108" s="56"/>
    </row>
    <row r="109" spans="1:35" x14ac:dyDescent="0.25">
      <c r="A109" s="49"/>
      <c r="B109" s="49"/>
      <c r="C109" s="44">
        <v>42033</v>
      </c>
      <c r="D109" s="45">
        <f>(Previsionnel!$F$4/COUNT($C$86:$C$110))*95%</f>
        <v>452380.95238095237</v>
      </c>
      <c r="E109" s="98">
        <f t="shared" si="42"/>
        <v>9547619.0476190429</v>
      </c>
      <c r="F109" s="45">
        <f>(Previsionnel!$F$5/COUNT($C$86:$C$110))*75%</f>
        <v>357142.85714285716</v>
      </c>
      <c r="G109" s="98">
        <f t="shared" si="42"/>
        <v>5833333.333333334</v>
      </c>
      <c r="H109" s="45">
        <f>(Previsionnel!$F$6/COUNT($C$86:$C$110))</f>
        <v>476190.47619047621</v>
      </c>
      <c r="I109" s="98">
        <f t="shared" si="42"/>
        <v>9523809.5238095187</v>
      </c>
      <c r="J109" s="45">
        <f>(Previsionnel!$F$7/COUNT($C$86:$C$110))</f>
        <v>476190.47619047621</v>
      </c>
      <c r="K109" s="98">
        <f t="shared" si="42"/>
        <v>9523809.5238095187</v>
      </c>
      <c r="L109" s="50"/>
      <c r="M109" s="99">
        <f t="shared" si="42"/>
        <v>0</v>
      </c>
      <c r="N109" s="50"/>
      <c r="O109" s="99">
        <f t="shared" si="42"/>
        <v>0</v>
      </c>
      <c r="P109" s="50"/>
      <c r="Q109" s="99">
        <f t="shared" si="42"/>
        <v>0</v>
      </c>
      <c r="R109" s="50"/>
      <c r="S109" s="99">
        <f t="shared" si="42"/>
        <v>0</v>
      </c>
      <c r="T109" s="50"/>
      <c r="U109" s="99">
        <f t="shared" si="42"/>
        <v>0</v>
      </c>
      <c r="V109" s="50"/>
      <c r="W109" s="99">
        <f t="shared" si="42"/>
        <v>0</v>
      </c>
      <c r="X109" s="50"/>
      <c r="Y109" s="99">
        <f t="shared" si="42"/>
        <v>0</v>
      </c>
      <c r="Z109" s="50"/>
      <c r="AA109" s="99">
        <f t="shared" si="42"/>
        <v>0</v>
      </c>
      <c r="AB109" s="46">
        <f t="shared" si="27"/>
        <v>1761904.7619047619</v>
      </c>
      <c r="AC109" s="46">
        <f t="shared" si="25"/>
        <v>34428571.428571418</v>
      </c>
      <c r="AD109" s="47"/>
      <c r="AE109" s="47"/>
      <c r="AF109" s="48"/>
      <c r="AG109" s="48"/>
      <c r="AI109" s="39"/>
    </row>
    <row r="110" spans="1:35" x14ac:dyDescent="0.25">
      <c r="A110" s="49"/>
      <c r="B110" s="49"/>
      <c r="C110" s="44">
        <v>42034</v>
      </c>
      <c r="D110" s="45">
        <f>(Previsionnel!$F$4/COUNT($C$86:$C$110))*95%</f>
        <v>452380.95238095237</v>
      </c>
      <c r="E110" s="98">
        <f t="shared" si="42"/>
        <v>9999999.9999999944</v>
      </c>
      <c r="F110" s="45">
        <f>(Previsionnel!$F$5/COUNT($C$86:$C$110))*75%</f>
        <v>357142.85714285716</v>
      </c>
      <c r="G110" s="98">
        <f t="shared" si="42"/>
        <v>6190476.1904761912</v>
      </c>
      <c r="H110" s="45">
        <f>(Previsionnel!$F$6/COUNT($C$86:$C$110))</f>
        <v>476190.47619047621</v>
      </c>
      <c r="I110" s="98">
        <f t="shared" si="42"/>
        <v>9999999.9999999944</v>
      </c>
      <c r="J110" s="45">
        <f>(Previsionnel!$F$7/COUNT($C$86:$C$110))</f>
        <v>476190.47619047621</v>
      </c>
      <c r="K110" s="98">
        <f t="shared" si="42"/>
        <v>9999999.9999999944</v>
      </c>
      <c r="L110" s="50"/>
      <c r="M110" s="99">
        <f t="shared" si="42"/>
        <v>0</v>
      </c>
      <c r="N110" s="50"/>
      <c r="O110" s="99">
        <f t="shared" si="42"/>
        <v>0</v>
      </c>
      <c r="P110" s="50"/>
      <c r="Q110" s="99">
        <f t="shared" si="42"/>
        <v>0</v>
      </c>
      <c r="R110" s="50"/>
      <c r="S110" s="99">
        <f t="shared" si="42"/>
        <v>0</v>
      </c>
      <c r="T110" s="50"/>
      <c r="U110" s="99">
        <f t="shared" si="42"/>
        <v>0</v>
      </c>
      <c r="V110" s="50"/>
      <c r="W110" s="99">
        <f t="shared" si="42"/>
        <v>0</v>
      </c>
      <c r="X110" s="50"/>
      <c r="Y110" s="99">
        <f t="shared" si="42"/>
        <v>0</v>
      </c>
      <c r="Z110" s="50"/>
      <c r="AA110" s="99">
        <f t="shared" si="42"/>
        <v>0</v>
      </c>
      <c r="AB110" s="46">
        <f t="shared" si="27"/>
        <v>1761904.7619047619</v>
      </c>
      <c r="AC110" s="46">
        <f t="shared" si="25"/>
        <v>36190476.190476172</v>
      </c>
      <c r="AD110" s="47"/>
      <c r="AE110" s="47"/>
      <c r="AF110" s="48"/>
      <c r="AG110" s="48"/>
      <c r="AI110" s="56"/>
    </row>
    <row r="111" spans="1:35" ht="15.75" x14ac:dyDescent="0.25">
      <c r="A111" s="35" t="str">
        <f>PROPER(TEXT(DATE(2015,2,1),"mmmm aaaa"))</f>
        <v>Février 2015</v>
      </c>
      <c r="B111" s="36"/>
      <c r="C111" s="36"/>
      <c r="D111" s="37">
        <f>SUM(D112,D118,D124,D130)</f>
        <v>0</v>
      </c>
      <c r="E111" s="37"/>
      <c r="F111" s="37">
        <f>SUM(F112,F118,F124,F130)</f>
        <v>0</v>
      </c>
      <c r="G111" s="37"/>
      <c r="H111" s="37">
        <f t="shared" ref="H111:Z111" si="43">SUM(H112,H118,H124,H130)</f>
        <v>0</v>
      </c>
      <c r="I111" s="37"/>
      <c r="J111" s="37">
        <f t="shared" si="43"/>
        <v>0</v>
      </c>
      <c r="K111" s="37"/>
      <c r="L111" s="37">
        <f t="shared" si="43"/>
        <v>0</v>
      </c>
      <c r="M111" s="37"/>
      <c r="N111" s="37">
        <f t="shared" si="43"/>
        <v>0</v>
      </c>
      <c r="O111" s="37"/>
      <c r="P111" s="37">
        <f t="shared" si="43"/>
        <v>0</v>
      </c>
      <c r="Q111" s="37"/>
      <c r="R111" s="37">
        <f t="shared" si="43"/>
        <v>0</v>
      </c>
      <c r="S111" s="37"/>
      <c r="T111" s="37">
        <f t="shared" si="43"/>
        <v>0</v>
      </c>
      <c r="U111" s="37"/>
      <c r="V111" s="37">
        <f t="shared" si="43"/>
        <v>0</v>
      </c>
      <c r="W111" s="37"/>
      <c r="X111" s="37">
        <f t="shared" si="43"/>
        <v>0</v>
      </c>
      <c r="Y111" s="37"/>
      <c r="Z111" s="37">
        <f t="shared" si="43"/>
        <v>0</v>
      </c>
      <c r="AA111" s="37"/>
      <c r="AB111" s="38">
        <f t="shared" si="27"/>
        <v>0</v>
      </c>
      <c r="AC111" s="38"/>
      <c r="AD111" s="38"/>
      <c r="AE111" s="38"/>
      <c r="AF111" s="38"/>
      <c r="AG111" s="38"/>
      <c r="AI111" s="56"/>
    </row>
    <row r="112" spans="1:35" ht="15.75" x14ac:dyDescent="0.25">
      <c r="A112" s="40" t="s">
        <v>33</v>
      </c>
      <c r="B112" s="41">
        <v>6</v>
      </c>
      <c r="C112" s="51"/>
      <c r="D112" s="42"/>
      <c r="E112" s="42"/>
      <c r="F112" s="42"/>
      <c r="G112" s="42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  <c r="W112" s="42"/>
      <c r="X112" s="42"/>
      <c r="Y112" s="42"/>
      <c r="Z112" s="42"/>
      <c r="AA112" s="42"/>
      <c r="AB112" s="43"/>
      <c r="AC112" s="43"/>
      <c r="AD112" s="43"/>
      <c r="AE112" s="43"/>
      <c r="AF112" s="43"/>
      <c r="AG112" s="43"/>
      <c r="AI112" s="56"/>
    </row>
    <row r="113" spans="1:35" x14ac:dyDescent="0.25">
      <c r="A113" s="56"/>
      <c r="B113" s="49"/>
      <c r="C113" s="44">
        <v>42037</v>
      </c>
      <c r="D113" s="45"/>
      <c r="E113" s="98"/>
      <c r="F113" s="45"/>
      <c r="G113" s="98"/>
      <c r="H113" s="45"/>
      <c r="I113" s="98"/>
      <c r="J113" s="45"/>
      <c r="K113" s="98"/>
      <c r="L113" s="50"/>
      <c r="M113" s="99"/>
      <c r="N113" s="50"/>
      <c r="O113" s="99"/>
      <c r="P113" s="50"/>
      <c r="Q113" s="99"/>
      <c r="R113" s="50"/>
      <c r="S113" s="99"/>
      <c r="T113" s="50"/>
      <c r="U113" s="99"/>
      <c r="V113" s="50"/>
      <c r="W113" s="99"/>
      <c r="X113" s="50"/>
      <c r="Y113" s="99"/>
      <c r="Z113" s="50"/>
      <c r="AA113" s="99"/>
      <c r="AB113" s="46"/>
      <c r="AC113" s="46"/>
      <c r="AD113" s="47"/>
      <c r="AE113" s="47"/>
      <c r="AF113" s="48"/>
      <c r="AG113" s="48"/>
      <c r="AI113" s="56"/>
    </row>
    <row r="114" spans="1:35" x14ac:dyDescent="0.25">
      <c r="A114" s="56"/>
      <c r="B114" s="49"/>
      <c r="C114" s="44">
        <v>42038</v>
      </c>
      <c r="D114" s="45"/>
      <c r="E114" s="98"/>
      <c r="F114" s="45"/>
      <c r="G114" s="98"/>
      <c r="H114" s="45"/>
      <c r="I114" s="98"/>
      <c r="J114" s="45"/>
      <c r="K114" s="98"/>
      <c r="L114" s="50"/>
      <c r="M114" s="99"/>
      <c r="N114" s="50"/>
      <c r="O114" s="99"/>
      <c r="P114" s="50"/>
      <c r="Q114" s="99"/>
      <c r="R114" s="50"/>
      <c r="S114" s="99"/>
      <c r="T114" s="50"/>
      <c r="U114" s="99"/>
      <c r="V114" s="50"/>
      <c r="W114" s="99"/>
      <c r="X114" s="50"/>
      <c r="Y114" s="99"/>
      <c r="Z114" s="50"/>
      <c r="AA114" s="99"/>
      <c r="AB114" s="46"/>
      <c r="AC114" s="46"/>
      <c r="AD114" s="47"/>
      <c r="AE114" s="47"/>
      <c r="AF114" s="48"/>
      <c r="AG114" s="48"/>
      <c r="AI114" s="56"/>
    </row>
    <row r="115" spans="1:35" x14ac:dyDescent="0.25">
      <c r="A115" s="49"/>
      <c r="B115" s="49"/>
      <c r="C115" s="44">
        <v>42039</v>
      </c>
      <c r="D115" s="45"/>
      <c r="E115" s="98"/>
      <c r="F115" s="45"/>
      <c r="G115" s="98"/>
      <c r="H115" s="45"/>
      <c r="I115" s="98"/>
      <c r="J115" s="45"/>
      <c r="K115" s="98"/>
      <c r="L115" s="50"/>
      <c r="M115" s="99"/>
      <c r="N115" s="50"/>
      <c r="O115" s="99"/>
      <c r="P115" s="50"/>
      <c r="Q115" s="99"/>
      <c r="R115" s="50"/>
      <c r="S115" s="99"/>
      <c r="T115" s="50"/>
      <c r="U115" s="99"/>
      <c r="V115" s="50"/>
      <c r="W115" s="99"/>
      <c r="X115" s="50"/>
      <c r="Y115" s="99"/>
      <c r="Z115" s="50"/>
      <c r="AA115" s="99"/>
      <c r="AB115" s="46"/>
      <c r="AC115" s="46"/>
      <c r="AD115" s="47"/>
      <c r="AE115" s="47"/>
      <c r="AF115" s="48"/>
      <c r="AG115" s="48"/>
      <c r="AI115" s="39"/>
    </row>
    <row r="116" spans="1:35" x14ac:dyDescent="0.25">
      <c r="A116" s="49"/>
      <c r="B116" s="49"/>
      <c r="C116" s="44">
        <v>42040</v>
      </c>
      <c r="D116" s="45"/>
      <c r="E116" s="98"/>
      <c r="F116" s="45"/>
      <c r="G116" s="98"/>
      <c r="H116" s="45"/>
      <c r="I116" s="98"/>
      <c r="J116" s="45"/>
      <c r="K116" s="98"/>
      <c r="L116" s="50"/>
      <c r="M116" s="99"/>
      <c r="N116" s="50"/>
      <c r="O116" s="99"/>
      <c r="P116" s="50"/>
      <c r="Q116" s="99"/>
      <c r="R116" s="50"/>
      <c r="S116" s="99"/>
      <c r="T116" s="50"/>
      <c r="U116" s="99"/>
      <c r="V116" s="50"/>
      <c r="W116" s="99"/>
      <c r="X116" s="50"/>
      <c r="Y116" s="99"/>
      <c r="Z116" s="50"/>
      <c r="AA116" s="99"/>
      <c r="AB116" s="46"/>
      <c r="AC116" s="46"/>
      <c r="AD116" s="47"/>
      <c r="AE116" s="47"/>
      <c r="AF116" s="48"/>
      <c r="AG116" s="48"/>
      <c r="AI116" s="56"/>
    </row>
    <row r="117" spans="1:35" x14ac:dyDescent="0.25">
      <c r="A117" s="49"/>
      <c r="B117" s="49"/>
      <c r="C117" s="44">
        <v>42041</v>
      </c>
      <c r="D117" s="45"/>
      <c r="E117" s="98"/>
      <c r="F117" s="45"/>
      <c r="G117" s="98"/>
      <c r="H117" s="45"/>
      <c r="I117" s="98"/>
      <c r="J117" s="45"/>
      <c r="K117" s="98"/>
      <c r="L117" s="50"/>
      <c r="M117" s="99"/>
      <c r="N117" s="50"/>
      <c r="O117" s="99"/>
      <c r="P117" s="50"/>
      <c r="Q117" s="99"/>
      <c r="R117" s="50"/>
      <c r="S117" s="99"/>
      <c r="T117" s="50"/>
      <c r="U117" s="99"/>
      <c r="V117" s="50"/>
      <c r="W117" s="99"/>
      <c r="X117" s="50"/>
      <c r="Y117" s="99"/>
      <c r="Z117" s="50"/>
      <c r="AA117" s="99"/>
      <c r="AB117" s="46"/>
      <c r="AC117" s="46"/>
      <c r="AD117" s="47"/>
      <c r="AE117" s="47"/>
      <c r="AF117" s="48"/>
      <c r="AG117" s="48"/>
      <c r="AI117" s="56"/>
    </row>
    <row r="118" spans="1:35" ht="15.75" x14ac:dyDescent="0.25">
      <c r="A118" s="40" t="s">
        <v>33</v>
      </c>
      <c r="B118" s="41">
        <v>7</v>
      </c>
      <c r="C118" s="51"/>
      <c r="D118" s="42"/>
      <c r="E118" s="42"/>
      <c r="F118" s="42"/>
      <c r="G118" s="42"/>
      <c r="H118" s="42"/>
      <c r="I118" s="42"/>
      <c r="J118" s="42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  <c r="W118" s="42"/>
      <c r="X118" s="42"/>
      <c r="Y118" s="42"/>
      <c r="Z118" s="42"/>
      <c r="AA118" s="42"/>
      <c r="AB118" s="43"/>
      <c r="AC118" s="43"/>
      <c r="AD118" s="43"/>
      <c r="AE118" s="43"/>
      <c r="AF118" s="43"/>
      <c r="AG118" s="43"/>
      <c r="AI118" s="56"/>
    </row>
    <row r="119" spans="1:35" x14ac:dyDescent="0.25">
      <c r="A119" s="49"/>
      <c r="B119" s="49"/>
      <c r="C119" s="44">
        <v>42044</v>
      </c>
      <c r="D119" s="45"/>
      <c r="E119" s="98"/>
      <c r="F119" s="45"/>
      <c r="G119" s="98"/>
      <c r="H119" s="45"/>
      <c r="I119" s="98"/>
      <c r="J119" s="45"/>
      <c r="K119" s="98"/>
      <c r="L119" s="50"/>
      <c r="M119" s="99"/>
      <c r="N119" s="50"/>
      <c r="O119" s="99"/>
      <c r="P119" s="50"/>
      <c r="Q119" s="99"/>
      <c r="R119" s="50"/>
      <c r="S119" s="99"/>
      <c r="T119" s="50"/>
      <c r="U119" s="99"/>
      <c r="V119" s="50"/>
      <c r="W119" s="99"/>
      <c r="X119" s="50"/>
      <c r="Y119" s="99"/>
      <c r="Z119" s="50"/>
      <c r="AA119" s="99"/>
      <c r="AB119" s="46"/>
      <c r="AC119" s="46"/>
      <c r="AD119" s="47"/>
      <c r="AE119" s="47"/>
      <c r="AF119" s="48"/>
      <c r="AG119" s="48"/>
      <c r="AI119" s="56"/>
    </row>
    <row r="120" spans="1:35" x14ac:dyDescent="0.25">
      <c r="A120" s="49"/>
      <c r="B120" s="49"/>
      <c r="C120" s="44">
        <v>42045</v>
      </c>
      <c r="D120" s="45"/>
      <c r="E120" s="98"/>
      <c r="F120" s="45"/>
      <c r="G120" s="98"/>
      <c r="H120" s="45"/>
      <c r="I120" s="98"/>
      <c r="J120" s="45"/>
      <c r="K120" s="98"/>
      <c r="L120" s="50"/>
      <c r="M120" s="99"/>
      <c r="N120" s="50"/>
      <c r="O120" s="99"/>
      <c r="P120" s="50"/>
      <c r="Q120" s="99"/>
      <c r="R120" s="50"/>
      <c r="S120" s="99"/>
      <c r="T120" s="50"/>
      <c r="U120" s="99"/>
      <c r="V120" s="50"/>
      <c r="W120" s="99"/>
      <c r="X120" s="50"/>
      <c r="Y120" s="99"/>
      <c r="Z120" s="50"/>
      <c r="AA120" s="99"/>
      <c r="AB120" s="46"/>
      <c r="AC120" s="46"/>
      <c r="AD120" s="47"/>
      <c r="AE120" s="47"/>
      <c r="AF120" s="48"/>
      <c r="AG120" s="48"/>
      <c r="AI120" s="56"/>
    </row>
    <row r="121" spans="1:35" x14ac:dyDescent="0.25">
      <c r="A121" s="49"/>
      <c r="B121" s="49"/>
      <c r="C121" s="44">
        <v>42046</v>
      </c>
      <c r="D121" s="45"/>
      <c r="E121" s="98"/>
      <c r="F121" s="45"/>
      <c r="G121" s="98"/>
      <c r="H121" s="45"/>
      <c r="I121" s="98"/>
      <c r="J121" s="45"/>
      <c r="K121" s="98"/>
      <c r="L121" s="50"/>
      <c r="M121" s="99"/>
      <c r="N121" s="50"/>
      <c r="O121" s="99"/>
      <c r="P121" s="50"/>
      <c r="Q121" s="99"/>
      <c r="R121" s="50"/>
      <c r="S121" s="99"/>
      <c r="T121" s="50"/>
      <c r="U121" s="99"/>
      <c r="V121" s="50"/>
      <c r="W121" s="99"/>
      <c r="X121" s="50"/>
      <c r="Y121" s="99"/>
      <c r="Z121" s="50"/>
      <c r="AA121" s="99"/>
      <c r="AB121" s="46"/>
      <c r="AC121" s="46"/>
      <c r="AD121" s="47"/>
      <c r="AE121" s="47"/>
      <c r="AF121" s="48"/>
      <c r="AG121" s="48"/>
      <c r="AI121" s="39"/>
    </row>
    <row r="122" spans="1:35" x14ac:dyDescent="0.25">
      <c r="A122" s="49"/>
      <c r="B122" s="49"/>
      <c r="C122" s="44">
        <v>42047</v>
      </c>
      <c r="D122" s="45"/>
      <c r="E122" s="98"/>
      <c r="F122" s="45"/>
      <c r="G122" s="98"/>
      <c r="H122" s="45"/>
      <c r="I122" s="98"/>
      <c r="J122" s="45"/>
      <c r="K122" s="98"/>
      <c r="L122" s="50"/>
      <c r="M122" s="99"/>
      <c r="N122" s="50"/>
      <c r="O122" s="99"/>
      <c r="P122" s="50"/>
      <c r="Q122" s="99"/>
      <c r="R122" s="50"/>
      <c r="S122" s="99"/>
      <c r="T122" s="50"/>
      <c r="U122" s="99"/>
      <c r="V122" s="50"/>
      <c r="W122" s="99"/>
      <c r="X122" s="50"/>
      <c r="Y122" s="99"/>
      <c r="Z122" s="50"/>
      <c r="AA122" s="99"/>
      <c r="AB122" s="46"/>
      <c r="AC122" s="46"/>
      <c r="AD122" s="47"/>
      <c r="AE122" s="47"/>
      <c r="AF122" s="48"/>
      <c r="AG122" s="48"/>
      <c r="AI122" s="56"/>
    </row>
    <row r="123" spans="1:35" x14ac:dyDescent="0.25">
      <c r="A123" s="49"/>
      <c r="B123" s="49"/>
      <c r="C123" s="44">
        <v>42048</v>
      </c>
      <c r="D123" s="45"/>
      <c r="E123" s="98"/>
      <c r="F123" s="45"/>
      <c r="G123" s="98"/>
      <c r="H123" s="45"/>
      <c r="I123" s="98"/>
      <c r="J123" s="45"/>
      <c r="K123" s="98"/>
      <c r="L123" s="50"/>
      <c r="M123" s="99"/>
      <c r="N123" s="50"/>
      <c r="O123" s="99"/>
      <c r="P123" s="50"/>
      <c r="Q123" s="99"/>
      <c r="R123" s="50"/>
      <c r="S123" s="99"/>
      <c r="T123" s="50"/>
      <c r="U123" s="99"/>
      <c r="V123" s="50"/>
      <c r="W123" s="99"/>
      <c r="X123" s="50"/>
      <c r="Y123" s="99"/>
      <c r="Z123" s="50"/>
      <c r="AA123" s="99"/>
      <c r="AB123" s="46"/>
      <c r="AC123" s="46"/>
      <c r="AD123" s="47"/>
      <c r="AE123" s="47"/>
      <c r="AF123" s="48"/>
      <c r="AG123" s="48"/>
      <c r="AI123" s="56"/>
    </row>
    <row r="124" spans="1:35" ht="15.75" x14ac:dyDescent="0.25">
      <c r="A124" s="40" t="s">
        <v>33</v>
      </c>
      <c r="B124" s="41">
        <v>8</v>
      </c>
      <c r="C124" s="51"/>
      <c r="D124" s="42"/>
      <c r="E124" s="42"/>
      <c r="F124" s="42"/>
      <c r="G124" s="42"/>
      <c r="H124" s="42"/>
      <c r="I124" s="42"/>
      <c r="J124" s="42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  <c r="W124" s="42"/>
      <c r="X124" s="42"/>
      <c r="Y124" s="42"/>
      <c r="Z124" s="42"/>
      <c r="AA124" s="42"/>
      <c r="AB124" s="43"/>
      <c r="AC124" s="43"/>
      <c r="AD124" s="43"/>
      <c r="AE124" s="43"/>
      <c r="AF124" s="43"/>
      <c r="AG124" s="43"/>
      <c r="AI124" s="56"/>
    </row>
    <row r="125" spans="1:35" x14ac:dyDescent="0.25">
      <c r="A125" s="49"/>
      <c r="B125" s="49"/>
      <c r="C125" s="44">
        <v>42051</v>
      </c>
      <c r="D125" s="45"/>
      <c r="E125" s="98"/>
      <c r="F125" s="98"/>
      <c r="G125" s="98"/>
      <c r="H125" s="45"/>
      <c r="I125" s="98"/>
      <c r="J125" s="45"/>
      <c r="K125" s="98"/>
      <c r="L125" s="50"/>
      <c r="M125" s="99"/>
      <c r="N125" s="50"/>
      <c r="O125" s="99"/>
      <c r="P125" s="50"/>
      <c r="Q125" s="99"/>
      <c r="R125" s="50"/>
      <c r="S125" s="99"/>
      <c r="T125" s="50"/>
      <c r="U125" s="99"/>
      <c r="V125" s="50"/>
      <c r="W125" s="99"/>
      <c r="X125" s="50"/>
      <c r="Y125" s="99"/>
      <c r="Z125" s="50"/>
      <c r="AA125" s="99"/>
      <c r="AB125" s="46"/>
      <c r="AC125" s="46"/>
      <c r="AD125" s="47"/>
      <c r="AE125" s="47"/>
      <c r="AF125" s="48"/>
      <c r="AG125" s="48"/>
      <c r="AI125" s="56"/>
    </row>
    <row r="126" spans="1:35" x14ac:dyDescent="0.25">
      <c r="A126" s="49"/>
      <c r="B126" s="49"/>
      <c r="C126" s="44">
        <v>42052</v>
      </c>
      <c r="D126" s="45"/>
      <c r="E126" s="98"/>
      <c r="F126" s="98"/>
      <c r="G126" s="98"/>
      <c r="H126" s="45"/>
      <c r="I126" s="98"/>
      <c r="J126" s="45"/>
      <c r="K126" s="98"/>
      <c r="L126" s="50"/>
      <c r="M126" s="99"/>
      <c r="N126" s="50"/>
      <c r="O126" s="99"/>
      <c r="P126" s="50"/>
      <c r="Q126" s="99"/>
      <c r="R126" s="50"/>
      <c r="S126" s="99"/>
      <c r="T126" s="50"/>
      <c r="U126" s="99"/>
      <c r="V126" s="50"/>
      <c r="W126" s="99"/>
      <c r="X126" s="50"/>
      <c r="Y126" s="99"/>
      <c r="Z126" s="50"/>
      <c r="AA126" s="99"/>
      <c r="AB126" s="46"/>
      <c r="AC126" s="46"/>
      <c r="AD126" s="47"/>
      <c r="AE126" s="47"/>
      <c r="AF126" s="48"/>
      <c r="AG126" s="48"/>
      <c r="AI126" s="56"/>
    </row>
    <row r="127" spans="1:35" x14ac:dyDescent="0.25">
      <c r="A127" s="49"/>
      <c r="B127" s="49"/>
      <c r="C127" s="44">
        <v>42053</v>
      </c>
      <c r="D127" s="45"/>
      <c r="E127" s="98"/>
      <c r="F127" s="98"/>
      <c r="G127" s="98"/>
      <c r="H127" s="45"/>
      <c r="I127" s="98"/>
      <c r="J127" s="45"/>
      <c r="K127" s="98"/>
      <c r="L127" s="50"/>
      <c r="M127" s="99"/>
      <c r="N127" s="50"/>
      <c r="O127" s="99"/>
      <c r="P127" s="50"/>
      <c r="Q127" s="99"/>
      <c r="R127" s="50"/>
      <c r="S127" s="99"/>
      <c r="T127" s="50"/>
      <c r="U127" s="99"/>
      <c r="V127" s="50"/>
      <c r="W127" s="99"/>
      <c r="X127" s="50"/>
      <c r="Y127" s="99"/>
      <c r="Z127" s="50"/>
      <c r="AA127" s="99"/>
      <c r="AB127" s="46"/>
      <c r="AC127" s="46"/>
      <c r="AD127" s="47"/>
      <c r="AE127" s="47"/>
      <c r="AF127" s="48"/>
      <c r="AG127" s="48"/>
      <c r="AI127" s="39"/>
    </row>
    <row r="128" spans="1:35" x14ac:dyDescent="0.25">
      <c r="A128" s="49"/>
      <c r="B128" s="49"/>
      <c r="C128" s="44">
        <v>42054</v>
      </c>
      <c r="D128" s="45"/>
      <c r="E128" s="98"/>
      <c r="F128" s="98"/>
      <c r="G128" s="98"/>
      <c r="H128" s="45"/>
      <c r="I128" s="98"/>
      <c r="J128" s="45"/>
      <c r="K128" s="98"/>
      <c r="L128" s="50"/>
      <c r="M128" s="99"/>
      <c r="N128" s="50"/>
      <c r="O128" s="99"/>
      <c r="P128" s="50"/>
      <c r="Q128" s="99"/>
      <c r="R128" s="50"/>
      <c r="S128" s="99"/>
      <c r="T128" s="50"/>
      <c r="U128" s="99"/>
      <c r="V128" s="50"/>
      <c r="W128" s="99"/>
      <c r="X128" s="50"/>
      <c r="Y128" s="99"/>
      <c r="Z128" s="50"/>
      <c r="AA128" s="99"/>
      <c r="AB128" s="46"/>
      <c r="AC128" s="46"/>
      <c r="AD128" s="47"/>
      <c r="AE128" s="47"/>
      <c r="AF128" s="48"/>
      <c r="AG128" s="48"/>
      <c r="AI128" s="56"/>
    </row>
    <row r="129" spans="1:35" x14ac:dyDescent="0.25">
      <c r="A129" s="49"/>
      <c r="B129" s="49"/>
      <c r="C129" s="44">
        <v>42055</v>
      </c>
      <c r="D129" s="45"/>
      <c r="E129" s="98"/>
      <c r="F129" s="98"/>
      <c r="G129" s="98"/>
      <c r="H129" s="45"/>
      <c r="I129" s="98"/>
      <c r="J129" s="45"/>
      <c r="K129" s="98"/>
      <c r="L129" s="50"/>
      <c r="M129" s="99"/>
      <c r="N129" s="50"/>
      <c r="O129" s="99"/>
      <c r="P129" s="50"/>
      <c r="Q129" s="99"/>
      <c r="R129" s="50"/>
      <c r="S129" s="99"/>
      <c r="T129" s="50"/>
      <c r="U129" s="99"/>
      <c r="V129" s="50"/>
      <c r="W129" s="99"/>
      <c r="X129" s="50"/>
      <c r="Y129" s="99"/>
      <c r="Z129" s="50"/>
      <c r="AA129" s="99"/>
      <c r="AB129" s="46"/>
      <c r="AC129" s="46"/>
      <c r="AD129" s="47"/>
      <c r="AE129" s="47"/>
      <c r="AF129" s="48"/>
      <c r="AG129" s="48"/>
      <c r="AI129" s="56"/>
    </row>
    <row r="130" spans="1:35" ht="15.75" x14ac:dyDescent="0.25">
      <c r="A130" s="40" t="s">
        <v>33</v>
      </c>
      <c r="B130" s="41">
        <v>9</v>
      </c>
      <c r="C130" s="51"/>
      <c r="D130" s="42"/>
      <c r="E130" s="42"/>
      <c r="F130" s="42"/>
      <c r="G130" s="42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  <c r="W130" s="42"/>
      <c r="X130" s="42"/>
      <c r="Y130" s="42"/>
      <c r="Z130" s="42"/>
      <c r="AA130" s="42"/>
      <c r="AB130" s="43"/>
      <c r="AC130" s="43"/>
      <c r="AD130" s="43"/>
      <c r="AE130" s="43"/>
      <c r="AF130" s="43"/>
      <c r="AG130" s="43"/>
      <c r="AI130" s="56"/>
    </row>
    <row r="131" spans="1:35" x14ac:dyDescent="0.25">
      <c r="A131" s="49"/>
      <c r="B131" s="49"/>
      <c r="C131" s="44">
        <v>42058</v>
      </c>
      <c r="D131" s="45"/>
      <c r="E131" s="98"/>
      <c r="F131" s="45"/>
      <c r="G131" s="98"/>
      <c r="H131" s="45"/>
      <c r="I131" s="98"/>
      <c r="J131" s="45"/>
      <c r="K131" s="98"/>
      <c r="L131" s="50"/>
      <c r="M131" s="99"/>
      <c r="N131" s="50"/>
      <c r="O131" s="99"/>
      <c r="P131" s="50"/>
      <c r="Q131" s="99"/>
      <c r="R131" s="50"/>
      <c r="S131" s="99"/>
      <c r="T131" s="50"/>
      <c r="U131" s="99"/>
      <c r="V131" s="50"/>
      <c r="W131" s="99"/>
      <c r="X131" s="50"/>
      <c r="Y131" s="99"/>
      <c r="Z131" s="50"/>
      <c r="AA131" s="99"/>
      <c r="AB131" s="46"/>
      <c r="AC131" s="46"/>
      <c r="AD131" s="47"/>
      <c r="AE131" s="47"/>
      <c r="AF131" s="48"/>
      <c r="AG131" s="48"/>
      <c r="AI131" s="56"/>
    </row>
    <row r="132" spans="1:35" x14ac:dyDescent="0.25">
      <c r="A132" s="49"/>
      <c r="B132" s="49"/>
      <c r="C132" s="44">
        <v>42059</v>
      </c>
      <c r="D132" s="45"/>
      <c r="E132" s="98"/>
      <c r="F132" s="45"/>
      <c r="G132" s="98"/>
      <c r="H132" s="45"/>
      <c r="I132" s="98"/>
      <c r="J132" s="45"/>
      <c r="K132" s="98"/>
      <c r="L132" s="50"/>
      <c r="M132" s="99"/>
      <c r="N132" s="50"/>
      <c r="O132" s="99"/>
      <c r="P132" s="50"/>
      <c r="Q132" s="99"/>
      <c r="R132" s="50"/>
      <c r="S132" s="99"/>
      <c r="T132" s="50"/>
      <c r="U132" s="99"/>
      <c r="V132" s="50"/>
      <c r="W132" s="99"/>
      <c r="X132" s="50"/>
      <c r="Y132" s="99"/>
      <c r="Z132" s="50"/>
      <c r="AA132" s="99"/>
      <c r="AB132" s="46"/>
      <c r="AC132" s="46"/>
      <c r="AD132" s="47"/>
      <c r="AE132" s="47"/>
      <c r="AF132" s="48"/>
      <c r="AG132" s="48"/>
      <c r="AI132" s="56"/>
    </row>
    <row r="133" spans="1:35" x14ac:dyDescent="0.25">
      <c r="A133" s="49"/>
      <c r="B133" s="49"/>
      <c r="C133" s="44">
        <v>42060</v>
      </c>
      <c r="D133" s="45"/>
      <c r="E133" s="98"/>
      <c r="F133" s="45"/>
      <c r="G133" s="98"/>
      <c r="H133" s="45"/>
      <c r="I133" s="98"/>
      <c r="J133" s="45"/>
      <c r="K133" s="98"/>
      <c r="L133" s="50"/>
      <c r="M133" s="99"/>
      <c r="N133" s="50"/>
      <c r="O133" s="99"/>
      <c r="P133" s="50"/>
      <c r="Q133" s="99"/>
      <c r="R133" s="50"/>
      <c r="S133" s="99"/>
      <c r="T133" s="50"/>
      <c r="U133" s="99"/>
      <c r="V133" s="50"/>
      <c r="W133" s="99"/>
      <c r="X133" s="50"/>
      <c r="Y133" s="99"/>
      <c r="Z133" s="50"/>
      <c r="AA133" s="99"/>
      <c r="AB133" s="46"/>
      <c r="AC133" s="46"/>
      <c r="AD133" s="47"/>
      <c r="AE133" s="47"/>
      <c r="AF133" s="48"/>
      <c r="AG133" s="48"/>
      <c r="AI133" s="39"/>
    </row>
    <row r="134" spans="1:35" x14ac:dyDescent="0.25">
      <c r="A134" s="49"/>
      <c r="B134" s="49"/>
      <c r="C134" s="44">
        <v>42061</v>
      </c>
      <c r="D134" s="45"/>
      <c r="E134" s="98"/>
      <c r="F134" s="45"/>
      <c r="G134" s="98"/>
      <c r="H134" s="45"/>
      <c r="I134" s="98"/>
      <c r="J134" s="45"/>
      <c r="K134" s="98"/>
      <c r="L134" s="50"/>
      <c r="M134" s="99"/>
      <c r="N134" s="50"/>
      <c r="O134" s="99"/>
      <c r="P134" s="50"/>
      <c r="Q134" s="99"/>
      <c r="R134" s="50"/>
      <c r="S134" s="99"/>
      <c r="T134" s="50"/>
      <c r="U134" s="99"/>
      <c r="V134" s="50"/>
      <c r="W134" s="99"/>
      <c r="X134" s="50"/>
      <c r="Y134" s="99"/>
      <c r="Z134" s="50"/>
      <c r="AA134" s="99"/>
      <c r="AB134" s="46"/>
      <c r="AC134" s="46"/>
      <c r="AD134" s="47"/>
      <c r="AE134" s="47"/>
      <c r="AF134" s="48"/>
      <c r="AG134" s="48"/>
      <c r="AI134" s="56"/>
    </row>
    <row r="135" spans="1:35" x14ac:dyDescent="0.25">
      <c r="A135" s="49"/>
      <c r="B135" s="49"/>
      <c r="C135" s="44">
        <v>42062</v>
      </c>
      <c r="D135" s="45"/>
      <c r="E135" s="98"/>
      <c r="F135" s="45"/>
      <c r="G135" s="98"/>
      <c r="H135" s="45"/>
      <c r="I135" s="98"/>
      <c r="J135" s="45"/>
      <c r="K135" s="98"/>
      <c r="L135" s="50"/>
      <c r="M135" s="99"/>
      <c r="N135" s="50"/>
      <c r="O135" s="99"/>
      <c r="P135" s="50"/>
      <c r="Q135" s="99"/>
      <c r="R135" s="50"/>
      <c r="S135" s="99"/>
      <c r="T135" s="50"/>
      <c r="U135" s="99"/>
      <c r="V135" s="50"/>
      <c r="W135" s="99"/>
      <c r="X135" s="50"/>
      <c r="Y135" s="99"/>
      <c r="Z135" s="50"/>
      <c r="AA135" s="99"/>
      <c r="AB135" s="46"/>
      <c r="AC135" s="46"/>
      <c r="AD135" s="47"/>
      <c r="AE135" s="47"/>
      <c r="AF135" s="48"/>
      <c r="AG135" s="48"/>
      <c r="AI135" s="56"/>
    </row>
    <row r="136" spans="1:35" ht="15.75" x14ac:dyDescent="0.25">
      <c r="A136" s="35" t="str">
        <f>PROPER(TEXT(DATE(2015,3,1),"mmmm aaaa"))</f>
        <v>Mars 2015</v>
      </c>
      <c r="B136" s="36"/>
      <c r="C136" s="36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  <c r="P136" s="37"/>
      <c r="Q136" s="37"/>
      <c r="R136" s="37"/>
      <c r="S136" s="37"/>
      <c r="T136" s="37"/>
      <c r="U136" s="37"/>
      <c r="V136" s="37"/>
      <c r="W136" s="37"/>
      <c r="X136" s="37"/>
      <c r="Y136" s="37"/>
      <c r="Z136" s="37"/>
      <c r="AA136" s="37"/>
      <c r="AB136" s="38"/>
      <c r="AC136" s="38"/>
      <c r="AD136" s="38"/>
      <c r="AE136" s="38"/>
      <c r="AF136" s="38"/>
      <c r="AG136" s="38"/>
      <c r="AI136" s="56"/>
    </row>
    <row r="137" spans="1:35" ht="15.75" x14ac:dyDescent="0.25">
      <c r="A137" s="40" t="s">
        <v>33</v>
      </c>
      <c r="B137" s="41">
        <v>10</v>
      </c>
      <c r="C137" s="51"/>
      <c r="D137" s="42"/>
      <c r="E137" s="42"/>
      <c r="F137" s="42"/>
      <c r="G137" s="42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  <c r="W137" s="42"/>
      <c r="X137" s="42"/>
      <c r="Y137" s="42"/>
      <c r="Z137" s="42"/>
      <c r="AA137" s="42"/>
      <c r="AB137" s="43"/>
      <c r="AC137" s="43"/>
      <c r="AD137" s="43"/>
      <c r="AE137" s="43"/>
      <c r="AF137" s="43"/>
      <c r="AG137" s="43"/>
      <c r="AI137" s="56"/>
    </row>
    <row r="138" spans="1:35" x14ac:dyDescent="0.25">
      <c r="A138" s="56"/>
      <c r="B138" s="49"/>
      <c r="C138" s="44">
        <v>42065</v>
      </c>
      <c r="D138" s="45"/>
      <c r="E138" s="98"/>
      <c r="F138" s="45"/>
      <c r="G138" s="98"/>
      <c r="H138" s="45"/>
      <c r="I138" s="98"/>
      <c r="J138" s="45"/>
      <c r="K138" s="98"/>
      <c r="L138" s="50"/>
      <c r="M138" s="99"/>
      <c r="N138" s="50"/>
      <c r="O138" s="99"/>
      <c r="P138" s="50"/>
      <c r="Q138" s="99"/>
      <c r="R138" s="50"/>
      <c r="S138" s="99"/>
      <c r="T138" s="50"/>
      <c r="U138" s="99"/>
      <c r="V138" s="50"/>
      <c r="W138" s="99"/>
      <c r="X138" s="50"/>
      <c r="Y138" s="99"/>
      <c r="Z138" s="50"/>
      <c r="AA138" s="99"/>
      <c r="AB138" s="46"/>
      <c r="AC138" s="46"/>
      <c r="AD138" s="47"/>
      <c r="AE138" s="47"/>
      <c r="AF138" s="48"/>
      <c r="AG138" s="48"/>
      <c r="AI138" s="56"/>
    </row>
    <row r="139" spans="1:35" x14ac:dyDescent="0.25">
      <c r="A139" s="56"/>
      <c r="B139" s="49"/>
      <c r="C139" s="44">
        <v>42066</v>
      </c>
      <c r="D139" s="45"/>
      <c r="E139" s="98"/>
      <c r="F139" s="45"/>
      <c r="G139" s="98"/>
      <c r="H139" s="45"/>
      <c r="I139" s="98"/>
      <c r="J139" s="45"/>
      <c r="K139" s="98"/>
      <c r="L139" s="52"/>
      <c r="M139" s="52"/>
      <c r="N139" s="52"/>
      <c r="O139" s="52"/>
      <c r="P139" s="52"/>
      <c r="Q139" s="52"/>
      <c r="R139" s="52"/>
      <c r="S139" s="52"/>
      <c r="T139" s="52"/>
      <c r="U139" s="52"/>
      <c r="V139" s="52"/>
      <c r="W139" s="52"/>
      <c r="X139" s="52"/>
      <c r="Y139" s="52"/>
      <c r="Z139" s="52"/>
      <c r="AA139" s="52"/>
      <c r="AB139" s="46"/>
      <c r="AC139" s="46"/>
      <c r="AD139" s="47"/>
      <c r="AE139" s="47"/>
      <c r="AF139" s="48"/>
      <c r="AG139" s="48"/>
      <c r="AI139" s="39"/>
    </row>
    <row r="140" spans="1:35" x14ac:dyDescent="0.25">
      <c r="A140" s="49"/>
      <c r="B140" s="49"/>
      <c r="C140" s="44">
        <v>42067</v>
      </c>
      <c r="D140" s="45"/>
      <c r="E140" s="98"/>
      <c r="F140" s="45"/>
      <c r="G140" s="98"/>
      <c r="H140" s="45"/>
      <c r="I140" s="98"/>
      <c r="J140" s="45"/>
      <c r="K140" s="98"/>
      <c r="L140" s="50"/>
      <c r="M140" s="99"/>
      <c r="N140" s="50"/>
      <c r="O140" s="99"/>
      <c r="P140" s="50"/>
      <c r="Q140" s="99"/>
      <c r="R140" s="50"/>
      <c r="S140" s="99"/>
      <c r="T140" s="50"/>
      <c r="U140" s="99"/>
      <c r="V140" s="50"/>
      <c r="W140" s="99"/>
      <c r="X140" s="50"/>
      <c r="Y140" s="99"/>
      <c r="Z140" s="50"/>
      <c r="AA140" s="99"/>
      <c r="AB140" s="46"/>
      <c r="AC140" s="46"/>
      <c r="AD140" s="47"/>
      <c r="AE140" s="47"/>
      <c r="AF140" s="48"/>
      <c r="AG140" s="48"/>
      <c r="AI140" s="56"/>
    </row>
    <row r="141" spans="1:35" x14ac:dyDescent="0.25">
      <c r="A141" s="49"/>
      <c r="B141" s="49"/>
      <c r="C141" s="44">
        <v>42068</v>
      </c>
      <c r="D141" s="45"/>
      <c r="E141" s="98"/>
      <c r="F141" s="45"/>
      <c r="G141" s="98"/>
      <c r="H141" s="45"/>
      <c r="I141" s="98"/>
      <c r="J141" s="45"/>
      <c r="K141" s="98"/>
      <c r="L141" s="50"/>
      <c r="M141" s="99"/>
      <c r="N141" s="50"/>
      <c r="O141" s="99"/>
      <c r="P141" s="50"/>
      <c r="Q141" s="99"/>
      <c r="R141" s="50"/>
      <c r="S141" s="99"/>
      <c r="T141" s="50"/>
      <c r="U141" s="99"/>
      <c r="V141" s="50"/>
      <c r="W141" s="99"/>
      <c r="X141" s="50"/>
      <c r="Y141" s="99"/>
      <c r="Z141" s="50"/>
      <c r="AA141" s="99"/>
      <c r="AB141" s="46"/>
      <c r="AC141" s="46"/>
      <c r="AD141" s="47"/>
      <c r="AE141" s="47"/>
      <c r="AF141" s="48"/>
      <c r="AG141" s="48"/>
      <c r="AI141" s="56"/>
    </row>
    <row r="142" spans="1:35" x14ac:dyDescent="0.25">
      <c r="A142" s="49"/>
      <c r="B142" s="49"/>
      <c r="C142" s="44">
        <v>42069</v>
      </c>
      <c r="D142" s="45"/>
      <c r="E142" s="98"/>
      <c r="F142" s="45"/>
      <c r="G142" s="98"/>
      <c r="H142" s="45"/>
      <c r="I142" s="98"/>
      <c r="J142" s="45"/>
      <c r="K142" s="98"/>
      <c r="L142" s="50"/>
      <c r="M142" s="99"/>
      <c r="N142" s="50"/>
      <c r="O142" s="99"/>
      <c r="P142" s="50"/>
      <c r="Q142" s="99"/>
      <c r="R142" s="50"/>
      <c r="S142" s="99"/>
      <c r="T142" s="50"/>
      <c r="U142" s="99"/>
      <c r="V142" s="50"/>
      <c r="W142" s="99"/>
      <c r="X142" s="50"/>
      <c r="Y142" s="99"/>
      <c r="Z142" s="50"/>
      <c r="AA142" s="99"/>
      <c r="AB142" s="46"/>
      <c r="AC142" s="46"/>
      <c r="AD142" s="47"/>
      <c r="AE142" s="47"/>
      <c r="AF142" s="48"/>
      <c r="AG142" s="48"/>
      <c r="AI142" s="56"/>
    </row>
    <row r="143" spans="1:35" ht="15.75" x14ac:dyDescent="0.25">
      <c r="A143" s="40" t="s">
        <v>33</v>
      </c>
      <c r="B143" s="41">
        <v>11</v>
      </c>
      <c r="C143" s="51"/>
      <c r="D143" s="42"/>
      <c r="E143" s="42"/>
      <c r="F143" s="42"/>
      <c r="G143" s="42"/>
      <c r="H143" s="42"/>
      <c r="I143" s="42"/>
      <c r="J143" s="42"/>
      <c r="K143" s="42"/>
      <c r="L143" s="42"/>
      <c r="M143" s="42"/>
      <c r="N143" s="42"/>
      <c r="O143" s="42"/>
      <c r="P143" s="42"/>
      <c r="Q143" s="42"/>
      <c r="R143" s="42"/>
      <c r="S143" s="42"/>
      <c r="T143" s="42"/>
      <c r="U143" s="42"/>
      <c r="V143" s="42"/>
      <c r="W143" s="42"/>
      <c r="X143" s="42"/>
      <c r="Y143" s="42"/>
      <c r="Z143" s="42"/>
      <c r="AA143" s="42"/>
      <c r="AB143" s="43"/>
      <c r="AC143" s="43"/>
      <c r="AD143" s="43"/>
      <c r="AE143" s="43"/>
      <c r="AF143" s="43"/>
      <c r="AG143" s="43"/>
      <c r="AI143" s="56"/>
    </row>
    <row r="144" spans="1:35" x14ac:dyDescent="0.25">
      <c r="A144" s="49"/>
      <c r="B144" s="49"/>
      <c r="C144" s="44">
        <v>42072</v>
      </c>
      <c r="D144" s="45"/>
      <c r="E144" s="98"/>
      <c r="F144" s="45"/>
      <c r="G144" s="98"/>
      <c r="H144" s="45"/>
      <c r="I144" s="98"/>
      <c r="J144" s="45"/>
      <c r="K144" s="98"/>
      <c r="L144" s="50"/>
      <c r="M144" s="99"/>
      <c r="N144" s="50"/>
      <c r="O144" s="99"/>
      <c r="P144" s="50"/>
      <c r="Q144" s="99"/>
      <c r="R144" s="50"/>
      <c r="S144" s="99"/>
      <c r="T144" s="50"/>
      <c r="U144" s="99"/>
      <c r="V144" s="50"/>
      <c r="W144" s="99"/>
      <c r="X144" s="50"/>
      <c r="Y144" s="99"/>
      <c r="Z144" s="50"/>
      <c r="AA144" s="99"/>
      <c r="AB144" s="46"/>
      <c r="AC144" s="46"/>
      <c r="AD144" s="47"/>
      <c r="AE144" s="47"/>
      <c r="AF144" s="48"/>
      <c r="AG144" s="48"/>
      <c r="AI144" s="56"/>
    </row>
    <row r="145" spans="1:35" x14ac:dyDescent="0.25">
      <c r="A145" s="49"/>
      <c r="B145" s="49"/>
      <c r="C145" s="44">
        <v>42073</v>
      </c>
      <c r="D145" s="45"/>
      <c r="E145" s="98"/>
      <c r="F145" s="45"/>
      <c r="G145" s="98"/>
      <c r="H145" s="45"/>
      <c r="I145" s="98"/>
      <c r="J145" s="45"/>
      <c r="K145" s="98"/>
      <c r="L145" s="50"/>
      <c r="M145" s="99"/>
      <c r="N145" s="50"/>
      <c r="O145" s="99"/>
      <c r="P145" s="50"/>
      <c r="Q145" s="99"/>
      <c r="R145" s="50"/>
      <c r="S145" s="99"/>
      <c r="T145" s="50"/>
      <c r="U145" s="99"/>
      <c r="V145" s="50"/>
      <c r="W145" s="99"/>
      <c r="X145" s="50"/>
      <c r="Y145" s="99"/>
      <c r="Z145" s="50"/>
      <c r="AA145" s="99"/>
      <c r="AB145" s="46"/>
      <c r="AC145" s="46"/>
      <c r="AD145" s="47"/>
      <c r="AE145" s="47"/>
      <c r="AF145" s="48"/>
      <c r="AG145" s="48"/>
      <c r="AI145" s="39"/>
    </row>
    <row r="146" spans="1:35" x14ac:dyDescent="0.25">
      <c r="A146" s="49"/>
      <c r="B146" s="49"/>
      <c r="C146" s="44">
        <v>42074</v>
      </c>
      <c r="D146" s="45"/>
      <c r="E146" s="98"/>
      <c r="F146" s="45"/>
      <c r="G146" s="98"/>
      <c r="H146" s="45"/>
      <c r="I146" s="98"/>
      <c r="J146" s="45"/>
      <c r="K146" s="98"/>
      <c r="L146" s="50"/>
      <c r="M146" s="99"/>
      <c r="N146" s="50"/>
      <c r="O146" s="99"/>
      <c r="P146" s="50"/>
      <c r="Q146" s="99"/>
      <c r="R146" s="50"/>
      <c r="S146" s="99"/>
      <c r="T146" s="50"/>
      <c r="U146" s="99"/>
      <c r="V146" s="50"/>
      <c r="W146" s="99"/>
      <c r="X146" s="50"/>
      <c r="Y146" s="99"/>
      <c r="Z146" s="50"/>
      <c r="AA146" s="99"/>
      <c r="AB146" s="46"/>
      <c r="AC146" s="46"/>
      <c r="AD146" s="47"/>
      <c r="AE146" s="47"/>
      <c r="AF146" s="48"/>
      <c r="AG146" s="48"/>
      <c r="AI146" s="56"/>
    </row>
    <row r="147" spans="1:35" x14ac:dyDescent="0.25">
      <c r="A147" s="49"/>
      <c r="B147" s="49"/>
      <c r="C147" s="44">
        <v>42075</v>
      </c>
      <c r="D147" s="45"/>
      <c r="E147" s="98"/>
      <c r="F147" s="45"/>
      <c r="G147" s="98"/>
      <c r="H147" s="45"/>
      <c r="I147" s="98"/>
      <c r="J147" s="45"/>
      <c r="K147" s="98"/>
      <c r="L147" s="50"/>
      <c r="M147" s="99"/>
      <c r="N147" s="50"/>
      <c r="O147" s="99"/>
      <c r="P147" s="50"/>
      <c r="Q147" s="99"/>
      <c r="R147" s="50"/>
      <c r="S147" s="99"/>
      <c r="T147" s="50"/>
      <c r="U147" s="99"/>
      <c r="V147" s="50"/>
      <c r="W147" s="99"/>
      <c r="X147" s="50"/>
      <c r="Y147" s="99"/>
      <c r="Z147" s="50"/>
      <c r="AA147" s="99"/>
      <c r="AB147" s="46"/>
      <c r="AC147" s="46"/>
      <c r="AD147" s="47"/>
      <c r="AE147" s="47"/>
      <c r="AF147" s="48"/>
      <c r="AG147" s="48"/>
      <c r="AI147" s="56"/>
    </row>
    <row r="148" spans="1:35" x14ac:dyDescent="0.25">
      <c r="A148" s="49"/>
      <c r="B148" s="49"/>
      <c r="C148" s="44">
        <v>42076</v>
      </c>
      <c r="D148" s="45"/>
      <c r="E148" s="98"/>
      <c r="F148" s="45"/>
      <c r="G148" s="98"/>
      <c r="H148" s="45"/>
      <c r="I148" s="98"/>
      <c r="J148" s="45"/>
      <c r="K148" s="98"/>
      <c r="L148" s="50"/>
      <c r="M148" s="99"/>
      <c r="N148" s="50"/>
      <c r="O148" s="99"/>
      <c r="P148" s="50"/>
      <c r="Q148" s="99"/>
      <c r="R148" s="50"/>
      <c r="S148" s="99"/>
      <c r="T148" s="50"/>
      <c r="U148" s="99"/>
      <c r="V148" s="50"/>
      <c r="W148" s="99"/>
      <c r="X148" s="50"/>
      <c r="Y148" s="99"/>
      <c r="Z148" s="50"/>
      <c r="AA148" s="99"/>
      <c r="AB148" s="46"/>
      <c r="AC148" s="46"/>
      <c r="AD148" s="47"/>
      <c r="AE148" s="47"/>
      <c r="AF148" s="48"/>
      <c r="AG148" s="48"/>
      <c r="AI148" s="56"/>
    </row>
    <row r="149" spans="1:35" ht="15.75" x14ac:dyDescent="0.25">
      <c r="A149" s="40" t="s">
        <v>33</v>
      </c>
      <c r="B149" s="41">
        <v>12</v>
      </c>
      <c r="C149" s="51"/>
      <c r="D149" s="42"/>
      <c r="E149" s="42"/>
      <c r="F149" s="42"/>
      <c r="G149" s="42"/>
      <c r="H149" s="42"/>
      <c r="I149" s="42"/>
      <c r="J149" s="42"/>
      <c r="K149" s="42"/>
      <c r="L149" s="42"/>
      <c r="M149" s="42"/>
      <c r="N149" s="42"/>
      <c r="O149" s="42"/>
      <c r="P149" s="42"/>
      <c r="Q149" s="42"/>
      <c r="R149" s="42"/>
      <c r="S149" s="42"/>
      <c r="T149" s="42"/>
      <c r="U149" s="42"/>
      <c r="V149" s="42"/>
      <c r="W149" s="42"/>
      <c r="X149" s="42"/>
      <c r="Y149" s="42"/>
      <c r="Z149" s="42"/>
      <c r="AA149" s="42"/>
      <c r="AB149" s="43"/>
      <c r="AC149" s="43"/>
      <c r="AD149" s="43"/>
      <c r="AE149" s="43"/>
      <c r="AF149" s="43"/>
      <c r="AG149" s="43"/>
      <c r="AI149" s="56"/>
    </row>
    <row r="150" spans="1:35" x14ac:dyDescent="0.25">
      <c r="A150" s="49"/>
      <c r="B150" s="49"/>
      <c r="C150" s="44">
        <v>42079</v>
      </c>
      <c r="D150" s="45"/>
      <c r="E150" s="98"/>
      <c r="F150" s="45"/>
      <c r="G150" s="98"/>
      <c r="H150" s="45"/>
      <c r="I150" s="98"/>
      <c r="J150" s="45"/>
      <c r="K150" s="98"/>
      <c r="L150" s="50"/>
      <c r="M150" s="99"/>
      <c r="N150" s="50"/>
      <c r="O150" s="99"/>
      <c r="P150" s="50"/>
      <c r="Q150" s="99"/>
      <c r="R150" s="50"/>
      <c r="S150" s="99"/>
      <c r="T150" s="50"/>
      <c r="U150" s="99"/>
      <c r="V150" s="50"/>
      <c r="W150" s="99"/>
      <c r="X150" s="50"/>
      <c r="Y150" s="99"/>
      <c r="Z150" s="50"/>
      <c r="AA150" s="99"/>
      <c r="AB150" s="46"/>
      <c r="AC150" s="46"/>
      <c r="AD150" s="47"/>
      <c r="AE150" s="47"/>
      <c r="AF150" s="48"/>
      <c r="AG150" s="48"/>
      <c r="AI150" s="56"/>
    </row>
    <row r="151" spans="1:35" x14ac:dyDescent="0.25">
      <c r="A151" s="49"/>
      <c r="B151" s="49"/>
      <c r="C151" s="44">
        <v>42080</v>
      </c>
      <c r="D151" s="45"/>
      <c r="E151" s="98"/>
      <c r="F151" s="45"/>
      <c r="G151" s="98"/>
      <c r="H151" s="45"/>
      <c r="I151" s="98"/>
      <c r="J151" s="45"/>
      <c r="K151" s="98"/>
      <c r="L151" s="50"/>
      <c r="M151" s="99"/>
      <c r="N151" s="50"/>
      <c r="O151" s="99"/>
      <c r="P151" s="50"/>
      <c r="Q151" s="99"/>
      <c r="R151" s="50"/>
      <c r="S151" s="99"/>
      <c r="T151" s="50"/>
      <c r="U151" s="99"/>
      <c r="V151" s="50"/>
      <c r="W151" s="99"/>
      <c r="X151" s="50"/>
      <c r="Y151" s="99"/>
      <c r="Z151" s="50"/>
      <c r="AA151" s="99"/>
      <c r="AB151" s="46"/>
      <c r="AC151" s="46"/>
      <c r="AD151" s="47"/>
      <c r="AE151" s="47"/>
      <c r="AF151" s="48"/>
      <c r="AG151" s="48"/>
      <c r="AI151" s="39"/>
    </row>
    <row r="152" spans="1:35" x14ac:dyDescent="0.25">
      <c r="A152" s="49"/>
      <c r="B152" s="49"/>
      <c r="C152" s="44">
        <v>42081</v>
      </c>
      <c r="D152" s="45"/>
      <c r="E152" s="98"/>
      <c r="F152" s="45"/>
      <c r="G152" s="98"/>
      <c r="H152" s="45"/>
      <c r="I152" s="98"/>
      <c r="J152" s="45"/>
      <c r="K152" s="98"/>
      <c r="L152" s="50"/>
      <c r="M152" s="99"/>
      <c r="N152" s="50"/>
      <c r="O152" s="99"/>
      <c r="P152" s="50"/>
      <c r="Q152" s="99"/>
      <c r="R152" s="50"/>
      <c r="S152" s="99"/>
      <c r="T152" s="50"/>
      <c r="U152" s="99"/>
      <c r="V152" s="50"/>
      <c r="W152" s="99"/>
      <c r="X152" s="50"/>
      <c r="Y152" s="99"/>
      <c r="Z152" s="50"/>
      <c r="AA152" s="99"/>
      <c r="AB152" s="46"/>
      <c r="AC152" s="46"/>
      <c r="AD152" s="47"/>
      <c r="AE152" s="47"/>
      <c r="AF152" s="48"/>
      <c r="AG152" s="48"/>
      <c r="AI152" s="56"/>
    </row>
    <row r="153" spans="1:35" x14ac:dyDescent="0.25">
      <c r="A153" s="49"/>
      <c r="B153" s="49"/>
      <c r="C153" s="44">
        <v>42082</v>
      </c>
      <c r="D153" s="45"/>
      <c r="E153" s="98"/>
      <c r="F153" s="45"/>
      <c r="G153" s="98"/>
      <c r="H153" s="45"/>
      <c r="I153" s="98"/>
      <c r="J153" s="45"/>
      <c r="K153" s="98"/>
      <c r="L153" s="50"/>
      <c r="M153" s="99"/>
      <c r="N153" s="50"/>
      <c r="O153" s="99"/>
      <c r="P153" s="50"/>
      <c r="Q153" s="99"/>
      <c r="R153" s="50"/>
      <c r="S153" s="99"/>
      <c r="T153" s="50"/>
      <c r="U153" s="99"/>
      <c r="V153" s="50"/>
      <c r="W153" s="99"/>
      <c r="X153" s="50"/>
      <c r="Y153" s="99"/>
      <c r="Z153" s="50"/>
      <c r="AA153" s="99"/>
      <c r="AB153" s="46"/>
      <c r="AC153" s="46"/>
      <c r="AD153" s="47"/>
      <c r="AE153" s="47"/>
      <c r="AF153" s="48"/>
      <c r="AG153" s="48"/>
      <c r="AI153" s="56"/>
    </row>
    <row r="154" spans="1:35" x14ac:dyDescent="0.25">
      <c r="A154" s="49"/>
      <c r="B154" s="49"/>
      <c r="C154" s="44">
        <v>42083</v>
      </c>
      <c r="D154" s="45"/>
      <c r="E154" s="98"/>
      <c r="F154" s="45"/>
      <c r="G154" s="98"/>
      <c r="H154" s="45"/>
      <c r="I154" s="98"/>
      <c r="J154" s="45"/>
      <c r="K154" s="98"/>
      <c r="L154" s="50"/>
      <c r="M154" s="99"/>
      <c r="N154" s="50"/>
      <c r="O154" s="99"/>
      <c r="P154" s="50"/>
      <c r="Q154" s="99"/>
      <c r="R154" s="50"/>
      <c r="S154" s="99"/>
      <c r="T154" s="50"/>
      <c r="U154" s="99"/>
      <c r="V154" s="50"/>
      <c r="W154" s="99"/>
      <c r="X154" s="50"/>
      <c r="Y154" s="99"/>
      <c r="Z154" s="50"/>
      <c r="AA154" s="99"/>
      <c r="AB154" s="46"/>
      <c r="AC154" s="46"/>
      <c r="AD154" s="47"/>
      <c r="AE154" s="47"/>
      <c r="AF154" s="48"/>
      <c r="AG154" s="48"/>
      <c r="AI154" s="56"/>
    </row>
    <row r="155" spans="1:35" ht="15.75" x14ac:dyDescent="0.25">
      <c r="A155" s="40" t="s">
        <v>33</v>
      </c>
      <c r="B155" s="41">
        <v>13</v>
      </c>
      <c r="C155" s="51"/>
      <c r="D155" s="42"/>
      <c r="E155" s="42"/>
      <c r="F155" s="42"/>
      <c r="G155" s="42"/>
      <c r="H155" s="42"/>
      <c r="I155" s="42"/>
      <c r="J155" s="42"/>
      <c r="K155" s="42"/>
      <c r="L155" s="42"/>
      <c r="M155" s="42"/>
      <c r="N155" s="42"/>
      <c r="O155" s="42"/>
      <c r="P155" s="42"/>
      <c r="Q155" s="42"/>
      <c r="R155" s="42"/>
      <c r="S155" s="42"/>
      <c r="T155" s="42"/>
      <c r="U155" s="42"/>
      <c r="V155" s="42"/>
      <c r="W155" s="42"/>
      <c r="X155" s="42"/>
      <c r="Y155" s="42"/>
      <c r="Z155" s="42"/>
      <c r="AA155" s="42"/>
      <c r="AB155" s="43"/>
      <c r="AC155" s="43"/>
      <c r="AD155" s="43"/>
      <c r="AE155" s="43"/>
      <c r="AF155" s="43"/>
      <c r="AG155" s="43"/>
      <c r="AI155" s="56"/>
    </row>
    <row r="156" spans="1:35" x14ac:dyDescent="0.25">
      <c r="A156" s="49"/>
      <c r="B156" s="49"/>
      <c r="C156" s="44">
        <v>42086</v>
      </c>
      <c r="D156" s="45"/>
      <c r="E156" s="98"/>
      <c r="F156" s="45"/>
      <c r="G156" s="98"/>
      <c r="H156" s="45"/>
      <c r="I156" s="98"/>
      <c r="J156" s="45"/>
      <c r="K156" s="98"/>
      <c r="L156" s="50"/>
      <c r="M156" s="99"/>
      <c r="N156" s="50"/>
      <c r="O156" s="99"/>
      <c r="P156" s="50"/>
      <c r="Q156" s="99"/>
      <c r="R156" s="50"/>
      <c r="S156" s="99"/>
      <c r="T156" s="50"/>
      <c r="U156" s="99"/>
      <c r="V156" s="50"/>
      <c r="W156" s="99"/>
      <c r="X156" s="50"/>
      <c r="Y156" s="99"/>
      <c r="Z156" s="50"/>
      <c r="AA156" s="99"/>
      <c r="AB156" s="46"/>
      <c r="AC156" s="46"/>
      <c r="AD156" s="47"/>
      <c r="AE156" s="47"/>
      <c r="AF156" s="48"/>
      <c r="AG156" s="48"/>
      <c r="AI156" s="56"/>
    </row>
    <row r="157" spans="1:35" x14ac:dyDescent="0.25">
      <c r="A157" s="49"/>
      <c r="B157" s="49"/>
      <c r="C157" s="44">
        <v>42087</v>
      </c>
      <c r="D157" s="45"/>
      <c r="E157" s="98"/>
      <c r="F157" s="45"/>
      <c r="G157" s="98"/>
      <c r="H157" s="45"/>
      <c r="I157" s="98"/>
      <c r="J157" s="45"/>
      <c r="K157" s="98"/>
      <c r="L157" s="50"/>
      <c r="M157" s="99"/>
      <c r="N157" s="50"/>
      <c r="O157" s="99"/>
      <c r="P157" s="50"/>
      <c r="Q157" s="99"/>
      <c r="R157" s="50"/>
      <c r="S157" s="99"/>
      <c r="T157" s="50"/>
      <c r="U157" s="99"/>
      <c r="V157" s="50"/>
      <c r="W157" s="99"/>
      <c r="X157" s="50"/>
      <c r="Y157" s="99"/>
      <c r="Z157" s="50"/>
      <c r="AA157" s="99"/>
      <c r="AB157" s="46"/>
      <c r="AC157" s="46"/>
      <c r="AD157" s="47"/>
      <c r="AE157" s="47"/>
      <c r="AF157" s="48"/>
      <c r="AG157" s="48"/>
      <c r="AI157" s="39"/>
    </row>
    <row r="158" spans="1:35" x14ac:dyDescent="0.25">
      <c r="A158" s="49"/>
      <c r="B158" s="49"/>
      <c r="C158" s="44">
        <v>42088</v>
      </c>
      <c r="D158" s="45"/>
      <c r="E158" s="98"/>
      <c r="F158" s="45"/>
      <c r="G158" s="98"/>
      <c r="H158" s="45"/>
      <c r="I158" s="98"/>
      <c r="J158" s="45"/>
      <c r="K158" s="98"/>
      <c r="L158" s="50"/>
      <c r="M158" s="99"/>
      <c r="N158" s="50"/>
      <c r="O158" s="99"/>
      <c r="P158" s="50"/>
      <c r="Q158" s="99"/>
      <c r="R158" s="50"/>
      <c r="S158" s="99"/>
      <c r="T158" s="50"/>
      <c r="U158" s="99"/>
      <c r="V158" s="50"/>
      <c r="W158" s="99"/>
      <c r="X158" s="50"/>
      <c r="Y158" s="99"/>
      <c r="Z158" s="50"/>
      <c r="AA158" s="99"/>
      <c r="AB158" s="46"/>
      <c r="AC158" s="46"/>
      <c r="AD158" s="47"/>
      <c r="AE158" s="47"/>
      <c r="AF158" s="48"/>
      <c r="AG158" s="48"/>
      <c r="AI158" s="56"/>
    </row>
    <row r="159" spans="1:35" x14ac:dyDescent="0.25">
      <c r="A159" s="49"/>
      <c r="B159" s="49"/>
      <c r="C159" s="44">
        <v>42089</v>
      </c>
      <c r="D159" s="45"/>
      <c r="E159" s="98"/>
      <c r="F159" s="45"/>
      <c r="G159" s="98"/>
      <c r="H159" s="45"/>
      <c r="I159" s="98"/>
      <c r="J159" s="45"/>
      <c r="K159" s="98"/>
      <c r="L159" s="50"/>
      <c r="M159" s="99"/>
      <c r="N159" s="50"/>
      <c r="O159" s="99"/>
      <c r="P159" s="50"/>
      <c r="Q159" s="99"/>
      <c r="R159" s="50"/>
      <c r="S159" s="99"/>
      <c r="T159" s="50"/>
      <c r="U159" s="99"/>
      <c r="V159" s="50"/>
      <c r="W159" s="99"/>
      <c r="X159" s="50"/>
      <c r="Y159" s="99"/>
      <c r="Z159" s="50"/>
      <c r="AA159" s="99"/>
      <c r="AB159" s="46"/>
      <c r="AC159" s="46"/>
      <c r="AD159" s="47"/>
      <c r="AE159" s="47"/>
      <c r="AF159" s="48"/>
      <c r="AG159" s="48"/>
      <c r="AI159" s="56"/>
    </row>
    <row r="160" spans="1:35" x14ac:dyDescent="0.25">
      <c r="A160" s="49"/>
      <c r="B160" s="49"/>
      <c r="C160" s="44">
        <v>42090</v>
      </c>
      <c r="D160" s="45"/>
      <c r="E160" s="98"/>
      <c r="F160" s="45"/>
      <c r="G160" s="98"/>
      <c r="H160" s="45"/>
      <c r="I160" s="98"/>
      <c r="J160" s="45"/>
      <c r="K160" s="98"/>
      <c r="L160" s="50"/>
      <c r="M160" s="99"/>
      <c r="N160" s="50"/>
      <c r="O160" s="99"/>
      <c r="P160" s="50"/>
      <c r="Q160" s="99"/>
      <c r="R160" s="50"/>
      <c r="S160" s="99"/>
      <c r="T160" s="50"/>
      <c r="U160" s="99"/>
      <c r="V160" s="50"/>
      <c r="W160" s="99"/>
      <c r="X160" s="50"/>
      <c r="Y160" s="99"/>
      <c r="Z160" s="50"/>
      <c r="AA160" s="99"/>
      <c r="AB160" s="46"/>
      <c r="AC160" s="46"/>
      <c r="AD160" s="47"/>
      <c r="AE160" s="47"/>
      <c r="AF160" s="48"/>
      <c r="AG160" s="48"/>
      <c r="AI160" s="56"/>
    </row>
    <row r="161" spans="1:35" ht="15.75" x14ac:dyDescent="0.25">
      <c r="A161" s="40" t="s">
        <v>33</v>
      </c>
      <c r="B161" s="41">
        <v>14</v>
      </c>
      <c r="C161" s="51"/>
      <c r="D161" s="42"/>
      <c r="E161" s="42"/>
      <c r="F161" s="42"/>
      <c r="G161" s="42"/>
      <c r="H161" s="42"/>
      <c r="I161" s="42"/>
      <c r="J161" s="42"/>
      <c r="K161" s="42"/>
      <c r="L161" s="42"/>
      <c r="M161" s="42"/>
      <c r="N161" s="42"/>
      <c r="O161" s="42"/>
      <c r="P161" s="42"/>
      <c r="Q161" s="42"/>
      <c r="R161" s="42"/>
      <c r="S161" s="42"/>
      <c r="T161" s="42"/>
      <c r="U161" s="42"/>
      <c r="V161" s="42"/>
      <c r="W161" s="42"/>
      <c r="X161" s="42"/>
      <c r="Y161" s="42"/>
      <c r="Z161" s="42"/>
      <c r="AA161" s="42"/>
      <c r="AB161" s="43"/>
      <c r="AC161" s="43"/>
      <c r="AD161" s="43"/>
      <c r="AE161" s="43"/>
      <c r="AF161" s="43"/>
      <c r="AG161" s="43"/>
      <c r="AI161" s="56"/>
    </row>
    <row r="162" spans="1:35" x14ac:dyDescent="0.25">
      <c r="A162" s="49"/>
      <c r="B162" s="49"/>
      <c r="C162" s="44">
        <v>42093</v>
      </c>
      <c r="D162" s="45"/>
      <c r="E162" s="98"/>
      <c r="F162" s="45"/>
      <c r="G162" s="98"/>
      <c r="H162" s="45"/>
      <c r="I162" s="98"/>
      <c r="J162" s="45"/>
      <c r="K162" s="98"/>
      <c r="L162" s="50"/>
      <c r="M162" s="99"/>
      <c r="N162" s="50"/>
      <c r="O162" s="99"/>
      <c r="P162" s="50"/>
      <c r="Q162" s="99"/>
      <c r="R162" s="50"/>
      <c r="S162" s="99"/>
      <c r="T162" s="50"/>
      <c r="U162" s="99"/>
      <c r="V162" s="50"/>
      <c r="W162" s="99"/>
      <c r="X162" s="50"/>
      <c r="Y162" s="99"/>
      <c r="Z162" s="50"/>
      <c r="AA162" s="99"/>
      <c r="AB162" s="46"/>
      <c r="AC162" s="46"/>
      <c r="AD162" s="47"/>
      <c r="AE162" s="47"/>
      <c r="AF162" s="48"/>
      <c r="AG162" s="48"/>
      <c r="AI162" s="56"/>
    </row>
    <row r="163" spans="1:35" x14ac:dyDescent="0.25">
      <c r="A163" s="49"/>
      <c r="B163" s="49"/>
      <c r="C163" s="44">
        <v>42094</v>
      </c>
      <c r="D163" s="45"/>
      <c r="E163" s="98"/>
      <c r="F163" s="45"/>
      <c r="G163" s="98"/>
      <c r="H163" s="45"/>
      <c r="I163" s="98"/>
      <c r="J163" s="45"/>
      <c r="K163" s="98"/>
      <c r="L163" s="50"/>
      <c r="M163" s="99"/>
      <c r="N163" s="50"/>
      <c r="O163" s="99"/>
      <c r="P163" s="50"/>
      <c r="Q163" s="99"/>
      <c r="R163" s="50"/>
      <c r="S163" s="99"/>
      <c r="T163" s="50"/>
      <c r="U163" s="99"/>
      <c r="V163" s="50"/>
      <c r="W163" s="99"/>
      <c r="X163" s="50"/>
      <c r="Y163" s="99"/>
      <c r="Z163" s="50"/>
      <c r="AA163" s="99"/>
      <c r="AB163" s="46"/>
      <c r="AC163" s="46"/>
      <c r="AD163" s="47"/>
      <c r="AE163" s="47"/>
      <c r="AF163" s="48"/>
      <c r="AG163" s="48"/>
      <c r="AI163" s="39"/>
    </row>
    <row r="164" spans="1:35" ht="15.75" x14ac:dyDescent="0.25">
      <c r="A164" s="35" t="str">
        <f>PROPER(TEXT(DATE(2015,4,1),"mmmm aaaa"))</f>
        <v>Avril 2015</v>
      </c>
      <c r="B164" s="36"/>
      <c r="C164" s="36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37"/>
      <c r="O164" s="37"/>
      <c r="P164" s="37"/>
      <c r="Q164" s="37"/>
      <c r="R164" s="37"/>
      <c r="S164" s="37"/>
      <c r="T164" s="37"/>
      <c r="U164" s="37"/>
      <c r="V164" s="37"/>
      <c r="W164" s="37"/>
      <c r="X164" s="37"/>
      <c r="Y164" s="37"/>
      <c r="Z164" s="37"/>
      <c r="AA164" s="37"/>
      <c r="AB164" s="38"/>
      <c r="AC164" s="38"/>
      <c r="AD164" s="38"/>
      <c r="AE164" s="38"/>
      <c r="AF164" s="38"/>
      <c r="AG164" s="38"/>
      <c r="AI164" s="56"/>
    </row>
    <row r="165" spans="1:35" x14ac:dyDescent="0.25">
      <c r="A165" s="56"/>
      <c r="B165" s="49"/>
      <c r="C165" s="44">
        <v>42095</v>
      </c>
      <c r="D165" s="45"/>
      <c r="E165" s="98"/>
      <c r="F165" s="45"/>
      <c r="G165" s="98"/>
      <c r="H165" s="45"/>
      <c r="I165" s="98"/>
      <c r="J165" s="45"/>
      <c r="K165" s="98"/>
      <c r="L165" s="50"/>
      <c r="M165" s="99"/>
      <c r="N165" s="50"/>
      <c r="O165" s="99"/>
      <c r="P165" s="50"/>
      <c r="Q165" s="99"/>
      <c r="R165" s="50"/>
      <c r="S165" s="99"/>
      <c r="T165" s="50"/>
      <c r="U165" s="99"/>
      <c r="V165" s="50"/>
      <c r="W165" s="99"/>
      <c r="X165" s="50"/>
      <c r="Y165" s="99"/>
      <c r="Z165" s="50"/>
      <c r="AA165" s="99"/>
      <c r="AB165" s="46"/>
      <c r="AC165" s="46"/>
      <c r="AD165" s="47"/>
      <c r="AE165" s="47"/>
      <c r="AF165" s="48"/>
      <c r="AG165" s="48"/>
      <c r="AI165" s="56"/>
    </row>
    <row r="166" spans="1:35" x14ac:dyDescent="0.25">
      <c r="A166" s="49"/>
      <c r="B166" s="49"/>
      <c r="C166" s="44">
        <v>42096</v>
      </c>
      <c r="D166" s="45"/>
      <c r="E166" s="98"/>
      <c r="F166" s="45"/>
      <c r="G166" s="98"/>
      <c r="H166" s="45"/>
      <c r="I166" s="98"/>
      <c r="J166" s="45"/>
      <c r="K166" s="98"/>
      <c r="L166" s="50"/>
      <c r="M166" s="99"/>
      <c r="N166" s="50"/>
      <c r="O166" s="99"/>
      <c r="P166" s="50"/>
      <c r="Q166" s="99"/>
      <c r="R166" s="50"/>
      <c r="S166" s="99"/>
      <c r="T166" s="50"/>
      <c r="U166" s="99"/>
      <c r="V166" s="50"/>
      <c r="W166" s="99"/>
      <c r="X166" s="50"/>
      <c r="Y166" s="99"/>
      <c r="Z166" s="50"/>
      <c r="AA166" s="99"/>
      <c r="AB166" s="46"/>
      <c r="AC166" s="46"/>
      <c r="AD166" s="47"/>
      <c r="AE166" s="47"/>
      <c r="AF166" s="48"/>
      <c r="AG166" s="48"/>
      <c r="AI166" s="56"/>
    </row>
    <row r="167" spans="1:35" x14ac:dyDescent="0.25">
      <c r="A167" s="49"/>
      <c r="B167" s="49"/>
      <c r="C167" s="44">
        <v>42097</v>
      </c>
      <c r="D167" s="45"/>
      <c r="E167" s="98"/>
      <c r="F167" s="45"/>
      <c r="G167" s="98"/>
      <c r="H167" s="45"/>
      <c r="I167" s="98"/>
      <c r="J167" s="45"/>
      <c r="K167" s="98"/>
      <c r="L167" s="50"/>
      <c r="M167" s="99"/>
      <c r="N167" s="50"/>
      <c r="O167" s="99"/>
      <c r="P167" s="50"/>
      <c r="Q167" s="99"/>
      <c r="R167" s="50"/>
      <c r="S167" s="99"/>
      <c r="T167" s="50"/>
      <c r="U167" s="99"/>
      <c r="V167" s="50"/>
      <c r="W167" s="99"/>
      <c r="X167" s="50"/>
      <c r="Y167" s="99"/>
      <c r="Z167" s="50"/>
      <c r="AA167" s="99"/>
      <c r="AB167" s="46"/>
      <c r="AC167" s="46"/>
      <c r="AD167" s="47"/>
      <c r="AE167" s="47"/>
      <c r="AF167" s="48"/>
      <c r="AG167" s="48"/>
      <c r="AI167" s="56"/>
    </row>
    <row r="168" spans="1:35" ht="15.75" x14ac:dyDescent="0.25">
      <c r="A168" s="40" t="s">
        <v>33</v>
      </c>
      <c r="B168" s="41">
        <v>15</v>
      </c>
      <c r="C168" s="51"/>
      <c r="D168" s="42"/>
      <c r="E168" s="42"/>
      <c r="F168" s="42"/>
      <c r="G168" s="42"/>
      <c r="H168" s="42"/>
      <c r="I168" s="42"/>
      <c r="J168" s="42"/>
      <c r="K168" s="42"/>
      <c r="L168" s="42"/>
      <c r="M168" s="42"/>
      <c r="N168" s="42"/>
      <c r="O168" s="42"/>
      <c r="P168" s="42"/>
      <c r="Q168" s="42"/>
      <c r="R168" s="42"/>
      <c r="S168" s="42"/>
      <c r="T168" s="42"/>
      <c r="U168" s="42"/>
      <c r="V168" s="42"/>
      <c r="W168" s="42"/>
      <c r="X168" s="42"/>
      <c r="Y168" s="42"/>
      <c r="Z168" s="42"/>
      <c r="AA168" s="42"/>
      <c r="AB168" s="43"/>
      <c r="AC168" s="43"/>
      <c r="AD168" s="43"/>
      <c r="AE168" s="43"/>
      <c r="AF168" s="43"/>
      <c r="AG168" s="43"/>
      <c r="AI168" s="56"/>
    </row>
    <row r="169" spans="1:35" x14ac:dyDescent="0.25">
      <c r="A169" s="49"/>
      <c r="B169" s="49"/>
      <c r="C169" s="44">
        <v>42101</v>
      </c>
      <c r="D169" s="45"/>
      <c r="E169" s="98"/>
      <c r="F169" s="45"/>
      <c r="G169" s="98"/>
      <c r="H169" s="45"/>
      <c r="I169" s="98"/>
      <c r="J169" s="45"/>
      <c r="K169" s="98"/>
      <c r="L169" s="52"/>
      <c r="M169" s="52"/>
      <c r="N169" s="52"/>
      <c r="O169" s="52"/>
      <c r="P169" s="52"/>
      <c r="Q169" s="52"/>
      <c r="R169" s="52"/>
      <c r="S169" s="52"/>
      <c r="T169" s="52"/>
      <c r="U169" s="52"/>
      <c r="V169" s="52"/>
      <c r="W169" s="52"/>
      <c r="X169" s="52"/>
      <c r="Y169" s="52"/>
      <c r="Z169" s="52"/>
      <c r="AA169" s="52"/>
      <c r="AB169" s="46"/>
      <c r="AC169" s="46"/>
      <c r="AD169" s="47"/>
      <c r="AE169" s="47"/>
      <c r="AF169" s="48"/>
      <c r="AG169" s="48"/>
      <c r="AI169" s="56"/>
    </row>
    <row r="170" spans="1:35" x14ac:dyDescent="0.25">
      <c r="A170" s="49"/>
      <c r="B170" s="49"/>
      <c r="C170" s="44">
        <v>42102</v>
      </c>
      <c r="D170" s="45"/>
      <c r="E170" s="98"/>
      <c r="F170" s="45"/>
      <c r="G170" s="98"/>
      <c r="H170" s="45"/>
      <c r="I170" s="98"/>
      <c r="J170" s="45"/>
      <c r="K170" s="98"/>
      <c r="L170" s="50"/>
      <c r="M170" s="99"/>
      <c r="N170" s="50"/>
      <c r="O170" s="99"/>
      <c r="P170" s="50"/>
      <c r="Q170" s="99"/>
      <c r="R170" s="50"/>
      <c r="S170" s="99"/>
      <c r="T170" s="50"/>
      <c r="U170" s="99"/>
      <c r="V170" s="50"/>
      <c r="W170" s="99"/>
      <c r="X170" s="50"/>
      <c r="Y170" s="99"/>
      <c r="Z170" s="50"/>
      <c r="AA170" s="99"/>
      <c r="AB170" s="46"/>
      <c r="AC170" s="46"/>
      <c r="AD170" s="47"/>
      <c r="AE170" s="47"/>
      <c r="AF170" s="48"/>
      <c r="AG170" s="48"/>
      <c r="AI170" s="56"/>
    </row>
    <row r="171" spans="1:35" x14ac:dyDescent="0.25">
      <c r="A171" s="49"/>
      <c r="B171" s="49"/>
      <c r="C171" s="44">
        <v>42103</v>
      </c>
      <c r="D171" s="45"/>
      <c r="E171" s="98"/>
      <c r="F171" s="45"/>
      <c r="G171" s="98"/>
      <c r="H171" s="45"/>
      <c r="I171" s="98"/>
      <c r="J171" s="45"/>
      <c r="K171" s="98"/>
      <c r="L171" s="50"/>
      <c r="M171" s="99"/>
      <c r="N171" s="50"/>
      <c r="O171" s="99"/>
      <c r="P171" s="50"/>
      <c r="Q171" s="99"/>
      <c r="R171" s="50"/>
      <c r="S171" s="99"/>
      <c r="T171" s="50"/>
      <c r="U171" s="99"/>
      <c r="V171" s="50"/>
      <c r="W171" s="99"/>
      <c r="X171" s="50"/>
      <c r="Y171" s="99"/>
      <c r="Z171" s="50"/>
      <c r="AA171" s="99"/>
      <c r="AB171" s="46"/>
      <c r="AC171" s="46"/>
      <c r="AD171" s="47"/>
      <c r="AE171" s="47"/>
      <c r="AF171" s="48"/>
      <c r="AG171" s="48"/>
      <c r="AI171" s="56"/>
    </row>
    <row r="172" spans="1:35" x14ac:dyDescent="0.25">
      <c r="A172" s="49"/>
      <c r="B172" s="49"/>
      <c r="C172" s="44">
        <v>42104</v>
      </c>
      <c r="D172" s="45"/>
      <c r="E172" s="98"/>
      <c r="F172" s="45"/>
      <c r="G172" s="98"/>
      <c r="H172" s="45"/>
      <c r="I172" s="98"/>
      <c r="J172" s="45"/>
      <c r="K172" s="98"/>
      <c r="L172" s="50"/>
      <c r="M172" s="99"/>
      <c r="N172" s="50"/>
      <c r="O172" s="99"/>
      <c r="P172" s="50"/>
      <c r="Q172" s="99"/>
      <c r="R172" s="50"/>
      <c r="S172" s="99"/>
      <c r="T172" s="50"/>
      <c r="U172" s="99"/>
      <c r="V172" s="50"/>
      <c r="W172" s="99"/>
      <c r="X172" s="50"/>
      <c r="Y172" s="99"/>
      <c r="Z172" s="50"/>
      <c r="AA172" s="99"/>
      <c r="AB172" s="46"/>
      <c r="AC172" s="46"/>
      <c r="AD172" s="47"/>
      <c r="AE172" s="47"/>
      <c r="AF172" s="48"/>
      <c r="AG172" s="48"/>
      <c r="AI172" s="56"/>
    </row>
    <row r="173" spans="1:35" ht="15.75" x14ac:dyDescent="0.25">
      <c r="A173" s="40" t="s">
        <v>33</v>
      </c>
      <c r="B173" s="41">
        <v>16</v>
      </c>
      <c r="C173" s="51"/>
      <c r="D173" s="42"/>
      <c r="E173" s="42"/>
      <c r="F173" s="42"/>
      <c r="G173" s="42"/>
      <c r="H173" s="42"/>
      <c r="I173" s="42"/>
      <c r="J173" s="42"/>
      <c r="K173" s="42"/>
      <c r="L173" s="42"/>
      <c r="M173" s="42"/>
      <c r="N173" s="42"/>
      <c r="O173" s="42"/>
      <c r="P173" s="42"/>
      <c r="Q173" s="42"/>
      <c r="R173" s="42"/>
      <c r="S173" s="42"/>
      <c r="T173" s="42"/>
      <c r="U173" s="42"/>
      <c r="V173" s="42"/>
      <c r="W173" s="42"/>
      <c r="X173" s="42"/>
      <c r="Y173" s="42"/>
      <c r="Z173" s="42"/>
      <c r="AA173" s="42"/>
      <c r="AB173" s="43"/>
      <c r="AC173" s="43"/>
      <c r="AD173" s="43"/>
      <c r="AE173" s="43"/>
      <c r="AF173" s="43"/>
      <c r="AG173" s="43"/>
      <c r="AI173" s="56"/>
    </row>
    <row r="174" spans="1:35" x14ac:dyDescent="0.25">
      <c r="A174" s="49"/>
      <c r="B174" s="49"/>
      <c r="C174" s="44">
        <v>42107</v>
      </c>
      <c r="D174" s="45"/>
      <c r="E174" s="98"/>
      <c r="F174" s="45"/>
      <c r="G174" s="98"/>
      <c r="H174" s="45"/>
      <c r="I174" s="98"/>
      <c r="J174" s="45"/>
      <c r="K174" s="98"/>
      <c r="L174" s="50"/>
      <c r="M174" s="99"/>
      <c r="N174" s="50"/>
      <c r="O174" s="99"/>
      <c r="P174" s="50"/>
      <c r="Q174" s="99"/>
      <c r="R174" s="50"/>
      <c r="S174" s="99"/>
      <c r="T174" s="50"/>
      <c r="U174" s="99"/>
      <c r="V174" s="50"/>
      <c r="W174" s="99"/>
      <c r="X174" s="50"/>
      <c r="Y174" s="99"/>
      <c r="Z174" s="50"/>
      <c r="AA174" s="99"/>
      <c r="AB174" s="46"/>
      <c r="AC174" s="46"/>
      <c r="AD174" s="47"/>
      <c r="AE174" s="47"/>
      <c r="AF174" s="48"/>
      <c r="AG174" s="48"/>
      <c r="AI174" s="39"/>
    </row>
    <row r="175" spans="1:35" x14ac:dyDescent="0.25">
      <c r="A175" s="49"/>
      <c r="B175" s="49"/>
      <c r="C175" s="44">
        <v>42108</v>
      </c>
      <c r="D175" s="45"/>
      <c r="E175" s="98"/>
      <c r="F175" s="45"/>
      <c r="G175" s="98"/>
      <c r="H175" s="45"/>
      <c r="I175" s="98"/>
      <c r="J175" s="45"/>
      <c r="K175" s="98"/>
      <c r="L175" s="50"/>
      <c r="M175" s="99"/>
      <c r="N175" s="50"/>
      <c r="O175" s="99"/>
      <c r="P175" s="50"/>
      <c r="Q175" s="99"/>
      <c r="R175" s="50"/>
      <c r="S175" s="99"/>
      <c r="T175" s="50"/>
      <c r="U175" s="99"/>
      <c r="V175" s="50"/>
      <c r="W175" s="99"/>
      <c r="X175" s="50"/>
      <c r="Y175" s="99"/>
      <c r="Z175" s="50"/>
      <c r="AA175" s="99"/>
      <c r="AB175" s="46"/>
      <c r="AC175" s="46"/>
      <c r="AD175" s="47"/>
      <c r="AE175" s="47"/>
      <c r="AF175" s="48"/>
      <c r="AG175" s="48"/>
      <c r="AI175" s="56"/>
    </row>
    <row r="176" spans="1:35" x14ac:dyDescent="0.25">
      <c r="A176" s="49"/>
      <c r="B176" s="49"/>
      <c r="C176" s="44">
        <v>42109</v>
      </c>
      <c r="D176" s="45"/>
      <c r="E176" s="98"/>
      <c r="F176" s="45"/>
      <c r="G176" s="98"/>
      <c r="H176" s="45"/>
      <c r="I176" s="98"/>
      <c r="J176" s="45"/>
      <c r="K176" s="98"/>
      <c r="L176" s="50"/>
      <c r="M176" s="99"/>
      <c r="N176" s="50"/>
      <c r="O176" s="99"/>
      <c r="P176" s="50"/>
      <c r="Q176" s="99"/>
      <c r="R176" s="50"/>
      <c r="S176" s="99"/>
      <c r="T176" s="50"/>
      <c r="U176" s="99"/>
      <c r="V176" s="50"/>
      <c r="W176" s="99"/>
      <c r="X176" s="50"/>
      <c r="Y176" s="99"/>
      <c r="Z176" s="50"/>
      <c r="AA176" s="99"/>
      <c r="AB176" s="46"/>
      <c r="AC176" s="46"/>
      <c r="AD176" s="47"/>
      <c r="AE176" s="47"/>
      <c r="AF176" s="48"/>
      <c r="AG176" s="48"/>
      <c r="AI176" s="56"/>
    </row>
    <row r="177" spans="1:35" x14ac:dyDescent="0.25">
      <c r="A177" s="49"/>
      <c r="B177" s="49"/>
      <c r="C177" s="44">
        <v>42110</v>
      </c>
      <c r="D177" s="45"/>
      <c r="E177" s="98"/>
      <c r="F177" s="45"/>
      <c r="G177" s="98"/>
      <c r="H177" s="45"/>
      <c r="I177" s="98"/>
      <c r="J177" s="45"/>
      <c r="K177" s="98"/>
      <c r="L177" s="50"/>
      <c r="M177" s="99"/>
      <c r="N177" s="50"/>
      <c r="O177" s="99"/>
      <c r="P177" s="50"/>
      <c r="Q177" s="99"/>
      <c r="R177" s="50"/>
      <c r="S177" s="99"/>
      <c r="T177" s="50"/>
      <c r="U177" s="99"/>
      <c r="V177" s="50"/>
      <c r="W177" s="99"/>
      <c r="X177" s="50"/>
      <c r="Y177" s="99"/>
      <c r="Z177" s="50"/>
      <c r="AA177" s="99"/>
      <c r="AB177" s="46"/>
      <c r="AC177" s="46"/>
      <c r="AD177" s="47"/>
      <c r="AE177" s="47"/>
      <c r="AF177" s="48"/>
      <c r="AG177" s="48"/>
      <c r="AI177" s="56"/>
    </row>
    <row r="178" spans="1:35" x14ac:dyDescent="0.25">
      <c r="A178" s="49"/>
      <c r="B178" s="49"/>
      <c r="C178" s="44">
        <v>42111</v>
      </c>
      <c r="D178" s="45"/>
      <c r="E178" s="98"/>
      <c r="F178" s="45"/>
      <c r="G178" s="98"/>
      <c r="H178" s="45"/>
      <c r="I178" s="98"/>
      <c r="J178" s="45"/>
      <c r="K178" s="98"/>
      <c r="L178" s="50"/>
      <c r="M178" s="99"/>
      <c r="N178" s="50"/>
      <c r="O178" s="99"/>
      <c r="P178" s="50"/>
      <c r="Q178" s="99"/>
      <c r="R178" s="50"/>
      <c r="S178" s="99"/>
      <c r="T178" s="50"/>
      <c r="U178" s="99"/>
      <c r="V178" s="50"/>
      <c r="W178" s="99"/>
      <c r="X178" s="50"/>
      <c r="Y178" s="99"/>
      <c r="Z178" s="50"/>
      <c r="AA178" s="99"/>
      <c r="AB178" s="46"/>
      <c r="AC178" s="46"/>
      <c r="AD178" s="47"/>
      <c r="AE178" s="47"/>
      <c r="AF178" s="48"/>
      <c r="AG178" s="48"/>
      <c r="AI178" s="56"/>
    </row>
    <row r="179" spans="1:35" ht="15.75" x14ac:dyDescent="0.25">
      <c r="A179" s="40" t="s">
        <v>33</v>
      </c>
      <c r="B179" s="41">
        <v>17</v>
      </c>
      <c r="C179" s="51"/>
      <c r="D179" s="42"/>
      <c r="E179" s="42"/>
      <c r="F179" s="42"/>
      <c r="G179" s="42"/>
      <c r="H179" s="42"/>
      <c r="I179" s="42"/>
      <c r="J179" s="42"/>
      <c r="K179" s="42"/>
      <c r="L179" s="42"/>
      <c r="M179" s="42"/>
      <c r="N179" s="42"/>
      <c r="O179" s="42"/>
      <c r="P179" s="42"/>
      <c r="Q179" s="42"/>
      <c r="R179" s="42"/>
      <c r="S179" s="42"/>
      <c r="T179" s="42"/>
      <c r="U179" s="42"/>
      <c r="V179" s="42"/>
      <c r="W179" s="42"/>
      <c r="X179" s="42"/>
      <c r="Y179" s="42"/>
      <c r="Z179" s="42"/>
      <c r="AA179" s="42"/>
      <c r="AB179" s="43"/>
      <c r="AC179" s="43"/>
      <c r="AD179" s="43"/>
      <c r="AE179" s="43"/>
      <c r="AF179" s="43"/>
      <c r="AG179" s="43"/>
      <c r="AI179" s="56"/>
    </row>
    <row r="180" spans="1:35" x14ac:dyDescent="0.25">
      <c r="A180" s="49"/>
      <c r="B180" s="49"/>
      <c r="C180" s="44">
        <v>42114</v>
      </c>
      <c r="D180" s="45"/>
      <c r="E180" s="98"/>
      <c r="F180" s="45"/>
      <c r="G180" s="98"/>
      <c r="H180" s="45"/>
      <c r="I180" s="98"/>
      <c r="J180" s="45"/>
      <c r="K180" s="98"/>
      <c r="L180" s="50"/>
      <c r="M180" s="99"/>
      <c r="N180" s="50"/>
      <c r="O180" s="99"/>
      <c r="P180" s="50"/>
      <c r="Q180" s="99"/>
      <c r="R180" s="50"/>
      <c r="S180" s="99"/>
      <c r="T180" s="50"/>
      <c r="U180" s="99"/>
      <c r="V180" s="50"/>
      <c r="W180" s="99"/>
      <c r="X180" s="50"/>
      <c r="Y180" s="99"/>
      <c r="Z180" s="50"/>
      <c r="AA180" s="99"/>
      <c r="AB180" s="46"/>
      <c r="AC180" s="46"/>
      <c r="AD180" s="47"/>
      <c r="AE180" s="47"/>
      <c r="AF180" s="48"/>
      <c r="AG180" s="48"/>
      <c r="AI180" s="39"/>
    </row>
    <row r="181" spans="1:35" x14ac:dyDescent="0.25">
      <c r="A181" s="49"/>
      <c r="B181" s="49"/>
      <c r="C181" s="44">
        <v>42115</v>
      </c>
      <c r="D181" s="45"/>
      <c r="E181" s="98"/>
      <c r="F181" s="45"/>
      <c r="G181" s="98"/>
      <c r="H181" s="45"/>
      <c r="I181" s="98"/>
      <c r="J181" s="45"/>
      <c r="K181" s="98"/>
      <c r="L181" s="50"/>
      <c r="M181" s="99"/>
      <c r="N181" s="50"/>
      <c r="O181" s="99"/>
      <c r="P181" s="50"/>
      <c r="Q181" s="99"/>
      <c r="R181" s="50"/>
      <c r="S181" s="99"/>
      <c r="T181" s="50"/>
      <c r="U181" s="99"/>
      <c r="V181" s="50"/>
      <c r="W181" s="99"/>
      <c r="X181" s="50"/>
      <c r="Y181" s="99"/>
      <c r="Z181" s="50"/>
      <c r="AA181" s="99"/>
      <c r="AB181" s="46"/>
      <c r="AC181" s="46"/>
      <c r="AD181" s="47"/>
      <c r="AE181" s="47"/>
      <c r="AF181" s="48"/>
      <c r="AG181" s="48"/>
      <c r="AI181" s="56"/>
    </row>
    <row r="182" spans="1:35" x14ac:dyDescent="0.25">
      <c r="A182" s="49"/>
      <c r="B182" s="49"/>
      <c r="C182" s="44">
        <v>42116</v>
      </c>
      <c r="D182" s="45"/>
      <c r="E182" s="98"/>
      <c r="F182" s="45"/>
      <c r="G182" s="98"/>
      <c r="H182" s="45"/>
      <c r="I182" s="98"/>
      <c r="J182" s="45"/>
      <c r="K182" s="98"/>
      <c r="L182" s="50"/>
      <c r="M182" s="99"/>
      <c r="N182" s="50"/>
      <c r="O182" s="99"/>
      <c r="P182" s="50"/>
      <c r="Q182" s="99"/>
      <c r="R182" s="50"/>
      <c r="S182" s="99"/>
      <c r="T182" s="50"/>
      <c r="U182" s="99"/>
      <c r="V182" s="50"/>
      <c r="W182" s="99"/>
      <c r="X182" s="50"/>
      <c r="Y182" s="99"/>
      <c r="Z182" s="50"/>
      <c r="AA182" s="99"/>
      <c r="AB182" s="46"/>
      <c r="AC182" s="46"/>
      <c r="AD182" s="47"/>
      <c r="AE182" s="47"/>
      <c r="AF182" s="48"/>
      <c r="AG182" s="48"/>
      <c r="AI182" s="56"/>
    </row>
    <row r="183" spans="1:35" x14ac:dyDescent="0.25">
      <c r="A183" s="49"/>
      <c r="B183" s="49"/>
      <c r="C183" s="44">
        <v>42117</v>
      </c>
      <c r="D183" s="45"/>
      <c r="E183" s="98"/>
      <c r="F183" s="45"/>
      <c r="G183" s="98"/>
      <c r="H183" s="45"/>
      <c r="I183" s="98"/>
      <c r="J183" s="45"/>
      <c r="K183" s="98"/>
      <c r="L183" s="50"/>
      <c r="M183" s="99"/>
      <c r="N183" s="50"/>
      <c r="O183" s="99"/>
      <c r="P183" s="50"/>
      <c r="Q183" s="99"/>
      <c r="R183" s="50"/>
      <c r="S183" s="99"/>
      <c r="T183" s="50"/>
      <c r="U183" s="99"/>
      <c r="V183" s="50"/>
      <c r="W183" s="99"/>
      <c r="X183" s="50"/>
      <c r="Y183" s="99"/>
      <c r="Z183" s="50"/>
      <c r="AA183" s="99"/>
      <c r="AB183" s="46"/>
      <c r="AC183" s="46"/>
      <c r="AD183" s="47"/>
      <c r="AE183" s="47"/>
      <c r="AF183" s="48"/>
      <c r="AG183" s="48"/>
      <c r="AI183" s="56"/>
    </row>
    <row r="184" spans="1:35" x14ac:dyDescent="0.25">
      <c r="A184" s="49"/>
      <c r="B184" s="49"/>
      <c r="C184" s="44">
        <v>42118</v>
      </c>
      <c r="D184" s="45"/>
      <c r="E184" s="98"/>
      <c r="F184" s="45"/>
      <c r="G184" s="98"/>
      <c r="H184" s="45"/>
      <c r="I184" s="98"/>
      <c r="J184" s="45"/>
      <c r="K184" s="98"/>
      <c r="L184" s="50"/>
      <c r="M184" s="99"/>
      <c r="N184" s="50"/>
      <c r="O184" s="99"/>
      <c r="P184" s="50"/>
      <c r="Q184" s="99"/>
      <c r="R184" s="50"/>
      <c r="S184" s="99"/>
      <c r="T184" s="50"/>
      <c r="U184" s="99"/>
      <c r="V184" s="50"/>
      <c r="W184" s="99"/>
      <c r="X184" s="50"/>
      <c r="Y184" s="99"/>
      <c r="Z184" s="50"/>
      <c r="AA184" s="99"/>
      <c r="AB184" s="46"/>
      <c r="AC184" s="46"/>
      <c r="AD184" s="47"/>
      <c r="AE184" s="47"/>
      <c r="AF184" s="48"/>
      <c r="AG184" s="48"/>
      <c r="AI184" s="56"/>
    </row>
    <row r="185" spans="1:35" ht="15.75" x14ac:dyDescent="0.25">
      <c r="A185" s="40" t="s">
        <v>33</v>
      </c>
      <c r="B185" s="41">
        <v>18</v>
      </c>
      <c r="C185" s="51"/>
      <c r="D185" s="42"/>
      <c r="E185" s="42"/>
      <c r="F185" s="42"/>
      <c r="G185" s="42"/>
      <c r="H185" s="42"/>
      <c r="I185" s="42"/>
      <c r="J185" s="42"/>
      <c r="K185" s="42"/>
      <c r="L185" s="42"/>
      <c r="M185" s="42"/>
      <c r="N185" s="42"/>
      <c r="O185" s="42"/>
      <c r="P185" s="42"/>
      <c r="Q185" s="42"/>
      <c r="R185" s="42"/>
      <c r="S185" s="42"/>
      <c r="T185" s="42"/>
      <c r="U185" s="42"/>
      <c r="V185" s="42"/>
      <c r="W185" s="42"/>
      <c r="X185" s="42"/>
      <c r="Y185" s="42"/>
      <c r="Z185" s="42"/>
      <c r="AA185" s="42"/>
      <c r="AB185" s="43"/>
      <c r="AC185" s="43"/>
      <c r="AD185" s="43"/>
      <c r="AE185" s="43"/>
      <c r="AF185" s="43"/>
      <c r="AG185" s="43"/>
      <c r="AI185" s="56"/>
    </row>
    <row r="186" spans="1:35" x14ac:dyDescent="0.25">
      <c r="A186" s="49"/>
      <c r="B186" s="49"/>
      <c r="C186" s="44">
        <v>42121</v>
      </c>
      <c r="D186" s="45"/>
      <c r="E186" s="98"/>
      <c r="F186" s="45"/>
      <c r="G186" s="98"/>
      <c r="H186" s="45"/>
      <c r="I186" s="98"/>
      <c r="J186" s="45"/>
      <c r="K186" s="98"/>
      <c r="L186" s="50"/>
      <c r="M186" s="99"/>
      <c r="N186" s="50"/>
      <c r="O186" s="99"/>
      <c r="P186" s="50"/>
      <c r="Q186" s="99"/>
      <c r="R186" s="50"/>
      <c r="S186" s="99"/>
      <c r="T186" s="50"/>
      <c r="U186" s="99"/>
      <c r="V186" s="50"/>
      <c r="W186" s="99"/>
      <c r="X186" s="50"/>
      <c r="Y186" s="99"/>
      <c r="Z186" s="50"/>
      <c r="AA186" s="99"/>
      <c r="AB186" s="46"/>
      <c r="AC186" s="46"/>
      <c r="AD186" s="47"/>
      <c r="AE186" s="47"/>
      <c r="AF186" s="48"/>
      <c r="AG186" s="48"/>
      <c r="AI186" s="39"/>
    </row>
    <row r="187" spans="1:35" x14ac:dyDescent="0.25">
      <c r="A187" s="49"/>
      <c r="B187" s="49"/>
      <c r="C187" s="44">
        <v>42122</v>
      </c>
      <c r="D187" s="45"/>
      <c r="E187" s="98"/>
      <c r="F187" s="45"/>
      <c r="G187" s="98"/>
      <c r="H187" s="45"/>
      <c r="I187" s="98"/>
      <c r="J187" s="45"/>
      <c r="K187" s="98"/>
      <c r="L187" s="50"/>
      <c r="M187" s="99"/>
      <c r="N187" s="50"/>
      <c r="O187" s="99"/>
      <c r="P187" s="50"/>
      <c r="Q187" s="99"/>
      <c r="R187" s="50"/>
      <c r="S187" s="99"/>
      <c r="T187" s="50"/>
      <c r="U187" s="99"/>
      <c r="V187" s="50"/>
      <c r="W187" s="99"/>
      <c r="X187" s="50"/>
      <c r="Y187" s="99"/>
      <c r="Z187" s="50"/>
      <c r="AA187" s="99"/>
      <c r="AB187" s="46"/>
      <c r="AC187" s="46"/>
      <c r="AD187" s="47"/>
      <c r="AE187" s="47"/>
      <c r="AF187" s="48"/>
      <c r="AG187" s="48"/>
      <c r="AI187" s="56"/>
    </row>
    <row r="188" spans="1:35" x14ac:dyDescent="0.25">
      <c r="A188" s="49"/>
      <c r="B188" s="49"/>
      <c r="C188" s="44">
        <v>42123</v>
      </c>
      <c r="D188" s="45"/>
      <c r="E188" s="98"/>
      <c r="F188" s="45"/>
      <c r="G188" s="98"/>
      <c r="H188" s="45"/>
      <c r="I188" s="98"/>
      <c r="J188" s="45"/>
      <c r="K188" s="98"/>
      <c r="L188" s="50"/>
      <c r="M188" s="99"/>
      <c r="N188" s="50"/>
      <c r="O188" s="99"/>
      <c r="P188" s="50"/>
      <c r="Q188" s="99"/>
      <c r="R188" s="50"/>
      <c r="S188" s="99"/>
      <c r="T188" s="50"/>
      <c r="U188" s="99"/>
      <c r="V188" s="50"/>
      <c r="W188" s="99"/>
      <c r="X188" s="50"/>
      <c r="Y188" s="99"/>
      <c r="Z188" s="50"/>
      <c r="AA188" s="99"/>
      <c r="AB188" s="46"/>
      <c r="AC188" s="46"/>
      <c r="AD188" s="47"/>
      <c r="AE188" s="47"/>
      <c r="AF188" s="48"/>
      <c r="AG188" s="48"/>
      <c r="AI188" s="56"/>
    </row>
    <row r="189" spans="1:35" x14ac:dyDescent="0.25">
      <c r="A189" s="49"/>
      <c r="B189" s="49"/>
      <c r="C189" s="44">
        <v>42124</v>
      </c>
      <c r="D189" s="45"/>
      <c r="E189" s="98"/>
      <c r="F189" s="45"/>
      <c r="G189" s="98"/>
      <c r="H189" s="45"/>
      <c r="I189" s="98"/>
      <c r="J189" s="45"/>
      <c r="K189" s="98"/>
      <c r="L189" s="50"/>
      <c r="M189" s="99"/>
      <c r="N189" s="50"/>
      <c r="O189" s="99"/>
      <c r="P189" s="50"/>
      <c r="Q189" s="99"/>
      <c r="R189" s="50"/>
      <c r="S189" s="99"/>
      <c r="T189" s="50"/>
      <c r="U189" s="99"/>
      <c r="V189" s="50"/>
      <c r="W189" s="99"/>
      <c r="X189" s="50"/>
      <c r="Y189" s="99"/>
      <c r="Z189" s="50"/>
      <c r="AA189" s="99"/>
      <c r="AB189" s="46"/>
      <c r="AC189" s="46"/>
      <c r="AD189" s="47"/>
      <c r="AE189" s="47"/>
      <c r="AF189" s="48"/>
      <c r="AG189" s="48"/>
      <c r="AI189" s="56"/>
    </row>
    <row r="190" spans="1:35" ht="15.75" x14ac:dyDescent="0.25">
      <c r="A190" s="35" t="str">
        <f>PROPER(TEXT(DATE(2015,5,1),"mmmm aaaa"))</f>
        <v>Mai 2015</v>
      </c>
      <c r="B190" s="36"/>
      <c r="C190" s="36"/>
      <c r="D190" s="37"/>
      <c r="E190" s="37"/>
      <c r="F190" s="37"/>
      <c r="G190" s="37"/>
      <c r="H190" s="37"/>
      <c r="I190" s="37"/>
      <c r="J190" s="37"/>
      <c r="K190" s="37"/>
      <c r="L190" s="37"/>
      <c r="M190" s="37"/>
      <c r="N190" s="37"/>
      <c r="O190" s="37"/>
      <c r="P190" s="37"/>
      <c r="Q190" s="37"/>
      <c r="R190" s="37"/>
      <c r="S190" s="37"/>
      <c r="T190" s="37"/>
      <c r="U190" s="37"/>
      <c r="V190" s="37"/>
      <c r="W190" s="37"/>
      <c r="X190" s="37"/>
      <c r="Y190" s="37"/>
      <c r="Z190" s="37"/>
      <c r="AA190" s="37"/>
      <c r="AB190" s="38"/>
      <c r="AC190" s="38"/>
      <c r="AD190" s="38"/>
      <c r="AE190" s="38"/>
      <c r="AF190" s="38"/>
      <c r="AG190" s="38"/>
      <c r="AI190" s="56"/>
    </row>
    <row r="191" spans="1:35" ht="15.75" x14ac:dyDescent="0.25">
      <c r="A191" s="40" t="s">
        <v>33</v>
      </c>
      <c r="B191" s="41">
        <v>19</v>
      </c>
      <c r="C191" s="51"/>
      <c r="D191" s="42"/>
      <c r="E191" s="42"/>
      <c r="F191" s="42"/>
      <c r="G191" s="42"/>
      <c r="H191" s="42"/>
      <c r="I191" s="42"/>
      <c r="J191" s="42"/>
      <c r="K191" s="42"/>
      <c r="L191" s="42"/>
      <c r="M191" s="42"/>
      <c r="N191" s="42"/>
      <c r="O191" s="42"/>
      <c r="P191" s="42"/>
      <c r="Q191" s="42"/>
      <c r="R191" s="42"/>
      <c r="S191" s="42"/>
      <c r="T191" s="42"/>
      <c r="U191" s="42"/>
      <c r="V191" s="42"/>
      <c r="W191" s="42"/>
      <c r="X191" s="42"/>
      <c r="Y191" s="42"/>
      <c r="Z191" s="42"/>
      <c r="AA191" s="42"/>
      <c r="AB191" s="43"/>
      <c r="AC191" s="43"/>
      <c r="AD191" s="43"/>
      <c r="AE191" s="43"/>
      <c r="AF191" s="43"/>
      <c r="AG191" s="43"/>
      <c r="AI191" s="39"/>
    </row>
    <row r="192" spans="1:35" x14ac:dyDescent="0.25">
      <c r="A192" s="49"/>
      <c r="B192" s="49"/>
      <c r="C192" s="44">
        <v>42128</v>
      </c>
      <c r="D192" s="45"/>
      <c r="E192" s="98"/>
      <c r="F192" s="45"/>
      <c r="G192" s="98"/>
      <c r="H192" s="45"/>
      <c r="I192" s="98"/>
      <c r="J192" s="45"/>
      <c r="K192" s="98"/>
      <c r="L192" s="50"/>
      <c r="M192" s="99"/>
      <c r="N192" s="50"/>
      <c r="O192" s="99"/>
      <c r="P192" s="50"/>
      <c r="Q192" s="99"/>
      <c r="R192" s="50"/>
      <c r="S192" s="99"/>
      <c r="T192" s="50"/>
      <c r="U192" s="99"/>
      <c r="V192" s="50"/>
      <c r="W192" s="99"/>
      <c r="X192" s="50"/>
      <c r="Y192" s="99"/>
      <c r="Z192" s="50"/>
      <c r="AA192" s="99"/>
      <c r="AB192" s="46"/>
      <c r="AC192" s="46"/>
      <c r="AD192" s="47"/>
      <c r="AE192" s="47"/>
      <c r="AF192" s="48"/>
      <c r="AG192" s="48"/>
      <c r="AI192" s="56"/>
    </row>
    <row r="193" spans="1:35" x14ac:dyDescent="0.25">
      <c r="A193" s="49"/>
      <c r="B193" s="49"/>
      <c r="C193" s="44">
        <v>42129</v>
      </c>
      <c r="D193" s="45"/>
      <c r="E193" s="98"/>
      <c r="F193" s="45"/>
      <c r="G193" s="98"/>
      <c r="H193" s="45"/>
      <c r="I193" s="98"/>
      <c r="J193" s="45"/>
      <c r="K193" s="98"/>
      <c r="L193" s="50"/>
      <c r="M193" s="99"/>
      <c r="N193" s="50"/>
      <c r="O193" s="99"/>
      <c r="P193" s="50"/>
      <c r="Q193" s="99"/>
      <c r="R193" s="50"/>
      <c r="S193" s="99"/>
      <c r="T193" s="50"/>
      <c r="U193" s="99"/>
      <c r="V193" s="50"/>
      <c r="W193" s="99"/>
      <c r="X193" s="50"/>
      <c r="Y193" s="99"/>
      <c r="Z193" s="50"/>
      <c r="AA193" s="99"/>
      <c r="AB193" s="46"/>
      <c r="AC193" s="46"/>
      <c r="AD193" s="47"/>
      <c r="AE193" s="47"/>
      <c r="AF193" s="48"/>
      <c r="AG193" s="48"/>
      <c r="AI193" s="56"/>
    </row>
    <row r="194" spans="1:35" x14ac:dyDescent="0.25">
      <c r="A194" s="49"/>
      <c r="B194" s="49"/>
      <c r="C194" s="44">
        <v>42130</v>
      </c>
      <c r="D194" s="45"/>
      <c r="E194" s="98"/>
      <c r="F194" s="45"/>
      <c r="G194" s="98"/>
      <c r="H194" s="45"/>
      <c r="I194" s="98"/>
      <c r="J194" s="45"/>
      <c r="K194" s="98"/>
      <c r="L194" s="50"/>
      <c r="M194" s="99"/>
      <c r="N194" s="50"/>
      <c r="O194" s="99"/>
      <c r="P194" s="50"/>
      <c r="Q194" s="99"/>
      <c r="R194" s="50"/>
      <c r="S194" s="99"/>
      <c r="T194" s="50"/>
      <c r="U194" s="99"/>
      <c r="V194" s="50"/>
      <c r="W194" s="99"/>
      <c r="X194" s="50"/>
      <c r="Y194" s="99"/>
      <c r="Z194" s="50"/>
      <c r="AA194" s="99"/>
      <c r="AB194" s="46"/>
      <c r="AC194" s="46"/>
      <c r="AD194" s="47"/>
      <c r="AE194" s="47"/>
      <c r="AF194" s="48"/>
      <c r="AG194" s="48"/>
      <c r="AI194" s="56"/>
    </row>
    <row r="195" spans="1:35" x14ac:dyDescent="0.25">
      <c r="A195" s="49"/>
      <c r="B195" s="49"/>
      <c r="C195" s="44">
        <v>42131</v>
      </c>
      <c r="D195" s="45"/>
      <c r="E195" s="98"/>
      <c r="F195" s="45"/>
      <c r="G195" s="98"/>
      <c r="H195" s="45"/>
      <c r="I195" s="98"/>
      <c r="J195" s="45"/>
      <c r="K195" s="98"/>
      <c r="L195" s="50"/>
      <c r="M195" s="99"/>
      <c r="N195" s="50"/>
      <c r="O195" s="99"/>
      <c r="P195" s="50"/>
      <c r="Q195" s="99"/>
      <c r="R195" s="50"/>
      <c r="S195" s="99"/>
      <c r="T195" s="50"/>
      <c r="U195" s="99"/>
      <c r="V195" s="50"/>
      <c r="W195" s="99"/>
      <c r="X195" s="50"/>
      <c r="Y195" s="99"/>
      <c r="Z195" s="50"/>
      <c r="AA195" s="99"/>
      <c r="AB195" s="46"/>
      <c r="AC195" s="46"/>
      <c r="AD195" s="47"/>
      <c r="AE195" s="47"/>
      <c r="AF195" s="48"/>
      <c r="AG195" s="48"/>
      <c r="AI195" s="56"/>
    </row>
    <row r="196" spans="1:35" ht="15.75" x14ac:dyDescent="0.25">
      <c r="A196" s="40" t="s">
        <v>33</v>
      </c>
      <c r="B196" s="41">
        <v>20</v>
      </c>
      <c r="C196" s="51"/>
      <c r="D196" s="42"/>
      <c r="E196" s="42"/>
      <c r="F196" s="42"/>
      <c r="G196" s="42"/>
      <c r="H196" s="42"/>
      <c r="I196" s="42"/>
      <c r="J196" s="42"/>
      <c r="K196" s="42"/>
      <c r="L196" s="42"/>
      <c r="M196" s="42"/>
      <c r="N196" s="42"/>
      <c r="O196" s="42"/>
      <c r="P196" s="42"/>
      <c r="Q196" s="42"/>
      <c r="R196" s="42"/>
      <c r="S196" s="42"/>
      <c r="T196" s="42"/>
      <c r="U196" s="42"/>
      <c r="V196" s="42"/>
      <c r="W196" s="42"/>
      <c r="X196" s="42"/>
      <c r="Y196" s="42"/>
      <c r="Z196" s="42"/>
      <c r="AA196" s="42"/>
      <c r="AB196" s="43"/>
      <c r="AC196" s="43"/>
      <c r="AD196" s="43"/>
      <c r="AE196" s="43"/>
      <c r="AF196" s="43"/>
      <c r="AG196" s="43"/>
      <c r="AI196" s="39"/>
    </row>
    <row r="197" spans="1:35" x14ac:dyDescent="0.25">
      <c r="A197" s="49"/>
      <c r="B197" s="49"/>
      <c r="C197" s="44">
        <v>42135</v>
      </c>
      <c r="D197" s="45"/>
      <c r="E197" s="98"/>
      <c r="F197" s="45"/>
      <c r="G197" s="98"/>
      <c r="H197" s="45"/>
      <c r="I197" s="98"/>
      <c r="J197" s="45"/>
      <c r="K197" s="98"/>
      <c r="L197" s="50"/>
      <c r="M197" s="99"/>
      <c r="N197" s="50"/>
      <c r="O197" s="99"/>
      <c r="P197" s="50"/>
      <c r="Q197" s="99"/>
      <c r="R197" s="50"/>
      <c r="S197" s="99"/>
      <c r="T197" s="50"/>
      <c r="U197" s="99"/>
      <c r="V197" s="50"/>
      <c r="W197" s="99"/>
      <c r="X197" s="50"/>
      <c r="Y197" s="99"/>
      <c r="Z197" s="50"/>
      <c r="AA197" s="99"/>
      <c r="AB197" s="46"/>
      <c r="AC197" s="46"/>
      <c r="AD197" s="47"/>
      <c r="AE197" s="47"/>
      <c r="AF197" s="48"/>
      <c r="AG197" s="48"/>
      <c r="AI197" s="56"/>
    </row>
    <row r="198" spans="1:35" x14ac:dyDescent="0.25">
      <c r="A198" s="49"/>
      <c r="B198" s="49"/>
      <c r="C198" s="44">
        <v>42136</v>
      </c>
      <c r="D198" s="45"/>
      <c r="E198" s="98"/>
      <c r="F198" s="45"/>
      <c r="G198" s="98"/>
      <c r="H198" s="45"/>
      <c r="I198" s="98"/>
      <c r="J198" s="45"/>
      <c r="K198" s="98"/>
      <c r="L198" s="50"/>
      <c r="M198" s="99"/>
      <c r="N198" s="50"/>
      <c r="O198" s="99"/>
      <c r="P198" s="50"/>
      <c r="Q198" s="99"/>
      <c r="R198" s="50"/>
      <c r="S198" s="99"/>
      <c r="T198" s="50"/>
      <c r="U198" s="99"/>
      <c r="V198" s="50"/>
      <c r="W198" s="99"/>
      <c r="X198" s="50"/>
      <c r="Y198" s="99"/>
      <c r="Z198" s="50"/>
      <c r="AA198" s="99"/>
      <c r="AB198" s="46"/>
      <c r="AC198" s="46"/>
      <c r="AD198" s="47"/>
      <c r="AE198" s="47"/>
      <c r="AF198" s="48"/>
      <c r="AG198" s="48"/>
      <c r="AI198" s="56"/>
    </row>
    <row r="199" spans="1:35" x14ac:dyDescent="0.25">
      <c r="A199" s="49"/>
      <c r="B199" s="49"/>
      <c r="C199" s="44">
        <v>42137</v>
      </c>
      <c r="D199" s="45"/>
      <c r="E199" s="98"/>
      <c r="F199" s="45"/>
      <c r="G199" s="98"/>
      <c r="H199" s="45"/>
      <c r="I199" s="98"/>
      <c r="J199" s="45"/>
      <c r="K199" s="98"/>
      <c r="L199" s="50"/>
      <c r="M199" s="99"/>
      <c r="N199" s="50"/>
      <c r="O199" s="99"/>
      <c r="P199" s="50"/>
      <c r="Q199" s="99"/>
      <c r="R199" s="50"/>
      <c r="S199" s="99"/>
      <c r="T199" s="50"/>
      <c r="U199" s="99"/>
      <c r="V199" s="50"/>
      <c r="W199" s="99"/>
      <c r="X199" s="50"/>
      <c r="Y199" s="99"/>
      <c r="Z199" s="50"/>
      <c r="AA199" s="99"/>
      <c r="AB199" s="46"/>
      <c r="AC199" s="46"/>
      <c r="AD199" s="47"/>
      <c r="AE199" s="47"/>
      <c r="AF199" s="48"/>
      <c r="AG199" s="48"/>
      <c r="AI199" s="56"/>
    </row>
    <row r="200" spans="1:35" x14ac:dyDescent="0.25">
      <c r="A200" s="49"/>
      <c r="B200" s="49"/>
      <c r="C200" s="44">
        <v>42139</v>
      </c>
      <c r="D200" s="45"/>
      <c r="E200" s="98"/>
      <c r="F200" s="45"/>
      <c r="G200" s="98"/>
      <c r="H200" s="45"/>
      <c r="I200" s="98"/>
      <c r="J200" s="45"/>
      <c r="K200" s="98"/>
      <c r="L200" s="50"/>
      <c r="M200" s="99"/>
      <c r="N200" s="50"/>
      <c r="O200" s="99"/>
      <c r="P200" s="50"/>
      <c r="Q200" s="99"/>
      <c r="R200" s="50"/>
      <c r="S200" s="99"/>
      <c r="T200" s="50"/>
      <c r="U200" s="99"/>
      <c r="V200" s="50"/>
      <c r="W200" s="99"/>
      <c r="X200" s="50"/>
      <c r="Y200" s="99"/>
      <c r="Z200" s="50"/>
      <c r="AA200" s="99"/>
      <c r="AB200" s="46"/>
      <c r="AC200" s="46"/>
      <c r="AD200" s="47"/>
      <c r="AE200" s="47"/>
      <c r="AF200" s="48"/>
      <c r="AG200" s="48"/>
      <c r="AI200" s="56"/>
    </row>
    <row r="201" spans="1:35" ht="15.75" x14ac:dyDescent="0.25">
      <c r="A201" s="40" t="s">
        <v>33</v>
      </c>
      <c r="B201" s="41">
        <v>21</v>
      </c>
      <c r="C201" s="51"/>
      <c r="D201" s="42"/>
      <c r="E201" s="42"/>
      <c r="F201" s="42"/>
      <c r="G201" s="42"/>
      <c r="H201" s="42"/>
      <c r="I201" s="42"/>
      <c r="J201" s="42"/>
      <c r="K201" s="42"/>
      <c r="L201" s="42"/>
      <c r="M201" s="42"/>
      <c r="N201" s="42"/>
      <c r="O201" s="42"/>
      <c r="P201" s="42"/>
      <c r="Q201" s="42"/>
      <c r="R201" s="42"/>
      <c r="S201" s="42"/>
      <c r="T201" s="42"/>
      <c r="U201" s="42"/>
      <c r="V201" s="42"/>
      <c r="W201" s="42"/>
      <c r="X201" s="42"/>
      <c r="Y201" s="42"/>
      <c r="Z201" s="42"/>
      <c r="AA201" s="42"/>
      <c r="AB201" s="43"/>
      <c r="AC201" s="43"/>
      <c r="AD201" s="43"/>
      <c r="AE201" s="43"/>
      <c r="AF201" s="43"/>
      <c r="AG201" s="43"/>
      <c r="AI201" s="39"/>
    </row>
    <row r="202" spans="1:35" x14ac:dyDescent="0.25">
      <c r="A202" s="49"/>
      <c r="B202" s="49"/>
      <c r="C202" s="44">
        <v>42142</v>
      </c>
      <c r="D202" s="45"/>
      <c r="E202" s="98"/>
      <c r="F202" s="45"/>
      <c r="G202" s="98"/>
      <c r="H202" s="45"/>
      <c r="I202" s="98"/>
      <c r="J202" s="45"/>
      <c r="K202" s="98"/>
      <c r="L202" s="50"/>
      <c r="M202" s="99"/>
      <c r="N202" s="50"/>
      <c r="O202" s="99"/>
      <c r="P202" s="50"/>
      <c r="Q202" s="99"/>
      <c r="R202" s="50"/>
      <c r="S202" s="99"/>
      <c r="T202" s="50"/>
      <c r="U202" s="99"/>
      <c r="V202" s="50"/>
      <c r="W202" s="99"/>
      <c r="X202" s="50"/>
      <c r="Y202" s="99"/>
      <c r="Z202" s="50"/>
      <c r="AA202" s="99"/>
      <c r="AB202" s="46"/>
      <c r="AC202" s="46"/>
      <c r="AD202" s="47"/>
      <c r="AE202" s="47"/>
      <c r="AF202" s="48"/>
      <c r="AG202" s="48"/>
      <c r="AI202" s="56"/>
    </row>
    <row r="203" spans="1:35" x14ac:dyDescent="0.25">
      <c r="A203" s="49"/>
      <c r="B203" s="49"/>
      <c r="C203" s="44">
        <v>42143</v>
      </c>
      <c r="D203" s="45"/>
      <c r="E203" s="98"/>
      <c r="F203" s="45"/>
      <c r="G203" s="98"/>
      <c r="H203" s="45"/>
      <c r="I203" s="98"/>
      <c r="J203" s="45"/>
      <c r="K203" s="98"/>
      <c r="L203" s="50"/>
      <c r="M203" s="99"/>
      <c r="N203" s="50"/>
      <c r="O203" s="99"/>
      <c r="P203" s="50"/>
      <c r="Q203" s="99"/>
      <c r="R203" s="50"/>
      <c r="S203" s="99"/>
      <c r="T203" s="50"/>
      <c r="U203" s="99"/>
      <c r="V203" s="50"/>
      <c r="W203" s="99"/>
      <c r="X203" s="50"/>
      <c r="Y203" s="99"/>
      <c r="Z203" s="50"/>
      <c r="AA203" s="99"/>
      <c r="AB203" s="46"/>
      <c r="AC203" s="46"/>
      <c r="AD203" s="47"/>
      <c r="AE203" s="47"/>
      <c r="AF203" s="48"/>
      <c r="AG203" s="48"/>
      <c r="AI203" s="56"/>
    </row>
    <row r="204" spans="1:35" x14ac:dyDescent="0.25">
      <c r="A204" s="49"/>
      <c r="B204" s="49"/>
      <c r="C204" s="44">
        <v>42144</v>
      </c>
      <c r="D204" s="45"/>
      <c r="E204" s="98"/>
      <c r="F204" s="45"/>
      <c r="G204" s="98"/>
      <c r="H204" s="45"/>
      <c r="I204" s="98"/>
      <c r="J204" s="45"/>
      <c r="K204" s="98"/>
      <c r="L204" s="50"/>
      <c r="M204" s="99"/>
      <c r="N204" s="50"/>
      <c r="O204" s="99"/>
      <c r="P204" s="50"/>
      <c r="Q204" s="99"/>
      <c r="R204" s="50"/>
      <c r="S204" s="99"/>
      <c r="T204" s="50"/>
      <c r="U204" s="99"/>
      <c r="V204" s="50"/>
      <c r="W204" s="99"/>
      <c r="X204" s="50"/>
      <c r="Y204" s="99"/>
      <c r="Z204" s="50"/>
      <c r="AA204" s="99"/>
      <c r="AB204" s="46"/>
      <c r="AC204" s="46"/>
      <c r="AD204" s="47"/>
      <c r="AE204" s="47"/>
      <c r="AF204" s="48"/>
      <c r="AG204" s="48"/>
      <c r="AI204" s="56"/>
    </row>
    <row r="205" spans="1:35" x14ac:dyDescent="0.25">
      <c r="A205" s="49"/>
      <c r="B205" s="49"/>
      <c r="C205" s="44">
        <v>42145</v>
      </c>
      <c r="D205" s="45"/>
      <c r="E205" s="98"/>
      <c r="F205" s="45"/>
      <c r="G205" s="98"/>
      <c r="H205" s="45"/>
      <c r="I205" s="98"/>
      <c r="J205" s="45"/>
      <c r="K205" s="98"/>
      <c r="L205" s="50"/>
      <c r="M205" s="99"/>
      <c r="N205" s="50"/>
      <c r="O205" s="99"/>
      <c r="P205" s="50"/>
      <c r="Q205" s="99"/>
      <c r="R205" s="50"/>
      <c r="S205" s="99"/>
      <c r="T205" s="50"/>
      <c r="U205" s="99"/>
      <c r="V205" s="50"/>
      <c r="W205" s="99"/>
      <c r="X205" s="50"/>
      <c r="Y205" s="99"/>
      <c r="Z205" s="50"/>
      <c r="AA205" s="99"/>
      <c r="AB205" s="46"/>
      <c r="AC205" s="46"/>
      <c r="AD205" s="47"/>
      <c r="AE205" s="47"/>
      <c r="AF205" s="48"/>
      <c r="AG205" s="48"/>
      <c r="AI205" s="56"/>
    </row>
    <row r="206" spans="1:35" x14ac:dyDescent="0.25">
      <c r="A206" s="49"/>
      <c r="B206" s="49"/>
      <c r="C206" s="44">
        <v>42146</v>
      </c>
      <c r="D206" s="45"/>
      <c r="E206" s="98"/>
      <c r="F206" s="45"/>
      <c r="G206" s="98"/>
      <c r="H206" s="45"/>
      <c r="I206" s="98"/>
      <c r="J206" s="45"/>
      <c r="K206" s="98"/>
      <c r="L206" s="50"/>
      <c r="M206" s="99"/>
      <c r="N206" s="50"/>
      <c r="O206" s="99"/>
      <c r="P206" s="50"/>
      <c r="Q206" s="99"/>
      <c r="R206" s="50"/>
      <c r="S206" s="99"/>
      <c r="T206" s="50"/>
      <c r="U206" s="99"/>
      <c r="V206" s="50"/>
      <c r="W206" s="99"/>
      <c r="X206" s="50"/>
      <c r="Y206" s="99"/>
      <c r="Z206" s="50"/>
      <c r="AA206" s="99"/>
      <c r="AB206" s="46"/>
      <c r="AC206" s="46"/>
      <c r="AD206" s="47"/>
      <c r="AE206" s="47"/>
      <c r="AF206" s="48"/>
      <c r="AG206" s="48"/>
      <c r="AI206" s="56"/>
    </row>
    <row r="207" spans="1:35" ht="15.75" x14ac:dyDescent="0.25">
      <c r="A207" s="40" t="s">
        <v>33</v>
      </c>
      <c r="B207" s="41">
        <v>22</v>
      </c>
      <c r="C207" s="51"/>
      <c r="D207" s="42"/>
      <c r="E207" s="42"/>
      <c r="F207" s="42"/>
      <c r="G207" s="42"/>
      <c r="H207" s="42"/>
      <c r="I207" s="42"/>
      <c r="J207" s="42"/>
      <c r="K207" s="42"/>
      <c r="L207" s="42"/>
      <c r="M207" s="42"/>
      <c r="N207" s="42"/>
      <c r="O207" s="42"/>
      <c r="P207" s="42"/>
      <c r="Q207" s="42"/>
      <c r="R207" s="42"/>
      <c r="S207" s="42"/>
      <c r="T207" s="42"/>
      <c r="U207" s="42"/>
      <c r="V207" s="42"/>
      <c r="W207" s="42"/>
      <c r="X207" s="42"/>
      <c r="Y207" s="42"/>
      <c r="Z207" s="42"/>
      <c r="AA207" s="42"/>
      <c r="AB207" s="43"/>
      <c r="AC207" s="43"/>
      <c r="AD207" s="43"/>
      <c r="AE207" s="43"/>
      <c r="AF207" s="43"/>
      <c r="AG207" s="43"/>
      <c r="AI207" s="39"/>
    </row>
    <row r="208" spans="1:35" x14ac:dyDescent="0.25">
      <c r="A208" s="49"/>
      <c r="B208" s="49"/>
      <c r="C208" s="44">
        <v>42150</v>
      </c>
      <c r="D208" s="45"/>
      <c r="E208" s="98"/>
      <c r="F208" s="45"/>
      <c r="G208" s="98"/>
      <c r="H208" s="45"/>
      <c r="I208" s="98"/>
      <c r="J208" s="45"/>
      <c r="K208" s="98"/>
      <c r="L208" s="50"/>
      <c r="M208" s="99"/>
      <c r="N208" s="50"/>
      <c r="O208" s="99"/>
      <c r="P208" s="50"/>
      <c r="Q208" s="99"/>
      <c r="R208" s="50"/>
      <c r="S208" s="99"/>
      <c r="T208" s="50"/>
      <c r="U208" s="99"/>
      <c r="V208" s="50"/>
      <c r="W208" s="99"/>
      <c r="X208" s="50"/>
      <c r="Y208" s="99"/>
      <c r="Z208" s="50"/>
      <c r="AA208" s="99"/>
      <c r="AB208" s="46"/>
      <c r="AC208" s="46"/>
      <c r="AD208" s="47"/>
      <c r="AE208" s="47"/>
      <c r="AF208" s="48"/>
      <c r="AG208" s="48"/>
      <c r="AI208" s="56"/>
    </row>
    <row r="209" spans="1:35" x14ac:dyDescent="0.25">
      <c r="A209" s="49"/>
      <c r="B209" s="49"/>
      <c r="C209" s="44">
        <v>42151</v>
      </c>
      <c r="D209" s="45"/>
      <c r="E209" s="98"/>
      <c r="F209" s="45"/>
      <c r="G209" s="98"/>
      <c r="H209" s="45"/>
      <c r="I209" s="98"/>
      <c r="J209" s="45"/>
      <c r="K209" s="98"/>
      <c r="L209" s="50"/>
      <c r="M209" s="99"/>
      <c r="N209" s="50"/>
      <c r="O209" s="99"/>
      <c r="P209" s="50"/>
      <c r="Q209" s="99"/>
      <c r="R209" s="50"/>
      <c r="S209" s="99"/>
      <c r="T209" s="50"/>
      <c r="U209" s="99"/>
      <c r="V209" s="50"/>
      <c r="W209" s="99"/>
      <c r="X209" s="50"/>
      <c r="Y209" s="99"/>
      <c r="Z209" s="50"/>
      <c r="AA209" s="99"/>
      <c r="AB209" s="46"/>
      <c r="AC209" s="46"/>
      <c r="AD209" s="47"/>
      <c r="AE209" s="47"/>
      <c r="AF209" s="48"/>
      <c r="AG209" s="48"/>
      <c r="AI209" s="56"/>
    </row>
    <row r="210" spans="1:35" x14ac:dyDescent="0.25">
      <c r="A210" s="49"/>
      <c r="B210" s="49"/>
      <c r="C210" s="44">
        <v>42152</v>
      </c>
      <c r="D210" s="45"/>
      <c r="E210" s="98"/>
      <c r="F210" s="45"/>
      <c r="G210" s="98"/>
      <c r="H210" s="45"/>
      <c r="I210" s="98"/>
      <c r="J210" s="45"/>
      <c r="K210" s="98"/>
      <c r="L210" s="50"/>
      <c r="M210" s="99"/>
      <c r="N210" s="50"/>
      <c r="O210" s="99"/>
      <c r="P210" s="50"/>
      <c r="Q210" s="99"/>
      <c r="R210" s="50"/>
      <c r="S210" s="99"/>
      <c r="T210" s="50"/>
      <c r="U210" s="99"/>
      <c r="V210" s="50"/>
      <c r="W210" s="99"/>
      <c r="X210" s="50"/>
      <c r="Y210" s="99"/>
      <c r="Z210" s="50"/>
      <c r="AA210" s="99"/>
      <c r="AB210" s="46"/>
      <c r="AC210" s="46"/>
      <c r="AD210" s="47"/>
      <c r="AE210" s="47"/>
      <c r="AF210" s="48"/>
      <c r="AG210" s="48"/>
      <c r="AI210" s="56"/>
    </row>
    <row r="211" spans="1:35" x14ac:dyDescent="0.25">
      <c r="A211" s="49"/>
      <c r="B211" s="49"/>
      <c r="C211" s="44">
        <v>42153</v>
      </c>
      <c r="D211" s="45"/>
      <c r="E211" s="98"/>
      <c r="F211" s="45"/>
      <c r="G211" s="98"/>
      <c r="H211" s="45"/>
      <c r="I211" s="98"/>
      <c r="J211" s="45"/>
      <c r="K211" s="98"/>
      <c r="L211" s="50"/>
      <c r="M211" s="99"/>
      <c r="N211" s="50"/>
      <c r="O211" s="99"/>
      <c r="P211" s="50"/>
      <c r="Q211" s="99"/>
      <c r="R211" s="50"/>
      <c r="S211" s="99"/>
      <c r="T211" s="50"/>
      <c r="U211" s="99"/>
      <c r="V211" s="50"/>
      <c r="W211" s="99"/>
      <c r="X211" s="50"/>
      <c r="Y211" s="99"/>
      <c r="Z211" s="50"/>
      <c r="AA211" s="99"/>
      <c r="AB211" s="46"/>
      <c r="AC211" s="46"/>
      <c r="AD211" s="47"/>
      <c r="AE211" s="47"/>
      <c r="AF211" s="48"/>
      <c r="AG211" s="48"/>
      <c r="AI211" s="56"/>
    </row>
    <row r="212" spans="1:35" ht="15.75" x14ac:dyDescent="0.25">
      <c r="A212" s="35" t="str">
        <f>PROPER(TEXT(DATE(2015,6,1),"mmmm aaaa"))</f>
        <v>Juin 2015</v>
      </c>
      <c r="B212" s="36"/>
      <c r="C212" s="36"/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O212" s="37"/>
      <c r="P212" s="37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8"/>
      <c r="AC212" s="38"/>
      <c r="AD212" s="38"/>
      <c r="AE212" s="38"/>
      <c r="AF212" s="38"/>
      <c r="AG212" s="38"/>
      <c r="AI212" s="39"/>
    </row>
    <row r="213" spans="1:35" ht="15.75" x14ac:dyDescent="0.25">
      <c r="A213" s="40" t="s">
        <v>33</v>
      </c>
      <c r="B213" s="41">
        <v>23</v>
      </c>
      <c r="C213" s="51"/>
      <c r="D213" s="42"/>
      <c r="E213" s="42"/>
      <c r="F213" s="42"/>
      <c r="G213" s="42"/>
      <c r="H213" s="42"/>
      <c r="I213" s="42"/>
      <c r="J213" s="42"/>
      <c r="K213" s="42"/>
      <c r="L213" s="42"/>
      <c r="M213" s="42"/>
      <c r="N213" s="42"/>
      <c r="O213" s="42"/>
      <c r="P213" s="42"/>
      <c r="Q213" s="42"/>
      <c r="R213" s="42"/>
      <c r="S213" s="42"/>
      <c r="T213" s="42"/>
      <c r="U213" s="42"/>
      <c r="V213" s="42"/>
      <c r="W213" s="42"/>
      <c r="X213" s="42"/>
      <c r="Y213" s="42"/>
      <c r="Z213" s="42"/>
      <c r="AA213" s="42"/>
      <c r="AB213" s="43"/>
      <c r="AC213" s="43"/>
      <c r="AD213" s="43"/>
      <c r="AE213" s="43"/>
      <c r="AF213" s="43"/>
      <c r="AG213" s="43"/>
      <c r="AI213" s="56"/>
    </row>
    <row r="214" spans="1:35" x14ac:dyDescent="0.25">
      <c r="A214" s="56"/>
      <c r="B214" s="49"/>
      <c r="C214" s="44">
        <v>42156</v>
      </c>
      <c r="D214" s="45"/>
      <c r="E214" s="98"/>
      <c r="F214" s="45"/>
      <c r="G214" s="98"/>
      <c r="H214" s="45"/>
      <c r="I214" s="98"/>
      <c r="J214" s="45"/>
      <c r="K214" s="98"/>
      <c r="L214" s="50"/>
      <c r="M214" s="99"/>
      <c r="N214" s="50"/>
      <c r="O214" s="99"/>
      <c r="P214" s="50"/>
      <c r="Q214" s="99"/>
      <c r="R214" s="50"/>
      <c r="S214" s="99"/>
      <c r="T214" s="50"/>
      <c r="U214" s="99"/>
      <c r="V214" s="50"/>
      <c r="W214" s="99"/>
      <c r="X214" s="50"/>
      <c r="Y214" s="99"/>
      <c r="Z214" s="50"/>
      <c r="AA214" s="99"/>
      <c r="AB214" s="46"/>
      <c r="AC214" s="46"/>
      <c r="AD214" s="47"/>
      <c r="AE214" s="47"/>
      <c r="AF214" s="48"/>
      <c r="AG214" s="48"/>
      <c r="AI214" s="56"/>
    </row>
    <row r="215" spans="1:35" x14ac:dyDescent="0.25">
      <c r="A215" s="56"/>
      <c r="B215" s="49"/>
      <c r="C215" s="44">
        <v>42157</v>
      </c>
      <c r="D215" s="45"/>
      <c r="E215" s="98"/>
      <c r="F215" s="45"/>
      <c r="G215" s="98"/>
      <c r="H215" s="45"/>
      <c r="I215" s="98"/>
      <c r="J215" s="45"/>
      <c r="K215" s="98"/>
      <c r="L215" s="50"/>
      <c r="M215" s="99"/>
      <c r="N215" s="50"/>
      <c r="O215" s="99"/>
      <c r="P215" s="50"/>
      <c r="Q215" s="99"/>
      <c r="R215" s="50"/>
      <c r="S215" s="99"/>
      <c r="T215" s="50"/>
      <c r="U215" s="99"/>
      <c r="V215" s="50"/>
      <c r="W215" s="99"/>
      <c r="X215" s="50"/>
      <c r="Y215" s="99"/>
      <c r="Z215" s="50"/>
      <c r="AA215" s="99"/>
      <c r="AB215" s="46"/>
      <c r="AC215" s="46"/>
      <c r="AD215" s="47"/>
      <c r="AE215" s="47"/>
      <c r="AF215" s="48"/>
      <c r="AG215" s="48"/>
      <c r="AI215" s="56"/>
    </row>
    <row r="216" spans="1:35" x14ac:dyDescent="0.25">
      <c r="A216" s="49"/>
      <c r="B216" s="49"/>
      <c r="C216" s="44">
        <v>42158</v>
      </c>
      <c r="D216" s="45"/>
      <c r="E216" s="98"/>
      <c r="F216" s="45"/>
      <c r="G216" s="98"/>
      <c r="H216" s="45"/>
      <c r="I216" s="98"/>
      <c r="J216" s="45"/>
      <c r="K216" s="98"/>
      <c r="L216" s="50"/>
      <c r="M216" s="99"/>
      <c r="N216" s="50"/>
      <c r="O216" s="99"/>
      <c r="P216" s="50"/>
      <c r="Q216" s="99"/>
      <c r="R216" s="50"/>
      <c r="S216" s="99"/>
      <c r="T216" s="50"/>
      <c r="U216" s="99"/>
      <c r="V216" s="50"/>
      <c r="W216" s="99"/>
      <c r="X216" s="50"/>
      <c r="Y216" s="99"/>
      <c r="Z216" s="50"/>
      <c r="AA216" s="99"/>
      <c r="AB216" s="46"/>
      <c r="AC216" s="46"/>
      <c r="AD216" s="47"/>
      <c r="AE216" s="47"/>
      <c r="AF216" s="48"/>
      <c r="AG216" s="48"/>
      <c r="AI216" s="56"/>
    </row>
    <row r="217" spans="1:35" x14ac:dyDescent="0.25">
      <c r="A217" s="49"/>
      <c r="B217" s="49"/>
      <c r="C217" s="44">
        <v>42159</v>
      </c>
      <c r="D217" s="45"/>
      <c r="E217" s="98"/>
      <c r="F217" s="45"/>
      <c r="G217" s="98"/>
      <c r="H217" s="45"/>
      <c r="I217" s="98"/>
      <c r="J217" s="45"/>
      <c r="K217" s="98"/>
      <c r="L217" s="50"/>
      <c r="M217" s="99"/>
      <c r="N217" s="50"/>
      <c r="O217" s="99"/>
      <c r="P217" s="50"/>
      <c r="Q217" s="99"/>
      <c r="R217" s="50"/>
      <c r="S217" s="99"/>
      <c r="T217" s="50"/>
      <c r="U217" s="99"/>
      <c r="V217" s="50"/>
      <c r="W217" s="99"/>
      <c r="X217" s="50"/>
      <c r="Y217" s="99"/>
      <c r="Z217" s="50"/>
      <c r="AA217" s="99"/>
      <c r="AB217" s="46"/>
      <c r="AC217" s="46"/>
      <c r="AD217" s="47"/>
      <c r="AE217" s="47"/>
      <c r="AF217" s="48"/>
      <c r="AG217" s="48"/>
      <c r="AI217" s="56"/>
    </row>
    <row r="218" spans="1:35" x14ac:dyDescent="0.25">
      <c r="A218" s="49"/>
      <c r="B218" s="49"/>
      <c r="C218" s="44">
        <v>42160</v>
      </c>
      <c r="D218" s="45"/>
      <c r="E218" s="98"/>
      <c r="F218" s="45"/>
      <c r="G218" s="98"/>
      <c r="H218" s="45"/>
      <c r="I218" s="98"/>
      <c r="J218" s="45"/>
      <c r="K218" s="98"/>
      <c r="L218" s="50"/>
      <c r="M218" s="99"/>
      <c r="N218" s="50"/>
      <c r="O218" s="99"/>
      <c r="P218" s="50"/>
      <c r="Q218" s="99"/>
      <c r="R218" s="50"/>
      <c r="S218" s="99"/>
      <c r="T218" s="50"/>
      <c r="U218" s="99"/>
      <c r="V218" s="50"/>
      <c r="W218" s="99"/>
      <c r="X218" s="50"/>
      <c r="Y218" s="99"/>
      <c r="Z218" s="50"/>
      <c r="AA218" s="99"/>
      <c r="AB218" s="46"/>
      <c r="AC218" s="46"/>
      <c r="AD218" s="47"/>
      <c r="AE218" s="47"/>
      <c r="AF218" s="48"/>
      <c r="AG218" s="48"/>
      <c r="AI218" s="39"/>
    </row>
    <row r="219" spans="1:35" ht="15.75" x14ac:dyDescent="0.25">
      <c r="A219" s="40" t="s">
        <v>33</v>
      </c>
      <c r="B219" s="41">
        <v>24</v>
      </c>
      <c r="C219" s="51"/>
      <c r="D219" s="42"/>
      <c r="E219" s="42"/>
      <c r="F219" s="42"/>
      <c r="G219" s="42"/>
      <c r="H219" s="42"/>
      <c r="I219" s="42"/>
      <c r="J219" s="42"/>
      <c r="K219" s="42"/>
      <c r="L219" s="42"/>
      <c r="M219" s="42"/>
      <c r="N219" s="42"/>
      <c r="O219" s="42"/>
      <c r="P219" s="42"/>
      <c r="Q219" s="42"/>
      <c r="R219" s="42"/>
      <c r="S219" s="42"/>
      <c r="T219" s="42"/>
      <c r="U219" s="42"/>
      <c r="V219" s="42"/>
      <c r="W219" s="42"/>
      <c r="X219" s="42"/>
      <c r="Y219" s="42"/>
      <c r="Z219" s="42"/>
      <c r="AA219" s="42"/>
      <c r="AB219" s="43"/>
      <c r="AC219" s="43"/>
      <c r="AD219" s="43"/>
      <c r="AE219" s="43"/>
      <c r="AF219" s="43"/>
      <c r="AG219" s="43"/>
      <c r="AI219" s="56"/>
    </row>
    <row r="220" spans="1:35" x14ac:dyDescent="0.25">
      <c r="A220" s="49"/>
      <c r="B220" s="49"/>
      <c r="C220" s="44">
        <v>42163</v>
      </c>
      <c r="D220" s="45"/>
      <c r="E220" s="98"/>
      <c r="F220" s="45"/>
      <c r="G220" s="98"/>
      <c r="H220" s="45"/>
      <c r="I220" s="98"/>
      <c r="J220" s="45"/>
      <c r="K220" s="98"/>
      <c r="L220" s="50"/>
      <c r="M220" s="99"/>
      <c r="N220" s="50"/>
      <c r="O220" s="99"/>
      <c r="P220" s="50"/>
      <c r="Q220" s="99"/>
      <c r="R220" s="50"/>
      <c r="S220" s="99"/>
      <c r="T220" s="50"/>
      <c r="U220" s="99"/>
      <c r="V220" s="50"/>
      <c r="W220" s="99"/>
      <c r="X220" s="50"/>
      <c r="Y220" s="99"/>
      <c r="Z220" s="50"/>
      <c r="AA220" s="99"/>
      <c r="AB220" s="46"/>
      <c r="AC220" s="46"/>
      <c r="AD220" s="47"/>
      <c r="AE220" s="47"/>
      <c r="AF220" s="48"/>
      <c r="AG220" s="48"/>
      <c r="AI220" s="56"/>
    </row>
    <row r="221" spans="1:35" x14ac:dyDescent="0.25">
      <c r="A221" s="49"/>
      <c r="B221" s="49"/>
      <c r="C221" s="44">
        <v>42164</v>
      </c>
      <c r="D221" s="45"/>
      <c r="E221" s="98"/>
      <c r="F221" s="45"/>
      <c r="G221" s="98"/>
      <c r="H221" s="45"/>
      <c r="I221" s="98"/>
      <c r="J221" s="45"/>
      <c r="K221" s="98"/>
      <c r="L221" s="50"/>
      <c r="M221" s="99"/>
      <c r="N221" s="50"/>
      <c r="O221" s="99"/>
      <c r="P221" s="50"/>
      <c r="Q221" s="99"/>
      <c r="R221" s="50"/>
      <c r="S221" s="99"/>
      <c r="T221" s="50"/>
      <c r="U221" s="99"/>
      <c r="V221" s="50"/>
      <c r="W221" s="99"/>
      <c r="X221" s="50"/>
      <c r="Y221" s="99"/>
      <c r="Z221" s="50"/>
      <c r="AA221" s="99"/>
      <c r="AB221" s="46"/>
      <c r="AC221" s="46"/>
      <c r="AD221" s="47"/>
      <c r="AE221" s="47"/>
      <c r="AF221" s="48"/>
      <c r="AG221" s="48"/>
      <c r="AI221" s="56"/>
    </row>
    <row r="222" spans="1:35" x14ac:dyDescent="0.25">
      <c r="A222" s="49"/>
      <c r="B222" s="49"/>
      <c r="C222" s="44">
        <v>42165</v>
      </c>
      <c r="D222" s="45"/>
      <c r="E222" s="98"/>
      <c r="F222" s="45"/>
      <c r="G222" s="98"/>
      <c r="H222" s="45"/>
      <c r="I222" s="98"/>
      <c r="J222" s="45"/>
      <c r="K222" s="98"/>
      <c r="L222" s="50"/>
      <c r="M222" s="99"/>
      <c r="N222" s="50"/>
      <c r="O222" s="99"/>
      <c r="P222" s="50"/>
      <c r="Q222" s="99"/>
      <c r="R222" s="50"/>
      <c r="S222" s="99"/>
      <c r="T222" s="50"/>
      <c r="U222" s="99"/>
      <c r="V222" s="50"/>
      <c r="W222" s="99"/>
      <c r="X222" s="50"/>
      <c r="Y222" s="99"/>
      <c r="Z222" s="50"/>
      <c r="AA222" s="99"/>
      <c r="AB222" s="46"/>
      <c r="AC222" s="46"/>
      <c r="AD222" s="47"/>
      <c r="AE222" s="47"/>
      <c r="AF222" s="48"/>
      <c r="AG222" s="48"/>
      <c r="AI222" s="56"/>
    </row>
    <row r="223" spans="1:35" x14ac:dyDescent="0.25">
      <c r="A223" s="49"/>
      <c r="B223" s="49"/>
      <c r="C223" s="44">
        <v>42166</v>
      </c>
      <c r="D223" s="45"/>
      <c r="E223" s="98"/>
      <c r="F223" s="45"/>
      <c r="G223" s="98"/>
      <c r="H223" s="45"/>
      <c r="I223" s="98"/>
      <c r="J223" s="45"/>
      <c r="K223" s="98"/>
      <c r="L223" s="50"/>
      <c r="M223" s="99"/>
      <c r="N223" s="50"/>
      <c r="O223" s="99"/>
      <c r="P223" s="50"/>
      <c r="Q223" s="99"/>
      <c r="R223" s="50"/>
      <c r="S223" s="99"/>
      <c r="T223" s="50"/>
      <c r="U223" s="99"/>
      <c r="V223" s="50"/>
      <c r="W223" s="99"/>
      <c r="X223" s="50"/>
      <c r="Y223" s="99"/>
      <c r="Z223" s="50"/>
      <c r="AA223" s="99"/>
      <c r="AB223" s="46"/>
      <c r="AC223" s="46"/>
      <c r="AD223" s="47"/>
      <c r="AE223" s="47"/>
      <c r="AF223" s="48"/>
      <c r="AG223" s="48"/>
      <c r="AI223" s="56"/>
    </row>
    <row r="224" spans="1:35" x14ac:dyDescent="0.25">
      <c r="A224" s="49"/>
      <c r="B224" s="49"/>
      <c r="C224" s="44">
        <v>42167</v>
      </c>
      <c r="D224" s="45"/>
      <c r="E224" s="98"/>
      <c r="F224" s="45"/>
      <c r="G224" s="98"/>
      <c r="H224" s="45"/>
      <c r="I224" s="98"/>
      <c r="J224" s="45"/>
      <c r="K224" s="98"/>
      <c r="L224" s="50"/>
      <c r="M224" s="99"/>
      <c r="N224" s="50"/>
      <c r="O224" s="99"/>
      <c r="P224" s="50"/>
      <c r="Q224" s="99"/>
      <c r="R224" s="50"/>
      <c r="S224" s="99"/>
      <c r="T224" s="50"/>
      <c r="U224" s="99"/>
      <c r="V224" s="50"/>
      <c r="W224" s="99"/>
      <c r="X224" s="50"/>
      <c r="Y224" s="99"/>
      <c r="Z224" s="50"/>
      <c r="AA224" s="99"/>
      <c r="AB224" s="46"/>
      <c r="AC224" s="46"/>
      <c r="AD224" s="47"/>
      <c r="AE224" s="47"/>
      <c r="AF224" s="48"/>
      <c r="AG224" s="48"/>
      <c r="AI224" s="39"/>
    </row>
    <row r="225" spans="1:35" ht="15.75" x14ac:dyDescent="0.25">
      <c r="A225" s="40" t="s">
        <v>33</v>
      </c>
      <c r="B225" s="41">
        <v>25</v>
      </c>
      <c r="C225" s="51"/>
      <c r="D225" s="42"/>
      <c r="E225" s="42"/>
      <c r="F225" s="42"/>
      <c r="G225" s="42"/>
      <c r="H225" s="42"/>
      <c r="I225" s="42"/>
      <c r="J225" s="42"/>
      <c r="K225" s="42"/>
      <c r="L225" s="42"/>
      <c r="M225" s="42"/>
      <c r="N225" s="42"/>
      <c r="O225" s="42"/>
      <c r="P225" s="42"/>
      <c r="Q225" s="42"/>
      <c r="R225" s="42"/>
      <c r="S225" s="42"/>
      <c r="T225" s="42"/>
      <c r="U225" s="42"/>
      <c r="V225" s="42"/>
      <c r="W225" s="42"/>
      <c r="X225" s="42"/>
      <c r="Y225" s="42"/>
      <c r="Z225" s="42"/>
      <c r="AA225" s="42"/>
      <c r="AB225" s="43"/>
      <c r="AC225" s="43"/>
      <c r="AD225" s="43"/>
      <c r="AE225" s="43"/>
      <c r="AF225" s="43"/>
      <c r="AG225" s="43"/>
      <c r="AI225" s="56"/>
    </row>
    <row r="226" spans="1:35" x14ac:dyDescent="0.25">
      <c r="A226" s="49"/>
      <c r="B226" s="49"/>
      <c r="C226" s="44">
        <v>42170</v>
      </c>
      <c r="D226" s="45"/>
      <c r="E226" s="98"/>
      <c r="F226" s="45"/>
      <c r="G226" s="98"/>
      <c r="H226" s="45"/>
      <c r="I226" s="98"/>
      <c r="J226" s="45"/>
      <c r="K226" s="98"/>
      <c r="L226" s="50"/>
      <c r="M226" s="99"/>
      <c r="N226" s="50"/>
      <c r="O226" s="99"/>
      <c r="P226" s="50"/>
      <c r="Q226" s="99"/>
      <c r="R226" s="50"/>
      <c r="S226" s="99"/>
      <c r="T226" s="50"/>
      <c r="U226" s="99"/>
      <c r="V226" s="50"/>
      <c r="W226" s="99"/>
      <c r="X226" s="50"/>
      <c r="Y226" s="99"/>
      <c r="Z226" s="50"/>
      <c r="AA226" s="99"/>
      <c r="AB226" s="46"/>
      <c r="AC226" s="46"/>
      <c r="AD226" s="47"/>
      <c r="AE226" s="47"/>
      <c r="AF226" s="48"/>
      <c r="AG226" s="48"/>
      <c r="AI226" s="56"/>
    </row>
    <row r="227" spans="1:35" x14ac:dyDescent="0.25">
      <c r="A227" s="49"/>
      <c r="B227" s="49"/>
      <c r="C227" s="44">
        <v>42171</v>
      </c>
      <c r="D227" s="45"/>
      <c r="E227" s="98"/>
      <c r="F227" s="45"/>
      <c r="G227" s="98"/>
      <c r="H227" s="45"/>
      <c r="I227" s="98"/>
      <c r="J227" s="45"/>
      <c r="K227" s="98"/>
      <c r="L227" s="50"/>
      <c r="M227" s="99"/>
      <c r="N227" s="50"/>
      <c r="O227" s="99"/>
      <c r="P227" s="50"/>
      <c r="Q227" s="99"/>
      <c r="R227" s="50"/>
      <c r="S227" s="99"/>
      <c r="T227" s="50"/>
      <c r="U227" s="99"/>
      <c r="V227" s="50"/>
      <c r="W227" s="99"/>
      <c r="X227" s="50"/>
      <c r="Y227" s="99"/>
      <c r="Z227" s="50"/>
      <c r="AA227" s="99"/>
      <c r="AB227" s="46"/>
      <c r="AC227" s="46"/>
      <c r="AD227" s="47"/>
      <c r="AE227" s="47"/>
      <c r="AF227" s="48"/>
      <c r="AG227" s="48"/>
      <c r="AI227" s="56"/>
    </row>
    <row r="228" spans="1:35" x14ac:dyDescent="0.25">
      <c r="A228" s="49"/>
      <c r="B228" s="49"/>
      <c r="C228" s="44">
        <v>42172</v>
      </c>
      <c r="D228" s="45"/>
      <c r="E228" s="98"/>
      <c r="F228" s="45"/>
      <c r="G228" s="98"/>
      <c r="H228" s="45"/>
      <c r="I228" s="98"/>
      <c r="J228" s="45"/>
      <c r="K228" s="98"/>
      <c r="L228" s="50"/>
      <c r="M228" s="99"/>
      <c r="N228" s="50"/>
      <c r="O228" s="99"/>
      <c r="P228" s="50"/>
      <c r="Q228" s="99"/>
      <c r="R228" s="50"/>
      <c r="S228" s="99"/>
      <c r="T228" s="50"/>
      <c r="U228" s="99"/>
      <c r="V228" s="50"/>
      <c r="W228" s="99"/>
      <c r="X228" s="50"/>
      <c r="Y228" s="99"/>
      <c r="Z228" s="50"/>
      <c r="AA228" s="99"/>
      <c r="AB228" s="46"/>
      <c r="AC228" s="46"/>
      <c r="AD228" s="47"/>
      <c r="AE228" s="47"/>
      <c r="AF228" s="48"/>
      <c r="AG228" s="48"/>
      <c r="AI228" s="56"/>
    </row>
    <row r="229" spans="1:35" x14ac:dyDescent="0.25">
      <c r="A229" s="49"/>
      <c r="B229" s="49"/>
      <c r="C229" s="44">
        <v>42173</v>
      </c>
      <c r="D229" s="45"/>
      <c r="E229" s="98"/>
      <c r="F229" s="45"/>
      <c r="G229" s="98"/>
      <c r="H229" s="45"/>
      <c r="I229" s="98"/>
      <c r="J229" s="45"/>
      <c r="K229" s="98"/>
      <c r="L229" s="50"/>
      <c r="M229" s="99"/>
      <c r="N229" s="50"/>
      <c r="O229" s="99"/>
      <c r="P229" s="50"/>
      <c r="Q229" s="99"/>
      <c r="R229" s="50"/>
      <c r="S229" s="99"/>
      <c r="T229" s="50"/>
      <c r="U229" s="99"/>
      <c r="V229" s="50"/>
      <c r="W229" s="99"/>
      <c r="X229" s="50"/>
      <c r="Y229" s="99"/>
      <c r="Z229" s="50"/>
      <c r="AA229" s="99"/>
      <c r="AB229" s="46"/>
      <c r="AC229" s="46"/>
      <c r="AD229" s="47"/>
      <c r="AE229" s="47"/>
      <c r="AF229" s="48"/>
      <c r="AG229" s="48"/>
      <c r="AI229" s="56"/>
    </row>
    <row r="230" spans="1:35" x14ac:dyDescent="0.25">
      <c r="A230" s="49"/>
      <c r="B230" s="49"/>
      <c r="C230" s="44">
        <v>42174</v>
      </c>
      <c r="D230" s="45"/>
      <c r="E230" s="98"/>
      <c r="F230" s="45"/>
      <c r="G230" s="98"/>
      <c r="H230" s="45"/>
      <c r="I230" s="98"/>
      <c r="J230" s="45"/>
      <c r="K230" s="98"/>
      <c r="L230" s="50"/>
      <c r="M230" s="99"/>
      <c r="N230" s="50"/>
      <c r="O230" s="99"/>
      <c r="P230" s="50"/>
      <c r="Q230" s="99"/>
      <c r="R230" s="50"/>
      <c r="S230" s="99"/>
      <c r="T230" s="50"/>
      <c r="U230" s="99"/>
      <c r="V230" s="50"/>
      <c r="W230" s="99"/>
      <c r="X230" s="50"/>
      <c r="Y230" s="99"/>
      <c r="Z230" s="50"/>
      <c r="AA230" s="99"/>
      <c r="AB230" s="46"/>
      <c r="AC230" s="46"/>
      <c r="AD230" s="47"/>
      <c r="AE230" s="47"/>
      <c r="AF230" s="48"/>
      <c r="AG230" s="48"/>
      <c r="AI230" s="39"/>
    </row>
    <row r="231" spans="1:35" ht="15.75" x14ac:dyDescent="0.25">
      <c r="A231" s="40" t="s">
        <v>33</v>
      </c>
      <c r="B231" s="41">
        <v>26</v>
      </c>
      <c r="C231" s="51"/>
      <c r="D231" s="42"/>
      <c r="E231" s="42"/>
      <c r="F231" s="42"/>
      <c r="G231" s="42"/>
      <c r="H231" s="42"/>
      <c r="I231" s="42"/>
      <c r="J231" s="42"/>
      <c r="K231" s="42"/>
      <c r="L231" s="42"/>
      <c r="M231" s="42"/>
      <c r="N231" s="42"/>
      <c r="O231" s="42"/>
      <c r="P231" s="42"/>
      <c r="Q231" s="42"/>
      <c r="R231" s="42"/>
      <c r="S231" s="42"/>
      <c r="T231" s="42"/>
      <c r="U231" s="42"/>
      <c r="V231" s="42"/>
      <c r="W231" s="42"/>
      <c r="X231" s="42"/>
      <c r="Y231" s="42"/>
      <c r="Z231" s="42"/>
      <c r="AA231" s="42"/>
      <c r="AB231" s="43"/>
      <c r="AC231" s="43"/>
      <c r="AD231" s="43"/>
      <c r="AE231" s="43"/>
      <c r="AF231" s="43"/>
      <c r="AG231" s="43"/>
      <c r="AI231" s="56"/>
    </row>
    <row r="232" spans="1:35" x14ac:dyDescent="0.25">
      <c r="A232" s="49"/>
      <c r="B232" s="49"/>
      <c r="C232" s="44">
        <v>42177</v>
      </c>
      <c r="D232" s="45"/>
      <c r="E232" s="98"/>
      <c r="F232" s="45"/>
      <c r="G232" s="98"/>
      <c r="H232" s="45"/>
      <c r="I232" s="98"/>
      <c r="J232" s="45"/>
      <c r="K232" s="98"/>
      <c r="L232" s="52"/>
      <c r="M232" s="52"/>
      <c r="N232" s="52"/>
      <c r="O232" s="52"/>
      <c r="P232" s="52"/>
      <c r="Q232" s="52"/>
      <c r="R232" s="52"/>
      <c r="S232" s="52"/>
      <c r="T232" s="52"/>
      <c r="U232" s="52"/>
      <c r="V232" s="52"/>
      <c r="W232" s="52"/>
      <c r="X232" s="52"/>
      <c r="Y232" s="52"/>
      <c r="Z232" s="52"/>
      <c r="AA232" s="52"/>
      <c r="AB232" s="46"/>
      <c r="AC232" s="46"/>
      <c r="AD232" s="47"/>
      <c r="AE232" s="47"/>
      <c r="AF232" s="48"/>
      <c r="AG232" s="48"/>
      <c r="AI232" s="56"/>
    </row>
    <row r="233" spans="1:35" x14ac:dyDescent="0.25">
      <c r="A233" s="49"/>
      <c r="B233" s="49"/>
      <c r="C233" s="44">
        <v>42178</v>
      </c>
      <c r="D233" s="45"/>
      <c r="E233" s="98"/>
      <c r="F233" s="45"/>
      <c r="G233" s="98"/>
      <c r="H233" s="45"/>
      <c r="I233" s="98"/>
      <c r="J233" s="45"/>
      <c r="K233" s="98"/>
      <c r="L233" s="50"/>
      <c r="M233" s="99"/>
      <c r="N233" s="50"/>
      <c r="O233" s="99"/>
      <c r="P233" s="50"/>
      <c r="Q233" s="99"/>
      <c r="R233" s="50"/>
      <c r="S233" s="99"/>
      <c r="T233" s="50"/>
      <c r="U233" s="99"/>
      <c r="V233" s="50"/>
      <c r="W233" s="99"/>
      <c r="X233" s="50"/>
      <c r="Y233" s="99"/>
      <c r="Z233" s="50"/>
      <c r="AA233" s="99"/>
      <c r="AB233" s="46"/>
      <c r="AC233" s="46"/>
      <c r="AD233" s="47"/>
      <c r="AE233" s="47"/>
      <c r="AF233" s="48"/>
      <c r="AG233" s="48"/>
      <c r="AI233" s="56"/>
    </row>
    <row r="234" spans="1:35" x14ac:dyDescent="0.25">
      <c r="A234" s="49"/>
      <c r="B234" s="49"/>
      <c r="C234" s="44">
        <v>42179</v>
      </c>
      <c r="D234" s="45"/>
      <c r="E234" s="98"/>
      <c r="F234" s="45"/>
      <c r="G234" s="98"/>
      <c r="H234" s="45"/>
      <c r="I234" s="98"/>
      <c r="J234" s="45"/>
      <c r="K234" s="98"/>
      <c r="L234" s="50"/>
      <c r="M234" s="99"/>
      <c r="N234" s="50"/>
      <c r="O234" s="99"/>
      <c r="P234" s="50"/>
      <c r="Q234" s="99"/>
      <c r="R234" s="50"/>
      <c r="S234" s="99"/>
      <c r="T234" s="50"/>
      <c r="U234" s="99"/>
      <c r="V234" s="50"/>
      <c r="W234" s="99"/>
      <c r="X234" s="50"/>
      <c r="Y234" s="99"/>
      <c r="Z234" s="50"/>
      <c r="AA234" s="99"/>
      <c r="AB234" s="46"/>
      <c r="AC234" s="46"/>
      <c r="AD234" s="47"/>
      <c r="AE234" s="47"/>
      <c r="AF234" s="48"/>
      <c r="AG234" s="48"/>
      <c r="AI234" s="56"/>
    </row>
    <row r="235" spans="1:35" x14ac:dyDescent="0.25">
      <c r="A235" s="49"/>
      <c r="B235" s="49"/>
      <c r="C235" s="44">
        <v>42180</v>
      </c>
      <c r="D235" s="45"/>
      <c r="E235" s="98"/>
      <c r="F235" s="45"/>
      <c r="G235" s="98"/>
      <c r="H235" s="45"/>
      <c r="I235" s="98"/>
      <c r="J235" s="45"/>
      <c r="K235" s="98"/>
      <c r="L235" s="50"/>
      <c r="M235" s="99"/>
      <c r="N235" s="50"/>
      <c r="O235" s="99"/>
      <c r="P235" s="50"/>
      <c r="Q235" s="99"/>
      <c r="R235" s="50"/>
      <c r="S235" s="99"/>
      <c r="T235" s="50"/>
      <c r="U235" s="99"/>
      <c r="V235" s="50"/>
      <c r="W235" s="99"/>
      <c r="X235" s="50"/>
      <c r="Y235" s="99"/>
      <c r="Z235" s="50"/>
      <c r="AA235" s="99"/>
      <c r="AB235" s="46"/>
      <c r="AC235" s="46"/>
      <c r="AD235" s="47"/>
      <c r="AE235" s="47"/>
      <c r="AF235" s="48"/>
      <c r="AG235" s="48"/>
      <c r="AI235" s="56"/>
    </row>
    <row r="236" spans="1:35" x14ac:dyDescent="0.25">
      <c r="A236" s="49"/>
      <c r="B236" s="49"/>
      <c r="C236" s="44">
        <v>42181</v>
      </c>
      <c r="D236" s="45"/>
      <c r="E236" s="98"/>
      <c r="F236" s="45"/>
      <c r="G236" s="98"/>
      <c r="H236" s="45"/>
      <c r="I236" s="98"/>
      <c r="J236" s="45"/>
      <c r="K236" s="98"/>
      <c r="L236" s="50"/>
      <c r="M236" s="99"/>
      <c r="N236" s="50"/>
      <c r="O236" s="99"/>
      <c r="P236" s="50"/>
      <c r="Q236" s="99"/>
      <c r="R236" s="50"/>
      <c r="S236" s="99"/>
      <c r="T236" s="50"/>
      <c r="U236" s="99"/>
      <c r="V236" s="50"/>
      <c r="W236" s="99"/>
      <c r="X236" s="50"/>
      <c r="Y236" s="99"/>
      <c r="Z236" s="50"/>
      <c r="AA236" s="99"/>
      <c r="AB236" s="46"/>
      <c r="AC236" s="46"/>
      <c r="AD236" s="47"/>
      <c r="AE236" s="47"/>
      <c r="AF236" s="48"/>
      <c r="AG236" s="48"/>
      <c r="AI236" s="39"/>
    </row>
    <row r="237" spans="1:35" ht="15.75" x14ac:dyDescent="0.25">
      <c r="A237" s="40" t="s">
        <v>33</v>
      </c>
      <c r="B237" s="41">
        <v>27</v>
      </c>
      <c r="C237" s="51"/>
      <c r="D237" s="42"/>
      <c r="E237" s="42"/>
      <c r="F237" s="42"/>
      <c r="G237" s="42"/>
      <c r="H237" s="42"/>
      <c r="I237" s="42"/>
      <c r="J237" s="42"/>
      <c r="K237" s="42"/>
      <c r="L237" s="42"/>
      <c r="M237" s="42"/>
      <c r="N237" s="42"/>
      <c r="O237" s="42"/>
      <c r="P237" s="42"/>
      <c r="Q237" s="42"/>
      <c r="R237" s="42"/>
      <c r="S237" s="42"/>
      <c r="T237" s="42"/>
      <c r="U237" s="42"/>
      <c r="V237" s="42"/>
      <c r="W237" s="42"/>
      <c r="X237" s="42"/>
      <c r="Y237" s="42"/>
      <c r="Z237" s="42"/>
      <c r="AA237" s="42"/>
      <c r="AB237" s="43"/>
      <c r="AC237" s="43"/>
      <c r="AD237" s="43"/>
      <c r="AE237" s="43"/>
      <c r="AF237" s="43"/>
      <c r="AG237" s="43"/>
      <c r="AI237" s="56"/>
    </row>
    <row r="238" spans="1:35" x14ac:dyDescent="0.25">
      <c r="A238" s="49"/>
      <c r="B238" s="49"/>
      <c r="C238" s="44">
        <v>42184</v>
      </c>
      <c r="D238" s="45"/>
      <c r="E238" s="98"/>
      <c r="F238" s="45"/>
      <c r="G238" s="98"/>
      <c r="H238" s="45"/>
      <c r="I238" s="98"/>
      <c r="J238" s="45"/>
      <c r="K238" s="98"/>
      <c r="L238" s="50"/>
      <c r="M238" s="99"/>
      <c r="N238" s="50"/>
      <c r="O238" s="99"/>
      <c r="P238" s="50"/>
      <c r="Q238" s="99"/>
      <c r="R238" s="50"/>
      <c r="S238" s="99"/>
      <c r="T238" s="50"/>
      <c r="U238" s="99"/>
      <c r="V238" s="50"/>
      <c r="W238" s="99"/>
      <c r="X238" s="50"/>
      <c r="Y238" s="99"/>
      <c r="Z238" s="50"/>
      <c r="AA238" s="99"/>
      <c r="AB238" s="46"/>
      <c r="AC238" s="46"/>
      <c r="AD238" s="47"/>
      <c r="AE238" s="47"/>
      <c r="AF238" s="48"/>
      <c r="AG238" s="48"/>
      <c r="AI238" s="56"/>
    </row>
    <row r="239" spans="1:35" x14ac:dyDescent="0.25">
      <c r="A239" s="49"/>
      <c r="B239" s="49"/>
      <c r="C239" s="44">
        <v>42185</v>
      </c>
      <c r="D239" s="45"/>
      <c r="E239" s="98"/>
      <c r="F239" s="45"/>
      <c r="G239" s="98"/>
      <c r="H239" s="45"/>
      <c r="I239" s="98"/>
      <c r="J239" s="45"/>
      <c r="K239" s="98"/>
      <c r="L239" s="50"/>
      <c r="M239" s="99"/>
      <c r="N239" s="50"/>
      <c r="O239" s="99"/>
      <c r="P239" s="50"/>
      <c r="Q239" s="99"/>
      <c r="R239" s="50"/>
      <c r="S239" s="99"/>
      <c r="T239" s="50"/>
      <c r="U239" s="99"/>
      <c r="V239" s="50"/>
      <c r="W239" s="99"/>
      <c r="X239" s="50"/>
      <c r="Y239" s="99"/>
      <c r="Z239" s="50"/>
      <c r="AA239" s="99"/>
      <c r="AB239" s="46"/>
      <c r="AC239" s="46"/>
      <c r="AD239" s="47"/>
      <c r="AE239" s="47"/>
      <c r="AF239" s="48"/>
      <c r="AG239" s="48"/>
      <c r="AI239" s="56"/>
    </row>
    <row r="240" spans="1:35" ht="15.75" x14ac:dyDescent="0.25">
      <c r="A240" s="35" t="str">
        <f>PROPER(TEXT(DATE(2015,7,1),"mmmm aaaa"))</f>
        <v>Juillet 2015</v>
      </c>
      <c r="B240" s="36"/>
      <c r="C240" s="36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  <c r="P240" s="37"/>
      <c r="Q240" s="37"/>
      <c r="R240" s="37"/>
      <c r="S240" s="37"/>
      <c r="T240" s="37"/>
      <c r="U240" s="37"/>
      <c r="V240" s="37"/>
      <c r="W240" s="37"/>
      <c r="X240" s="37"/>
      <c r="Y240" s="37"/>
      <c r="Z240" s="37"/>
      <c r="AA240" s="37"/>
      <c r="AB240" s="38"/>
      <c r="AC240" s="38"/>
      <c r="AD240" s="38"/>
      <c r="AE240" s="38"/>
      <c r="AF240" s="38"/>
      <c r="AG240" s="38"/>
      <c r="AI240" s="56"/>
    </row>
    <row r="241" spans="1:35" x14ac:dyDescent="0.25">
      <c r="A241" s="56"/>
      <c r="B241" s="49"/>
      <c r="C241" s="44">
        <v>42186</v>
      </c>
      <c r="D241" s="45"/>
      <c r="E241" s="98"/>
      <c r="F241" s="45"/>
      <c r="G241" s="98"/>
      <c r="H241" s="45"/>
      <c r="I241" s="98"/>
      <c r="J241" s="45"/>
      <c r="K241" s="98"/>
      <c r="L241" s="50"/>
      <c r="M241" s="99"/>
      <c r="N241" s="50"/>
      <c r="O241" s="99"/>
      <c r="P241" s="50"/>
      <c r="Q241" s="99"/>
      <c r="R241" s="50"/>
      <c r="S241" s="99"/>
      <c r="T241" s="50"/>
      <c r="U241" s="99"/>
      <c r="V241" s="50"/>
      <c r="W241" s="99"/>
      <c r="X241" s="50"/>
      <c r="Y241" s="99"/>
      <c r="Z241" s="50"/>
      <c r="AA241" s="99"/>
      <c r="AB241" s="46"/>
      <c r="AC241" s="46"/>
      <c r="AD241" s="47"/>
      <c r="AE241" s="47"/>
      <c r="AF241" s="48"/>
      <c r="AG241" s="48"/>
      <c r="AI241" s="56"/>
    </row>
    <row r="242" spans="1:35" x14ac:dyDescent="0.25">
      <c r="A242" s="49"/>
      <c r="B242" s="49"/>
      <c r="C242" s="44">
        <v>42187</v>
      </c>
      <c r="D242" s="45"/>
      <c r="E242" s="98"/>
      <c r="F242" s="45"/>
      <c r="G242" s="98"/>
      <c r="H242" s="45"/>
      <c r="I242" s="98"/>
      <c r="J242" s="45"/>
      <c r="K242" s="98"/>
      <c r="L242" s="50"/>
      <c r="M242" s="99"/>
      <c r="N242" s="50"/>
      <c r="O242" s="99"/>
      <c r="P242" s="50"/>
      <c r="Q242" s="99"/>
      <c r="R242" s="50"/>
      <c r="S242" s="99"/>
      <c r="T242" s="50"/>
      <c r="U242" s="99"/>
      <c r="V242" s="50"/>
      <c r="W242" s="99"/>
      <c r="X242" s="50"/>
      <c r="Y242" s="99"/>
      <c r="Z242" s="50"/>
      <c r="AA242" s="99"/>
      <c r="AB242" s="46"/>
      <c r="AC242" s="46"/>
      <c r="AD242" s="47"/>
      <c r="AE242" s="47"/>
      <c r="AF242" s="48"/>
      <c r="AG242" s="48"/>
      <c r="AI242" s="39"/>
    </row>
    <row r="243" spans="1:35" x14ac:dyDescent="0.25">
      <c r="A243" s="49"/>
      <c r="B243" s="49"/>
      <c r="C243" s="44">
        <v>42188</v>
      </c>
      <c r="D243" s="45"/>
      <c r="E243" s="98"/>
      <c r="F243" s="45"/>
      <c r="G243" s="98"/>
      <c r="H243" s="45"/>
      <c r="I243" s="98"/>
      <c r="J243" s="45"/>
      <c r="K243" s="98"/>
      <c r="L243" s="50"/>
      <c r="M243" s="99"/>
      <c r="N243" s="50"/>
      <c r="O243" s="99"/>
      <c r="P243" s="50"/>
      <c r="Q243" s="99"/>
      <c r="R243" s="50"/>
      <c r="S243" s="99"/>
      <c r="T243" s="50"/>
      <c r="U243" s="99"/>
      <c r="V243" s="50"/>
      <c r="W243" s="99"/>
      <c r="X243" s="50"/>
      <c r="Y243" s="99"/>
      <c r="Z243" s="50"/>
      <c r="AA243" s="99"/>
      <c r="AB243" s="46"/>
      <c r="AC243" s="46"/>
      <c r="AD243" s="47"/>
      <c r="AE243" s="47"/>
      <c r="AF243" s="48"/>
      <c r="AG243" s="48"/>
      <c r="AI243" s="56"/>
    </row>
    <row r="244" spans="1:35" ht="15.75" x14ac:dyDescent="0.25">
      <c r="A244" s="40" t="s">
        <v>33</v>
      </c>
      <c r="B244" s="41">
        <v>28</v>
      </c>
      <c r="C244" s="51"/>
      <c r="D244" s="42"/>
      <c r="E244" s="42"/>
      <c r="F244" s="42"/>
      <c r="G244" s="42"/>
      <c r="H244" s="42"/>
      <c r="I244" s="42"/>
      <c r="J244" s="42"/>
      <c r="K244" s="42"/>
      <c r="L244" s="42"/>
      <c r="M244" s="42"/>
      <c r="N244" s="42"/>
      <c r="O244" s="42"/>
      <c r="P244" s="42"/>
      <c r="Q244" s="42"/>
      <c r="R244" s="42"/>
      <c r="S244" s="42"/>
      <c r="T244" s="42"/>
      <c r="U244" s="42"/>
      <c r="V244" s="42"/>
      <c r="W244" s="42"/>
      <c r="X244" s="42"/>
      <c r="Y244" s="42"/>
      <c r="Z244" s="42"/>
      <c r="AA244" s="42"/>
      <c r="AB244" s="43"/>
      <c r="AC244" s="43"/>
      <c r="AD244" s="43"/>
      <c r="AE244" s="43"/>
      <c r="AF244" s="43"/>
      <c r="AG244" s="43"/>
      <c r="AI244" s="56"/>
    </row>
    <row r="245" spans="1:35" x14ac:dyDescent="0.25">
      <c r="A245" s="49"/>
      <c r="B245" s="49"/>
      <c r="C245" s="44">
        <v>42191</v>
      </c>
      <c r="D245" s="45"/>
      <c r="E245" s="98"/>
      <c r="F245" s="45"/>
      <c r="G245" s="98"/>
      <c r="H245" s="45"/>
      <c r="I245" s="98"/>
      <c r="J245" s="45"/>
      <c r="K245" s="98"/>
      <c r="L245" s="50"/>
      <c r="M245" s="99"/>
      <c r="N245" s="50"/>
      <c r="O245" s="99"/>
      <c r="P245" s="50"/>
      <c r="Q245" s="99"/>
      <c r="R245" s="50"/>
      <c r="S245" s="99"/>
      <c r="T245" s="50"/>
      <c r="U245" s="99"/>
      <c r="V245" s="50"/>
      <c r="W245" s="99"/>
      <c r="X245" s="50"/>
      <c r="Y245" s="99"/>
      <c r="Z245" s="50"/>
      <c r="AA245" s="99"/>
      <c r="AB245" s="46"/>
      <c r="AC245" s="46"/>
      <c r="AD245" s="47"/>
      <c r="AE245" s="47"/>
      <c r="AF245" s="48"/>
      <c r="AG245" s="48"/>
      <c r="AI245" s="56"/>
    </row>
    <row r="246" spans="1:35" x14ac:dyDescent="0.25">
      <c r="A246" s="49"/>
      <c r="B246" s="49"/>
      <c r="C246" s="44">
        <v>42192</v>
      </c>
      <c r="D246" s="45"/>
      <c r="E246" s="98"/>
      <c r="F246" s="45"/>
      <c r="G246" s="98"/>
      <c r="H246" s="45"/>
      <c r="I246" s="98"/>
      <c r="J246" s="45"/>
      <c r="K246" s="98"/>
      <c r="L246" s="50"/>
      <c r="M246" s="99"/>
      <c r="N246" s="50"/>
      <c r="O246" s="99"/>
      <c r="P246" s="50"/>
      <c r="Q246" s="99"/>
      <c r="R246" s="50"/>
      <c r="S246" s="99"/>
      <c r="T246" s="50"/>
      <c r="U246" s="99"/>
      <c r="V246" s="50"/>
      <c r="W246" s="99"/>
      <c r="X246" s="50"/>
      <c r="Y246" s="99"/>
      <c r="Z246" s="50"/>
      <c r="AA246" s="99"/>
      <c r="AB246" s="46"/>
      <c r="AC246" s="46"/>
      <c r="AD246" s="47"/>
      <c r="AE246" s="47"/>
      <c r="AF246" s="48"/>
      <c r="AG246" s="48"/>
      <c r="AI246" s="56"/>
    </row>
    <row r="247" spans="1:35" x14ac:dyDescent="0.25">
      <c r="A247" s="49"/>
      <c r="B247" s="49"/>
      <c r="C247" s="44">
        <v>42193</v>
      </c>
      <c r="D247" s="45"/>
      <c r="E247" s="98"/>
      <c r="F247" s="45"/>
      <c r="G247" s="98"/>
      <c r="H247" s="45"/>
      <c r="I247" s="98"/>
      <c r="J247" s="45"/>
      <c r="K247" s="98"/>
      <c r="L247" s="50"/>
      <c r="M247" s="99"/>
      <c r="N247" s="50"/>
      <c r="O247" s="99"/>
      <c r="P247" s="50"/>
      <c r="Q247" s="99"/>
      <c r="R247" s="50"/>
      <c r="S247" s="99"/>
      <c r="T247" s="50"/>
      <c r="U247" s="99"/>
      <c r="V247" s="50"/>
      <c r="W247" s="99"/>
      <c r="X247" s="50"/>
      <c r="Y247" s="99"/>
      <c r="Z247" s="50"/>
      <c r="AA247" s="99"/>
      <c r="AB247" s="46"/>
      <c r="AC247" s="46"/>
      <c r="AD247" s="47"/>
      <c r="AE247" s="47"/>
      <c r="AF247" s="48"/>
      <c r="AG247" s="48"/>
      <c r="AI247" s="56"/>
    </row>
    <row r="248" spans="1:35" x14ac:dyDescent="0.25">
      <c r="A248" s="49"/>
      <c r="B248" s="49"/>
      <c r="C248" s="44">
        <v>42194</v>
      </c>
      <c r="D248" s="45"/>
      <c r="E248" s="98"/>
      <c r="F248" s="45"/>
      <c r="G248" s="98"/>
      <c r="H248" s="45"/>
      <c r="I248" s="98"/>
      <c r="J248" s="45"/>
      <c r="K248" s="98"/>
      <c r="L248" s="50"/>
      <c r="M248" s="99"/>
      <c r="N248" s="50"/>
      <c r="O248" s="99"/>
      <c r="P248" s="50"/>
      <c r="Q248" s="99"/>
      <c r="R248" s="50"/>
      <c r="S248" s="99"/>
      <c r="T248" s="50"/>
      <c r="U248" s="99"/>
      <c r="V248" s="50"/>
      <c r="W248" s="99"/>
      <c r="X248" s="50"/>
      <c r="Y248" s="99"/>
      <c r="Z248" s="50"/>
      <c r="AA248" s="99"/>
      <c r="AB248" s="46"/>
      <c r="AC248" s="46"/>
      <c r="AD248" s="47"/>
      <c r="AE248" s="47"/>
      <c r="AF248" s="48"/>
      <c r="AG248" s="48"/>
      <c r="AI248" s="39"/>
    </row>
    <row r="249" spans="1:35" x14ac:dyDescent="0.25">
      <c r="A249" s="49"/>
      <c r="B249" s="49"/>
      <c r="C249" s="44">
        <v>42195</v>
      </c>
      <c r="D249" s="45"/>
      <c r="E249" s="98"/>
      <c r="F249" s="45"/>
      <c r="G249" s="98"/>
      <c r="H249" s="45"/>
      <c r="I249" s="98"/>
      <c r="J249" s="45"/>
      <c r="K249" s="98"/>
      <c r="L249" s="50"/>
      <c r="M249" s="99"/>
      <c r="N249" s="50"/>
      <c r="O249" s="99"/>
      <c r="P249" s="50"/>
      <c r="Q249" s="99"/>
      <c r="R249" s="50"/>
      <c r="S249" s="99"/>
      <c r="T249" s="50"/>
      <c r="U249" s="99"/>
      <c r="V249" s="50"/>
      <c r="W249" s="99"/>
      <c r="X249" s="50"/>
      <c r="Y249" s="99"/>
      <c r="Z249" s="50"/>
      <c r="AA249" s="99"/>
      <c r="AB249" s="46"/>
      <c r="AC249" s="46"/>
      <c r="AD249" s="47"/>
      <c r="AE249" s="47"/>
      <c r="AF249" s="48"/>
      <c r="AG249" s="48"/>
      <c r="AI249" s="56"/>
    </row>
    <row r="250" spans="1:35" ht="15.75" x14ac:dyDescent="0.25">
      <c r="A250" s="40" t="s">
        <v>33</v>
      </c>
      <c r="B250" s="41">
        <v>29</v>
      </c>
      <c r="C250" s="51"/>
      <c r="D250" s="42"/>
      <c r="E250" s="42"/>
      <c r="F250" s="42"/>
      <c r="G250" s="42"/>
      <c r="H250" s="42"/>
      <c r="I250" s="42"/>
      <c r="J250" s="42"/>
      <c r="K250" s="42"/>
      <c r="L250" s="42"/>
      <c r="M250" s="42"/>
      <c r="N250" s="42"/>
      <c r="O250" s="42"/>
      <c r="P250" s="42"/>
      <c r="Q250" s="42"/>
      <c r="R250" s="42"/>
      <c r="S250" s="42"/>
      <c r="T250" s="42"/>
      <c r="U250" s="42"/>
      <c r="V250" s="42"/>
      <c r="W250" s="42"/>
      <c r="X250" s="42"/>
      <c r="Y250" s="42"/>
      <c r="Z250" s="42"/>
      <c r="AA250" s="42"/>
      <c r="AB250" s="43"/>
      <c r="AC250" s="43"/>
      <c r="AD250" s="43"/>
      <c r="AE250" s="43"/>
      <c r="AF250" s="43"/>
      <c r="AG250" s="43"/>
      <c r="AI250" s="56"/>
    </row>
    <row r="251" spans="1:35" x14ac:dyDescent="0.25">
      <c r="A251" s="49"/>
      <c r="B251" s="49"/>
      <c r="C251" s="44">
        <v>42198</v>
      </c>
      <c r="D251" s="45"/>
      <c r="E251" s="98"/>
      <c r="F251" s="45"/>
      <c r="G251" s="98"/>
      <c r="H251" s="45"/>
      <c r="I251" s="98"/>
      <c r="J251" s="45"/>
      <c r="K251" s="98"/>
      <c r="L251" s="50"/>
      <c r="M251" s="99"/>
      <c r="N251" s="50"/>
      <c r="O251" s="99"/>
      <c r="P251" s="50"/>
      <c r="Q251" s="99"/>
      <c r="R251" s="50"/>
      <c r="S251" s="99"/>
      <c r="T251" s="50"/>
      <c r="U251" s="99"/>
      <c r="V251" s="50"/>
      <c r="W251" s="99"/>
      <c r="X251" s="50"/>
      <c r="Y251" s="99"/>
      <c r="Z251" s="50"/>
      <c r="AA251" s="99"/>
      <c r="AB251" s="46"/>
      <c r="AC251" s="46"/>
      <c r="AD251" s="47"/>
      <c r="AE251" s="47"/>
      <c r="AF251" s="48"/>
      <c r="AG251" s="48"/>
      <c r="AI251" s="56"/>
    </row>
    <row r="252" spans="1:35" x14ac:dyDescent="0.25">
      <c r="A252" s="49"/>
      <c r="B252" s="49"/>
      <c r="C252" s="44">
        <v>42200</v>
      </c>
      <c r="D252" s="45"/>
      <c r="E252" s="98"/>
      <c r="F252" s="45"/>
      <c r="G252" s="98"/>
      <c r="H252" s="45"/>
      <c r="I252" s="98"/>
      <c r="J252" s="45"/>
      <c r="K252" s="98"/>
      <c r="L252" s="50"/>
      <c r="M252" s="99"/>
      <c r="N252" s="50"/>
      <c r="O252" s="99"/>
      <c r="P252" s="50"/>
      <c r="Q252" s="99"/>
      <c r="R252" s="50"/>
      <c r="S252" s="99"/>
      <c r="T252" s="50"/>
      <c r="U252" s="99"/>
      <c r="V252" s="50"/>
      <c r="W252" s="99"/>
      <c r="X252" s="50"/>
      <c r="Y252" s="99"/>
      <c r="Z252" s="50"/>
      <c r="AA252" s="99"/>
      <c r="AB252" s="46"/>
      <c r="AC252" s="46"/>
      <c r="AD252" s="47"/>
      <c r="AE252" s="47"/>
      <c r="AF252" s="48"/>
      <c r="AG252" s="48"/>
      <c r="AI252" s="56"/>
    </row>
    <row r="253" spans="1:35" x14ac:dyDescent="0.25">
      <c r="A253" s="49"/>
      <c r="B253" s="49"/>
      <c r="C253" s="44">
        <v>42201</v>
      </c>
      <c r="D253" s="45"/>
      <c r="E253" s="98"/>
      <c r="F253" s="45"/>
      <c r="G253" s="98"/>
      <c r="H253" s="45"/>
      <c r="I253" s="98"/>
      <c r="J253" s="45"/>
      <c r="K253" s="98"/>
      <c r="L253" s="50"/>
      <c r="M253" s="99"/>
      <c r="N253" s="50"/>
      <c r="O253" s="99"/>
      <c r="P253" s="50"/>
      <c r="Q253" s="99"/>
      <c r="R253" s="50"/>
      <c r="S253" s="99"/>
      <c r="T253" s="50"/>
      <c r="U253" s="99"/>
      <c r="V253" s="50"/>
      <c r="W253" s="99"/>
      <c r="X253" s="50"/>
      <c r="Y253" s="99"/>
      <c r="Z253" s="50"/>
      <c r="AA253" s="99"/>
      <c r="AB253" s="46"/>
      <c r="AC253" s="46"/>
      <c r="AD253" s="47"/>
      <c r="AE253" s="47"/>
      <c r="AF253" s="48"/>
      <c r="AG253" s="48"/>
      <c r="AI253" s="39"/>
    </row>
    <row r="254" spans="1:35" x14ac:dyDescent="0.25">
      <c r="A254" s="49"/>
      <c r="B254" s="49"/>
      <c r="C254" s="44">
        <v>42202</v>
      </c>
      <c r="D254" s="45"/>
      <c r="E254" s="98"/>
      <c r="F254" s="45"/>
      <c r="G254" s="98"/>
      <c r="H254" s="45"/>
      <c r="I254" s="98"/>
      <c r="J254" s="45"/>
      <c r="K254" s="98"/>
      <c r="L254" s="50"/>
      <c r="M254" s="99"/>
      <c r="N254" s="50"/>
      <c r="O254" s="99"/>
      <c r="P254" s="50"/>
      <c r="Q254" s="99"/>
      <c r="R254" s="50"/>
      <c r="S254" s="99"/>
      <c r="T254" s="50"/>
      <c r="U254" s="99"/>
      <c r="V254" s="50"/>
      <c r="W254" s="99"/>
      <c r="X254" s="50"/>
      <c r="Y254" s="99"/>
      <c r="Z254" s="50"/>
      <c r="AA254" s="99"/>
      <c r="AB254" s="46"/>
      <c r="AC254" s="46"/>
      <c r="AD254" s="47"/>
      <c r="AE254" s="47"/>
      <c r="AF254" s="48"/>
      <c r="AG254" s="48"/>
      <c r="AI254" s="56"/>
    </row>
    <row r="255" spans="1:35" ht="15.75" x14ac:dyDescent="0.25">
      <c r="A255" s="40" t="s">
        <v>33</v>
      </c>
      <c r="B255" s="41">
        <v>30</v>
      </c>
      <c r="C255" s="51"/>
      <c r="D255" s="42"/>
      <c r="E255" s="42"/>
      <c r="F255" s="42"/>
      <c r="G255" s="42"/>
      <c r="H255" s="42"/>
      <c r="I255" s="42"/>
      <c r="J255" s="42"/>
      <c r="K255" s="42"/>
      <c r="L255" s="42"/>
      <c r="M255" s="42"/>
      <c r="N255" s="42"/>
      <c r="O255" s="42"/>
      <c r="P255" s="42"/>
      <c r="Q255" s="42"/>
      <c r="R255" s="42"/>
      <c r="S255" s="42"/>
      <c r="T255" s="42"/>
      <c r="U255" s="42"/>
      <c r="V255" s="42"/>
      <c r="W255" s="42"/>
      <c r="X255" s="42"/>
      <c r="Y255" s="42"/>
      <c r="Z255" s="42"/>
      <c r="AA255" s="42"/>
      <c r="AB255" s="43"/>
      <c r="AC255" s="43"/>
      <c r="AD255" s="43"/>
      <c r="AE255" s="43"/>
      <c r="AF255" s="43"/>
      <c r="AG255" s="43"/>
      <c r="AI255" s="56"/>
    </row>
    <row r="256" spans="1:35" x14ac:dyDescent="0.25">
      <c r="A256" s="49"/>
      <c r="B256" s="49"/>
      <c r="C256" s="44">
        <v>42205</v>
      </c>
      <c r="D256" s="45"/>
      <c r="E256" s="98"/>
      <c r="F256" s="45"/>
      <c r="G256" s="98"/>
      <c r="H256" s="45"/>
      <c r="I256" s="98"/>
      <c r="J256" s="45"/>
      <c r="K256" s="98"/>
      <c r="L256" s="50"/>
      <c r="M256" s="99"/>
      <c r="N256" s="50"/>
      <c r="O256" s="99"/>
      <c r="P256" s="50"/>
      <c r="Q256" s="99"/>
      <c r="R256" s="50"/>
      <c r="S256" s="99"/>
      <c r="T256" s="50"/>
      <c r="U256" s="99"/>
      <c r="V256" s="50"/>
      <c r="W256" s="99"/>
      <c r="X256" s="50"/>
      <c r="Y256" s="99"/>
      <c r="Z256" s="50"/>
      <c r="AA256" s="99"/>
      <c r="AB256" s="46"/>
      <c r="AC256" s="46"/>
      <c r="AD256" s="47"/>
      <c r="AE256" s="47"/>
      <c r="AF256" s="48"/>
      <c r="AG256" s="48"/>
      <c r="AI256" s="56"/>
    </row>
    <row r="257" spans="1:35" x14ac:dyDescent="0.25">
      <c r="A257" s="49"/>
      <c r="B257" s="49"/>
      <c r="C257" s="44">
        <v>42206</v>
      </c>
      <c r="D257" s="45"/>
      <c r="E257" s="98"/>
      <c r="F257" s="45"/>
      <c r="G257" s="98"/>
      <c r="H257" s="45"/>
      <c r="I257" s="98"/>
      <c r="J257" s="45"/>
      <c r="K257" s="98"/>
      <c r="L257" s="50"/>
      <c r="M257" s="99"/>
      <c r="N257" s="50"/>
      <c r="O257" s="99"/>
      <c r="P257" s="50"/>
      <c r="Q257" s="99"/>
      <c r="R257" s="50"/>
      <c r="S257" s="99"/>
      <c r="T257" s="50"/>
      <c r="U257" s="99"/>
      <c r="V257" s="50"/>
      <c r="W257" s="99"/>
      <c r="X257" s="50"/>
      <c r="Y257" s="99"/>
      <c r="Z257" s="50"/>
      <c r="AA257" s="99"/>
      <c r="AB257" s="46"/>
      <c r="AC257" s="46"/>
      <c r="AD257" s="47"/>
      <c r="AE257" s="47"/>
      <c r="AF257" s="48"/>
      <c r="AG257" s="48"/>
      <c r="AI257" s="56"/>
    </row>
    <row r="258" spans="1:35" x14ac:dyDescent="0.25">
      <c r="A258" s="49"/>
      <c r="B258" s="49"/>
      <c r="C258" s="44">
        <v>42207</v>
      </c>
      <c r="D258" s="45"/>
      <c r="E258" s="98"/>
      <c r="F258" s="45"/>
      <c r="G258" s="98"/>
      <c r="H258" s="45"/>
      <c r="I258" s="98"/>
      <c r="J258" s="45"/>
      <c r="K258" s="98"/>
      <c r="L258" s="50"/>
      <c r="M258" s="99"/>
      <c r="N258" s="50"/>
      <c r="O258" s="99"/>
      <c r="P258" s="50"/>
      <c r="Q258" s="99"/>
      <c r="R258" s="50"/>
      <c r="S258" s="99"/>
      <c r="T258" s="50"/>
      <c r="U258" s="99"/>
      <c r="V258" s="50"/>
      <c r="W258" s="99"/>
      <c r="X258" s="50"/>
      <c r="Y258" s="99"/>
      <c r="Z258" s="50"/>
      <c r="AA258" s="99"/>
      <c r="AB258" s="46"/>
      <c r="AC258" s="46"/>
      <c r="AD258" s="47"/>
      <c r="AE258" s="47"/>
      <c r="AF258" s="48"/>
      <c r="AG258" s="48"/>
      <c r="AI258" s="56"/>
    </row>
    <row r="259" spans="1:35" x14ac:dyDescent="0.25">
      <c r="A259" s="49"/>
      <c r="B259" s="49"/>
      <c r="C259" s="44">
        <v>42208</v>
      </c>
      <c r="D259" s="45"/>
      <c r="E259" s="98"/>
      <c r="F259" s="45"/>
      <c r="G259" s="98"/>
      <c r="H259" s="45"/>
      <c r="I259" s="98"/>
      <c r="J259" s="45"/>
      <c r="K259" s="98"/>
      <c r="L259" s="50"/>
      <c r="M259" s="99"/>
      <c r="N259" s="50"/>
      <c r="O259" s="99"/>
      <c r="P259" s="50"/>
      <c r="Q259" s="99"/>
      <c r="R259" s="50"/>
      <c r="S259" s="99"/>
      <c r="T259" s="50"/>
      <c r="U259" s="99"/>
      <c r="V259" s="50"/>
      <c r="W259" s="99"/>
      <c r="X259" s="50"/>
      <c r="Y259" s="99"/>
      <c r="Z259" s="50"/>
      <c r="AA259" s="99"/>
      <c r="AB259" s="46"/>
      <c r="AC259" s="46"/>
      <c r="AD259" s="47"/>
      <c r="AE259" s="47"/>
      <c r="AF259" s="48"/>
      <c r="AG259" s="48"/>
      <c r="AI259" s="39"/>
    </row>
    <row r="260" spans="1:35" x14ac:dyDescent="0.25">
      <c r="A260" s="49"/>
      <c r="B260" s="49"/>
      <c r="C260" s="44">
        <v>42209</v>
      </c>
      <c r="D260" s="45"/>
      <c r="E260" s="98"/>
      <c r="F260" s="45"/>
      <c r="G260" s="98"/>
      <c r="H260" s="45"/>
      <c r="I260" s="98"/>
      <c r="J260" s="45"/>
      <c r="K260" s="98"/>
      <c r="L260" s="50"/>
      <c r="M260" s="99"/>
      <c r="N260" s="50"/>
      <c r="O260" s="99"/>
      <c r="P260" s="50"/>
      <c r="Q260" s="99"/>
      <c r="R260" s="50"/>
      <c r="S260" s="99"/>
      <c r="T260" s="50"/>
      <c r="U260" s="99"/>
      <c r="V260" s="50"/>
      <c r="W260" s="99"/>
      <c r="X260" s="50"/>
      <c r="Y260" s="99"/>
      <c r="Z260" s="50"/>
      <c r="AA260" s="99"/>
      <c r="AB260" s="46"/>
      <c r="AC260" s="46"/>
      <c r="AD260" s="47"/>
      <c r="AE260" s="47"/>
      <c r="AF260" s="48"/>
      <c r="AG260" s="48"/>
      <c r="AI260" s="56"/>
    </row>
    <row r="261" spans="1:35" ht="15.75" x14ac:dyDescent="0.25">
      <c r="A261" s="40" t="s">
        <v>33</v>
      </c>
      <c r="B261" s="41">
        <v>31</v>
      </c>
      <c r="C261" s="51"/>
      <c r="D261" s="42"/>
      <c r="E261" s="42"/>
      <c r="F261" s="42"/>
      <c r="G261" s="42"/>
      <c r="H261" s="42"/>
      <c r="I261" s="42"/>
      <c r="J261" s="42"/>
      <c r="K261" s="42"/>
      <c r="L261" s="42"/>
      <c r="M261" s="42"/>
      <c r="N261" s="42"/>
      <c r="O261" s="42"/>
      <c r="P261" s="42"/>
      <c r="Q261" s="42"/>
      <c r="R261" s="42"/>
      <c r="S261" s="42"/>
      <c r="T261" s="42"/>
      <c r="U261" s="42"/>
      <c r="V261" s="42"/>
      <c r="W261" s="42"/>
      <c r="X261" s="42"/>
      <c r="Y261" s="42"/>
      <c r="Z261" s="42"/>
      <c r="AA261" s="42"/>
      <c r="AB261" s="43"/>
      <c r="AC261" s="43"/>
      <c r="AD261" s="43"/>
      <c r="AE261" s="43"/>
      <c r="AF261" s="43"/>
      <c r="AG261" s="43"/>
      <c r="AI261" s="56"/>
    </row>
    <row r="262" spans="1:35" x14ac:dyDescent="0.25">
      <c r="A262" s="49"/>
      <c r="B262" s="49"/>
      <c r="C262" s="44">
        <v>42212</v>
      </c>
      <c r="D262" s="45"/>
      <c r="E262" s="98"/>
      <c r="F262" s="45"/>
      <c r="G262" s="98"/>
      <c r="H262" s="45"/>
      <c r="I262" s="98"/>
      <c r="J262" s="45"/>
      <c r="K262" s="98"/>
      <c r="L262" s="50"/>
      <c r="M262" s="99"/>
      <c r="N262" s="50"/>
      <c r="O262" s="99"/>
      <c r="P262" s="50"/>
      <c r="Q262" s="99"/>
      <c r="R262" s="50"/>
      <c r="S262" s="99"/>
      <c r="T262" s="50"/>
      <c r="U262" s="99"/>
      <c r="V262" s="50"/>
      <c r="W262" s="99"/>
      <c r="X262" s="50"/>
      <c r="Y262" s="99"/>
      <c r="Z262" s="50"/>
      <c r="AA262" s="99"/>
      <c r="AB262" s="46"/>
      <c r="AC262" s="46"/>
      <c r="AD262" s="47"/>
      <c r="AE262" s="47"/>
      <c r="AF262" s="48"/>
      <c r="AG262" s="48"/>
      <c r="AI262" s="56"/>
    </row>
    <row r="263" spans="1:35" x14ac:dyDescent="0.25">
      <c r="A263" s="49"/>
      <c r="B263" s="49"/>
      <c r="C263" s="44">
        <v>42213</v>
      </c>
      <c r="D263" s="45"/>
      <c r="E263" s="98"/>
      <c r="F263" s="45"/>
      <c r="G263" s="98"/>
      <c r="H263" s="45"/>
      <c r="I263" s="98"/>
      <c r="J263" s="45"/>
      <c r="K263" s="98"/>
      <c r="L263" s="50"/>
      <c r="M263" s="99"/>
      <c r="N263" s="50"/>
      <c r="O263" s="99"/>
      <c r="P263" s="50"/>
      <c r="Q263" s="99"/>
      <c r="R263" s="50"/>
      <c r="S263" s="99"/>
      <c r="T263" s="50"/>
      <c r="U263" s="99"/>
      <c r="V263" s="50"/>
      <c r="W263" s="99"/>
      <c r="X263" s="50"/>
      <c r="Y263" s="99"/>
      <c r="Z263" s="50"/>
      <c r="AA263" s="99"/>
      <c r="AB263" s="46"/>
      <c r="AC263" s="46"/>
      <c r="AD263" s="47"/>
      <c r="AE263" s="47"/>
      <c r="AF263" s="48"/>
      <c r="AG263" s="48"/>
      <c r="AI263" s="56"/>
    </row>
    <row r="264" spans="1:35" x14ac:dyDescent="0.25">
      <c r="A264" s="49"/>
      <c r="B264" s="49"/>
      <c r="C264" s="44">
        <v>42214</v>
      </c>
      <c r="D264" s="45"/>
      <c r="E264" s="98"/>
      <c r="F264" s="45"/>
      <c r="G264" s="98"/>
      <c r="H264" s="45"/>
      <c r="I264" s="98"/>
      <c r="J264" s="45"/>
      <c r="K264" s="98"/>
      <c r="L264" s="52"/>
      <c r="M264" s="52"/>
      <c r="N264" s="52"/>
      <c r="O264" s="52"/>
      <c r="P264" s="52"/>
      <c r="Q264" s="52"/>
      <c r="R264" s="52"/>
      <c r="S264" s="52"/>
      <c r="T264" s="52"/>
      <c r="U264" s="52"/>
      <c r="V264" s="52"/>
      <c r="W264" s="52"/>
      <c r="X264" s="52"/>
      <c r="Y264" s="52"/>
      <c r="Z264" s="52"/>
      <c r="AA264" s="52"/>
      <c r="AB264" s="46"/>
      <c r="AC264" s="46"/>
      <c r="AD264" s="47"/>
      <c r="AE264" s="47"/>
      <c r="AF264" s="48"/>
      <c r="AG264" s="48"/>
      <c r="AI264" s="56"/>
    </row>
    <row r="265" spans="1:35" x14ac:dyDescent="0.25">
      <c r="A265" s="49"/>
      <c r="B265" s="49"/>
      <c r="C265" s="44">
        <v>42215</v>
      </c>
      <c r="D265" s="45"/>
      <c r="E265" s="98"/>
      <c r="F265" s="45"/>
      <c r="G265" s="98"/>
      <c r="H265" s="45"/>
      <c r="I265" s="98"/>
      <c r="J265" s="45"/>
      <c r="K265" s="98"/>
      <c r="L265" s="50"/>
      <c r="M265" s="99"/>
      <c r="N265" s="50"/>
      <c r="O265" s="99"/>
      <c r="P265" s="50"/>
      <c r="Q265" s="99"/>
      <c r="R265" s="50"/>
      <c r="S265" s="99"/>
      <c r="T265" s="50"/>
      <c r="U265" s="99"/>
      <c r="V265" s="50"/>
      <c r="W265" s="99"/>
      <c r="X265" s="50"/>
      <c r="Y265" s="99"/>
      <c r="Z265" s="50"/>
      <c r="AA265" s="99"/>
      <c r="AB265" s="46"/>
      <c r="AC265" s="46"/>
      <c r="AD265" s="47"/>
      <c r="AE265" s="47"/>
      <c r="AF265" s="48"/>
      <c r="AG265" s="48"/>
      <c r="AI265" s="39"/>
    </row>
    <row r="266" spans="1:35" x14ac:dyDescent="0.25">
      <c r="A266" s="49"/>
      <c r="B266" s="49"/>
      <c r="C266" s="44">
        <v>42216</v>
      </c>
      <c r="D266" s="45"/>
      <c r="E266" s="98"/>
      <c r="F266" s="45"/>
      <c r="G266" s="98"/>
      <c r="H266" s="45"/>
      <c r="I266" s="98"/>
      <c r="J266" s="45"/>
      <c r="K266" s="98"/>
      <c r="L266" s="50"/>
      <c r="M266" s="99"/>
      <c r="N266" s="50"/>
      <c r="O266" s="99"/>
      <c r="P266" s="50"/>
      <c r="Q266" s="99"/>
      <c r="R266" s="50"/>
      <c r="S266" s="99"/>
      <c r="T266" s="50"/>
      <c r="U266" s="99"/>
      <c r="V266" s="50"/>
      <c r="W266" s="99"/>
      <c r="X266" s="50"/>
      <c r="Y266" s="99"/>
      <c r="Z266" s="50"/>
      <c r="AA266" s="99"/>
      <c r="AB266" s="46"/>
      <c r="AC266" s="46"/>
      <c r="AD266" s="47"/>
      <c r="AE266" s="47"/>
      <c r="AF266" s="48"/>
      <c r="AG266" s="48"/>
      <c r="AI266" s="56"/>
    </row>
    <row r="267" spans="1:35" ht="15.75" x14ac:dyDescent="0.25">
      <c r="A267" s="35" t="str">
        <f>PROPER(TEXT(DATE(2015,8,1),"mmmm aaaa"))</f>
        <v>Août 2015</v>
      </c>
      <c r="B267" s="36"/>
      <c r="C267" s="36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  <c r="P267" s="37"/>
      <c r="Q267" s="37"/>
      <c r="R267" s="37"/>
      <c r="S267" s="37"/>
      <c r="T267" s="37"/>
      <c r="U267" s="37"/>
      <c r="V267" s="37"/>
      <c r="W267" s="37"/>
      <c r="X267" s="37"/>
      <c r="Y267" s="37"/>
      <c r="Z267" s="37"/>
      <c r="AA267" s="37"/>
      <c r="AB267" s="38"/>
      <c r="AC267" s="38"/>
      <c r="AD267" s="38"/>
      <c r="AE267" s="38"/>
      <c r="AF267" s="38"/>
      <c r="AG267" s="38"/>
      <c r="AI267" s="56"/>
    </row>
    <row r="268" spans="1:35" ht="15.75" x14ac:dyDescent="0.25">
      <c r="A268" s="40" t="s">
        <v>33</v>
      </c>
      <c r="B268" s="41">
        <v>32</v>
      </c>
      <c r="C268" s="51"/>
      <c r="D268" s="42"/>
      <c r="E268" s="42"/>
      <c r="F268" s="42"/>
      <c r="G268" s="42"/>
      <c r="H268" s="42"/>
      <c r="I268" s="42"/>
      <c r="J268" s="42"/>
      <c r="K268" s="42"/>
      <c r="L268" s="42"/>
      <c r="M268" s="42"/>
      <c r="N268" s="42"/>
      <c r="O268" s="42"/>
      <c r="P268" s="42"/>
      <c r="Q268" s="42"/>
      <c r="R268" s="42"/>
      <c r="S268" s="42"/>
      <c r="T268" s="42"/>
      <c r="U268" s="42"/>
      <c r="V268" s="42"/>
      <c r="W268" s="42"/>
      <c r="X268" s="42"/>
      <c r="Y268" s="42"/>
      <c r="Z268" s="42"/>
      <c r="AA268" s="42"/>
      <c r="AB268" s="43"/>
      <c r="AC268" s="43"/>
      <c r="AD268" s="43"/>
      <c r="AE268" s="43"/>
      <c r="AF268" s="43"/>
      <c r="AG268" s="43"/>
      <c r="AI268" s="56"/>
    </row>
    <row r="269" spans="1:35" x14ac:dyDescent="0.25">
      <c r="A269" s="56"/>
      <c r="B269" s="49"/>
      <c r="C269" s="44">
        <v>42219</v>
      </c>
      <c r="D269" s="45"/>
      <c r="E269" s="98"/>
      <c r="F269" s="45"/>
      <c r="G269" s="98"/>
      <c r="H269" s="45"/>
      <c r="I269" s="98"/>
      <c r="J269" s="45"/>
      <c r="K269" s="98"/>
      <c r="L269" s="50"/>
      <c r="M269" s="99"/>
      <c r="N269" s="50"/>
      <c r="O269" s="99"/>
      <c r="P269" s="50"/>
      <c r="Q269" s="99"/>
      <c r="R269" s="50"/>
      <c r="S269" s="99"/>
      <c r="T269" s="50"/>
      <c r="U269" s="99"/>
      <c r="V269" s="50"/>
      <c r="W269" s="99"/>
      <c r="X269" s="50"/>
      <c r="Y269" s="99"/>
      <c r="Z269" s="50"/>
      <c r="AA269" s="99"/>
      <c r="AB269" s="46"/>
      <c r="AC269" s="46"/>
      <c r="AD269" s="47"/>
      <c r="AE269" s="47"/>
      <c r="AF269" s="48"/>
      <c r="AG269" s="48"/>
      <c r="AI269" s="56"/>
    </row>
    <row r="270" spans="1:35" x14ac:dyDescent="0.25">
      <c r="A270" s="49"/>
      <c r="B270" s="49"/>
      <c r="C270" s="44">
        <v>42220</v>
      </c>
      <c r="D270" s="45"/>
      <c r="E270" s="98"/>
      <c r="F270" s="45"/>
      <c r="G270" s="98"/>
      <c r="H270" s="45"/>
      <c r="I270" s="98"/>
      <c r="J270" s="45"/>
      <c r="K270" s="98"/>
      <c r="L270" s="50"/>
      <c r="M270" s="99"/>
      <c r="N270" s="50"/>
      <c r="O270" s="99"/>
      <c r="P270" s="50"/>
      <c r="Q270" s="99"/>
      <c r="R270" s="50"/>
      <c r="S270" s="99"/>
      <c r="T270" s="50"/>
      <c r="U270" s="99"/>
      <c r="V270" s="50"/>
      <c r="W270" s="99"/>
      <c r="X270" s="50"/>
      <c r="Y270" s="99"/>
      <c r="Z270" s="50"/>
      <c r="AA270" s="99"/>
      <c r="AB270" s="46"/>
      <c r="AC270" s="46"/>
      <c r="AD270" s="47"/>
      <c r="AE270" s="47"/>
      <c r="AF270" s="48"/>
      <c r="AG270" s="48"/>
      <c r="AI270" s="56"/>
    </row>
    <row r="271" spans="1:35" x14ac:dyDescent="0.25">
      <c r="A271" s="49"/>
      <c r="B271" s="49"/>
      <c r="C271" s="44">
        <v>42221</v>
      </c>
      <c r="D271" s="45"/>
      <c r="E271" s="98"/>
      <c r="F271" s="45"/>
      <c r="G271" s="98"/>
      <c r="H271" s="45"/>
      <c r="I271" s="98"/>
      <c r="J271" s="45"/>
      <c r="K271" s="98"/>
      <c r="L271" s="50"/>
      <c r="M271" s="99"/>
      <c r="N271" s="50"/>
      <c r="O271" s="99"/>
      <c r="P271" s="50"/>
      <c r="Q271" s="99"/>
      <c r="R271" s="50"/>
      <c r="S271" s="99"/>
      <c r="T271" s="50"/>
      <c r="U271" s="99"/>
      <c r="V271" s="50"/>
      <c r="W271" s="99"/>
      <c r="X271" s="50"/>
      <c r="Y271" s="99"/>
      <c r="Z271" s="50"/>
      <c r="AA271" s="99"/>
      <c r="AB271" s="46"/>
      <c r="AC271" s="46"/>
      <c r="AD271" s="47"/>
      <c r="AE271" s="47"/>
      <c r="AF271" s="48"/>
      <c r="AG271" s="48"/>
      <c r="AI271" s="39"/>
    </row>
    <row r="272" spans="1:35" x14ac:dyDescent="0.25">
      <c r="A272" s="49"/>
      <c r="B272" s="49"/>
      <c r="C272" s="44">
        <v>42222</v>
      </c>
      <c r="D272" s="45"/>
      <c r="E272" s="98"/>
      <c r="F272" s="45"/>
      <c r="G272" s="98"/>
      <c r="H272" s="45"/>
      <c r="I272" s="98"/>
      <c r="J272" s="45"/>
      <c r="K272" s="98"/>
      <c r="L272" s="50"/>
      <c r="M272" s="99"/>
      <c r="N272" s="50"/>
      <c r="O272" s="99"/>
      <c r="P272" s="50"/>
      <c r="Q272" s="99"/>
      <c r="R272" s="50"/>
      <c r="S272" s="99"/>
      <c r="T272" s="50"/>
      <c r="U272" s="99"/>
      <c r="V272" s="50"/>
      <c r="W272" s="99"/>
      <c r="X272" s="50"/>
      <c r="Y272" s="99"/>
      <c r="Z272" s="50"/>
      <c r="AA272" s="99"/>
      <c r="AB272" s="46"/>
      <c r="AC272" s="46"/>
      <c r="AD272" s="47"/>
      <c r="AE272" s="47"/>
      <c r="AF272" s="48"/>
      <c r="AG272" s="48"/>
      <c r="AI272" s="56"/>
    </row>
    <row r="273" spans="1:35" x14ac:dyDescent="0.25">
      <c r="A273" s="49"/>
      <c r="B273" s="49"/>
      <c r="C273" s="44">
        <v>42223</v>
      </c>
      <c r="D273" s="45"/>
      <c r="E273" s="98"/>
      <c r="F273" s="45"/>
      <c r="G273" s="98"/>
      <c r="H273" s="45"/>
      <c r="I273" s="98"/>
      <c r="J273" s="45"/>
      <c r="K273" s="98"/>
      <c r="L273" s="50"/>
      <c r="M273" s="99"/>
      <c r="N273" s="50"/>
      <c r="O273" s="99"/>
      <c r="P273" s="50"/>
      <c r="Q273" s="99"/>
      <c r="R273" s="50"/>
      <c r="S273" s="99"/>
      <c r="T273" s="50"/>
      <c r="U273" s="99"/>
      <c r="V273" s="50"/>
      <c r="W273" s="99"/>
      <c r="X273" s="50"/>
      <c r="Y273" s="99"/>
      <c r="Z273" s="50"/>
      <c r="AA273" s="99"/>
      <c r="AB273" s="46"/>
      <c r="AC273" s="46"/>
      <c r="AD273" s="47"/>
      <c r="AE273" s="47"/>
      <c r="AF273" s="48"/>
      <c r="AG273" s="48"/>
      <c r="AI273" s="56"/>
    </row>
    <row r="274" spans="1:35" ht="15.75" x14ac:dyDescent="0.25">
      <c r="A274" s="40" t="s">
        <v>33</v>
      </c>
      <c r="B274" s="41">
        <v>33</v>
      </c>
      <c r="C274" s="51"/>
      <c r="D274" s="42"/>
      <c r="E274" s="42"/>
      <c r="F274" s="42"/>
      <c r="G274" s="42"/>
      <c r="H274" s="42"/>
      <c r="I274" s="42"/>
      <c r="J274" s="42"/>
      <c r="K274" s="42"/>
      <c r="L274" s="42"/>
      <c r="M274" s="42"/>
      <c r="N274" s="42"/>
      <c r="O274" s="42"/>
      <c r="P274" s="42"/>
      <c r="Q274" s="42"/>
      <c r="R274" s="42"/>
      <c r="S274" s="42"/>
      <c r="T274" s="42"/>
      <c r="U274" s="42"/>
      <c r="V274" s="42"/>
      <c r="W274" s="42"/>
      <c r="X274" s="42"/>
      <c r="Y274" s="42"/>
      <c r="Z274" s="42"/>
      <c r="AA274" s="42"/>
      <c r="AB274" s="43"/>
      <c r="AC274" s="43"/>
      <c r="AD274" s="43"/>
      <c r="AE274" s="43"/>
      <c r="AF274" s="43"/>
      <c r="AG274" s="43"/>
      <c r="AI274" s="56"/>
    </row>
    <row r="275" spans="1:35" x14ac:dyDescent="0.25">
      <c r="A275" s="49"/>
      <c r="B275" s="49"/>
      <c r="C275" s="44">
        <v>42226</v>
      </c>
      <c r="D275" s="45"/>
      <c r="E275" s="98"/>
      <c r="F275" s="45"/>
      <c r="G275" s="98"/>
      <c r="H275" s="45"/>
      <c r="I275" s="98"/>
      <c r="J275" s="45"/>
      <c r="K275" s="98"/>
      <c r="L275" s="50"/>
      <c r="M275" s="99"/>
      <c r="N275" s="50"/>
      <c r="O275" s="99"/>
      <c r="P275" s="50"/>
      <c r="Q275" s="99"/>
      <c r="R275" s="50"/>
      <c r="S275" s="99"/>
      <c r="T275" s="50"/>
      <c r="U275" s="99"/>
      <c r="V275" s="50"/>
      <c r="W275" s="99"/>
      <c r="X275" s="50"/>
      <c r="Y275" s="99"/>
      <c r="Z275" s="50"/>
      <c r="AA275" s="99"/>
      <c r="AB275" s="46"/>
      <c r="AC275" s="46"/>
      <c r="AD275" s="47"/>
      <c r="AE275" s="47"/>
      <c r="AF275" s="48"/>
      <c r="AG275" s="48"/>
      <c r="AI275" s="56"/>
    </row>
    <row r="276" spans="1:35" x14ac:dyDescent="0.25">
      <c r="A276" s="49"/>
      <c r="B276" s="49"/>
      <c r="C276" s="44">
        <v>42227</v>
      </c>
      <c r="D276" s="45"/>
      <c r="E276" s="98"/>
      <c r="F276" s="45"/>
      <c r="G276" s="98"/>
      <c r="H276" s="45"/>
      <c r="I276" s="98"/>
      <c r="J276" s="45"/>
      <c r="K276" s="98"/>
      <c r="L276" s="50"/>
      <c r="M276" s="99"/>
      <c r="N276" s="50"/>
      <c r="O276" s="99"/>
      <c r="P276" s="50"/>
      <c r="Q276" s="99"/>
      <c r="R276" s="50"/>
      <c r="S276" s="99"/>
      <c r="T276" s="50"/>
      <c r="U276" s="99"/>
      <c r="V276" s="50"/>
      <c r="W276" s="99"/>
      <c r="X276" s="50"/>
      <c r="Y276" s="99"/>
      <c r="Z276" s="50"/>
      <c r="AA276" s="99"/>
      <c r="AB276" s="46"/>
      <c r="AC276" s="46"/>
      <c r="AD276" s="47"/>
      <c r="AE276" s="47"/>
      <c r="AF276" s="48"/>
      <c r="AG276" s="48"/>
      <c r="AI276" s="56"/>
    </row>
    <row r="277" spans="1:35" x14ac:dyDescent="0.25">
      <c r="A277" s="49"/>
      <c r="B277" s="49"/>
      <c r="C277" s="44">
        <v>42228</v>
      </c>
      <c r="D277" s="45"/>
      <c r="E277" s="98"/>
      <c r="F277" s="45"/>
      <c r="G277" s="98"/>
      <c r="H277" s="45"/>
      <c r="I277" s="98"/>
      <c r="J277" s="45"/>
      <c r="K277" s="98"/>
      <c r="L277" s="50"/>
      <c r="M277" s="99"/>
      <c r="N277" s="50"/>
      <c r="O277" s="99"/>
      <c r="P277" s="50"/>
      <c r="Q277" s="99"/>
      <c r="R277" s="50"/>
      <c r="S277" s="99"/>
      <c r="T277" s="50"/>
      <c r="U277" s="99"/>
      <c r="V277" s="50"/>
      <c r="W277" s="99"/>
      <c r="X277" s="50"/>
      <c r="Y277" s="99"/>
      <c r="Z277" s="50"/>
      <c r="AA277" s="99"/>
      <c r="AB277" s="46"/>
      <c r="AC277" s="46"/>
      <c r="AD277" s="47"/>
      <c r="AE277" s="47"/>
      <c r="AF277" s="48"/>
      <c r="AG277" s="48"/>
      <c r="AI277" s="39"/>
    </row>
    <row r="278" spans="1:35" x14ac:dyDescent="0.25">
      <c r="A278" s="49"/>
      <c r="B278" s="49"/>
      <c r="C278" s="44">
        <v>42229</v>
      </c>
      <c r="D278" s="45"/>
      <c r="E278" s="98"/>
      <c r="F278" s="45"/>
      <c r="G278" s="98"/>
      <c r="H278" s="45"/>
      <c r="I278" s="98"/>
      <c r="J278" s="45"/>
      <c r="K278" s="98"/>
      <c r="L278" s="50"/>
      <c r="M278" s="99"/>
      <c r="N278" s="50"/>
      <c r="O278" s="99"/>
      <c r="P278" s="50"/>
      <c r="Q278" s="99"/>
      <c r="R278" s="50"/>
      <c r="S278" s="99"/>
      <c r="T278" s="50"/>
      <c r="U278" s="99"/>
      <c r="V278" s="50"/>
      <c r="W278" s="99"/>
      <c r="X278" s="50"/>
      <c r="Y278" s="99"/>
      <c r="Z278" s="50"/>
      <c r="AA278" s="99"/>
      <c r="AB278" s="46"/>
      <c r="AC278" s="46"/>
      <c r="AD278" s="47"/>
      <c r="AE278" s="47"/>
      <c r="AF278" s="48"/>
      <c r="AG278" s="48"/>
      <c r="AI278" s="56"/>
    </row>
    <row r="279" spans="1:35" x14ac:dyDescent="0.25">
      <c r="A279" s="49"/>
      <c r="B279" s="49"/>
      <c r="C279" s="44">
        <v>42230</v>
      </c>
      <c r="D279" s="45"/>
      <c r="E279" s="98"/>
      <c r="F279" s="45"/>
      <c r="G279" s="98"/>
      <c r="H279" s="45"/>
      <c r="I279" s="98"/>
      <c r="J279" s="45"/>
      <c r="K279" s="98"/>
      <c r="L279" s="50"/>
      <c r="M279" s="99"/>
      <c r="N279" s="50"/>
      <c r="O279" s="99"/>
      <c r="P279" s="50"/>
      <c r="Q279" s="99"/>
      <c r="R279" s="50"/>
      <c r="S279" s="99"/>
      <c r="T279" s="50"/>
      <c r="U279" s="99"/>
      <c r="V279" s="50"/>
      <c r="W279" s="99"/>
      <c r="X279" s="50"/>
      <c r="Y279" s="99"/>
      <c r="Z279" s="50"/>
      <c r="AA279" s="99"/>
      <c r="AB279" s="46"/>
      <c r="AC279" s="46"/>
      <c r="AD279" s="47"/>
      <c r="AE279" s="47"/>
      <c r="AF279" s="48"/>
      <c r="AG279" s="48"/>
      <c r="AI279" s="56"/>
    </row>
    <row r="280" spans="1:35" ht="15.75" x14ac:dyDescent="0.25">
      <c r="A280" s="40" t="s">
        <v>33</v>
      </c>
      <c r="B280" s="41">
        <v>34</v>
      </c>
      <c r="C280" s="51"/>
      <c r="D280" s="42"/>
      <c r="E280" s="42"/>
      <c r="F280" s="42"/>
      <c r="G280" s="42"/>
      <c r="H280" s="42"/>
      <c r="I280" s="42"/>
      <c r="J280" s="42"/>
      <c r="K280" s="42"/>
      <c r="L280" s="42"/>
      <c r="M280" s="42"/>
      <c r="N280" s="42"/>
      <c r="O280" s="42"/>
      <c r="P280" s="42"/>
      <c r="Q280" s="42"/>
      <c r="R280" s="42"/>
      <c r="S280" s="42"/>
      <c r="T280" s="42"/>
      <c r="U280" s="42"/>
      <c r="V280" s="42"/>
      <c r="W280" s="42"/>
      <c r="X280" s="42"/>
      <c r="Y280" s="42"/>
      <c r="Z280" s="42"/>
      <c r="AA280" s="42"/>
      <c r="AB280" s="43"/>
      <c r="AC280" s="43"/>
      <c r="AD280" s="43"/>
      <c r="AE280" s="43"/>
      <c r="AF280" s="43"/>
      <c r="AG280" s="43"/>
      <c r="AI280" s="56"/>
    </row>
    <row r="281" spans="1:35" x14ac:dyDescent="0.25">
      <c r="A281" s="49"/>
      <c r="B281" s="49"/>
      <c r="C281" s="44">
        <v>42233</v>
      </c>
      <c r="D281" s="45"/>
      <c r="E281" s="98"/>
      <c r="F281" s="45"/>
      <c r="G281" s="98"/>
      <c r="H281" s="45"/>
      <c r="I281" s="98"/>
      <c r="J281" s="45"/>
      <c r="K281" s="98"/>
      <c r="L281" s="50"/>
      <c r="M281" s="99"/>
      <c r="N281" s="50"/>
      <c r="O281" s="99"/>
      <c r="P281" s="50"/>
      <c r="Q281" s="99"/>
      <c r="R281" s="50"/>
      <c r="S281" s="99"/>
      <c r="T281" s="50"/>
      <c r="U281" s="99"/>
      <c r="V281" s="50"/>
      <c r="W281" s="99"/>
      <c r="X281" s="50"/>
      <c r="Y281" s="99"/>
      <c r="Z281" s="50"/>
      <c r="AA281" s="99"/>
      <c r="AB281" s="46"/>
      <c r="AC281" s="46"/>
      <c r="AD281" s="47"/>
      <c r="AE281" s="47"/>
      <c r="AF281" s="48"/>
      <c r="AG281" s="48"/>
      <c r="AI281" s="56"/>
    </row>
    <row r="282" spans="1:35" x14ac:dyDescent="0.25">
      <c r="A282" s="49"/>
      <c r="B282" s="49"/>
      <c r="C282" s="44">
        <v>42234</v>
      </c>
      <c r="D282" s="45"/>
      <c r="E282" s="98"/>
      <c r="F282" s="45"/>
      <c r="G282" s="98"/>
      <c r="H282" s="45"/>
      <c r="I282" s="98"/>
      <c r="J282" s="45"/>
      <c r="K282" s="98"/>
      <c r="L282" s="50"/>
      <c r="M282" s="99"/>
      <c r="N282" s="50"/>
      <c r="O282" s="99"/>
      <c r="P282" s="50"/>
      <c r="Q282" s="99"/>
      <c r="R282" s="50"/>
      <c r="S282" s="99"/>
      <c r="T282" s="50"/>
      <c r="U282" s="99"/>
      <c r="V282" s="50"/>
      <c r="W282" s="99"/>
      <c r="X282" s="50"/>
      <c r="Y282" s="99"/>
      <c r="Z282" s="50"/>
      <c r="AA282" s="99"/>
      <c r="AB282" s="46"/>
      <c r="AC282" s="46"/>
      <c r="AD282" s="47"/>
      <c r="AE282" s="47"/>
      <c r="AF282" s="48"/>
      <c r="AG282" s="48"/>
      <c r="AI282" s="56"/>
    </row>
    <row r="283" spans="1:35" x14ac:dyDescent="0.25">
      <c r="A283" s="49"/>
      <c r="B283" s="49"/>
      <c r="C283" s="44">
        <v>42235</v>
      </c>
      <c r="D283" s="45"/>
      <c r="E283" s="98"/>
      <c r="F283" s="45"/>
      <c r="G283" s="98"/>
      <c r="H283" s="45"/>
      <c r="I283" s="98"/>
      <c r="J283" s="45"/>
      <c r="K283" s="98"/>
      <c r="L283" s="50"/>
      <c r="M283" s="99"/>
      <c r="N283" s="50"/>
      <c r="O283" s="99"/>
      <c r="P283" s="50"/>
      <c r="Q283" s="99"/>
      <c r="R283" s="50"/>
      <c r="S283" s="99"/>
      <c r="T283" s="50"/>
      <c r="U283" s="99"/>
      <c r="V283" s="50"/>
      <c r="W283" s="99"/>
      <c r="X283" s="50"/>
      <c r="Y283" s="99"/>
      <c r="Z283" s="50"/>
      <c r="AA283" s="99"/>
      <c r="AB283" s="46"/>
      <c r="AC283" s="46"/>
      <c r="AD283" s="47"/>
      <c r="AE283" s="47"/>
      <c r="AF283" s="48"/>
      <c r="AG283" s="48"/>
      <c r="AI283" s="39"/>
    </row>
    <row r="284" spans="1:35" x14ac:dyDescent="0.25">
      <c r="A284" s="49"/>
      <c r="B284" s="49"/>
      <c r="C284" s="44">
        <v>42236</v>
      </c>
      <c r="D284" s="45"/>
      <c r="E284" s="98"/>
      <c r="F284" s="45"/>
      <c r="G284" s="98"/>
      <c r="H284" s="45"/>
      <c r="I284" s="98"/>
      <c r="J284" s="45"/>
      <c r="K284" s="98"/>
      <c r="L284" s="50"/>
      <c r="M284" s="99"/>
      <c r="N284" s="50"/>
      <c r="O284" s="99"/>
      <c r="P284" s="50"/>
      <c r="Q284" s="99"/>
      <c r="R284" s="50"/>
      <c r="S284" s="99"/>
      <c r="T284" s="50"/>
      <c r="U284" s="99"/>
      <c r="V284" s="50"/>
      <c r="W284" s="99"/>
      <c r="X284" s="50"/>
      <c r="Y284" s="99"/>
      <c r="Z284" s="50"/>
      <c r="AA284" s="99"/>
      <c r="AB284" s="46"/>
      <c r="AC284" s="46"/>
      <c r="AD284" s="47"/>
      <c r="AE284" s="47"/>
      <c r="AF284" s="48"/>
      <c r="AG284" s="48"/>
      <c r="AI284" s="56"/>
    </row>
    <row r="285" spans="1:35" x14ac:dyDescent="0.25">
      <c r="A285" s="49"/>
      <c r="B285" s="49"/>
      <c r="C285" s="44">
        <v>42237</v>
      </c>
      <c r="D285" s="45"/>
      <c r="E285" s="98"/>
      <c r="F285" s="45"/>
      <c r="G285" s="98"/>
      <c r="H285" s="45"/>
      <c r="I285" s="98"/>
      <c r="J285" s="45"/>
      <c r="K285" s="98"/>
      <c r="L285" s="50"/>
      <c r="M285" s="99"/>
      <c r="N285" s="50"/>
      <c r="O285" s="99"/>
      <c r="P285" s="50"/>
      <c r="Q285" s="99"/>
      <c r="R285" s="50"/>
      <c r="S285" s="99"/>
      <c r="T285" s="50"/>
      <c r="U285" s="99"/>
      <c r="V285" s="50"/>
      <c r="W285" s="99"/>
      <c r="X285" s="50"/>
      <c r="Y285" s="99"/>
      <c r="Z285" s="50"/>
      <c r="AA285" s="99"/>
      <c r="AB285" s="46"/>
      <c r="AC285" s="46"/>
      <c r="AD285" s="47"/>
      <c r="AE285" s="47"/>
      <c r="AF285" s="48"/>
      <c r="AG285" s="48"/>
      <c r="AI285" s="56"/>
    </row>
    <row r="286" spans="1:35" ht="15.75" x14ac:dyDescent="0.25">
      <c r="A286" s="40" t="s">
        <v>33</v>
      </c>
      <c r="B286" s="41">
        <v>35</v>
      </c>
      <c r="C286" s="51"/>
      <c r="D286" s="42"/>
      <c r="E286" s="42"/>
      <c r="F286" s="42"/>
      <c r="G286" s="42"/>
      <c r="H286" s="42"/>
      <c r="I286" s="42"/>
      <c r="J286" s="42"/>
      <c r="K286" s="42"/>
      <c r="L286" s="42"/>
      <c r="M286" s="42"/>
      <c r="N286" s="42"/>
      <c r="O286" s="42"/>
      <c r="P286" s="42"/>
      <c r="Q286" s="42"/>
      <c r="R286" s="42"/>
      <c r="S286" s="42"/>
      <c r="T286" s="42"/>
      <c r="U286" s="42"/>
      <c r="V286" s="42"/>
      <c r="W286" s="42"/>
      <c r="X286" s="42"/>
      <c r="Y286" s="42"/>
      <c r="Z286" s="42"/>
      <c r="AA286" s="42"/>
      <c r="AB286" s="43"/>
      <c r="AC286" s="43"/>
      <c r="AD286" s="43"/>
      <c r="AE286" s="43"/>
      <c r="AF286" s="43"/>
      <c r="AG286" s="43"/>
      <c r="AI286" s="56"/>
    </row>
    <row r="287" spans="1:35" x14ac:dyDescent="0.25">
      <c r="A287" s="49"/>
      <c r="B287" s="49"/>
      <c r="C287" s="44">
        <v>42240</v>
      </c>
      <c r="D287" s="45"/>
      <c r="E287" s="98"/>
      <c r="F287" s="45"/>
      <c r="G287" s="98"/>
      <c r="H287" s="45"/>
      <c r="I287" s="98"/>
      <c r="J287" s="45"/>
      <c r="K287" s="98"/>
      <c r="L287" s="50"/>
      <c r="M287" s="99"/>
      <c r="N287" s="50"/>
      <c r="O287" s="99"/>
      <c r="P287" s="50"/>
      <c r="Q287" s="99"/>
      <c r="R287" s="50"/>
      <c r="S287" s="99"/>
      <c r="T287" s="50"/>
      <c r="U287" s="99"/>
      <c r="V287" s="50"/>
      <c r="W287" s="99"/>
      <c r="X287" s="50"/>
      <c r="Y287" s="99"/>
      <c r="Z287" s="50"/>
      <c r="AA287" s="99"/>
      <c r="AB287" s="46"/>
      <c r="AC287" s="46"/>
      <c r="AD287" s="47"/>
      <c r="AE287" s="47"/>
      <c r="AF287" s="48"/>
      <c r="AG287" s="48"/>
      <c r="AI287" s="56"/>
    </row>
    <row r="288" spans="1:35" x14ac:dyDescent="0.25">
      <c r="A288" s="49"/>
      <c r="B288" s="49"/>
      <c r="C288" s="44">
        <v>42241</v>
      </c>
      <c r="D288" s="45"/>
      <c r="E288" s="98"/>
      <c r="F288" s="45"/>
      <c r="G288" s="98"/>
      <c r="H288" s="45"/>
      <c r="I288" s="98"/>
      <c r="J288" s="45"/>
      <c r="K288" s="98"/>
      <c r="L288" s="50"/>
      <c r="M288" s="99"/>
      <c r="N288" s="50"/>
      <c r="O288" s="99"/>
      <c r="P288" s="50"/>
      <c r="Q288" s="99"/>
      <c r="R288" s="50"/>
      <c r="S288" s="99"/>
      <c r="T288" s="50"/>
      <c r="U288" s="99"/>
      <c r="V288" s="50"/>
      <c r="W288" s="99"/>
      <c r="X288" s="50"/>
      <c r="Y288" s="99"/>
      <c r="Z288" s="50"/>
      <c r="AA288" s="99"/>
      <c r="AB288" s="46"/>
      <c r="AC288" s="46"/>
      <c r="AD288" s="47"/>
      <c r="AE288" s="47"/>
      <c r="AF288" s="48"/>
      <c r="AG288" s="48"/>
      <c r="AI288" s="56"/>
    </row>
    <row r="289" spans="1:35" x14ac:dyDescent="0.25">
      <c r="A289" s="49"/>
      <c r="B289" s="49"/>
      <c r="C289" s="44">
        <v>42242</v>
      </c>
      <c r="D289" s="45"/>
      <c r="E289" s="98"/>
      <c r="F289" s="45"/>
      <c r="G289" s="98"/>
      <c r="H289" s="45"/>
      <c r="I289" s="98"/>
      <c r="J289" s="45"/>
      <c r="K289" s="98"/>
      <c r="L289" s="50"/>
      <c r="M289" s="99"/>
      <c r="N289" s="50"/>
      <c r="O289" s="99"/>
      <c r="P289" s="50"/>
      <c r="Q289" s="99"/>
      <c r="R289" s="50"/>
      <c r="S289" s="99"/>
      <c r="T289" s="50"/>
      <c r="U289" s="99"/>
      <c r="V289" s="50"/>
      <c r="W289" s="99"/>
      <c r="X289" s="50"/>
      <c r="Y289" s="99"/>
      <c r="Z289" s="50"/>
      <c r="AA289" s="99"/>
      <c r="AB289" s="46"/>
      <c r="AC289" s="46"/>
      <c r="AD289" s="47"/>
      <c r="AE289" s="47"/>
      <c r="AF289" s="48"/>
      <c r="AG289" s="48"/>
      <c r="AI289" s="39"/>
    </row>
    <row r="290" spans="1:35" x14ac:dyDescent="0.25">
      <c r="A290" s="49"/>
      <c r="B290" s="49"/>
      <c r="C290" s="44">
        <v>42243</v>
      </c>
      <c r="D290" s="45"/>
      <c r="E290" s="98"/>
      <c r="F290" s="45"/>
      <c r="G290" s="98"/>
      <c r="H290" s="45"/>
      <c r="I290" s="98"/>
      <c r="J290" s="45"/>
      <c r="K290" s="98"/>
      <c r="L290" s="50"/>
      <c r="M290" s="99"/>
      <c r="N290" s="50"/>
      <c r="O290" s="99"/>
      <c r="P290" s="50"/>
      <c r="Q290" s="99"/>
      <c r="R290" s="50"/>
      <c r="S290" s="99"/>
      <c r="T290" s="50"/>
      <c r="U290" s="99"/>
      <c r="V290" s="50"/>
      <c r="W290" s="99"/>
      <c r="X290" s="50"/>
      <c r="Y290" s="99"/>
      <c r="Z290" s="50"/>
      <c r="AA290" s="99"/>
      <c r="AB290" s="46"/>
      <c r="AC290" s="46"/>
      <c r="AD290" s="47"/>
      <c r="AE290" s="47"/>
      <c r="AF290" s="48"/>
      <c r="AG290" s="48"/>
      <c r="AI290" s="56"/>
    </row>
    <row r="291" spans="1:35" x14ac:dyDescent="0.25">
      <c r="A291" s="49"/>
      <c r="B291" s="49"/>
      <c r="C291" s="44">
        <v>42244</v>
      </c>
      <c r="D291" s="45"/>
      <c r="E291" s="98"/>
      <c r="F291" s="45"/>
      <c r="G291" s="98"/>
      <c r="H291" s="45"/>
      <c r="I291" s="98"/>
      <c r="J291" s="45"/>
      <c r="K291" s="98"/>
      <c r="L291" s="50"/>
      <c r="M291" s="99"/>
      <c r="N291" s="50"/>
      <c r="O291" s="99"/>
      <c r="P291" s="50"/>
      <c r="Q291" s="99"/>
      <c r="R291" s="50"/>
      <c r="S291" s="99"/>
      <c r="T291" s="50"/>
      <c r="U291" s="99"/>
      <c r="V291" s="50"/>
      <c r="W291" s="99"/>
      <c r="X291" s="50"/>
      <c r="Y291" s="99"/>
      <c r="Z291" s="50"/>
      <c r="AA291" s="99"/>
      <c r="AB291" s="46"/>
      <c r="AC291" s="46"/>
      <c r="AD291" s="47"/>
      <c r="AE291" s="47"/>
      <c r="AF291" s="48"/>
      <c r="AG291" s="48"/>
      <c r="AI291" s="56"/>
    </row>
    <row r="292" spans="1:35" ht="15.75" x14ac:dyDescent="0.25">
      <c r="A292" s="40" t="s">
        <v>33</v>
      </c>
      <c r="B292" s="41">
        <v>36</v>
      </c>
      <c r="C292" s="51"/>
      <c r="D292" s="42"/>
      <c r="E292" s="42"/>
      <c r="F292" s="42"/>
      <c r="G292" s="42"/>
      <c r="H292" s="42"/>
      <c r="I292" s="42"/>
      <c r="J292" s="42"/>
      <c r="K292" s="42"/>
      <c r="L292" s="42"/>
      <c r="M292" s="42"/>
      <c r="N292" s="42"/>
      <c r="O292" s="42"/>
      <c r="P292" s="42"/>
      <c r="Q292" s="42"/>
      <c r="R292" s="42"/>
      <c r="S292" s="42"/>
      <c r="T292" s="42"/>
      <c r="U292" s="42"/>
      <c r="V292" s="42"/>
      <c r="W292" s="42"/>
      <c r="X292" s="42"/>
      <c r="Y292" s="42"/>
      <c r="Z292" s="42"/>
      <c r="AA292" s="42"/>
      <c r="AB292" s="43"/>
      <c r="AC292" s="43"/>
      <c r="AD292" s="43"/>
      <c r="AE292" s="43"/>
      <c r="AF292" s="43"/>
      <c r="AG292" s="43"/>
      <c r="AI292" s="56"/>
    </row>
    <row r="293" spans="1:35" x14ac:dyDescent="0.25">
      <c r="A293" s="49"/>
      <c r="B293" s="49"/>
      <c r="C293" s="44">
        <v>42247</v>
      </c>
      <c r="D293" s="45"/>
      <c r="E293" s="98"/>
      <c r="F293" s="45"/>
      <c r="G293" s="98"/>
      <c r="H293" s="45"/>
      <c r="I293" s="98"/>
      <c r="J293" s="45"/>
      <c r="K293" s="98"/>
      <c r="L293" s="50"/>
      <c r="M293" s="99"/>
      <c r="N293" s="50"/>
      <c r="O293" s="99"/>
      <c r="P293" s="50"/>
      <c r="Q293" s="99"/>
      <c r="R293" s="50"/>
      <c r="S293" s="99"/>
      <c r="T293" s="50"/>
      <c r="U293" s="99"/>
      <c r="V293" s="50"/>
      <c r="W293" s="99"/>
      <c r="X293" s="50"/>
      <c r="Y293" s="99"/>
      <c r="Z293" s="50"/>
      <c r="AA293" s="99"/>
      <c r="AB293" s="46"/>
      <c r="AC293" s="46"/>
      <c r="AD293" s="47"/>
      <c r="AE293" s="47"/>
      <c r="AF293" s="48"/>
      <c r="AG293" s="48"/>
      <c r="AI293" s="56"/>
    </row>
    <row r="294" spans="1:35" ht="15.75" x14ac:dyDescent="0.25">
      <c r="A294" s="35" t="str">
        <f>PROPER(TEXT(DATE(2015,9,1),"mmmm aaaa"))</f>
        <v>Septembre 2015</v>
      </c>
      <c r="B294" s="36"/>
      <c r="C294" s="36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  <c r="P294" s="37"/>
      <c r="Q294" s="37"/>
      <c r="R294" s="37"/>
      <c r="S294" s="37"/>
      <c r="T294" s="37"/>
      <c r="U294" s="37"/>
      <c r="V294" s="37"/>
      <c r="W294" s="37"/>
      <c r="X294" s="37"/>
      <c r="Y294" s="37"/>
      <c r="Z294" s="37"/>
      <c r="AA294" s="37"/>
      <c r="AB294" s="38"/>
      <c r="AC294" s="38"/>
      <c r="AD294" s="38"/>
      <c r="AE294" s="38"/>
      <c r="AF294" s="38"/>
      <c r="AG294" s="38"/>
      <c r="AI294" s="56"/>
    </row>
    <row r="295" spans="1:35" x14ac:dyDescent="0.25">
      <c r="A295" s="56"/>
      <c r="B295" s="49"/>
      <c r="C295" s="44">
        <v>42248</v>
      </c>
      <c r="D295" s="45"/>
      <c r="E295" s="98"/>
      <c r="F295" s="45"/>
      <c r="G295" s="98"/>
      <c r="H295" s="45"/>
      <c r="I295" s="98"/>
      <c r="J295" s="45"/>
      <c r="K295" s="98"/>
      <c r="L295" s="50"/>
      <c r="M295" s="99"/>
      <c r="N295" s="50"/>
      <c r="O295" s="99"/>
      <c r="P295" s="50"/>
      <c r="Q295" s="99"/>
      <c r="R295" s="50"/>
      <c r="S295" s="99"/>
      <c r="T295" s="50"/>
      <c r="U295" s="99"/>
      <c r="V295" s="50"/>
      <c r="W295" s="99"/>
      <c r="X295" s="50"/>
      <c r="Y295" s="99"/>
      <c r="Z295" s="50"/>
      <c r="AA295" s="99"/>
      <c r="AB295" s="46"/>
      <c r="AC295" s="46"/>
      <c r="AD295" s="47"/>
      <c r="AE295" s="47"/>
      <c r="AF295" s="48"/>
      <c r="AG295" s="48"/>
      <c r="AI295" s="39"/>
    </row>
    <row r="296" spans="1:35" x14ac:dyDescent="0.25">
      <c r="A296" s="49"/>
      <c r="B296" s="49"/>
      <c r="C296" s="44">
        <v>42249</v>
      </c>
      <c r="D296" s="45"/>
      <c r="E296" s="98"/>
      <c r="F296" s="45"/>
      <c r="G296" s="98"/>
      <c r="H296" s="45"/>
      <c r="I296" s="98"/>
      <c r="J296" s="45"/>
      <c r="K296" s="98"/>
      <c r="L296" s="50"/>
      <c r="M296" s="99"/>
      <c r="N296" s="50"/>
      <c r="O296" s="99"/>
      <c r="P296" s="50"/>
      <c r="Q296" s="99"/>
      <c r="R296" s="50"/>
      <c r="S296" s="99"/>
      <c r="T296" s="50"/>
      <c r="U296" s="99"/>
      <c r="V296" s="50"/>
      <c r="W296" s="99"/>
      <c r="X296" s="50"/>
      <c r="Y296" s="99"/>
      <c r="Z296" s="50"/>
      <c r="AA296" s="99"/>
      <c r="AB296" s="46"/>
      <c r="AC296" s="46"/>
      <c r="AD296" s="47"/>
      <c r="AE296" s="47"/>
      <c r="AF296" s="48"/>
      <c r="AG296" s="48"/>
      <c r="AI296" s="56"/>
    </row>
    <row r="297" spans="1:35" x14ac:dyDescent="0.25">
      <c r="A297" s="49"/>
      <c r="B297" s="49"/>
      <c r="C297" s="44">
        <v>42250</v>
      </c>
      <c r="D297" s="45"/>
      <c r="E297" s="98"/>
      <c r="F297" s="45"/>
      <c r="G297" s="98"/>
      <c r="H297" s="45"/>
      <c r="I297" s="98"/>
      <c r="J297" s="45"/>
      <c r="K297" s="98"/>
      <c r="L297" s="50"/>
      <c r="M297" s="99"/>
      <c r="N297" s="50"/>
      <c r="O297" s="99"/>
      <c r="P297" s="50"/>
      <c r="Q297" s="99"/>
      <c r="R297" s="50"/>
      <c r="S297" s="99"/>
      <c r="T297" s="50"/>
      <c r="U297" s="99"/>
      <c r="V297" s="50"/>
      <c r="W297" s="99"/>
      <c r="X297" s="50"/>
      <c r="Y297" s="99"/>
      <c r="Z297" s="50"/>
      <c r="AA297" s="99"/>
      <c r="AB297" s="46"/>
      <c r="AC297" s="46"/>
      <c r="AD297" s="47"/>
      <c r="AE297" s="47"/>
      <c r="AF297" s="48"/>
      <c r="AG297" s="48"/>
      <c r="AI297" s="56"/>
    </row>
    <row r="298" spans="1:35" x14ac:dyDescent="0.25">
      <c r="A298" s="49"/>
      <c r="B298" s="49"/>
      <c r="C298" s="44">
        <v>42251</v>
      </c>
      <c r="D298" s="45"/>
      <c r="E298" s="98"/>
      <c r="F298" s="45"/>
      <c r="G298" s="98"/>
      <c r="H298" s="45"/>
      <c r="I298" s="98"/>
      <c r="J298" s="45"/>
      <c r="K298" s="98"/>
      <c r="L298" s="52"/>
      <c r="M298" s="52"/>
      <c r="N298" s="52"/>
      <c r="O298" s="52"/>
      <c r="P298" s="52"/>
      <c r="Q298" s="52"/>
      <c r="R298" s="52"/>
      <c r="S298" s="52"/>
      <c r="T298" s="52"/>
      <c r="U298" s="52"/>
      <c r="V298" s="52"/>
      <c r="W298" s="52"/>
      <c r="X298" s="52"/>
      <c r="Y298" s="52"/>
      <c r="Z298" s="52"/>
      <c r="AA298" s="52"/>
      <c r="AB298" s="46"/>
      <c r="AC298" s="46"/>
      <c r="AD298" s="47"/>
      <c r="AE298" s="47"/>
      <c r="AF298" s="48"/>
      <c r="AG298" s="48"/>
      <c r="AI298" s="56"/>
    </row>
    <row r="299" spans="1:35" ht="15.75" x14ac:dyDescent="0.25">
      <c r="A299" s="40" t="s">
        <v>33</v>
      </c>
      <c r="B299" s="41">
        <v>37</v>
      </c>
      <c r="C299" s="51"/>
      <c r="D299" s="42"/>
      <c r="E299" s="42"/>
      <c r="F299" s="42"/>
      <c r="G299" s="42"/>
      <c r="H299" s="42"/>
      <c r="I299" s="42"/>
      <c r="J299" s="42"/>
      <c r="K299" s="42"/>
      <c r="L299" s="42"/>
      <c r="M299" s="42"/>
      <c r="N299" s="42"/>
      <c r="O299" s="42"/>
      <c r="P299" s="42"/>
      <c r="Q299" s="42"/>
      <c r="R299" s="42"/>
      <c r="S299" s="42"/>
      <c r="T299" s="42"/>
      <c r="U299" s="42"/>
      <c r="V299" s="42"/>
      <c r="W299" s="42"/>
      <c r="X299" s="42"/>
      <c r="Y299" s="42"/>
      <c r="Z299" s="42"/>
      <c r="AA299" s="42"/>
      <c r="AB299" s="43"/>
      <c r="AC299" s="43"/>
      <c r="AD299" s="43"/>
      <c r="AE299" s="43"/>
      <c r="AF299" s="43"/>
      <c r="AG299" s="43"/>
      <c r="AI299" s="56"/>
    </row>
    <row r="300" spans="1:35" x14ac:dyDescent="0.25">
      <c r="A300" s="49"/>
      <c r="B300" s="49"/>
      <c r="C300" s="44">
        <v>42254</v>
      </c>
      <c r="D300" s="45"/>
      <c r="E300" s="98"/>
      <c r="F300" s="45"/>
      <c r="G300" s="98"/>
      <c r="H300" s="45"/>
      <c r="I300" s="98"/>
      <c r="J300" s="45"/>
      <c r="K300" s="98"/>
      <c r="L300" s="50"/>
      <c r="M300" s="99"/>
      <c r="N300" s="50"/>
      <c r="O300" s="99"/>
      <c r="P300" s="50"/>
      <c r="Q300" s="99"/>
      <c r="R300" s="50"/>
      <c r="S300" s="99"/>
      <c r="T300" s="50"/>
      <c r="U300" s="99"/>
      <c r="V300" s="50"/>
      <c r="W300" s="99"/>
      <c r="X300" s="50"/>
      <c r="Y300" s="99"/>
      <c r="Z300" s="50"/>
      <c r="AA300" s="99"/>
      <c r="AB300" s="46"/>
      <c r="AC300" s="46"/>
      <c r="AD300" s="47"/>
      <c r="AE300" s="47"/>
      <c r="AF300" s="48"/>
      <c r="AG300" s="48"/>
      <c r="AI300" s="56"/>
    </row>
    <row r="301" spans="1:35" x14ac:dyDescent="0.25">
      <c r="A301" s="49"/>
      <c r="B301" s="49"/>
      <c r="C301" s="44">
        <v>42255</v>
      </c>
      <c r="D301" s="45"/>
      <c r="E301" s="98"/>
      <c r="F301" s="45"/>
      <c r="G301" s="98"/>
      <c r="H301" s="45"/>
      <c r="I301" s="98"/>
      <c r="J301" s="45"/>
      <c r="K301" s="98"/>
      <c r="L301" s="50"/>
      <c r="M301" s="99"/>
      <c r="N301" s="50"/>
      <c r="O301" s="99"/>
      <c r="P301" s="50"/>
      <c r="Q301" s="99"/>
      <c r="R301" s="50"/>
      <c r="S301" s="99"/>
      <c r="T301" s="50"/>
      <c r="U301" s="99"/>
      <c r="V301" s="50"/>
      <c r="W301" s="99"/>
      <c r="X301" s="50"/>
      <c r="Y301" s="99"/>
      <c r="Z301" s="50"/>
      <c r="AA301" s="99"/>
      <c r="AB301" s="46"/>
      <c r="AC301" s="46"/>
      <c r="AD301" s="47"/>
      <c r="AE301" s="47"/>
      <c r="AF301" s="48"/>
      <c r="AG301" s="48"/>
      <c r="AI301" s="39"/>
    </row>
    <row r="302" spans="1:35" x14ac:dyDescent="0.25">
      <c r="A302" s="49"/>
      <c r="B302" s="49"/>
      <c r="C302" s="44">
        <v>42256</v>
      </c>
      <c r="D302" s="45"/>
      <c r="E302" s="98"/>
      <c r="F302" s="45"/>
      <c r="G302" s="98"/>
      <c r="H302" s="45"/>
      <c r="I302" s="98"/>
      <c r="J302" s="45"/>
      <c r="K302" s="98"/>
      <c r="L302" s="50"/>
      <c r="M302" s="99"/>
      <c r="N302" s="50"/>
      <c r="O302" s="99"/>
      <c r="P302" s="50"/>
      <c r="Q302" s="99"/>
      <c r="R302" s="50"/>
      <c r="S302" s="99"/>
      <c r="T302" s="50"/>
      <c r="U302" s="99"/>
      <c r="V302" s="50"/>
      <c r="W302" s="99"/>
      <c r="X302" s="50"/>
      <c r="Y302" s="99"/>
      <c r="Z302" s="50"/>
      <c r="AA302" s="99"/>
      <c r="AB302" s="46"/>
      <c r="AC302" s="46"/>
      <c r="AD302" s="47"/>
      <c r="AE302" s="47"/>
      <c r="AF302" s="48"/>
      <c r="AG302" s="48"/>
      <c r="AI302" s="56"/>
    </row>
    <row r="303" spans="1:35" x14ac:dyDescent="0.25">
      <c r="A303" s="49"/>
      <c r="B303" s="49"/>
      <c r="C303" s="44">
        <v>42257</v>
      </c>
      <c r="D303" s="45"/>
      <c r="E303" s="98"/>
      <c r="F303" s="45"/>
      <c r="G303" s="98"/>
      <c r="H303" s="45"/>
      <c r="I303" s="98"/>
      <c r="J303" s="45"/>
      <c r="K303" s="98"/>
      <c r="L303" s="50"/>
      <c r="M303" s="99"/>
      <c r="N303" s="50"/>
      <c r="O303" s="99"/>
      <c r="P303" s="50"/>
      <c r="Q303" s="99"/>
      <c r="R303" s="50"/>
      <c r="S303" s="99"/>
      <c r="T303" s="50"/>
      <c r="U303" s="99"/>
      <c r="V303" s="50"/>
      <c r="W303" s="99"/>
      <c r="X303" s="50"/>
      <c r="Y303" s="99"/>
      <c r="Z303" s="50"/>
      <c r="AA303" s="99"/>
      <c r="AB303" s="46"/>
      <c r="AC303" s="46"/>
      <c r="AD303" s="47"/>
      <c r="AE303" s="47"/>
      <c r="AF303" s="48"/>
      <c r="AG303" s="48"/>
      <c r="AI303" s="56"/>
    </row>
    <row r="304" spans="1:35" x14ac:dyDescent="0.25">
      <c r="A304" s="49"/>
      <c r="B304" s="49"/>
      <c r="C304" s="44">
        <v>42258</v>
      </c>
      <c r="D304" s="45"/>
      <c r="E304" s="98"/>
      <c r="F304" s="45"/>
      <c r="G304" s="98"/>
      <c r="H304" s="45"/>
      <c r="I304" s="98"/>
      <c r="J304" s="45"/>
      <c r="K304" s="98"/>
      <c r="L304" s="50"/>
      <c r="M304" s="99"/>
      <c r="N304" s="50"/>
      <c r="O304" s="99"/>
      <c r="P304" s="50"/>
      <c r="Q304" s="99"/>
      <c r="R304" s="50"/>
      <c r="S304" s="99"/>
      <c r="T304" s="50"/>
      <c r="U304" s="99"/>
      <c r="V304" s="50"/>
      <c r="W304" s="99"/>
      <c r="X304" s="50"/>
      <c r="Y304" s="99"/>
      <c r="Z304" s="50"/>
      <c r="AA304" s="99"/>
      <c r="AB304" s="46"/>
      <c r="AC304" s="46"/>
      <c r="AD304" s="47"/>
      <c r="AE304" s="47"/>
      <c r="AF304" s="48"/>
      <c r="AG304" s="48"/>
      <c r="AI304" s="56"/>
    </row>
    <row r="305" spans="1:35" ht="15.75" x14ac:dyDescent="0.25">
      <c r="A305" s="40" t="s">
        <v>33</v>
      </c>
      <c r="B305" s="41">
        <v>38</v>
      </c>
      <c r="C305" s="51"/>
      <c r="D305" s="42"/>
      <c r="E305" s="42"/>
      <c r="F305" s="42"/>
      <c r="G305" s="42"/>
      <c r="H305" s="42"/>
      <c r="I305" s="42"/>
      <c r="J305" s="42"/>
      <c r="K305" s="42"/>
      <c r="L305" s="42"/>
      <c r="M305" s="42"/>
      <c r="N305" s="42"/>
      <c r="O305" s="42"/>
      <c r="P305" s="42"/>
      <c r="Q305" s="42"/>
      <c r="R305" s="42"/>
      <c r="S305" s="42"/>
      <c r="T305" s="42"/>
      <c r="U305" s="42"/>
      <c r="V305" s="42"/>
      <c r="W305" s="42"/>
      <c r="X305" s="42"/>
      <c r="Y305" s="42"/>
      <c r="Z305" s="42"/>
      <c r="AA305" s="42"/>
      <c r="AB305" s="43"/>
      <c r="AC305" s="43"/>
      <c r="AD305" s="43"/>
      <c r="AE305" s="43"/>
      <c r="AF305" s="43"/>
      <c r="AG305" s="43"/>
      <c r="AI305" s="56"/>
    </row>
    <row r="306" spans="1:35" x14ac:dyDescent="0.25">
      <c r="A306" s="49"/>
      <c r="B306" s="49"/>
      <c r="C306" s="44">
        <v>42261</v>
      </c>
      <c r="D306" s="45"/>
      <c r="E306" s="98"/>
      <c r="F306" s="45"/>
      <c r="G306" s="98"/>
      <c r="H306" s="45"/>
      <c r="I306" s="98"/>
      <c r="J306" s="45"/>
      <c r="K306" s="98"/>
      <c r="L306" s="50"/>
      <c r="M306" s="99"/>
      <c r="N306" s="50"/>
      <c r="O306" s="99"/>
      <c r="P306" s="50"/>
      <c r="Q306" s="99"/>
      <c r="R306" s="50"/>
      <c r="S306" s="99"/>
      <c r="T306" s="50"/>
      <c r="U306" s="99"/>
      <c r="V306" s="50"/>
      <c r="W306" s="99"/>
      <c r="X306" s="50"/>
      <c r="Y306" s="99"/>
      <c r="Z306" s="50"/>
      <c r="AA306" s="99"/>
      <c r="AB306" s="46"/>
      <c r="AC306" s="46"/>
      <c r="AD306" s="47"/>
      <c r="AE306" s="47"/>
      <c r="AF306" s="48"/>
      <c r="AG306" s="48"/>
      <c r="AI306" s="56"/>
    </row>
    <row r="307" spans="1:35" x14ac:dyDescent="0.25">
      <c r="A307" s="49"/>
      <c r="B307" s="49"/>
      <c r="C307" s="44">
        <v>42262</v>
      </c>
      <c r="D307" s="45"/>
      <c r="E307" s="98"/>
      <c r="F307" s="45"/>
      <c r="G307" s="98"/>
      <c r="H307" s="45"/>
      <c r="I307" s="98"/>
      <c r="J307" s="45"/>
      <c r="K307" s="98"/>
      <c r="L307" s="50"/>
      <c r="M307" s="99"/>
      <c r="N307" s="50"/>
      <c r="O307" s="99"/>
      <c r="P307" s="50"/>
      <c r="Q307" s="99"/>
      <c r="R307" s="50"/>
      <c r="S307" s="99"/>
      <c r="T307" s="50"/>
      <c r="U307" s="99"/>
      <c r="V307" s="50"/>
      <c r="W307" s="99"/>
      <c r="X307" s="50"/>
      <c r="Y307" s="99"/>
      <c r="Z307" s="50"/>
      <c r="AA307" s="99"/>
      <c r="AB307" s="46"/>
      <c r="AC307" s="46"/>
      <c r="AD307" s="47"/>
      <c r="AE307" s="47"/>
      <c r="AF307" s="48"/>
      <c r="AG307" s="48"/>
      <c r="AI307" s="39"/>
    </row>
    <row r="308" spans="1:35" x14ac:dyDescent="0.25">
      <c r="A308" s="49"/>
      <c r="B308" s="49"/>
      <c r="C308" s="44">
        <v>42263</v>
      </c>
      <c r="D308" s="45"/>
      <c r="E308" s="98"/>
      <c r="F308" s="45"/>
      <c r="G308" s="98"/>
      <c r="H308" s="45"/>
      <c r="I308" s="98"/>
      <c r="J308" s="45"/>
      <c r="K308" s="98"/>
      <c r="L308" s="50"/>
      <c r="M308" s="99"/>
      <c r="N308" s="50"/>
      <c r="O308" s="99"/>
      <c r="P308" s="50"/>
      <c r="Q308" s="99"/>
      <c r="R308" s="50"/>
      <c r="S308" s="99"/>
      <c r="T308" s="50"/>
      <c r="U308" s="99"/>
      <c r="V308" s="50"/>
      <c r="W308" s="99"/>
      <c r="X308" s="50"/>
      <c r="Y308" s="99"/>
      <c r="Z308" s="50"/>
      <c r="AA308" s="99"/>
      <c r="AB308" s="46"/>
      <c r="AC308" s="46"/>
      <c r="AD308" s="47"/>
      <c r="AE308" s="47"/>
      <c r="AF308" s="48"/>
      <c r="AG308" s="48"/>
      <c r="AI308" s="56"/>
    </row>
    <row r="309" spans="1:35" x14ac:dyDescent="0.25">
      <c r="A309" s="49"/>
      <c r="B309" s="49"/>
      <c r="C309" s="44">
        <v>42264</v>
      </c>
      <c r="D309" s="45"/>
      <c r="E309" s="98"/>
      <c r="F309" s="45"/>
      <c r="G309" s="98"/>
      <c r="H309" s="45"/>
      <c r="I309" s="98"/>
      <c r="J309" s="45"/>
      <c r="K309" s="98"/>
      <c r="L309" s="50"/>
      <c r="M309" s="99"/>
      <c r="N309" s="50"/>
      <c r="O309" s="99"/>
      <c r="P309" s="50"/>
      <c r="Q309" s="99"/>
      <c r="R309" s="50"/>
      <c r="S309" s="99"/>
      <c r="T309" s="50"/>
      <c r="U309" s="99"/>
      <c r="V309" s="50"/>
      <c r="W309" s="99"/>
      <c r="X309" s="50"/>
      <c r="Y309" s="99"/>
      <c r="Z309" s="50"/>
      <c r="AA309" s="99"/>
      <c r="AB309" s="46"/>
      <c r="AC309" s="46"/>
      <c r="AD309" s="47"/>
      <c r="AE309" s="47"/>
      <c r="AF309" s="48"/>
      <c r="AG309" s="48"/>
      <c r="AI309" s="56"/>
    </row>
    <row r="310" spans="1:35" x14ac:dyDescent="0.25">
      <c r="A310" s="49"/>
      <c r="B310" s="49"/>
      <c r="C310" s="44">
        <v>42265</v>
      </c>
      <c r="D310" s="45"/>
      <c r="E310" s="98"/>
      <c r="F310" s="45"/>
      <c r="G310" s="98"/>
      <c r="H310" s="45"/>
      <c r="I310" s="98"/>
      <c r="J310" s="45"/>
      <c r="K310" s="98"/>
      <c r="L310" s="50"/>
      <c r="M310" s="99"/>
      <c r="N310" s="50"/>
      <c r="O310" s="99"/>
      <c r="P310" s="50"/>
      <c r="Q310" s="99"/>
      <c r="R310" s="50"/>
      <c r="S310" s="99"/>
      <c r="T310" s="50"/>
      <c r="U310" s="99"/>
      <c r="V310" s="50"/>
      <c r="W310" s="99"/>
      <c r="X310" s="50"/>
      <c r="Y310" s="99"/>
      <c r="Z310" s="50"/>
      <c r="AA310" s="99"/>
      <c r="AB310" s="46"/>
      <c r="AC310" s="46"/>
      <c r="AD310" s="47"/>
      <c r="AE310" s="47"/>
      <c r="AF310" s="48"/>
      <c r="AG310" s="48"/>
      <c r="AI310" s="56"/>
    </row>
    <row r="311" spans="1:35" ht="15.75" x14ac:dyDescent="0.25">
      <c r="A311" s="40" t="s">
        <v>33</v>
      </c>
      <c r="B311" s="41">
        <v>39</v>
      </c>
      <c r="C311" s="51"/>
      <c r="D311" s="42"/>
      <c r="E311" s="42"/>
      <c r="F311" s="42"/>
      <c r="G311" s="42"/>
      <c r="H311" s="42"/>
      <c r="I311" s="42"/>
      <c r="J311" s="42"/>
      <c r="K311" s="42"/>
      <c r="L311" s="42"/>
      <c r="M311" s="42"/>
      <c r="N311" s="42"/>
      <c r="O311" s="42"/>
      <c r="P311" s="42"/>
      <c r="Q311" s="42"/>
      <c r="R311" s="42"/>
      <c r="S311" s="42"/>
      <c r="T311" s="42"/>
      <c r="U311" s="42"/>
      <c r="V311" s="42"/>
      <c r="W311" s="42"/>
      <c r="X311" s="42"/>
      <c r="Y311" s="42"/>
      <c r="Z311" s="42"/>
      <c r="AA311" s="42"/>
      <c r="AB311" s="43"/>
      <c r="AC311" s="43"/>
      <c r="AD311" s="43"/>
      <c r="AE311" s="43"/>
      <c r="AF311" s="43"/>
      <c r="AG311" s="43"/>
      <c r="AI311" s="56"/>
    </row>
    <row r="312" spans="1:35" x14ac:dyDescent="0.25">
      <c r="A312" s="49"/>
      <c r="B312" s="49"/>
      <c r="C312" s="44">
        <v>42268</v>
      </c>
      <c r="D312" s="45"/>
      <c r="E312" s="98"/>
      <c r="F312" s="45"/>
      <c r="G312" s="98"/>
      <c r="H312" s="45"/>
      <c r="I312" s="98"/>
      <c r="J312" s="45"/>
      <c r="K312" s="98"/>
      <c r="L312" s="50"/>
      <c r="M312" s="99"/>
      <c r="N312" s="50"/>
      <c r="O312" s="99"/>
      <c r="P312" s="50"/>
      <c r="Q312" s="99"/>
      <c r="R312" s="50"/>
      <c r="S312" s="99"/>
      <c r="T312" s="50"/>
      <c r="U312" s="99"/>
      <c r="V312" s="50"/>
      <c r="W312" s="99"/>
      <c r="X312" s="50"/>
      <c r="Y312" s="99"/>
      <c r="Z312" s="50"/>
      <c r="AA312" s="99"/>
      <c r="AB312" s="46"/>
      <c r="AC312" s="46"/>
      <c r="AD312" s="47"/>
      <c r="AE312" s="47"/>
      <c r="AF312" s="48"/>
      <c r="AG312" s="48"/>
      <c r="AI312" s="56"/>
    </row>
    <row r="313" spans="1:35" x14ac:dyDescent="0.25">
      <c r="A313" s="49"/>
      <c r="B313" s="49"/>
      <c r="C313" s="44">
        <v>42269</v>
      </c>
      <c r="D313" s="45"/>
      <c r="E313" s="98"/>
      <c r="F313" s="45"/>
      <c r="G313" s="98"/>
      <c r="H313" s="45"/>
      <c r="I313" s="98"/>
      <c r="J313" s="45"/>
      <c r="K313" s="98"/>
      <c r="L313" s="50"/>
      <c r="M313" s="99"/>
      <c r="N313" s="50"/>
      <c r="O313" s="99"/>
      <c r="P313" s="50"/>
      <c r="Q313" s="99"/>
      <c r="R313" s="50"/>
      <c r="S313" s="99"/>
      <c r="T313" s="50"/>
      <c r="U313" s="99"/>
      <c r="V313" s="50"/>
      <c r="W313" s="99"/>
      <c r="X313" s="50"/>
      <c r="Y313" s="99"/>
      <c r="Z313" s="50"/>
      <c r="AA313" s="99"/>
      <c r="AB313" s="46"/>
      <c r="AC313" s="46"/>
      <c r="AD313" s="47"/>
      <c r="AE313" s="47"/>
      <c r="AF313" s="48"/>
      <c r="AG313" s="48"/>
      <c r="AI313" s="39"/>
    </row>
    <row r="314" spans="1:35" x14ac:dyDescent="0.25">
      <c r="A314" s="49"/>
      <c r="B314" s="49"/>
      <c r="C314" s="44">
        <v>42270</v>
      </c>
      <c r="D314" s="45"/>
      <c r="E314" s="98"/>
      <c r="F314" s="45"/>
      <c r="G314" s="98"/>
      <c r="H314" s="45"/>
      <c r="I314" s="98"/>
      <c r="J314" s="45"/>
      <c r="K314" s="98"/>
      <c r="L314" s="50"/>
      <c r="M314" s="99"/>
      <c r="N314" s="50"/>
      <c r="O314" s="99"/>
      <c r="P314" s="50"/>
      <c r="Q314" s="99"/>
      <c r="R314" s="50"/>
      <c r="S314" s="99"/>
      <c r="T314" s="50"/>
      <c r="U314" s="99"/>
      <c r="V314" s="50"/>
      <c r="W314" s="99"/>
      <c r="X314" s="50"/>
      <c r="Y314" s="99"/>
      <c r="Z314" s="50"/>
      <c r="AA314" s="99"/>
      <c r="AB314" s="46"/>
      <c r="AC314" s="46"/>
      <c r="AD314" s="47"/>
      <c r="AE314" s="47"/>
      <c r="AF314" s="48"/>
      <c r="AG314" s="48"/>
      <c r="AI314" s="56"/>
    </row>
    <row r="315" spans="1:35" x14ac:dyDescent="0.25">
      <c r="A315" s="49"/>
      <c r="B315" s="49"/>
      <c r="C315" s="44">
        <v>42271</v>
      </c>
      <c r="D315" s="45"/>
      <c r="E315" s="98"/>
      <c r="F315" s="45"/>
      <c r="G315" s="98"/>
      <c r="H315" s="45"/>
      <c r="I315" s="98"/>
      <c r="J315" s="45"/>
      <c r="K315" s="98"/>
      <c r="L315" s="50"/>
      <c r="M315" s="99"/>
      <c r="N315" s="50"/>
      <c r="O315" s="99"/>
      <c r="P315" s="50"/>
      <c r="Q315" s="99"/>
      <c r="R315" s="50"/>
      <c r="S315" s="99"/>
      <c r="T315" s="50"/>
      <c r="U315" s="99"/>
      <c r="V315" s="50"/>
      <c r="W315" s="99"/>
      <c r="X315" s="50"/>
      <c r="Y315" s="99"/>
      <c r="Z315" s="50"/>
      <c r="AA315" s="99"/>
      <c r="AB315" s="46"/>
      <c r="AC315" s="46"/>
      <c r="AD315" s="47"/>
      <c r="AE315" s="47"/>
      <c r="AF315" s="48"/>
      <c r="AG315" s="48"/>
      <c r="AI315" s="56"/>
    </row>
    <row r="316" spans="1:35" x14ac:dyDescent="0.25">
      <c r="A316" s="49"/>
      <c r="B316" s="49"/>
      <c r="C316" s="44">
        <v>42272</v>
      </c>
      <c r="D316" s="45"/>
      <c r="E316" s="98"/>
      <c r="F316" s="45"/>
      <c r="G316" s="98"/>
      <c r="H316" s="45"/>
      <c r="I316" s="98"/>
      <c r="J316" s="45"/>
      <c r="K316" s="98"/>
      <c r="L316" s="50"/>
      <c r="M316" s="99"/>
      <c r="N316" s="50"/>
      <c r="O316" s="99"/>
      <c r="P316" s="50"/>
      <c r="Q316" s="99"/>
      <c r="R316" s="50"/>
      <c r="S316" s="99"/>
      <c r="T316" s="50"/>
      <c r="U316" s="99"/>
      <c r="V316" s="50"/>
      <c r="W316" s="99"/>
      <c r="X316" s="50"/>
      <c r="Y316" s="99"/>
      <c r="Z316" s="50"/>
      <c r="AA316" s="99"/>
      <c r="AB316" s="46"/>
      <c r="AC316" s="46"/>
      <c r="AD316" s="47"/>
      <c r="AE316" s="47"/>
      <c r="AF316" s="48"/>
      <c r="AG316" s="48"/>
      <c r="AI316" s="56"/>
    </row>
    <row r="317" spans="1:35" ht="15.75" x14ac:dyDescent="0.25">
      <c r="A317" s="40" t="s">
        <v>33</v>
      </c>
      <c r="B317" s="41">
        <v>40</v>
      </c>
      <c r="C317" s="51"/>
      <c r="D317" s="42"/>
      <c r="E317" s="42"/>
      <c r="F317" s="42"/>
      <c r="G317" s="42"/>
      <c r="H317" s="42"/>
      <c r="I317" s="42"/>
      <c r="J317" s="42"/>
      <c r="K317" s="42"/>
      <c r="L317" s="42"/>
      <c r="M317" s="42"/>
      <c r="N317" s="42"/>
      <c r="O317" s="42"/>
      <c r="P317" s="42"/>
      <c r="Q317" s="42"/>
      <c r="R317" s="42"/>
      <c r="S317" s="42"/>
      <c r="T317" s="42"/>
      <c r="U317" s="42"/>
      <c r="V317" s="42"/>
      <c r="W317" s="42"/>
      <c r="X317" s="42"/>
      <c r="Y317" s="42"/>
      <c r="Z317" s="42"/>
      <c r="AA317" s="42"/>
      <c r="AB317" s="43"/>
      <c r="AC317" s="43"/>
      <c r="AD317" s="43"/>
      <c r="AE317" s="43"/>
      <c r="AF317" s="43"/>
      <c r="AG317" s="43"/>
      <c r="AI317" s="56"/>
    </row>
    <row r="318" spans="1:35" x14ac:dyDescent="0.25">
      <c r="A318" s="49"/>
      <c r="B318" s="49"/>
      <c r="C318" s="44">
        <v>42275</v>
      </c>
      <c r="D318" s="45"/>
      <c r="E318" s="98"/>
      <c r="F318" s="45"/>
      <c r="G318" s="98"/>
      <c r="H318" s="45"/>
      <c r="I318" s="98"/>
      <c r="J318" s="45"/>
      <c r="K318" s="98"/>
      <c r="L318" s="50"/>
      <c r="M318" s="99"/>
      <c r="N318" s="50"/>
      <c r="O318" s="99"/>
      <c r="P318" s="50"/>
      <c r="Q318" s="99"/>
      <c r="R318" s="50"/>
      <c r="S318" s="99"/>
      <c r="T318" s="50"/>
      <c r="U318" s="99"/>
      <c r="V318" s="50"/>
      <c r="W318" s="99"/>
      <c r="X318" s="50"/>
      <c r="Y318" s="99"/>
      <c r="Z318" s="50"/>
      <c r="AA318" s="99"/>
      <c r="AB318" s="46"/>
      <c r="AC318" s="46"/>
      <c r="AD318" s="47"/>
      <c r="AE318" s="47"/>
      <c r="AF318" s="48"/>
      <c r="AG318" s="48"/>
      <c r="AI318" s="56"/>
    </row>
    <row r="319" spans="1:35" x14ac:dyDescent="0.25">
      <c r="A319" s="49"/>
      <c r="B319" s="49"/>
      <c r="C319" s="44">
        <v>42276</v>
      </c>
      <c r="D319" s="45"/>
      <c r="E319" s="98"/>
      <c r="F319" s="45"/>
      <c r="G319" s="98"/>
      <c r="H319" s="45"/>
      <c r="I319" s="98"/>
      <c r="J319" s="45"/>
      <c r="K319" s="98"/>
      <c r="L319" s="50"/>
      <c r="M319" s="99"/>
      <c r="N319" s="50"/>
      <c r="O319" s="99"/>
      <c r="P319" s="50"/>
      <c r="Q319" s="99"/>
      <c r="R319" s="50"/>
      <c r="S319" s="99"/>
      <c r="T319" s="50"/>
      <c r="U319" s="99"/>
      <c r="V319" s="50"/>
      <c r="W319" s="99"/>
      <c r="X319" s="50"/>
      <c r="Y319" s="99"/>
      <c r="Z319" s="50"/>
      <c r="AA319" s="99"/>
      <c r="AB319" s="46"/>
      <c r="AC319" s="46"/>
      <c r="AD319" s="47"/>
      <c r="AE319" s="47"/>
      <c r="AF319" s="48"/>
      <c r="AG319" s="48"/>
      <c r="AI319" s="39"/>
    </row>
    <row r="320" spans="1:35" x14ac:dyDescent="0.25">
      <c r="A320" s="49"/>
      <c r="B320" s="49"/>
      <c r="C320" s="44">
        <v>42277</v>
      </c>
      <c r="D320" s="45"/>
      <c r="E320" s="98"/>
      <c r="F320" s="45"/>
      <c r="G320" s="98"/>
      <c r="H320" s="45"/>
      <c r="I320" s="98"/>
      <c r="J320" s="45"/>
      <c r="K320" s="98"/>
      <c r="L320" s="50"/>
      <c r="M320" s="99"/>
      <c r="N320" s="50"/>
      <c r="O320" s="99"/>
      <c r="P320" s="50"/>
      <c r="Q320" s="99"/>
      <c r="R320" s="50"/>
      <c r="S320" s="99"/>
      <c r="T320" s="50"/>
      <c r="U320" s="99"/>
      <c r="V320" s="50"/>
      <c r="W320" s="99"/>
      <c r="X320" s="50"/>
      <c r="Y320" s="99"/>
      <c r="Z320" s="50"/>
      <c r="AA320" s="99"/>
      <c r="AB320" s="46"/>
      <c r="AC320" s="46"/>
      <c r="AD320" s="47"/>
      <c r="AE320" s="47"/>
      <c r="AF320" s="48"/>
      <c r="AG320" s="48"/>
      <c r="AI320" s="56"/>
    </row>
    <row r="321" spans="1:35" ht="15.75" x14ac:dyDescent="0.25">
      <c r="A321" s="35" t="str">
        <f>PROPER(TEXT(DATE(2015,10,1),"mmmm aaaa"))</f>
        <v>Octobre 2015</v>
      </c>
      <c r="B321" s="36"/>
      <c r="C321" s="36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  <c r="P321" s="37"/>
      <c r="Q321" s="37"/>
      <c r="R321" s="37"/>
      <c r="S321" s="37"/>
      <c r="T321" s="37"/>
      <c r="U321" s="37"/>
      <c r="V321" s="37"/>
      <c r="W321" s="37"/>
      <c r="X321" s="37"/>
      <c r="Y321" s="37"/>
      <c r="Z321" s="37"/>
      <c r="AA321" s="37"/>
      <c r="AB321" s="38"/>
      <c r="AC321" s="38"/>
      <c r="AD321" s="38"/>
      <c r="AE321" s="38"/>
      <c r="AF321" s="38"/>
      <c r="AG321" s="38"/>
      <c r="AI321" s="56"/>
    </row>
    <row r="322" spans="1:35" x14ac:dyDescent="0.25">
      <c r="A322" s="56"/>
      <c r="B322" s="49"/>
      <c r="C322" s="44">
        <v>42278</v>
      </c>
      <c r="D322" s="45"/>
      <c r="E322" s="98"/>
      <c r="F322" s="45"/>
      <c r="G322" s="98"/>
      <c r="H322" s="45"/>
      <c r="I322" s="98"/>
      <c r="J322" s="45"/>
      <c r="K322" s="98"/>
      <c r="L322" s="50"/>
      <c r="M322" s="99"/>
      <c r="N322" s="50"/>
      <c r="O322" s="99"/>
      <c r="P322" s="50"/>
      <c r="Q322" s="99"/>
      <c r="R322" s="50"/>
      <c r="S322" s="99"/>
      <c r="T322" s="50"/>
      <c r="U322" s="99"/>
      <c r="V322" s="50"/>
      <c r="W322" s="99"/>
      <c r="X322" s="50"/>
      <c r="Y322" s="99"/>
      <c r="Z322" s="50"/>
      <c r="AA322" s="99"/>
      <c r="AB322" s="46"/>
      <c r="AC322" s="46"/>
      <c r="AD322" s="47"/>
      <c r="AE322" s="47"/>
      <c r="AF322" s="48"/>
      <c r="AG322" s="48"/>
      <c r="AI322" s="56"/>
    </row>
    <row r="323" spans="1:35" x14ac:dyDescent="0.25">
      <c r="A323" s="49"/>
      <c r="B323" s="49"/>
      <c r="C323" s="44">
        <v>42279</v>
      </c>
      <c r="D323" s="45"/>
      <c r="E323" s="98"/>
      <c r="F323" s="45"/>
      <c r="G323" s="98"/>
      <c r="H323" s="45"/>
      <c r="I323" s="98"/>
      <c r="J323" s="45"/>
      <c r="K323" s="98"/>
      <c r="L323" s="50"/>
      <c r="M323" s="99"/>
      <c r="N323" s="50"/>
      <c r="O323" s="99"/>
      <c r="P323" s="50"/>
      <c r="Q323" s="99"/>
      <c r="R323" s="50"/>
      <c r="S323" s="99"/>
      <c r="T323" s="50"/>
      <c r="U323" s="99"/>
      <c r="V323" s="50"/>
      <c r="W323" s="99"/>
      <c r="X323" s="50"/>
      <c r="Y323" s="99"/>
      <c r="Z323" s="50"/>
      <c r="AA323" s="99"/>
      <c r="AB323" s="46"/>
      <c r="AC323" s="46"/>
      <c r="AD323" s="47"/>
      <c r="AE323" s="47"/>
      <c r="AF323" s="48"/>
      <c r="AG323" s="48"/>
      <c r="AI323" s="56"/>
    </row>
    <row r="324" spans="1:35" ht="15.75" x14ac:dyDescent="0.25">
      <c r="A324" s="40" t="s">
        <v>33</v>
      </c>
      <c r="B324" s="41">
        <v>41</v>
      </c>
      <c r="C324" s="51"/>
      <c r="D324" s="42"/>
      <c r="E324" s="42"/>
      <c r="F324" s="42"/>
      <c r="G324" s="42"/>
      <c r="H324" s="42"/>
      <c r="I324" s="42"/>
      <c r="J324" s="42"/>
      <c r="K324" s="42"/>
      <c r="L324" s="42"/>
      <c r="M324" s="42"/>
      <c r="N324" s="42"/>
      <c r="O324" s="42"/>
      <c r="P324" s="42"/>
      <c r="Q324" s="42"/>
      <c r="R324" s="42"/>
      <c r="S324" s="42"/>
      <c r="T324" s="42"/>
      <c r="U324" s="42"/>
      <c r="V324" s="42"/>
      <c r="W324" s="42"/>
      <c r="X324" s="42"/>
      <c r="Y324" s="42"/>
      <c r="Z324" s="42"/>
      <c r="AA324" s="42"/>
      <c r="AB324" s="43"/>
      <c r="AC324" s="43"/>
      <c r="AD324" s="43"/>
      <c r="AE324" s="43"/>
      <c r="AF324" s="43"/>
      <c r="AG324" s="43"/>
      <c r="AI324" s="56"/>
    </row>
    <row r="325" spans="1:35" x14ac:dyDescent="0.25">
      <c r="A325" s="49"/>
      <c r="B325" s="49"/>
      <c r="C325" s="44">
        <v>42282</v>
      </c>
      <c r="D325" s="45"/>
      <c r="E325" s="98"/>
      <c r="F325" s="45"/>
      <c r="G325" s="98"/>
      <c r="H325" s="45"/>
      <c r="I325" s="98"/>
      <c r="J325" s="45"/>
      <c r="K325" s="98"/>
      <c r="L325" s="50"/>
      <c r="M325" s="99"/>
      <c r="N325" s="50"/>
      <c r="O325" s="99"/>
      <c r="P325" s="50"/>
      <c r="Q325" s="99"/>
      <c r="R325" s="50"/>
      <c r="S325" s="99"/>
      <c r="T325" s="50"/>
      <c r="U325" s="99"/>
      <c r="V325" s="50"/>
      <c r="W325" s="99"/>
      <c r="X325" s="50"/>
      <c r="Y325" s="99"/>
      <c r="Z325" s="50"/>
      <c r="AA325" s="99"/>
      <c r="AB325" s="46"/>
      <c r="AC325" s="46"/>
      <c r="AD325" s="47"/>
      <c r="AE325" s="47"/>
      <c r="AF325" s="48"/>
      <c r="AG325" s="48"/>
      <c r="AI325" s="39"/>
    </row>
    <row r="326" spans="1:35" x14ac:dyDescent="0.25">
      <c r="A326" s="49"/>
      <c r="B326" s="49"/>
      <c r="C326" s="44">
        <v>42283</v>
      </c>
      <c r="D326" s="45"/>
      <c r="E326" s="98"/>
      <c r="F326" s="45"/>
      <c r="G326" s="98"/>
      <c r="H326" s="45"/>
      <c r="I326" s="98"/>
      <c r="J326" s="45"/>
      <c r="K326" s="98"/>
      <c r="L326" s="50"/>
      <c r="M326" s="99"/>
      <c r="N326" s="50"/>
      <c r="O326" s="99"/>
      <c r="P326" s="50"/>
      <c r="Q326" s="99"/>
      <c r="R326" s="50"/>
      <c r="S326" s="99"/>
      <c r="T326" s="50"/>
      <c r="U326" s="99"/>
      <c r="V326" s="50"/>
      <c r="W326" s="99"/>
      <c r="X326" s="50"/>
      <c r="Y326" s="99"/>
      <c r="Z326" s="50"/>
      <c r="AA326" s="99"/>
      <c r="AB326" s="46"/>
      <c r="AC326" s="46"/>
      <c r="AD326" s="47"/>
      <c r="AE326" s="47"/>
      <c r="AF326" s="48"/>
      <c r="AG326" s="48"/>
      <c r="AI326" s="56"/>
    </row>
    <row r="327" spans="1:35" x14ac:dyDescent="0.25">
      <c r="A327" s="49"/>
      <c r="B327" s="49"/>
      <c r="C327" s="44">
        <v>42284</v>
      </c>
      <c r="D327" s="45"/>
      <c r="E327" s="98"/>
      <c r="F327" s="45"/>
      <c r="G327" s="98"/>
      <c r="H327" s="45"/>
      <c r="I327" s="98"/>
      <c r="J327" s="45"/>
      <c r="K327" s="98"/>
      <c r="L327" s="50"/>
      <c r="M327" s="99"/>
      <c r="N327" s="50"/>
      <c r="O327" s="99"/>
      <c r="P327" s="50"/>
      <c r="Q327" s="99"/>
      <c r="R327" s="50"/>
      <c r="S327" s="99"/>
      <c r="T327" s="50"/>
      <c r="U327" s="99"/>
      <c r="V327" s="50"/>
      <c r="W327" s="99"/>
      <c r="X327" s="50"/>
      <c r="Y327" s="99"/>
      <c r="Z327" s="50"/>
      <c r="AA327" s="99"/>
      <c r="AB327" s="46"/>
      <c r="AC327" s="46"/>
      <c r="AD327" s="47"/>
      <c r="AE327" s="47"/>
      <c r="AF327" s="48"/>
      <c r="AG327" s="48"/>
      <c r="AI327" s="56"/>
    </row>
    <row r="328" spans="1:35" x14ac:dyDescent="0.25">
      <c r="A328" s="49"/>
      <c r="B328" s="49"/>
      <c r="C328" s="44">
        <v>42285</v>
      </c>
      <c r="D328" s="45"/>
      <c r="E328" s="98"/>
      <c r="F328" s="45"/>
      <c r="G328" s="98"/>
      <c r="H328" s="45"/>
      <c r="I328" s="98"/>
      <c r="J328" s="45"/>
      <c r="K328" s="98"/>
      <c r="L328" s="50"/>
      <c r="M328" s="99"/>
      <c r="N328" s="50"/>
      <c r="O328" s="99"/>
      <c r="P328" s="50"/>
      <c r="Q328" s="99"/>
      <c r="R328" s="50"/>
      <c r="S328" s="99"/>
      <c r="T328" s="50"/>
      <c r="U328" s="99"/>
      <c r="V328" s="50"/>
      <c r="W328" s="99"/>
      <c r="X328" s="50"/>
      <c r="Y328" s="99"/>
      <c r="Z328" s="50"/>
      <c r="AA328" s="99"/>
      <c r="AB328" s="46"/>
      <c r="AC328" s="46"/>
      <c r="AD328" s="47"/>
      <c r="AE328" s="47"/>
      <c r="AF328" s="48"/>
      <c r="AG328" s="48"/>
      <c r="AI328" s="56"/>
    </row>
    <row r="329" spans="1:35" x14ac:dyDescent="0.25">
      <c r="A329" s="49"/>
      <c r="B329" s="49"/>
      <c r="C329" s="44">
        <v>42286</v>
      </c>
      <c r="D329" s="45"/>
      <c r="E329" s="98"/>
      <c r="F329" s="45"/>
      <c r="G329" s="98"/>
      <c r="H329" s="45"/>
      <c r="I329" s="98"/>
      <c r="J329" s="45"/>
      <c r="K329" s="98"/>
      <c r="L329" s="50"/>
      <c r="M329" s="99"/>
      <c r="N329" s="50"/>
      <c r="O329" s="99"/>
      <c r="P329" s="50"/>
      <c r="Q329" s="99"/>
      <c r="R329" s="50"/>
      <c r="S329" s="99"/>
      <c r="T329" s="50"/>
      <c r="U329" s="99"/>
      <c r="V329" s="50"/>
      <c r="W329" s="99"/>
      <c r="X329" s="50"/>
      <c r="Y329" s="99"/>
      <c r="Z329" s="50"/>
      <c r="AA329" s="99"/>
      <c r="AB329" s="46"/>
      <c r="AC329" s="46"/>
      <c r="AD329" s="47"/>
      <c r="AE329" s="47"/>
      <c r="AF329" s="48"/>
      <c r="AG329" s="48"/>
      <c r="AI329" s="56"/>
    </row>
    <row r="330" spans="1:35" ht="15.75" x14ac:dyDescent="0.25">
      <c r="A330" s="40" t="s">
        <v>33</v>
      </c>
      <c r="B330" s="41">
        <v>42</v>
      </c>
      <c r="C330" s="51"/>
      <c r="D330" s="42"/>
      <c r="E330" s="42"/>
      <c r="F330" s="42"/>
      <c r="G330" s="42"/>
      <c r="H330" s="42"/>
      <c r="I330" s="42"/>
      <c r="J330" s="42"/>
      <c r="K330" s="42"/>
      <c r="L330" s="42"/>
      <c r="M330" s="42"/>
      <c r="N330" s="42"/>
      <c r="O330" s="42"/>
      <c r="P330" s="42"/>
      <c r="Q330" s="42"/>
      <c r="R330" s="42"/>
      <c r="S330" s="42"/>
      <c r="T330" s="42"/>
      <c r="U330" s="42"/>
      <c r="V330" s="42"/>
      <c r="W330" s="42"/>
      <c r="X330" s="42"/>
      <c r="Y330" s="42"/>
      <c r="Z330" s="42"/>
      <c r="AA330" s="42"/>
      <c r="AB330" s="43"/>
      <c r="AC330" s="43"/>
      <c r="AD330" s="43"/>
      <c r="AE330" s="43"/>
      <c r="AF330" s="43"/>
      <c r="AG330" s="43"/>
      <c r="AI330" s="56"/>
    </row>
    <row r="331" spans="1:35" x14ac:dyDescent="0.25">
      <c r="A331" s="49"/>
      <c r="B331" s="49"/>
      <c r="C331" s="44">
        <v>42289</v>
      </c>
      <c r="D331" s="45"/>
      <c r="E331" s="98"/>
      <c r="F331" s="45"/>
      <c r="G331" s="98"/>
      <c r="H331" s="45"/>
      <c r="I331" s="98"/>
      <c r="J331" s="45"/>
      <c r="K331" s="98"/>
      <c r="L331" s="50"/>
      <c r="M331" s="99"/>
      <c r="N331" s="50"/>
      <c r="O331" s="99"/>
      <c r="P331" s="50"/>
      <c r="Q331" s="99"/>
      <c r="R331" s="50"/>
      <c r="S331" s="99"/>
      <c r="T331" s="50"/>
      <c r="U331" s="99"/>
      <c r="V331" s="50"/>
      <c r="W331" s="99"/>
      <c r="X331" s="50"/>
      <c r="Y331" s="99"/>
      <c r="Z331" s="50"/>
      <c r="AA331" s="99"/>
      <c r="AB331" s="46"/>
      <c r="AC331" s="46"/>
      <c r="AD331" s="47"/>
      <c r="AE331" s="47"/>
      <c r="AF331" s="48"/>
      <c r="AG331" s="48"/>
      <c r="AI331" s="39"/>
    </row>
    <row r="332" spans="1:35" x14ac:dyDescent="0.25">
      <c r="A332" s="49"/>
      <c r="B332" s="49"/>
      <c r="C332" s="44">
        <v>42290</v>
      </c>
      <c r="D332" s="45"/>
      <c r="E332" s="98"/>
      <c r="F332" s="45"/>
      <c r="G332" s="98"/>
      <c r="H332" s="45"/>
      <c r="I332" s="98"/>
      <c r="J332" s="45"/>
      <c r="K332" s="98"/>
      <c r="L332" s="50"/>
      <c r="M332" s="99"/>
      <c r="N332" s="50"/>
      <c r="O332" s="99"/>
      <c r="P332" s="50"/>
      <c r="Q332" s="99"/>
      <c r="R332" s="50"/>
      <c r="S332" s="99"/>
      <c r="T332" s="50"/>
      <c r="U332" s="99"/>
      <c r="V332" s="50"/>
      <c r="W332" s="99"/>
      <c r="X332" s="50"/>
      <c r="Y332" s="99"/>
      <c r="Z332" s="50"/>
      <c r="AA332" s="99"/>
      <c r="AB332" s="46"/>
      <c r="AC332" s="46"/>
      <c r="AD332" s="47"/>
      <c r="AE332" s="47"/>
      <c r="AF332" s="48"/>
      <c r="AG332" s="48"/>
      <c r="AI332" s="56"/>
    </row>
    <row r="333" spans="1:35" x14ac:dyDescent="0.25">
      <c r="A333" s="49"/>
      <c r="B333" s="49"/>
      <c r="C333" s="44">
        <v>42291</v>
      </c>
      <c r="D333" s="45"/>
      <c r="E333" s="98"/>
      <c r="F333" s="45"/>
      <c r="G333" s="98"/>
      <c r="H333" s="45"/>
      <c r="I333" s="98"/>
      <c r="J333" s="45"/>
      <c r="K333" s="98"/>
      <c r="L333" s="52"/>
      <c r="M333" s="52"/>
      <c r="N333" s="52"/>
      <c r="O333" s="52"/>
      <c r="P333" s="52"/>
      <c r="Q333" s="52"/>
      <c r="R333" s="52"/>
      <c r="S333" s="52"/>
      <c r="T333" s="52"/>
      <c r="U333" s="52"/>
      <c r="V333" s="52"/>
      <c r="W333" s="52"/>
      <c r="X333" s="52"/>
      <c r="Y333" s="52"/>
      <c r="Z333" s="52"/>
      <c r="AA333" s="52"/>
      <c r="AB333" s="46"/>
      <c r="AC333" s="46"/>
      <c r="AD333" s="47"/>
      <c r="AE333" s="47"/>
      <c r="AF333" s="48"/>
      <c r="AG333" s="48"/>
      <c r="AI333" s="56"/>
    </row>
    <row r="334" spans="1:35" x14ac:dyDescent="0.25">
      <c r="A334" s="49"/>
      <c r="B334" s="49"/>
      <c r="C334" s="44">
        <v>42292</v>
      </c>
      <c r="D334" s="45"/>
      <c r="E334" s="98"/>
      <c r="F334" s="45"/>
      <c r="G334" s="98"/>
      <c r="H334" s="45"/>
      <c r="I334" s="98"/>
      <c r="J334" s="45"/>
      <c r="K334" s="98"/>
      <c r="L334" s="50"/>
      <c r="M334" s="99"/>
      <c r="N334" s="50"/>
      <c r="O334" s="99"/>
      <c r="P334" s="50"/>
      <c r="Q334" s="99"/>
      <c r="R334" s="50"/>
      <c r="S334" s="99"/>
      <c r="T334" s="50"/>
      <c r="U334" s="99"/>
      <c r="V334" s="50"/>
      <c r="W334" s="99"/>
      <c r="X334" s="50"/>
      <c r="Y334" s="99"/>
      <c r="Z334" s="50"/>
      <c r="AA334" s="99"/>
      <c r="AB334" s="46"/>
      <c r="AC334" s="46"/>
      <c r="AD334" s="47"/>
      <c r="AE334" s="47"/>
      <c r="AF334" s="48"/>
      <c r="AG334" s="48"/>
      <c r="AI334" s="56"/>
    </row>
    <row r="335" spans="1:35" x14ac:dyDescent="0.25">
      <c r="A335" s="49"/>
      <c r="B335" s="49"/>
      <c r="C335" s="44">
        <v>42293</v>
      </c>
      <c r="D335" s="45"/>
      <c r="E335" s="98"/>
      <c r="F335" s="45"/>
      <c r="G335" s="98"/>
      <c r="H335" s="45"/>
      <c r="I335" s="98"/>
      <c r="J335" s="45"/>
      <c r="K335" s="98"/>
      <c r="L335" s="50"/>
      <c r="M335" s="99"/>
      <c r="N335" s="50"/>
      <c r="O335" s="99"/>
      <c r="P335" s="50"/>
      <c r="Q335" s="99"/>
      <c r="R335" s="50"/>
      <c r="S335" s="99"/>
      <c r="T335" s="50"/>
      <c r="U335" s="99"/>
      <c r="V335" s="50"/>
      <c r="W335" s="99"/>
      <c r="X335" s="50"/>
      <c r="Y335" s="99"/>
      <c r="Z335" s="50"/>
      <c r="AA335" s="99"/>
      <c r="AB335" s="46"/>
      <c r="AC335" s="46"/>
      <c r="AD335" s="47"/>
      <c r="AE335" s="47"/>
      <c r="AF335" s="48"/>
      <c r="AG335" s="48"/>
      <c r="AI335" s="56"/>
    </row>
    <row r="336" spans="1:35" ht="15.75" x14ac:dyDescent="0.25">
      <c r="A336" s="40" t="s">
        <v>33</v>
      </c>
      <c r="B336" s="41">
        <v>43</v>
      </c>
      <c r="C336" s="51"/>
      <c r="D336" s="42"/>
      <c r="E336" s="42"/>
      <c r="F336" s="42"/>
      <c r="G336" s="42"/>
      <c r="H336" s="42"/>
      <c r="I336" s="42"/>
      <c r="J336" s="42"/>
      <c r="K336" s="42"/>
      <c r="L336" s="42"/>
      <c r="M336" s="42"/>
      <c r="N336" s="42"/>
      <c r="O336" s="42"/>
      <c r="P336" s="42"/>
      <c r="Q336" s="42"/>
      <c r="R336" s="42"/>
      <c r="S336" s="42"/>
      <c r="T336" s="42"/>
      <c r="U336" s="42"/>
      <c r="V336" s="42"/>
      <c r="W336" s="42"/>
      <c r="X336" s="42"/>
      <c r="Y336" s="42"/>
      <c r="Z336" s="42"/>
      <c r="AA336" s="42"/>
      <c r="AB336" s="43"/>
      <c r="AC336" s="43"/>
      <c r="AD336" s="43"/>
      <c r="AE336" s="43"/>
      <c r="AF336" s="43"/>
      <c r="AG336" s="43"/>
      <c r="AI336" s="56"/>
    </row>
    <row r="337" spans="1:35" x14ac:dyDescent="0.25">
      <c r="A337" s="49"/>
      <c r="B337" s="49"/>
      <c r="C337" s="44">
        <v>42296</v>
      </c>
      <c r="D337" s="45"/>
      <c r="E337" s="98"/>
      <c r="F337" s="45"/>
      <c r="G337" s="98"/>
      <c r="H337" s="45"/>
      <c r="I337" s="98"/>
      <c r="J337" s="45"/>
      <c r="K337" s="98"/>
      <c r="L337" s="50"/>
      <c r="M337" s="99"/>
      <c r="N337" s="50"/>
      <c r="O337" s="99"/>
      <c r="P337" s="50"/>
      <c r="Q337" s="99"/>
      <c r="R337" s="50"/>
      <c r="S337" s="99"/>
      <c r="T337" s="50"/>
      <c r="U337" s="99"/>
      <c r="V337" s="50"/>
      <c r="W337" s="99"/>
      <c r="X337" s="50"/>
      <c r="Y337" s="99"/>
      <c r="Z337" s="50"/>
      <c r="AA337" s="99"/>
      <c r="AB337" s="46"/>
      <c r="AC337" s="46"/>
      <c r="AD337" s="47"/>
      <c r="AE337" s="47"/>
      <c r="AF337" s="48"/>
      <c r="AG337" s="48"/>
      <c r="AI337" s="39"/>
    </row>
    <row r="338" spans="1:35" x14ac:dyDescent="0.25">
      <c r="A338" s="49"/>
      <c r="B338" s="49"/>
      <c r="C338" s="44">
        <v>42297</v>
      </c>
      <c r="D338" s="45"/>
      <c r="E338" s="98"/>
      <c r="F338" s="45"/>
      <c r="G338" s="98"/>
      <c r="H338" s="45"/>
      <c r="I338" s="98"/>
      <c r="J338" s="45"/>
      <c r="K338" s="98"/>
      <c r="L338" s="50"/>
      <c r="M338" s="99"/>
      <c r="N338" s="50"/>
      <c r="O338" s="99"/>
      <c r="P338" s="50"/>
      <c r="Q338" s="99"/>
      <c r="R338" s="50"/>
      <c r="S338" s="99"/>
      <c r="T338" s="50"/>
      <c r="U338" s="99"/>
      <c r="V338" s="50"/>
      <c r="W338" s="99"/>
      <c r="X338" s="50"/>
      <c r="Y338" s="99"/>
      <c r="Z338" s="50"/>
      <c r="AA338" s="99"/>
      <c r="AB338" s="46"/>
      <c r="AC338" s="46"/>
      <c r="AD338" s="47"/>
      <c r="AE338" s="47"/>
      <c r="AF338" s="48"/>
      <c r="AG338" s="48"/>
      <c r="AI338" s="56"/>
    </row>
    <row r="339" spans="1:35" x14ac:dyDescent="0.25">
      <c r="A339" s="49"/>
      <c r="B339" s="49"/>
      <c r="C339" s="44">
        <v>42298</v>
      </c>
      <c r="D339" s="45"/>
      <c r="E339" s="98"/>
      <c r="F339" s="45"/>
      <c r="G339" s="98"/>
      <c r="H339" s="45"/>
      <c r="I339" s="98"/>
      <c r="J339" s="45"/>
      <c r="K339" s="98"/>
      <c r="L339" s="50"/>
      <c r="M339" s="99"/>
      <c r="N339" s="50"/>
      <c r="O339" s="99"/>
      <c r="P339" s="50"/>
      <c r="Q339" s="99"/>
      <c r="R339" s="50"/>
      <c r="S339" s="99"/>
      <c r="T339" s="50"/>
      <c r="U339" s="99"/>
      <c r="V339" s="50"/>
      <c r="W339" s="99"/>
      <c r="X339" s="50"/>
      <c r="Y339" s="99"/>
      <c r="Z339" s="50"/>
      <c r="AA339" s="99"/>
      <c r="AB339" s="46"/>
      <c r="AC339" s="46"/>
      <c r="AD339" s="47"/>
      <c r="AE339" s="47"/>
      <c r="AF339" s="48"/>
      <c r="AG339" s="48"/>
      <c r="AI339" s="56"/>
    </row>
    <row r="340" spans="1:35" x14ac:dyDescent="0.25">
      <c r="A340" s="49"/>
      <c r="B340" s="49"/>
      <c r="C340" s="44">
        <v>42299</v>
      </c>
      <c r="D340" s="45"/>
      <c r="E340" s="98"/>
      <c r="F340" s="45"/>
      <c r="G340" s="98"/>
      <c r="H340" s="45"/>
      <c r="I340" s="98"/>
      <c r="J340" s="45"/>
      <c r="K340" s="98"/>
      <c r="L340" s="50"/>
      <c r="M340" s="99"/>
      <c r="N340" s="50"/>
      <c r="O340" s="99"/>
      <c r="P340" s="50"/>
      <c r="Q340" s="99"/>
      <c r="R340" s="50"/>
      <c r="S340" s="99"/>
      <c r="T340" s="50"/>
      <c r="U340" s="99"/>
      <c r="V340" s="50"/>
      <c r="W340" s="99"/>
      <c r="X340" s="50"/>
      <c r="Y340" s="99"/>
      <c r="Z340" s="50"/>
      <c r="AA340" s="99"/>
      <c r="AB340" s="46"/>
      <c r="AC340" s="46"/>
      <c r="AD340" s="47"/>
      <c r="AE340" s="47"/>
      <c r="AF340" s="48"/>
      <c r="AG340" s="48"/>
      <c r="AI340" s="56"/>
    </row>
    <row r="341" spans="1:35" x14ac:dyDescent="0.25">
      <c r="A341" s="49"/>
      <c r="B341" s="49"/>
      <c r="C341" s="44">
        <v>42300</v>
      </c>
      <c r="D341" s="45"/>
      <c r="E341" s="98"/>
      <c r="F341" s="45"/>
      <c r="G341" s="98"/>
      <c r="H341" s="45"/>
      <c r="I341" s="98"/>
      <c r="J341" s="45"/>
      <c r="K341" s="98"/>
      <c r="L341" s="50"/>
      <c r="M341" s="99"/>
      <c r="N341" s="50"/>
      <c r="O341" s="99"/>
      <c r="P341" s="50"/>
      <c r="Q341" s="99"/>
      <c r="R341" s="50"/>
      <c r="S341" s="99"/>
      <c r="T341" s="50"/>
      <c r="U341" s="99"/>
      <c r="V341" s="50"/>
      <c r="W341" s="99"/>
      <c r="X341" s="50"/>
      <c r="Y341" s="99"/>
      <c r="Z341" s="50"/>
      <c r="AA341" s="99"/>
      <c r="AB341" s="46"/>
      <c r="AC341" s="46"/>
      <c r="AD341" s="47"/>
      <c r="AE341" s="47"/>
      <c r="AF341" s="48"/>
      <c r="AG341" s="48"/>
      <c r="AI341" s="56"/>
    </row>
    <row r="342" spans="1:35" ht="15.75" x14ac:dyDescent="0.25">
      <c r="A342" s="40" t="s">
        <v>33</v>
      </c>
      <c r="B342" s="41">
        <v>44</v>
      </c>
      <c r="C342" s="51"/>
      <c r="D342" s="42"/>
      <c r="E342" s="42"/>
      <c r="F342" s="42"/>
      <c r="G342" s="42"/>
      <c r="H342" s="42"/>
      <c r="I342" s="42"/>
      <c r="J342" s="42"/>
      <c r="K342" s="42"/>
      <c r="L342" s="42"/>
      <c r="M342" s="42"/>
      <c r="N342" s="42"/>
      <c r="O342" s="42"/>
      <c r="P342" s="42"/>
      <c r="Q342" s="42"/>
      <c r="R342" s="42"/>
      <c r="S342" s="42"/>
      <c r="T342" s="42"/>
      <c r="U342" s="42"/>
      <c r="V342" s="42"/>
      <c r="W342" s="42"/>
      <c r="X342" s="42"/>
      <c r="Y342" s="42"/>
      <c r="Z342" s="42"/>
      <c r="AA342" s="42"/>
      <c r="AB342" s="43"/>
      <c r="AC342" s="43"/>
      <c r="AD342" s="43"/>
      <c r="AE342" s="43"/>
      <c r="AF342" s="43"/>
      <c r="AG342" s="43"/>
      <c r="AI342" s="56"/>
    </row>
    <row r="343" spans="1:35" x14ac:dyDescent="0.25">
      <c r="A343" s="49"/>
      <c r="B343" s="49"/>
      <c r="C343" s="44">
        <v>42303</v>
      </c>
      <c r="D343" s="45"/>
      <c r="E343" s="98"/>
      <c r="F343" s="45"/>
      <c r="G343" s="98"/>
      <c r="H343" s="45"/>
      <c r="I343" s="98"/>
      <c r="J343" s="45"/>
      <c r="K343" s="98"/>
      <c r="L343" s="50"/>
      <c r="M343" s="99"/>
      <c r="N343" s="50"/>
      <c r="O343" s="99"/>
      <c r="P343" s="50"/>
      <c r="Q343" s="99"/>
      <c r="R343" s="50"/>
      <c r="S343" s="99"/>
      <c r="T343" s="50"/>
      <c r="U343" s="99"/>
      <c r="V343" s="50"/>
      <c r="W343" s="99"/>
      <c r="X343" s="50"/>
      <c r="Y343" s="99"/>
      <c r="Z343" s="50"/>
      <c r="AA343" s="99"/>
      <c r="AB343" s="46"/>
      <c r="AC343" s="46"/>
      <c r="AD343" s="47"/>
      <c r="AE343" s="47"/>
      <c r="AF343" s="48"/>
      <c r="AG343" s="48"/>
      <c r="AI343" s="39"/>
    </row>
    <row r="344" spans="1:35" x14ac:dyDescent="0.25">
      <c r="A344" s="49"/>
      <c r="B344" s="49"/>
      <c r="C344" s="44">
        <v>42304</v>
      </c>
      <c r="D344" s="45"/>
      <c r="E344" s="98"/>
      <c r="F344" s="45"/>
      <c r="G344" s="98"/>
      <c r="H344" s="45"/>
      <c r="I344" s="98"/>
      <c r="J344" s="45"/>
      <c r="K344" s="98"/>
      <c r="L344" s="50"/>
      <c r="M344" s="99"/>
      <c r="N344" s="50"/>
      <c r="O344" s="99"/>
      <c r="P344" s="50"/>
      <c r="Q344" s="99"/>
      <c r="R344" s="50"/>
      <c r="S344" s="99"/>
      <c r="T344" s="50"/>
      <c r="U344" s="99"/>
      <c r="V344" s="50"/>
      <c r="W344" s="99"/>
      <c r="X344" s="50"/>
      <c r="Y344" s="99"/>
      <c r="Z344" s="50"/>
      <c r="AA344" s="99"/>
      <c r="AB344" s="46"/>
      <c r="AC344" s="46"/>
      <c r="AD344" s="47"/>
      <c r="AE344" s="47"/>
      <c r="AF344" s="48"/>
      <c r="AG344" s="48"/>
      <c r="AI344" s="56"/>
    </row>
    <row r="345" spans="1:35" x14ac:dyDescent="0.25">
      <c r="A345" s="49"/>
      <c r="B345" s="49"/>
      <c r="C345" s="44">
        <v>42305</v>
      </c>
      <c r="D345" s="45"/>
      <c r="E345" s="98"/>
      <c r="F345" s="45"/>
      <c r="G345" s="98"/>
      <c r="H345" s="45"/>
      <c r="I345" s="98"/>
      <c r="J345" s="45"/>
      <c r="K345" s="98"/>
      <c r="L345" s="50"/>
      <c r="M345" s="99"/>
      <c r="N345" s="50"/>
      <c r="O345" s="99"/>
      <c r="P345" s="50"/>
      <c r="Q345" s="99"/>
      <c r="R345" s="50"/>
      <c r="S345" s="99"/>
      <c r="T345" s="50"/>
      <c r="U345" s="99"/>
      <c r="V345" s="50"/>
      <c r="W345" s="99"/>
      <c r="X345" s="50"/>
      <c r="Y345" s="99"/>
      <c r="Z345" s="50"/>
      <c r="AA345" s="99"/>
      <c r="AB345" s="46"/>
      <c r="AC345" s="46"/>
      <c r="AD345" s="47"/>
      <c r="AE345" s="47"/>
      <c r="AF345" s="48"/>
      <c r="AG345" s="48"/>
      <c r="AI345" s="56"/>
    </row>
    <row r="346" spans="1:35" x14ac:dyDescent="0.25">
      <c r="A346" s="49"/>
      <c r="B346" s="49"/>
      <c r="C346" s="44">
        <v>42306</v>
      </c>
      <c r="D346" s="45"/>
      <c r="E346" s="98"/>
      <c r="F346" s="45"/>
      <c r="G346" s="98"/>
      <c r="H346" s="45"/>
      <c r="I346" s="98"/>
      <c r="J346" s="45"/>
      <c r="K346" s="98"/>
      <c r="L346" s="50"/>
      <c r="M346" s="99"/>
      <c r="N346" s="50"/>
      <c r="O346" s="99"/>
      <c r="P346" s="50"/>
      <c r="Q346" s="99"/>
      <c r="R346" s="50"/>
      <c r="S346" s="99"/>
      <c r="T346" s="50"/>
      <c r="U346" s="99"/>
      <c r="V346" s="50"/>
      <c r="W346" s="99"/>
      <c r="X346" s="50"/>
      <c r="Y346" s="99"/>
      <c r="Z346" s="50"/>
      <c r="AA346" s="99"/>
      <c r="AB346" s="46"/>
      <c r="AC346" s="46"/>
      <c r="AD346" s="47"/>
      <c r="AE346" s="47"/>
      <c r="AF346" s="48"/>
      <c r="AG346" s="48"/>
      <c r="AI346" s="56"/>
    </row>
    <row r="347" spans="1:35" x14ac:dyDescent="0.25">
      <c r="A347" s="49"/>
      <c r="B347" s="49"/>
      <c r="C347" s="44">
        <v>42307</v>
      </c>
      <c r="D347" s="45"/>
      <c r="E347" s="98"/>
      <c r="F347" s="45"/>
      <c r="G347" s="98"/>
      <c r="H347" s="45"/>
      <c r="I347" s="98"/>
      <c r="J347" s="45"/>
      <c r="K347" s="98"/>
      <c r="L347" s="50"/>
      <c r="M347" s="99"/>
      <c r="N347" s="50"/>
      <c r="O347" s="99"/>
      <c r="P347" s="50"/>
      <c r="Q347" s="99"/>
      <c r="R347" s="50"/>
      <c r="S347" s="99"/>
      <c r="T347" s="50"/>
      <c r="U347" s="99"/>
      <c r="V347" s="50"/>
      <c r="W347" s="99"/>
      <c r="X347" s="50"/>
      <c r="Y347" s="99"/>
      <c r="Z347" s="50"/>
      <c r="AA347" s="99"/>
      <c r="AB347" s="46"/>
      <c r="AC347" s="46"/>
      <c r="AD347" s="47"/>
      <c r="AE347" s="47"/>
      <c r="AF347" s="48"/>
      <c r="AG347" s="48"/>
      <c r="AI347" s="56"/>
    </row>
    <row r="348" spans="1:35" s="39" customFormat="1" ht="15.75" x14ac:dyDescent="0.25">
      <c r="A348" s="35" t="str">
        <f>PROPER(TEXT(DATE(2015,11,1),"mmmm aaaa"))</f>
        <v>Novembre 2015</v>
      </c>
      <c r="B348" s="36"/>
      <c r="C348" s="36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  <c r="P348" s="37"/>
      <c r="Q348" s="37"/>
      <c r="R348" s="37"/>
      <c r="S348" s="37"/>
      <c r="T348" s="37"/>
      <c r="U348" s="37"/>
      <c r="V348" s="37"/>
      <c r="W348" s="37"/>
      <c r="X348" s="37"/>
      <c r="Y348" s="37"/>
      <c r="Z348" s="37"/>
      <c r="AA348" s="37"/>
      <c r="AB348" s="38"/>
      <c r="AC348" s="38"/>
      <c r="AD348" s="38"/>
      <c r="AE348" s="38"/>
      <c r="AF348" s="38"/>
      <c r="AG348" s="38"/>
      <c r="AI348" s="56"/>
    </row>
    <row r="349" spans="1:35" ht="15.75" x14ac:dyDescent="0.25">
      <c r="A349" s="40" t="s">
        <v>33</v>
      </c>
      <c r="B349" s="41">
        <v>45</v>
      </c>
      <c r="C349" s="51"/>
      <c r="D349" s="42"/>
      <c r="E349" s="42"/>
      <c r="F349" s="42"/>
      <c r="G349" s="42"/>
      <c r="H349" s="42"/>
      <c r="I349" s="42"/>
      <c r="J349" s="42"/>
      <c r="K349" s="42"/>
      <c r="L349" s="42"/>
      <c r="M349" s="42"/>
      <c r="N349" s="42"/>
      <c r="O349" s="42"/>
      <c r="P349" s="42"/>
      <c r="Q349" s="42"/>
      <c r="R349" s="42"/>
      <c r="S349" s="42"/>
      <c r="T349" s="42"/>
      <c r="U349" s="42"/>
      <c r="V349" s="42"/>
      <c r="W349" s="42"/>
      <c r="X349" s="42"/>
      <c r="Y349" s="42"/>
      <c r="Z349" s="42"/>
      <c r="AA349" s="42"/>
      <c r="AB349" s="43"/>
      <c r="AC349" s="43"/>
      <c r="AD349" s="43"/>
      <c r="AE349" s="43"/>
      <c r="AF349" s="43"/>
      <c r="AG349" s="43"/>
      <c r="AI349" s="39"/>
    </row>
    <row r="350" spans="1:35" x14ac:dyDescent="0.25">
      <c r="A350" s="56"/>
      <c r="B350" s="49"/>
      <c r="C350" s="44">
        <v>42310</v>
      </c>
      <c r="D350" s="45"/>
      <c r="E350" s="98"/>
      <c r="F350" s="45"/>
      <c r="G350" s="98"/>
      <c r="H350" s="45"/>
      <c r="I350" s="98"/>
      <c r="J350" s="45"/>
      <c r="K350" s="98"/>
      <c r="L350" s="50"/>
      <c r="M350" s="99"/>
      <c r="N350" s="50"/>
      <c r="O350" s="99"/>
      <c r="P350" s="50"/>
      <c r="Q350" s="99"/>
      <c r="R350" s="50"/>
      <c r="S350" s="99"/>
      <c r="T350" s="50"/>
      <c r="U350" s="99"/>
      <c r="V350" s="50"/>
      <c r="W350" s="99"/>
      <c r="X350" s="50"/>
      <c r="Y350" s="99"/>
      <c r="Z350" s="50"/>
      <c r="AA350" s="99"/>
      <c r="AB350" s="46"/>
      <c r="AC350" s="46"/>
      <c r="AD350" s="47"/>
      <c r="AE350" s="47"/>
      <c r="AF350" s="48"/>
      <c r="AG350" s="48"/>
      <c r="AI350" s="56"/>
    </row>
    <row r="351" spans="1:35" x14ac:dyDescent="0.25">
      <c r="A351" s="49"/>
      <c r="B351" s="49"/>
      <c r="C351" s="44">
        <v>42311</v>
      </c>
      <c r="D351" s="45"/>
      <c r="E351" s="98"/>
      <c r="F351" s="45"/>
      <c r="G351" s="98"/>
      <c r="H351" s="45"/>
      <c r="I351" s="98"/>
      <c r="J351" s="45"/>
      <c r="K351" s="98"/>
      <c r="L351" s="50"/>
      <c r="M351" s="99"/>
      <c r="N351" s="50"/>
      <c r="O351" s="99"/>
      <c r="P351" s="50"/>
      <c r="Q351" s="99"/>
      <c r="R351" s="50"/>
      <c r="S351" s="99"/>
      <c r="T351" s="50"/>
      <c r="U351" s="99"/>
      <c r="V351" s="50"/>
      <c r="W351" s="99"/>
      <c r="X351" s="50"/>
      <c r="Y351" s="99"/>
      <c r="Z351" s="50"/>
      <c r="AA351" s="99"/>
      <c r="AB351" s="46"/>
      <c r="AC351" s="46"/>
      <c r="AD351" s="47"/>
      <c r="AE351" s="47"/>
      <c r="AF351" s="48"/>
      <c r="AG351" s="48"/>
      <c r="AI351" s="56"/>
    </row>
    <row r="352" spans="1:35" x14ac:dyDescent="0.25">
      <c r="A352" s="49"/>
      <c r="B352" s="49"/>
      <c r="C352" s="44">
        <v>42312</v>
      </c>
      <c r="D352" s="45"/>
      <c r="E352" s="98"/>
      <c r="F352" s="45"/>
      <c r="G352" s="98"/>
      <c r="H352" s="45"/>
      <c r="I352" s="98"/>
      <c r="J352" s="45"/>
      <c r="K352" s="98"/>
      <c r="L352" s="50"/>
      <c r="M352" s="99"/>
      <c r="N352" s="50"/>
      <c r="O352" s="99"/>
      <c r="P352" s="50"/>
      <c r="Q352" s="99"/>
      <c r="R352" s="50"/>
      <c r="S352" s="99"/>
      <c r="T352" s="50"/>
      <c r="U352" s="99"/>
      <c r="V352" s="50"/>
      <c r="W352" s="99"/>
      <c r="X352" s="50"/>
      <c r="Y352" s="99"/>
      <c r="Z352" s="50"/>
      <c r="AA352" s="99"/>
      <c r="AB352" s="46"/>
      <c r="AC352" s="46"/>
      <c r="AD352" s="47"/>
      <c r="AE352" s="47"/>
      <c r="AF352" s="48"/>
      <c r="AG352" s="48"/>
      <c r="AI352" s="56"/>
    </row>
    <row r="353" spans="1:35" x14ac:dyDescent="0.25">
      <c r="A353" s="49"/>
      <c r="B353" s="49"/>
      <c r="C353" s="44">
        <v>42313</v>
      </c>
      <c r="D353" s="45"/>
      <c r="E353" s="98"/>
      <c r="F353" s="45"/>
      <c r="G353" s="98"/>
      <c r="H353" s="45"/>
      <c r="I353" s="98"/>
      <c r="J353" s="45"/>
      <c r="K353" s="98"/>
      <c r="L353" s="50"/>
      <c r="M353" s="99"/>
      <c r="N353" s="50"/>
      <c r="O353" s="99"/>
      <c r="P353" s="50"/>
      <c r="Q353" s="99"/>
      <c r="R353" s="50"/>
      <c r="S353" s="99"/>
      <c r="T353" s="50"/>
      <c r="U353" s="99"/>
      <c r="V353" s="50"/>
      <c r="W353" s="99"/>
      <c r="X353" s="50"/>
      <c r="Y353" s="99"/>
      <c r="Z353" s="50"/>
      <c r="AA353" s="99"/>
      <c r="AB353" s="46"/>
      <c r="AC353" s="46"/>
      <c r="AD353" s="47"/>
      <c r="AE353" s="47"/>
      <c r="AF353" s="48"/>
      <c r="AG353" s="48"/>
      <c r="AI353" s="56"/>
    </row>
    <row r="354" spans="1:35" x14ac:dyDescent="0.25">
      <c r="A354" s="49"/>
      <c r="B354" s="49"/>
      <c r="C354" s="44">
        <v>42314</v>
      </c>
      <c r="D354" s="45"/>
      <c r="E354" s="98"/>
      <c r="F354" s="45"/>
      <c r="G354" s="98"/>
      <c r="H354" s="45"/>
      <c r="I354" s="98"/>
      <c r="J354" s="45"/>
      <c r="K354" s="98"/>
      <c r="L354" s="50"/>
      <c r="M354" s="99"/>
      <c r="N354" s="50"/>
      <c r="O354" s="99"/>
      <c r="P354" s="50"/>
      <c r="Q354" s="99"/>
      <c r="R354" s="50"/>
      <c r="S354" s="99"/>
      <c r="T354" s="50"/>
      <c r="U354" s="99"/>
      <c r="V354" s="50"/>
      <c r="W354" s="99"/>
      <c r="X354" s="50"/>
      <c r="Y354" s="99"/>
      <c r="Z354" s="50"/>
      <c r="AA354" s="99"/>
      <c r="AB354" s="46"/>
      <c r="AC354" s="46"/>
      <c r="AD354" s="47"/>
      <c r="AE354" s="47"/>
      <c r="AF354" s="48"/>
      <c r="AG354" s="48"/>
      <c r="AI354" s="56"/>
    </row>
    <row r="355" spans="1:35" ht="15.75" x14ac:dyDescent="0.25">
      <c r="A355" s="40" t="s">
        <v>33</v>
      </c>
      <c r="B355" s="41">
        <v>46</v>
      </c>
      <c r="C355" s="51"/>
      <c r="D355" s="42"/>
      <c r="E355" s="42"/>
      <c r="F355" s="42"/>
      <c r="G355" s="42"/>
      <c r="H355" s="42"/>
      <c r="I355" s="42"/>
      <c r="J355" s="42"/>
      <c r="K355" s="42"/>
      <c r="L355" s="42"/>
      <c r="M355" s="42"/>
      <c r="N355" s="42"/>
      <c r="O355" s="42"/>
      <c r="P355" s="42"/>
      <c r="Q355" s="42"/>
      <c r="R355" s="42"/>
      <c r="S355" s="42"/>
      <c r="T355" s="42"/>
      <c r="U355" s="42"/>
      <c r="V355" s="42"/>
      <c r="W355" s="42"/>
      <c r="X355" s="42"/>
      <c r="Y355" s="42"/>
      <c r="Z355" s="42"/>
      <c r="AA355" s="42"/>
      <c r="AB355" s="43"/>
      <c r="AC355" s="43"/>
      <c r="AD355" s="43"/>
      <c r="AE355" s="43"/>
      <c r="AF355" s="43"/>
      <c r="AG355" s="43"/>
      <c r="AI355" s="39"/>
    </row>
    <row r="356" spans="1:35" x14ac:dyDescent="0.25">
      <c r="A356" s="49"/>
      <c r="B356" s="49"/>
      <c r="C356" s="44">
        <v>42317</v>
      </c>
      <c r="D356" s="45"/>
      <c r="E356" s="98"/>
      <c r="F356" s="45"/>
      <c r="G356" s="98"/>
      <c r="H356" s="45"/>
      <c r="I356" s="98"/>
      <c r="J356" s="45"/>
      <c r="K356" s="98"/>
      <c r="L356" s="50"/>
      <c r="M356" s="99"/>
      <c r="N356" s="50"/>
      <c r="O356" s="99"/>
      <c r="P356" s="50"/>
      <c r="Q356" s="99"/>
      <c r="R356" s="50"/>
      <c r="S356" s="99"/>
      <c r="T356" s="50"/>
      <c r="U356" s="99"/>
      <c r="V356" s="50"/>
      <c r="W356" s="99"/>
      <c r="X356" s="50"/>
      <c r="Y356" s="99"/>
      <c r="Z356" s="50"/>
      <c r="AA356" s="99"/>
      <c r="AB356" s="46"/>
      <c r="AC356" s="46"/>
      <c r="AD356" s="47"/>
      <c r="AE356" s="47"/>
      <c r="AF356" s="48"/>
      <c r="AG356" s="48"/>
      <c r="AI356" s="56"/>
    </row>
    <row r="357" spans="1:35" x14ac:dyDescent="0.25">
      <c r="A357" s="49"/>
      <c r="B357" s="49"/>
      <c r="C357" s="44">
        <v>42318</v>
      </c>
      <c r="D357" s="45"/>
      <c r="E357" s="98"/>
      <c r="F357" s="45"/>
      <c r="G357" s="98"/>
      <c r="H357" s="45"/>
      <c r="I357" s="98"/>
      <c r="J357" s="45"/>
      <c r="K357" s="98"/>
      <c r="L357" s="50"/>
      <c r="M357" s="99"/>
      <c r="N357" s="50"/>
      <c r="O357" s="99"/>
      <c r="P357" s="50"/>
      <c r="Q357" s="99"/>
      <c r="R357" s="50"/>
      <c r="S357" s="99"/>
      <c r="T357" s="50"/>
      <c r="U357" s="99"/>
      <c r="V357" s="50"/>
      <c r="W357" s="99"/>
      <c r="X357" s="50"/>
      <c r="Y357" s="99"/>
      <c r="Z357" s="50"/>
      <c r="AA357" s="99"/>
      <c r="AB357" s="46"/>
      <c r="AC357" s="46"/>
      <c r="AD357" s="47"/>
      <c r="AE357" s="47"/>
      <c r="AF357" s="48"/>
      <c r="AG357" s="48"/>
      <c r="AI357" s="56"/>
    </row>
    <row r="358" spans="1:35" x14ac:dyDescent="0.25">
      <c r="A358" s="49"/>
      <c r="B358" s="49"/>
      <c r="C358" s="44">
        <v>42320</v>
      </c>
      <c r="D358" s="45"/>
      <c r="E358" s="98"/>
      <c r="F358" s="45"/>
      <c r="G358" s="98"/>
      <c r="H358" s="45"/>
      <c r="I358" s="98"/>
      <c r="J358" s="45"/>
      <c r="K358" s="98"/>
      <c r="L358" s="50"/>
      <c r="M358" s="99"/>
      <c r="N358" s="50"/>
      <c r="O358" s="99"/>
      <c r="P358" s="50"/>
      <c r="Q358" s="99"/>
      <c r="R358" s="50"/>
      <c r="S358" s="99"/>
      <c r="T358" s="50"/>
      <c r="U358" s="99"/>
      <c r="V358" s="50"/>
      <c r="W358" s="99"/>
      <c r="X358" s="50"/>
      <c r="Y358" s="99"/>
      <c r="Z358" s="50"/>
      <c r="AA358" s="99"/>
      <c r="AB358" s="46"/>
      <c r="AC358" s="46"/>
      <c r="AD358" s="47"/>
      <c r="AE358" s="47"/>
      <c r="AF358" s="48"/>
      <c r="AG358" s="48"/>
      <c r="AI358" s="56"/>
    </row>
    <row r="359" spans="1:35" x14ac:dyDescent="0.25">
      <c r="A359" s="49"/>
      <c r="B359" s="49"/>
      <c r="C359" s="44">
        <v>42321</v>
      </c>
      <c r="D359" s="45"/>
      <c r="E359" s="98"/>
      <c r="F359" s="45"/>
      <c r="G359" s="98"/>
      <c r="H359" s="45"/>
      <c r="I359" s="98"/>
      <c r="J359" s="45"/>
      <c r="K359" s="98"/>
      <c r="L359" s="50"/>
      <c r="M359" s="99"/>
      <c r="N359" s="50"/>
      <c r="O359" s="99"/>
      <c r="P359" s="50"/>
      <c r="Q359" s="99"/>
      <c r="R359" s="50"/>
      <c r="S359" s="99"/>
      <c r="T359" s="50"/>
      <c r="U359" s="99"/>
      <c r="V359" s="50"/>
      <c r="W359" s="99"/>
      <c r="X359" s="50"/>
      <c r="Y359" s="99"/>
      <c r="Z359" s="50"/>
      <c r="AA359" s="99"/>
      <c r="AB359" s="46"/>
      <c r="AC359" s="46"/>
      <c r="AD359" s="47"/>
      <c r="AE359" s="47"/>
      <c r="AF359" s="48"/>
      <c r="AG359" s="48"/>
      <c r="AI359" s="56"/>
    </row>
    <row r="360" spans="1:35" ht="15.75" x14ac:dyDescent="0.25">
      <c r="A360" s="40" t="s">
        <v>33</v>
      </c>
      <c r="B360" s="41">
        <v>47</v>
      </c>
      <c r="C360" s="51"/>
      <c r="D360" s="42"/>
      <c r="E360" s="42"/>
      <c r="F360" s="42"/>
      <c r="G360" s="42"/>
      <c r="H360" s="42"/>
      <c r="I360" s="42"/>
      <c r="J360" s="42"/>
      <c r="K360" s="42"/>
      <c r="L360" s="42"/>
      <c r="M360" s="42"/>
      <c r="N360" s="42"/>
      <c r="O360" s="42"/>
      <c r="P360" s="42"/>
      <c r="Q360" s="42"/>
      <c r="R360" s="42"/>
      <c r="S360" s="42"/>
      <c r="T360" s="42"/>
      <c r="U360" s="42"/>
      <c r="V360" s="42"/>
      <c r="W360" s="42"/>
      <c r="X360" s="42"/>
      <c r="Y360" s="42"/>
      <c r="Z360" s="42"/>
      <c r="AA360" s="42"/>
      <c r="AB360" s="43"/>
      <c r="AC360" s="43"/>
      <c r="AD360" s="43"/>
      <c r="AE360" s="43"/>
      <c r="AF360" s="43"/>
      <c r="AG360" s="43"/>
      <c r="AI360" s="39"/>
    </row>
    <row r="361" spans="1:35" x14ac:dyDescent="0.25">
      <c r="A361" s="49"/>
      <c r="B361" s="49"/>
      <c r="C361" s="44">
        <v>42324</v>
      </c>
      <c r="D361" s="45"/>
      <c r="E361" s="98"/>
      <c r="F361" s="45"/>
      <c r="G361" s="98"/>
      <c r="H361" s="45"/>
      <c r="I361" s="98"/>
      <c r="J361" s="45"/>
      <c r="K361" s="98"/>
      <c r="L361" s="50"/>
      <c r="M361" s="99"/>
      <c r="N361" s="50"/>
      <c r="O361" s="99"/>
      <c r="P361" s="50"/>
      <c r="Q361" s="99"/>
      <c r="R361" s="50"/>
      <c r="S361" s="99"/>
      <c r="T361" s="50"/>
      <c r="U361" s="99"/>
      <c r="V361" s="50"/>
      <c r="W361" s="99"/>
      <c r="X361" s="50"/>
      <c r="Y361" s="99"/>
      <c r="Z361" s="50"/>
      <c r="AA361" s="99"/>
      <c r="AB361" s="46"/>
      <c r="AC361" s="46"/>
      <c r="AD361" s="47"/>
      <c r="AE361" s="47"/>
      <c r="AF361" s="48"/>
      <c r="AG361" s="48"/>
      <c r="AI361" s="56"/>
    </row>
    <row r="362" spans="1:35" x14ac:dyDescent="0.25">
      <c r="A362" s="49"/>
      <c r="B362" s="49"/>
      <c r="C362" s="44">
        <v>42325</v>
      </c>
      <c r="D362" s="45"/>
      <c r="E362" s="98"/>
      <c r="F362" s="45"/>
      <c r="G362" s="98"/>
      <c r="H362" s="45"/>
      <c r="I362" s="98"/>
      <c r="J362" s="45"/>
      <c r="K362" s="98"/>
      <c r="L362" s="50"/>
      <c r="M362" s="99"/>
      <c r="N362" s="50"/>
      <c r="O362" s="99"/>
      <c r="P362" s="50"/>
      <c r="Q362" s="99"/>
      <c r="R362" s="50"/>
      <c r="S362" s="99"/>
      <c r="T362" s="50"/>
      <c r="U362" s="99"/>
      <c r="V362" s="50"/>
      <c r="W362" s="99"/>
      <c r="X362" s="50"/>
      <c r="Y362" s="99"/>
      <c r="Z362" s="50"/>
      <c r="AA362" s="99"/>
      <c r="AB362" s="46"/>
      <c r="AC362" s="46"/>
      <c r="AD362" s="47"/>
      <c r="AE362" s="47"/>
      <c r="AF362" s="48"/>
      <c r="AG362" s="48"/>
      <c r="AI362" s="56"/>
    </row>
    <row r="363" spans="1:35" x14ac:dyDescent="0.25">
      <c r="A363" s="49"/>
      <c r="B363" s="49"/>
      <c r="C363" s="44">
        <v>42326</v>
      </c>
      <c r="D363" s="45"/>
      <c r="E363" s="98"/>
      <c r="F363" s="45"/>
      <c r="G363" s="98"/>
      <c r="H363" s="45"/>
      <c r="I363" s="98"/>
      <c r="J363" s="45"/>
      <c r="K363" s="98"/>
      <c r="L363" s="50"/>
      <c r="M363" s="99"/>
      <c r="N363" s="50"/>
      <c r="O363" s="99"/>
      <c r="P363" s="50"/>
      <c r="Q363" s="99"/>
      <c r="R363" s="50"/>
      <c r="S363" s="99"/>
      <c r="T363" s="50"/>
      <c r="U363" s="99"/>
      <c r="V363" s="50"/>
      <c r="W363" s="99"/>
      <c r="X363" s="50"/>
      <c r="Y363" s="99"/>
      <c r="Z363" s="50"/>
      <c r="AA363" s="99"/>
      <c r="AB363" s="46"/>
      <c r="AC363" s="46"/>
      <c r="AD363" s="47"/>
      <c r="AE363" s="47"/>
      <c r="AF363" s="48"/>
      <c r="AG363" s="48"/>
      <c r="AI363" s="56"/>
    </row>
    <row r="364" spans="1:35" x14ac:dyDescent="0.25">
      <c r="A364" s="49"/>
      <c r="B364" s="49"/>
      <c r="C364" s="44">
        <v>42327</v>
      </c>
      <c r="D364" s="45"/>
      <c r="E364" s="98"/>
      <c r="F364" s="45"/>
      <c r="G364" s="98"/>
      <c r="H364" s="45"/>
      <c r="I364" s="98"/>
      <c r="J364" s="45"/>
      <c r="K364" s="98"/>
      <c r="L364" s="52"/>
      <c r="M364" s="52"/>
      <c r="N364" s="52"/>
      <c r="O364" s="52"/>
      <c r="P364" s="52"/>
      <c r="Q364" s="52"/>
      <c r="R364" s="52"/>
      <c r="S364" s="52"/>
      <c r="T364" s="52"/>
      <c r="U364" s="52"/>
      <c r="V364" s="52"/>
      <c r="W364" s="52"/>
      <c r="X364" s="52"/>
      <c r="Y364" s="52"/>
      <c r="Z364" s="52"/>
      <c r="AA364" s="52"/>
      <c r="AB364" s="46"/>
      <c r="AC364" s="46"/>
      <c r="AD364" s="47"/>
      <c r="AE364" s="47"/>
      <c r="AF364" s="48"/>
      <c r="AG364" s="48"/>
      <c r="AI364" s="56"/>
    </row>
    <row r="365" spans="1:35" x14ac:dyDescent="0.25">
      <c r="A365" s="49"/>
      <c r="B365" s="49"/>
      <c r="C365" s="44">
        <v>42328</v>
      </c>
      <c r="D365" s="45"/>
      <c r="E365" s="98"/>
      <c r="F365" s="45"/>
      <c r="G365" s="98"/>
      <c r="H365" s="45"/>
      <c r="I365" s="98"/>
      <c r="J365" s="45"/>
      <c r="K365" s="98"/>
      <c r="L365" s="50"/>
      <c r="M365" s="99"/>
      <c r="N365" s="50"/>
      <c r="O365" s="99"/>
      <c r="P365" s="50"/>
      <c r="Q365" s="99"/>
      <c r="R365" s="50"/>
      <c r="S365" s="99"/>
      <c r="T365" s="50"/>
      <c r="U365" s="99"/>
      <c r="V365" s="50"/>
      <c r="W365" s="99"/>
      <c r="X365" s="50"/>
      <c r="Y365" s="99"/>
      <c r="Z365" s="50"/>
      <c r="AA365" s="99"/>
      <c r="AB365" s="46"/>
      <c r="AC365" s="46"/>
      <c r="AD365" s="47"/>
      <c r="AE365" s="47"/>
      <c r="AF365" s="48"/>
      <c r="AG365" s="48"/>
      <c r="AI365" s="56"/>
    </row>
    <row r="366" spans="1:35" ht="15.75" x14ac:dyDescent="0.25">
      <c r="A366" s="40" t="s">
        <v>33</v>
      </c>
      <c r="B366" s="41">
        <v>48</v>
      </c>
      <c r="C366" s="51"/>
      <c r="D366" s="42"/>
      <c r="E366" s="42"/>
      <c r="F366" s="42"/>
      <c r="G366" s="42"/>
      <c r="H366" s="42"/>
      <c r="I366" s="42"/>
      <c r="J366" s="42"/>
      <c r="K366" s="42"/>
      <c r="L366" s="42"/>
      <c r="M366" s="42"/>
      <c r="N366" s="42"/>
      <c r="O366" s="42"/>
      <c r="P366" s="42"/>
      <c r="Q366" s="42"/>
      <c r="R366" s="42"/>
      <c r="S366" s="42"/>
      <c r="T366" s="42"/>
      <c r="U366" s="42"/>
      <c r="V366" s="42"/>
      <c r="W366" s="42"/>
      <c r="X366" s="42"/>
      <c r="Y366" s="42"/>
      <c r="Z366" s="42"/>
      <c r="AA366" s="42"/>
      <c r="AB366" s="43"/>
      <c r="AC366" s="43"/>
      <c r="AD366" s="43"/>
      <c r="AE366" s="43"/>
      <c r="AF366" s="43"/>
      <c r="AG366" s="43"/>
      <c r="AI366" s="39"/>
    </row>
    <row r="367" spans="1:35" x14ac:dyDescent="0.25">
      <c r="A367" s="49"/>
      <c r="B367" s="49"/>
      <c r="C367" s="44">
        <v>42331</v>
      </c>
      <c r="D367" s="45"/>
      <c r="E367" s="98"/>
      <c r="F367" s="45"/>
      <c r="G367" s="98"/>
      <c r="H367" s="45"/>
      <c r="I367" s="98"/>
      <c r="J367" s="45"/>
      <c r="K367" s="98"/>
      <c r="L367" s="50"/>
      <c r="M367" s="99"/>
      <c r="N367" s="50"/>
      <c r="O367" s="99"/>
      <c r="P367" s="50"/>
      <c r="Q367" s="99"/>
      <c r="R367" s="50"/>
      <c r="S367" s="99"/>
      <c r="T367" s="50"/>
      <c r="U367" s="99"/>
      <c r="V367" s="50"/>
      <c r="W367" s="99"/>
      <c r="X367" s="50"/>
      <c r="Y367" s="99"/>
      <c r="Z367" s="50"/>
      <c r="AA367" s="99"/>
      <c r="AB367" s="46"/>
      <c r="AC367" s="46"/>
      <c r="AD367" s="47"/>
      <c r="AE367" s="47"/>
      <c r="AF367" s="48"/>
      <c r="AG367" s="48"/>
      <c r="AI367" s="56"/>
    </row>
    <row r="368" spans="1:35" x14ac:dyDescent="0.25">
      <c r="A368" s="49"/>
      <c r="B368" s="49"/>
      <c r="C368" s="44">
        <v>42332</v>
      </c>
      <c r="D368" s="45"/>
      <c r="E368" s="98"/>
      <c r="F368" s="45"/>
      <c r="G368" s="98"/>
      <c r="H368" s="45"/>
      <c r="I368" s="98"/>
      <c r="J368" s="45"/>
      <c r="K368" s="98"/>
      <c r="L368" s="50"/>
      <c r="M368" s="99"/>
      <c r="N368" s="50"/>
      <c r="O368" s="99"/>
      <c r="P368" s="50"/>
      <c r="Q368" s="99"/>
      <c r="R368" s="50"/>
      <c r="S368" s="99"/>
      <c r="T368" s="50"/>
      <c r="U368" s="99"/>
      <c r="V368" s="50"/>
      <c r="W368" s="99"/>
      <c r="X368" s="50"/>
      <c r="Y368" s="99"/>
      <c r="Z368" s="50"/>
      <c r="AA368" s="99"/>
      <c r="AB368" s="46"/>
      <c r="AC368" s="46"/>
      <c r="AD368" s="47"/>
      <c r="AE368" s="47"/>
      <c r="AF368" s="48"/>
      <c r="AG368" s="48"/>
      <c r="AI368" s="56"/>
    </row>
    <row r="369" spans="1:35" x14ac:dyDescent="0.25">
      <c r="A369" s="49"/>
      <c r="B369" s="49"/>
      <c r="C369" s="44">
        <v>42333</v>
      </c>
      <c r="D369" s="45"/>
      <c r="E369" s="98"/>
      <c r="F369" s="45"/>
      <c r="G369" s="98"/>
      <c r="H369" s="45"/>
      <c r="I369" s="98"/>
      <c r="J369" s="45"/>
      <c r="K369" s="98"/>
      <c r="L369" s="50"/>
      <c r="M369" s="99"/>
      <c r="N369" s="50"/>
      <c r="O369" s="99"/>
      <c r="P369" s="50"/>
      <c r="Q369" s="99"/>
      <c r="R369" s="50"/>
      <c r="S369" s="99"/>
      <c r="T369" s="50"/>
      <c r="U369" s="99"/>
      <c r="V369" s="50"/>
      <c r="W369" s="99"/>
      <c r="X369" s="50"/>
      <c r="Y369" s="99"/>
      <c r="Z369" s="50"/>
      <c r="AA369" s="99"/>
      <c r="AB369" s="46"/>
      <c r="AC369" s="46"/>
      <c r="AD369" s="47"/>
      <c r="AE369" s="47"/>
      <c r="AF369" s="48"/>
      <c r="AG369" s="48"/>
      <c r="AI369" s="56"/>
    </row>
    <row r="370" spans="1:35" x14ac:dyDescent="0.25">
      <c r="A370" s="49"/>
      <c r="B370" s="49"/>
      <c r="C370" s="44">
        <v>42334</v>
      </c>
      <c r="D370" s="45"/>
      <c r="E370" s="98"/>
      <c r="F370" s="45"/>
      <c r="G370" s="98"/>
      <c r="H370" s="45"/>
      <c r="I370" s="98"/>
      <c r="J370" s="45"/>
      <c r="K370" s="98"/>
      <c r="L370" s="50"/>
      <c r="M370" s="99"/>
      <c r="N370" s="50"/>
      <c r="O370" s="99"/>
      <c r="P370" s="50"/>
      <c r="Q370" s="99"/>
      <c r="R370" s="50"/>
      <c r="S370" s="99"/>
      <c r="T370" s="50"/>
      <c r="U370" s="99"/>
      <c r="V370" s="50"/>
      <c r="W370" s="99"/>
      <c r="X370" s="50"/>
      <c r="Y370" s="99"/>
      <c r="Z370" s="50"/>
      <c r="AA370" s="99"/>
      <c r="AB370" s="46"/>
      <c r="AC370" s="46"/>
      <c r="AD370" s="47"/>
      <c r="AE370" s="47"/>
      <c r="AF370" s="48"/>
      <c r="AG370" s="48"/>
      <c r="AI370" s="56"/>
    </row>
    <row r="371" spans="1:35" x14ac:dyDescent="0.25">
      <c r="A371" s="49"/>
      <c r="B371" s="49"/>
      <c r="C371" s="44">
        <v>42335</v>
      </c>
      <c r="D371" s="45"/>
      <c r="E371" s="98"/>
      <c r="F371" s="45"/>
      <c r="G371" s="98"/>
      <c r="H371" s="45"/>
      <c r="I371" s="98"/>
      <c r="J371" s="45"/>
      <c r="K371" s="98"/>
      <c r="L371" s="50"/>
      <c r="M371" s="99"/>
      <c r="N371" s="50"/>
      <c r="O371" s="99"/>
      <c r="P371" s="50"/>
      <c r="Q371" s="99"/>
      <c r="R371" s="50"/>
      <c r="S371" s="99"/>
      <c r="T371" s="50"/>
      <c r="U371" s="99"/>
      <c r="V371" s="50"/>
      <c r="W371" s="99"/>
      <c r="X371" s="50"/>
      <c r="Y371" s="99"/>
      <c r="Z371" s="50"/>
      <c r="AA371" s="99"/>
      <c r="AB371" s="46"/>
      <c r="AC371" s="46"/>
      <c r="AD371" s="47"/>
      <c r="AE371" s="47"/>
      <c r="AF371" s="48"/>
      <c r="AG371" s="48"/>
      <c r="AI371" s="56"/>
    </row>
    <row r="372" spans="1:35" ht="15.75" x14ac:dyDescent="0.25">
      <c r="A372" s="40" t="s">
        <v>33</v>
      </c>
      <c r="B372" s="41">
        <v>49</v>
      </c>
      <c r="C372" s="51"/>
      <c r="D372" s="42"/>
      <c r="E372" s="42"/>
      <c r="F372" s="42"/>
      <c r="G372" s="42"/>
      <c r="H372" s="42"/>
      <c r="I372" s="42"/>
      <c r="J372" s="42"/>
      <c r="K372" s="42"/>
      <c r="L372" s="42"/>
      <c r="M372" s="42"/>
      <c r="N372" s="42"/>
      <c r="O372" s="42"/>
      <c r="P372" s="42"/>
      <c r="Q372" s="42"/>
      <c r="R372" s="42"/>
      <c r="S372" s="42"/>
      <c r="T372" s="42"/>
      <c r="U372" s="42"/>
      <c r="V372" s="42"/>
      <c r="W372" s="42"/>
      <c r="X372" s="42"/>
      <c r="Y372" s="42"/>
      <c r="Z372" s="42"/>
      <c r="AA372" s="42"/>
      <c r="AB372" s="43"/>
      <c r="AC372" s="43"/>
      <c r="AD372" s="43"/>
      <c r="AE372" s="43"/>
      <c r="AF372" s="43"/>
      <c r="AG372" s="43"/>
      <c r="AI372" s="39"/>
    </row>
    <row r="373" spans="1:35" x14ac:dyDescent="0.25">
      <c r="A373" s="49"/>
      <c r="B373" s="49"/>
      <c r="C373" s="44">
        <v>42338</v>
      </c>
      <c r="D373" s="45"/>
      <c r="E373" s="98"/>
      <c r="F373" s="45"/>
      <c r="G373" s="98"/>
      <c r="H373" s="45"/>
      <c r="I373" s="98"/>
      <c r="J373" s="45"/>
      <c r="K373" s="98"/>
      <c r="L373" s="50"/>
      <c r="M373" s="99"/>
      <c r="N373" s="50"/>
      <c r="O373" s="99"/>
      <c r="P373" s="50"/>
      <c r="Q373" s="99"/>
      <c r="R373" s="50"/>
      <c r="S373" s="99"/>
      <c r="T373" s="50"/>
      <c r="U373" s="99"/>
      <c r="V373" s="50"/>
      <c r="W373" s="99"/>
      <c r="X373" s="50"/>
      <c r="Y373" s="99"/>
      <c r="Z373" s="50"/>
      <c r="AA373" s="99"/>
      <c r="AB373" s="46"/>
      <c r="AC373" s="46"/>
      <c r="AD373" s="47"/>
      <c r="AE373" s="47"/>
      <c r="AF373" s="48"/>
      <c r="AG373" s="48"/>
      <c r="AI373" s="56"/>
    </row>
    <row r="374" spans="1:35" ht="15.75" x14ac:dyDescent="0.25">
      <c r="A374" s="35" t="str">
        <f>PROPER(TEXT(DATE(2015,12,1),"mmmm aaaa"))</f>
        <v>Décembre 2015</v>
      </c>
      <c r="B374" s="36"/>
      <c r="C374" s="36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O374" s="37"/>
      <c r="P374" s="37"/>
      <c r="Q374" s="37"/>
      <c r="R374" s="37"/>
      <c r="S374" s="37"/>
      <c r="T374" s="37"/>
      <c r="U374" s="37"/>
      <c r="V374" s="37"/>
      <c r="W374" s="37"/>
      <c r="X374" s="37"/>
      <c r="Y374" s="37"/>
      <c r="Z374" s="37"/>
      <c r="AA374" s="37"/>
      <c r="AB374" s="38"/>
      <c r="AC374" s="38"/>
      <c r="AD374" s="38"/>
      <c r="AE374" s="38"/>
      <c r="AF374" s="38"/>
      <c r="AG374" s="38"/>
      <c r="AI374" s="56"/>
    </row>
    <row r="375" spans="1:35" x14ac:dyDescent="0.25">
      <c r="A375" s="56"/>
      <c r="B375" s="49"/>
      <c r="C375" s="44">
        <v>42339</v>
      </c>
      <c r="D375" s="45"/>
      <c r="E375" s="98"/>
      <c r="F375" s="45"/>
      <c r="G375" s="98"/>
      <c r="H375" s="45"/>
      <c r="I375" s="98"/>
      <c r="J375" s="45"/>
      <c r="K375" s="98"/>
      <c r="L375" s="50"/>
      <c r="M375" s="99"/>
      <c r="N375" s="50"/>
      <c r="O375" s="99"/>
      <c r="P375" s="50"/>
      <c r="Q375" s="99"/>
      <c r="R375" s="50"/>
      <c r="S375" s="99"/>
      <c r="T375" s="50"/>
      <c r="U375" s="99"/>
      <c r="V375" s="50"/>
      <c r="W375" s="99"/>
      <c r="X375" s="50"/>
      <c r="Y375" s="99"/>
      <c r="Z375" s="50"/>
      <c r="AA375" s="99"/>
      <c r="AB375" s="46"/>
      <c r="AC375" s="46"/>
      <c r="AD375" s="47"/>
      <c r="AE375" s="47"/>
      <c r="AF375" s="48"/>
      <c r="AG375" s="48"/>
      <c r="AI375" s="56"/>
    </row>
    <row r="376" spans="1:35" x14ac:dyDescent="0.25">
      <c r="A376" s="49"/>
      <c r="B376" s="49"/>
      <c r="C376" s="44">
        <v>42340</v>
      </c>
      <c r="D376" s="45"/>
      <c r="E376" s="98"/>
      <c r="F376" s="45"/>
      <c r="G376" s="98"/>
      <c r="H376" s="45"/>
      <c r="I376" s="98"/>
      <c r="J376" s="45"/>
      <c r="K376" s="98"/>
      <c r="L376" s="50"/>
      <c r="M376" s="99"/>
      <c r="N376" s="50"/>
      <c r="O376" s="99"/>
      <c r="P376" s="50"/>
      <c r="Q376" s="99"/>
      <c r="R376" s="50"/>
      <c r="S376" s="99"/>
      <c r="T376" s="50"/>
      <c r="U376" s="99"/>
      <c r="V376" s="50"/>
      <c r="W376" s="99"/>
      <c r="X376" s="50"/>
      <c r="Y376" s="99"/>
      <c r="Z376" s="50"/>
      <c r="AA376" s="99"/>
      <c r="AB376" s="46"/>
      <c r="AC376" s="46"/>
      <c r="AD376" s="47"/>
      <c r="AE376" s="47"/>
      <c r="AF376" s="48"/>
      <c r="AG376" s="48"/>
      <c r="AI376" s="56"/>
    </row>
    <row r="377" spans="1:35" x14ac:dyDescent="0.25">
      <c r="A377" s="49"/>
      <c r="B377" s="49"/>
      <c r="C377" s="44">
        <v>42341</v>
      </c>
      <c r="D377" s="45"/>
      <c r="E377" s="98"/>
      <c r="F377" s="45"/>
      <c r="G377" s="98"/>
      <c r="H377" s="45"/>
      <c r="I377" s="98"/>
      <c r="J377" s="45"/>
      <c r="K377" s="98"/>
      <c r="L377" s="50"/>
      <c r="M377" s="99"/>
      <c r="N377" s="50"/>
      <c r="O377" s="99"/>
      <c r="P377" s="50"/>
      <c r="Q377" s="99"/>
      <c r="R377" s="50"/>
      <c r="S377" s="99"/>
      <c r="T377" s="50"/>
      <c r="U377" s="99"/>
      <c r="V377" s="50"/>
      <c r="W377" s="99"/>
      <c r="X377" s="50"/>
      <c r="Y377" s="99"/>
      <c r="Z377" s="50"/>
      <c r="AA377" s="99"/>
      <c r="AB377" s="46"/>
      <c r="AC377" s="46"/>
      <c r="AD377" s="47"/>
      <c r="AE377" s="47"/>
      <c r="AF377" s="48"/>
      <c r="AG377" s="48"/>
      <c r="AI377" s="56"/>
    </row>
    <row r="378" spans="1:35" x14ac:dyDescent="0.25">
      <c r="A378" s="49"/>
      <c r="B378" s="49"/>
      <c r="C378" s="44">
        <v>42342</v>
      </c>
      <c r="D378" s="45"/>
      <c r="E378" s="98"/>
      <c r="F378" s="45"/>
      <c r="G378" s="98"/>
      <c r="H378" s="45"/>
      <c r="I378" s="98"/>
      <c r="J378" s="45"/>
      <c r="K378" s="98"/>
      <c r="L378" s="50"/>
      <c r="M378" s="99"/>
      <c r="N378" s="50"/>
      <c r="O378" s="99"/>
      <c r="P378" s="50"/>
      <c r="Q378" s="99"/>
      <c r="R378" s="50"/>
      <c r="S378" s="99"/>
      <c r="T378" s="50"/>
      <c r="U378" s="99"/>
      <c r="V378" s="50"/>
      <c r="W378" s="99"/>
      <c r="X378" s="50"/>
      <c r="Y378" s="99"/>
      <c r="Z378" s="50"/>
      <c r="AA378" s="99"/>
      <c r="AB378" s="46"/>
      <c r="AC378" s="46"/>
      <c r="AD378" s="47"/>
      <c r="AE378" s="47"/>
      <c r="AF378" s="48"/>
      <c r="AG378" s="48"/>
      <c r="AI378" s="39"/>
    </row>
    <row r="379" spans="1:35" ht="15.75" x14ac:dyDescent="0.25">
      <c r="A379" s="40" t="s">
        <v>33</v>
      </c>
      <c r="B379" s="41">
        <v>50</v>
      </c>
      <c r="C379" s="51"/>
      <c r="D379" s="42"/>
      <c r="E379" s="42"/>
      <c r="F379" s="42"/>
      <c r="G379" s="42"/>
      <c r="H379" s="42"/>
      <c r="I379" s="42"/>
      <c r="J379" s="42"/>
      <c r="K379" s="42"/>
      <c r="L379" s="42"/>
      <c r="M379" s="42"/>
      <c r="N379" s="42"/>
      <c r="O379" s="42"/>
      <c r="P379" s="42"/>
      <c r="Q379" s="42"/>
      <c r="R379" s="42"/>
      <c r="S379" s="42"/>
      <c r="T379" s="42"/>
      <c r="U379" s="42"/>
      <c r="V379" s="42"/>
      <c r="W379" s="42"/>
      <c r="X379" s="42"/>
      <c r="Y379" s="42"/>
      <c r="Z379" s="42"/>
      <c r="AA379" s="42"/>
      <c r="AB379" s="43"/>
      <c r="AC379" s="43"/>
      <c r="AD379" s="43"/>
      <c r="AE379" s="43"/>
      <c r="AF379" s="43"/>
      <c r="AG379" s="43"/>
      <c r="AI379" s="56"/>
    </row>
    <row r="380" spans="1:35" x14ac:dyDescent="0.25">
      <c r="A380" s="49"/>
      <c r="B380" s="49"/>
      <c r="C380" s="44">
        <v>42345</v>
      </c>
      <c r="D380" s="45"/>
      <c r="E380" s="98"/>
      <c r="F380" s="45"/>
      <c r="G380" s="98"/>
      <c r="H380" s="45"/>
      <c r="I380" s="98"/>
      <c r="J380" s="45"/>
      <c r="K380" s="98"/>
      <c r="L380" s="50"/>
      <c r="M380" s="99"/>
      <c r="N380" s="50"/>
      <c r="O380" s="99"/>
      <c r="P380" s="50"/>
      <c r="Q380" s="99"/>
      <c r="R380" s="50"/>
      <c r="S380" s="99"/>
      <c r="T380" s="50"/>
      <c r="U380" s="99"/>
      <c r="V380" s="50"/>
      <c r="W380" s="99"/>
      <c r="X380" s="50"/>
      <c r="Y380" s="99"/>
      <c r="Z380" s="50"/>
      <c r="AA380" s="99"/>
      <c r="AB380" s="46"/>
      <c r="AC380" s="46"/>
      <c r="AD380" s="47"/>
      <c r="AE380" s="47"/>
      <c r="AF380" s="48"/>
      <c r="AG380" s="48"/>
      <c r="AI380" s="56"/>
    </row>
    <row r="381" spans="1:35" x14ac:dyDescent="0.25">
      <c r="A381" s="49"/>
      <c r="B381" s="49"/>
      <c r="C381" s="44">
        <v>42346</v>
      </c>
      <c r="D381" s="45"/>
      <c r="E381" s="98"/>
      <c r="F381" s="45"/>
      <c r="G381" s="98"/>
      <c r="H381" s="45"/>
      <c r="I381" s="98"/>
      <c r="J381" s="45"/>
      <c r="K381" s="98"/>
      <c r="L381" s="50"/>
      <c r="M381" s="99"/>
      <c r="N381" s="50"/>
      <c r="O381" s="99"/>
      <c r="P381" s="50"/>
      <c r="Q381" s="99"/>
      <c r="R381" s="50"/>
      <c r="S381" s="99"/>
      <c r="T381" s="50"/>
      <c r="U381" s="99"/>
      <c r="V381" s="50"/>
      <c r="W381" s="99"/>
      <c r="X381" s="50"/>
      <c r="Y381" s="99"/>
      <c r="Z381" s="50"/>
      <c r="AA381" s="99"/>
      <c r="AB381" s="46"/>
      <c r="AC381" s="46"/>
      <c r="AD381" s="47"/>
      <c r="AE381" s="47"/>
      <c r="AF381" s="48"/>
      <c r="AG381" s="48"/>
      <c r="AI381" s="56"/>
    </row>
    <row r="382" spans="1:35" x14ac:dyDescent="0.25">
      <c r="A382" s="49"/>
      <c r="B382" s="49"/>
      <c r="C382" s="44">
        <v>42347</v>
      </c>
      <c r="D382" s="45"/>
      <c r="E382" s="98"/>
      <c r="F382" s="45"/>
      <c r="G382" s="98"/>
      <c r="H382" s="45"/>
      <c r="I382" s="98"/>
      <c r="J382" s="45"/>
      <c r="K382" s="98"/>
      <c r="L382" s="50"/>
      <c r="M382" s="99"/>
      <c r="N382" s="50"/>
      <c r="O382" s="99"/>
      <c r="P382" s="50"/>
      <c r="Q382" s="99"/>
      <c r="R382" s="50"/>
      <c r="S382" s="99"/>
      <c r="T382" s="50"/>
      <c r="U382" s="99"/>
      <c r="V382" s="50"/>
      <c r="W382" s="99"/>
      <c r="X382" s="50"/>
      <c r="Y382" s="99"/>
      <c r="Z382" s="50"/>
      <c r="AA382" s="99"/>
      <c r="AB382" s="46"/>
      <c r="AC382" s="46"/>
      <c r="AD382" s="47"/>
      <c r="AE382" s="47"/>
      <c r="AF382" s="48"/>
      <c r="AG382" s="48"/>
      <c r="AI382" s="56"/>
    </row>
    <row r="383" spans="1:35" x14ac:dyDescent="0.25">
      <c r="A383" s="49"/>
      <c r="B383" s="49"/>
      <c r="C383" s="44">
        <v>42348</v>
      </c>
      <c r="D383" s="45"/>
      <c r="E383" s="98"/>
      <c r="F383" s="45"/>
      <c r="G383" s="98"/>
      <c r="H383" s="45"/>
      <c r="I383" s="98"/>
      <c r="J383" s="45"/>
      <c r="K383" s="98"/>
      <c r="L383" s="50"/>
      <c r="M383" s="99"/>
      <c r="N383" s="50"/>
      <c r="O383" s="99"/>
      <c r="P383" s="50"/>
      <c r="Q383" s="99"/>
      <c r="R383" s="50"/>
      <c r="S383" s="99"/>
      <c r="T383" s="50"/>
      <c r="U383" s="99"/>
      <c r="V383" s="50"/>
      <c r="W383" s="99"/>
      <c r="X383" s="50"/>
      <c r="Y383" s="99"/>
      <c r="Z383" s="50"/>
      <c r="AA383" s="99"/>
      <c r="AB383" s="46"/>
      <c r="AC383" s="46"/>
      <c r="AD383" s="47"/>
      <c r="AE383" s="47"/>
      <c r="AF383" s="48"/>
      <c r="AG383" s="48"/>
      <c r="AI383" s="56"/>
    </row>
    <row r="384" spans="1:35" x14ac:dyDescent="0.25">
      <c r="A384" s="49"/>
      <c r="B384" s="49"/>
      <c r="C384" s="44">
        <v>42349</v>
      </c>
      <c r="D384" s="45"/>
      <c r="E384" s="98"/>
      <c r="F384" s="45"/>
      <c r="G384" s="98"/>
      <c r="H384" s="45"/>
      <c r="I384" s="98"/>
      <c r="J384" s="45"/>
      <c r="K384" s="98"/>
      <c r="L384" s="50"/>
      <c r="M384" s="99"/>
      <c r="N384" s="50"/>
      <c r="O384" s="99"/>
      <c r="P384" s="50"/>
      <c r="Q384" s="99"/>
      <c r="R384" s="50"/>
      <c r="S384" s="99"/>
      <c r="T384" s="50"/>
      <c r="U384" s="99"/>
      <c r="V384" s="50"/>
      <c r="W384" s="99"/>
      <c r="X384" s="50"/>
      <c r="Y384" s="99"/>
      <c r="Z384" s="50"/>
      <c r="AA384" s="99"/>
      <c r="AB384" s="46"/>
      <c r="AC384" s="46"/>
      <c r="AD384" s="47"/>
      <c r="AE384" s="47"/>
      <c r="AF384" s="48"/>
      <c r="AG384" s="48"/>
      <c r="AI384" s="39"/>
    </row>
    <row r="385" spans="1:35" ht="15.75" x14ac:dyDescent="0.25">
      <c r="A385" s="40" t="s">
        <v>33</v>
      </c>
      <c r="B385" s="41">
        <v>51</v>
      </c>
      <c r="C385" s="51"/>
      <c r="D385" s="42"/>
      <c r="E385" s="42"/>
      <c r="F385" s="42"/>
      <c r="G385" s="42"/>
      <c r="H385" s="42"/>
      <c r="I385" s="42"/>
      <c r="J385" s="42"/>
      <c r="K385" s="42"/>
      <c r="L385" s="42"/>
      <c r="M385" s="42"/>
      <c r="N385" s="42"/>
      <c r="O385" s="42"/>
      <c r="P385" s="42"/>
      <c r="Q385" s="42"/>
      <c r="R385" s="42"/>
      <c r="S385" s="42"/>
      <c r="T385" s="42"/>
      <c r="U385" s="42"/>
      <c r="V385" s="42"/>
      <c r="W385" s="42"/>
      <c r="X385" s="42"/>
      <c r="Y385" s="42"/>
      <c r="Z385" s="42"/>
      <c r="AA385" s="42"/>
      <c r="AB385" s="43"/>
      <c r="AC385" s="43"/>
      <c r="AD385" s="43"/>
      <c r="AE385" s="43"/>
      <c r="AF385" s="43"/>
      <c r="AG385" s="43"/>
      <c r="AI385" s="56"/>
    </row>
    <row r="386" spans="1:35" x14ac:dyDescent="0.25">
      <c r="A386" s="49"/>
      <c r="B386" s="49"/>
      <c r="C386" s="44">
        <v>42352</v>
      </c>
      <c r="D386" s="45"/>
      <c r="E386" s="98"/>
      <c r="F386" s="45"/>
      <c r="G386" s="98"/>
      <c r="H386" s="45"/>
      <c r="I386" s="98"/>
      <c r="J386" s="45"/>
      <c r="K386" s="98"/>
      <c r="L386" s="50"/>
      <c r="M386" s="99"/>
      <c r="N386" s="50"/>
      <c r="O386" s="99"/>
      <c r="P386" s="50"/>
      <c r="Q386" s="99"/>
      <c r="R386" s="50"/>
      <c r="S386" s="99"/>
      <c r="T386" s="50"/>
      <c r="U386" s="99"/>
      <c r="V386" s="50"/>
      <c r="W386" s="99"/>
      <c r="X386" s="50"/>
      <c r="Y386" s="99"/>
      <c r="Z386" s="50"/>
      <c r="AA386" s="99"/>
      <c r="AB386" s="46"/>
      <c r="AC386" s="46"/>
      <c r="AD386" s="47"/>
      <c r="AE386" s="47"/>
      <c r="AF386" s="48"/>
      <c r="AG386" s="48"/>
      <c r="AI386" s="56"/>
    </row>
    <row r="387" spans="1:35" x14ac:dyDescent="0.25">
      <c r="A387" s="49"/>
      <c r="B387" s="49"/>
      <c r="C387" s="44">
        <v>42353</v>
      </c>
      <c r="D387" s="45"/>
      <c r="E387" s="98"/>
      <c r="F387" s="45"/>
      <c r="G387" s="98"/>
      <c r="H387" s="45"/>
      <c r="I387" s="98"/>
      <c r="J387" s="45"/>
      <c r="K387" s="98"/>
      <c r="L387" s="50"/>
      <c r="M387" s="99"/>
      <c r="N387" s="50"/>
      <c r="O387" s="99"/>
      <c r="P387" s="50"/>
      <c r="Q387" s="99"/>
      <c r="R387" s="50"/>
      <c r="S387" s="99"/>
      <c r="T387" s="50"/>
      <c r="U387" s="99"/>
      <c r="V387" s="50"/>
      <c r="W387" s="99"/>
      <c r="X387" s="50"/>
      <c r="Y387" s="99"/>
      <c r="Z387" s="50"/>
      <c r="AA387" s="99"/>
      <c r="AB387" s="46"/>
      <c r="AC387" s="46"/>
      <c r="AD387" s="47"/>
      <c r="AE387" s="47"/>
      <c r="AF387" s="48"/>
      <c r="AG387" s="48"/>
      <c r="AI387" s="56"/>
    </row>
    <row r="388" spans="1:35" x14ac:dyDescent="0.25">
      <c r="A388" s="49"/>
      <c r="B388" s="49"/>
      <c r="C388" s="44">
        <v>42354</v>
      </c>
      <c r="D388" s="45"/>
      <c r="E388" s="98"/>
      <c r="F388" s="45"/>
      <c r="G388" s="98"/>
      <c r="H388" s="45"/>
      <c r="I388" s="98"/>
      <c r="J388" s="45"/>
      <c r="K388" s="98"/>
      <c r="L388" s="50"/>
      <c r="M388" s="99"/>
      <c r="N388" s="50"/>
      <c r="O388" s="99"/>
      <c r="P388" s="50"/>
      <c r="Q388" s="99"/>
      <c r="R388" s="50"/>
      <c r="S388" s="99"/>
      <c r="T388" s="50"/>
      <c r="U388" s="99"/>
      <c r="V388" s="50"/>
      <c r="W388" s="99"/>
      <c r="X388" s="50"/>
      <c r="Y388" s="99"/>
      <c r="Z388" s="50"/>
      <c r="AA388" s="99"/>
      <c r="AB388" s="46"/>
      <c r="AC388" s="46"/>
      <c r="AD388" s="47"/>
      <c r="AE388" s="47"/>
      <c r="AF388" s="48"/>
      <c r="AG388" s="48"/>
      <c r="AI388" s="56"/>
    </row>
    <row r="389" spans="1:35" x14ac:dyDescent="0.25">
      <c r="A389" s="49"/>
      <c r="B389" s="49"/>
      <c r="C389" s="44">
        <v>42355</v>
      </c>
      <c r="D389" s="45"/>
      <c r="E389" s="98"/>
      <c r="F389" s="45"/>
      <c r="G389" s="98"/>
      <c r="H389" s="45"/>
      <c r="I389" s="98"/>
      <c r="J389" s="45"/>
      <c r="K389" s="98"/>
      <c r="L389" s="50"/>
      <c r="M389" s="99"/>
      <c r="N389" s="50"/>
      <c r="O389" s="99"/>
      <c r="P389" s="50"/>
      <c r="Q389" s="99"/>
      <c r="R389" s="50"/>
      <c r="S389" s="99"/>
      <c r="T389" s="50"/>
      <c r="U389" s="99"/>
      <c r="V389" s="50"/>
      <c r="W389" s="99"/>
      <c r="X389" s="50"/>
      <c r="Y389" s="99"/>
      <c r="Z389" s="50"/>
      <c r="AA389" s="99"/>
      <c r="AB389" s="46"/>
      <c r="AC389" s="46"/>
      <c r="AD389" s="47"/>
      <c r="AE389" s="47"/>
      <c r="AF389" s="48"/>
      <c r="AG389" s="48"/>
      <c r="AI389" s="56"/>
    </row>
    <row r="390" spans="1:35" x14ac:dyDescent="0.25">
      <c r="A390" s="49"/>
      <c r="B390" s="49"/>
      <c r="C390" s="44">
        <v>42356</v>
      </c>
      <c r="D390" s="45"/>
      <c r="E390" s="98"/>
      <c r="F390" s="45"/>
      <c r="G390" s="98"/>
      <c r="H390" s="45"/>
      <c r="I390" s="98"/>
      <c r="J390" s="45"/>
      <c r="K390" s="98"/>
      <c r="L390" s="50"/>
      <c r="M390" s="99"/>
      <c r="N390" s="50"/>
      <c r="O390" s="99"/>
      <c r="P390" s="50"/>
      <c r="Q390" s="99"/>
      <c r="R390" s="50"/>
      <c r="S390" s="99"/>
      <c r="T390" s="50"/>
      <c r="U390" s="99"/>
      <c r="V390" s="50"/>
      <c r="W390" s="99"/>
      <c r="X390" s="50"/>
      <c r="Y390" s="99"/>
      <c r="Z390" s="50"/>
      <c r="AA390" s="99"/>
      <c r="AB390" s="46"/>
      <c r="AC390" s="46"/>
      <c r="AD390" s="47"/>
      <c r="AE390" s="47"/>
      <c r="AF390" s="48"/>
      <c r="AG390" s="48"/>
      <c r="AI390" s="39"/>
    </row>
    <row r="391" spans="1:35" ht="15.75" x14ac:dyDescent="0.25">
      <c r="A391" s="40" t="s">
        <v>33</v>
      </c>
      <c r="B391" s="41">
        <v>52</v>
      </c>
      <c r="C391" s="51"/>
      <c r="D391" s="42"/>
      <c r="E391" s="42"/>
      <c r="F391" s="42"/>
      <c r="G391" s="42"/>
      <c r="H391" s="42"/>
      <c r="I391" s="42"/>
      <c r="J391" s="42"/>
      <c r="K391" s="42"/>
      <c r="L391" s="42"/>
      <c r="M391" s="42"/>
      <c r="N391" s="42"/>
      <c r="O391" s="42"/>
      <c r="P391" s="42"/>
      <c r="Q391" s="42"/>
      <c r="R391" s="42"/>
      <c r="S391" s="42"/>
      <c r="T391" s="42"/>
      <c r="U391" s="42"/>
      <c r="V391" s="42"/>
      <c r="W391" s="42"/>
      <c r="X391" s="42"/>
      <c r="Y391" s="42"/>
      <c r="Z391" s="42"/>
      <c r="AA391" s="42"/>
      <c r="AB391" s="43"/>
      <c r="AC391" s="43"/>
      <c r="AD391" s="43"/>
      <c r="AE391" s="43"/>
      <c r="AF391" s="43"/>
      <c r="AG391" s="43"/>
      <c r="AI391" s="56"/>
    </row>
    <row r="392" spans="1:35" x14ac:dyDescent="0.25">
      <c r="A392" s="49"/>
      <c r="B392" s="49"/>
      <c r="C392" s="44">
        <v>42359</v>
      </c>
      <c r="D392" s="45"/>
      <c r="E392" s="98"/>
      <c r="F392" s="45"/>
      <c r="G392" s="98"/>
      <c r="H392" s="45"/>
      <c r="I392" s="98"/>
      <c r="J392" s="45"/>
      <c r="K392" s="98"/>
      <c r="L392" s="50"/>
      <c r="M392" s="99"/>
      <c r="N392" s="50"/>
      <c r="O392" s="99"/>
      <c r="P392" s="50"/>
      <c r="Q392" s="99"/>
      <c r="R392" s="50"/>
      <c r="S392" s="99"/>
      <c r="T392" s="50"/>
      <c r="U392" s="99"/>
      <c r="V392" s="50"/>
      <c r="W392" s="99"/>
      <c r="X392" s="50"/>
      <c r="Y392" s="99"/>
      <c r="Z392" s="50"/>
      <c r="AA392" s="99"/>
      <c r="AB392" s="46"/>
      <c r="AC392" s="46"/>
      <c r="AD392" s="47"/>
      <c r="AE392" s="47"/>
      <c r="AF392" s="48"/>
      <c r="AG392" s="48"/>
      <c r="AI392" s="56"/>
    </row>
    <row r="393" spans="1:35" x14ac:dyDescent="0.25">
      <c r="A393" s="49"/>
      <c r="B393" s="49"/>
      <c r="C393" s="44">
        <v>42360</v>
      </c>
      <c r="D393" s="45"/>
      <c r="E393" s="98"/>
      <c r="F393" s="45"/>
      <c r="G393" s="98"/>
      <c r="H393" s="45"/>
      <c r="I393" s="98"/>
      <c r="J393" s="45"/>
      <c r="K393" s="98"/>
      <c r="L393" s="50"/>
      <c r="M393" s="99"/>
      <c r="N393" s="50"/>
      <c r="O393" s="99"/>
      <c r="P393" s="50"/>
      <c r="Q393" s="99"/>
      <c r="R393" s="50"/>
      <c r="S393" s="99"/>
      <c r="T393" s="50"/>
      <c r="U393" s="99"/>
      <c r="V393" s="50"/>
      <c r="W393" s="99"/>
      <c r="X393" s="50"/>
      <c r="Y393" s="99"/>
      <c r="Z393" s="50"/>
      <c r="AA393" s="99"/>
      <c r="AB393" s="46"/>
      <c r="AC393" s="46"/>
      <c r="AD393" s="47"/>
      <c r="AE393" s="47"/>
      <c r="AF393" s="48"/>
      <c r="AG393" s="48"/>
      <c r="AI393" s="56"/>
    </row>
    <row r="394" spans="1:35" x14ac:dyDescent="0.25">
      <c r="A394" s="49"/>
      <c r="B394" s="49"/>
      <c r="C394" s="44">
        <v>42361</v>
      </c>
      <c r="D394" s="45"/>
      <c r="E394" s="98"/>
      <c r="F394" s="45"/>
      <c r="G394" s="98"/>
      <c r="H394" s="45"/>
      <c r="I394" s="98"/>
      <c r="J394" s="45"/>
      <c r="K394" s="98"/>
      <c r="L394" s="50"/>
      <c r="M394" s="99"/>
      <c r="N394" s="50"/>
      <c r="O394" s="99"/>
      <c r="P394" s="50"/>
      <c r="Q394" s="99"/>
      <c r="R394" s="50"/>
      <c r="S394" s="99"/>
      <c r="T394" s="50"/>
      <c r="U394" s="99"/>
      <c r="V394" s="50"/>
      <c r="W394" s="99"/>
      <c r="X394" s="50"/>
      <c r="Y394" s="99"/>
      <c r="Z394" s="50"/>
      <c r="AA394" s="99"/>
      <c r="AB394" s="46"/>
      <c r="AC394" s="46"/>
      <c r="AD394" s="47"/>
      <c r="AE394" s="47"/>
      <c r="AF394" s="48"/>
      <c r="AG394" s="48"/>
      <c r="AI394" s="56"/>
    </row>
    <row r="395" spans="1:35" x14ac:dyDescent="0.25">
      <c r="A395" s="49"/>
      <c r="B395" s="49"/>
      <c r="C395" s="44">
        <v>42362</v>
      </c>
      <c r="D395" s="45"/>
      <c r="E395" s="98"/>
      <c r="F395" s="45"/>
      <c r="G395" s="98"/>
      <c r="H395" s="45"/>
      <c r="I395" s="98"/>
      <c r="J395" s="45"/>
      <c r="K395" s="98"/>
      <c r="L395" s="50"/>
      <c r="M395" s="99"/>
      <c r="N395" s="50"/>
      <c r="O395" s="99"/>
      <c r="P395" s="50"/>
      <c r="Q395" s="99"/>
      <c r="R395" s="50"/>
      <c r="S395" s="99"/>
      <c r="T395" s="50"/>
      <c r="U395" s="99"/>
      <c r="V395" s="50"/>
      <c r="W395" s="99"/>
      <c r="X395" s="50"/>
      <c r="Y395" s="99"/>
      <c r="Z395" s="50"/>
      <c r="AA395" s="99"/>
      <c r="AB395" s="46"/>
      <c r="AC395" s="46"/>
      <c r="AD395" s="47"/>
      <c r="AE395" s="47"/>
      <c r="AF395" s="48"/>
      <c r="AG395" s="48"/>
      <c r="AI395" s="56"/>
    </row>
    <row r="396" spans="1:35" ht="15.75" x14ac:dyDescent="0.25">
      <c r="A396" s="40" t="s">
        <v>33</v>
      </c>
      <c r="B396" s="41">
        <v>1</v>
      </c>
      <c r="C396" s="51"/>
      <c r="D396" s="42"/>
      <c r="E396" s="42"/>
      <c r="F396" s="42"/>
      <c r="G396" s="42"/>
      <c r="H396" s="42"/>
      <c r="I396" s="42"/>
      <c r="J396" s="42"/>
      <c r="K396" s="42"/>
      <c r="L396" s="42"/>
      <c r="M396" s="42"/>
      <c r="N396" s="42"/>
      <c r="O396" s="42"/>
      <c r="P396" s="42"/>
      <c r="Q396" s="42"/>
      <c r="R396" s="42"/>
      <c r="S396" s="42"/>
      <c r="T396" s="42"/>
      <c r="U396" s="42"/>
      <c r="V396" s="42"/>
      <c r="W396" s="42"/>
      <c r="X396" s="42"/>
      <c r="Y396" s="42"/>
      <c r="Z396" s="42"/>
      <c r="AA396" s="42"/>
      <c r="AB396" s="43"/>
      <c r="AC396" s="43"/>
      <c r="AD396" s="43"/>
      <c r="AE396" s="43"/>
      <c r="AF396" s="43"/>
      <c r="AG396" s="43"/>
      <c r="AI396" s="56"/>
    </row>
    <row r="397" spans="1:35" x14ac:dyDescent="0.25">
      <c r="A397" s="49"/>
      <c r="C397" s="44">
        <v>42366</v>
      </c>
      <c r="D397" s="45"/>
      <c r="E397" s="98"/>
      <c r="F397" s="45"/>
      <c r="G397" s="98"/>
      <c r="H397" s="45"/>
      <c r="I397" s="98"/>
      <c r="J397" s="45"/>
      <c r="K397" s="98"/>
      <c r="L397" s="50"/>
      <c r="M397" s="99"/>
      <c r="N397" s="50"/>
      <c r="O397" s="99"/>
      <c r="P397" s="50"/>
      <c r="Q397" s="99"/>
      <c r="R397" s="50"/>
      <c r="S397" s="99"/>
      <c r="T397" s="50"/>
      <c r="U397" s="99"/>
      <c r="V397" s="50"/>
      <c r="W397" s="99"/>
      <c r="X397" s="50"/>
      <c r="Y397" s="99"/>
      <c r="Z397" s="50"/>
      <c r="AA397" s="99"/>
      <c r="AB397" s="46"/>
      <c r="AC397" s="46"/>
      <c r="AD397" s="47"/>
      <c r="AE397" s="47"/>
      <c r="AF397" s="48"/>
      <c r="AG397" s="48"/>
      <c r="AI397" s="56"/>
    </row>
    <row r="862" spans="29:29" x14ac:dyDescent="0.25">
      <c r="AC862" s="53">
        <f t="shared" ref="AC833:AC896" si="44">E862+G862+I862+K862</f>
        <v>0</v>
      </c>
    </row>
    <row r="863" spans="29:29" x14ac:dyDescent="0.25">
      <c r="AC863" s="53">
        <f t="shared" si="44"/>
        <v>0</v>
      </c>
    </row>
    <row r="864" spans="29:29" x14ac:dyDescent="0.25">
      <c r="AC864" s="53">
        <f t="shared" si="44"/>
        <v>0</v>
      </c>
    </row>
    <row r="865" spans="29:29" x14ac:dyDescent="0.25">
      <c r="AC865" s="53">
        <f t="shared" si="44"/>
        <v>0</v>
      </c>
    </row>
    <row r="866" spans="29:29" x14ac:dyDescent="0.25">
      <c r="AC866" s="53">
        <f t="shared" si="44"/>
        <v>0</v>
      </c>
    </row>
    <row r="867" spans="29:29" x14ac:dyDescent="0.25">
      <c r="AC867" s="53">
        <f t="shared" si="44"/>
        <v>0</v>
      </c>
    </row>
    <row r="868" spans="29:29" x14ac:dyDescent="0.25">
      <c r="AC868" s="53">
        <f t="shared" si="44"/>
        <v>0</v>
      </c>
    </row>
    <row r="869" spans="29:29" x14ac:dyDescent="0.25">
      <c r="AC869" s="53">
        <f t="shared" si="44"/>
        <v>0</v>
      </c>
    </row>
    <row r="870" spans="29:29" x14ac:dyDescent="0.25">
      <c r="AC870" s="53">
        <f t="shared" si="44"/>
        <v>0</v>
      </c>
    </row>
    <row r="871" spans="29:29" x14ac:dyDescent="0.25">
      <c r="AC871" s="53">
        <f t="shared" si="44"/>
        <v>0</v>
      </c>
    </row>
    <row r="872" spans="29:29" x14ac:dyDescent="0.25">
      <c r="AC872" s="53">
        <f t="shared" si="44"/>
        <v>0</v>
      </c>
    </row>
    <row r="873" spans="29:29" x14ac:dyDescent="0.25">
      <c r="AC873" s="53">
        <f t="shared" si="44"/>
        <v>0</v>
      </c>
    </row>
    <row r="874" spans="29:29" x14ac:dyDescent="0.25">
      <c r="AC874" s="53">
        <f t="shared" si="44"/>
        <v>0</v>
      </c>
    </row>
    <row r="875" spans="29:29" x14ac:dyDescent="0.25">
      <c r="AC875" s="53">
        <f t="shared" si="44"/>
        <v>0</v>
      </c>
    </row>
    <row r="876" spans="29:29" x14ac:dyDescent="0.25">
      <c r="AC876" s="53">
        <f t="shared" si="44"/>
        <v>0</v>
      </c>
    </row>
    <row r="877" spans="29:29" x14ac:dyDescent="0.25">
      <c r="AC877" s="53">
        <f t="shared" si="44"/>
        <v>0</v>
      </c>
    </row>
    <row r="878" spans="29:29" x14ac:dyDescent="0.25">
      <c r="AC878" s="53">
        <f t="shared" si="44"/>
        <v>0</v>
      </c>
    </row>
    <row r="879" spans="29:29" x14ac:dyDescent="0.25">
      <c r="AC879" s="53">
        <f t="shared" si="44"/>
        <v>0</v>
      </c>
    </row>
    <row r="880" spans="29:29" x14ac:dyDescent="0.25">
      <c r="AC880" s="53">
        <f t="shared" si="44"/>
        <v>0</v>
      </c>
    </row>
    <row r="881" spans="29:29" x14ac:dyDescent="0.25">
      <c r="AC881" s="53">
        <f t="shared" si="44"/>
        <v>0</v>
      </c>
    </row>
    <row r="882" spans="29:29" x14ac:dyDescent="0.25">
      <c r="AC882" s="53">
        <f t="shared" si="44"/>
        <v>0</v>
      </c>
    </row>
    <row r="883" spans="29:29" x14ac:dyDescent="0.25">
      <c r="AC883" s="53">
        <f t="shared" si="44"/>
        <v>0</v>
      </c>
    </row>
    <row r="884" spans="29:29" x14ac:dyDescent="0.25">
      <c r="AC884" s="53">
        <f t="shared" si="44"/>
        <v>0</v>
      </c>
    </row>
    <row r="885" spans="29:29" x14ac:dyDescent="0.25">
      <c r="AC885" s="53">
        <f t="shared" si="44"/>
        <v>0</v>
      </c>
    </row>
    <row r="886" spans="29:29" x14ac:dyDescent="0.25">
      <c r="AC886" s="53">
        <f t="shared" si="44"/>
        <v>0</v>
      </c>
    </row>
    <row r="887" spans="29:29" x14ac:dyDescent="0.25">
      <c r="AC887" s="53">
        <f t="shared" si="44"/>
        <v>0</v>
      </c>
    </row>
    <row r="888" spans="29:29" x14ac:dyDescent="0.25">
      <c r="AC888" s="53">
        <f t="shared" si="44"/>
        <v>0</v>
      </c>
    </row>
    <row r="889" spans="29:29" x14ac:dyDescent="0.25">
      <c r="AC889" s="53">
        <f t="shared" si="44"/>
        <v>0</v>
      </c>
    </row>
    <row r="890" spans="29:29" x14ac:dyDescent="0.25">
      <c r="AC890" s="53">
        <f t="shared" si="44"/>
        <v>0</v>
      </c>
    </row>
    <row r="891" spans="29:29" x14ac:dyDescent="0.25">
      <c r="AC891" s="53">
        <f t="shared" si="44"/>
        <v>0</v>
      </c>
    </row>
    <row r="892" spans="29:29" x14ac:dyDescent="0.25">
      <c r="AC892" s="53">
        <f t="shared" si="44"/>
        <v>0</v>
      </c>
    </row>
    <row r="893" spans="29:29" x14ac:dyDescent="0.25">
      <c r="AC893" s="53">
        <f t="shared" si="44"/>
        <v>0</v>
      </c>
    </row>
    <row r="894" spans="29:29" x14ac:dyDescent="0.25">
      <c r="AC894" s="53">
        <f t="shared" si="44"/>
        <v>0</v>
      </c>
    </row>
    <row r="895" spans="29:29" x14ac:dyDescent="0.25">
      <c r="AC895" s="53">
        <f t="shared" si="44"/>
        <v>0</v>
      </c>
    </row>
    <row r="896" spans="29:29" x14ac:dyDescent="0.25">
      <c r="AC896" s="53">
        <f t="shared" si="44"/>
        <v>0</v>
      </c>
    </row>
    <row r="897" spans="29:29" x14ac:dyDescent="0.25">
      <c r="AC897" s="53">
        <f t="shared" ref="AC897:AC960" si="45">E897+G897+I897+K897</f>
        <v>0</v>
      </c>
    </row>
    <row r="898" spans="29:29" x14ac:dyDescent="0.25">
      <c r="AC898" s="53">
        <f t="shared" si="45"/>
        <v>0</v>
      </c>
    </row>
    <row r="899" spans="29:29" x14ac:dyDescent="0.25">
      <c r="AC899" s="53">
        <f t="shared" si="45"/>
        <v>0</v>
      </c>
    </row>
    <row r="900" spans="29:29" x14ac:dyDescent="0.25">
      <c r="AC900" s="53">
        <f t="shared" si="45"/>
        <v>0</v>
      </c>
    </row>
    <row r="901" spans="29:29" x14ac:dyDescent="0.25">
      <c r="AC901" s="53">
        <f t="shared" si="45"/>
        <v>0</v>
      </c>
    </row>
    <row r="902" spans="29:29" x14ac:dyDescent="0.25">
      <c r="AC902" s="53">
        <f t="shared" si="45"/>
        <v>0</v>
      </c>
    </row>
    <row r="903" spans="29:29" x14ac:dyDescent="0.25">
      <c r="AC903" s="53">
        <f t="shared" si="45"/>
        <v>0</v>
      </c>
    </row>
    <row r="904" spans="29:29" x14ac:dyDescent="0.25">
      <c r="AC904" s="53">
        <f t="shared" si="45"/>
        <v>0</v>
      </c>
    </row>
    <row r="905" spans="29:29" x14ac:dyDescent="0.25">
      <c r="AC905" s="53">
        <f t="shared" si="45"/>
        <v>0</v>
      </c>
    </row>
    <row r="906" spans="29:29" x14ac:dyDescent="0.25">
      <c r="AC906" s="53">
        <f t="shared" si="45"/>
        <v>0</v>
      </c>
    </row>
    <row r="907" spans="29:29" x14ac:dyDescent="0.25">
      <c r="AC907" s="53">
        <f t="shared" si="45"/>
        <v>0</v>
      </c>
    </row>
    <row r="908" spans="29:29" x14ac:dyDescent="0.25">
      <c r="AC908" s="53">
        <f t="shared" si="45"/>
        <v>0</v>
      </c>
    </row>
    <row r="909" spans="29:29" x14ac:dyDescent="0.25">
      <c r="AC909" s="53">
        <f t="shared" si="45"/>
        <v>0</v>
      </c>
    </row>
    <row r="910" spans="29:29" x14ac:dyDescent="0.25">
      <c r="AC910" s="53">
        <f t="shared" si="45"/>
        <v>0</v>
      </c>
    </row>
    <row r="911" spans="29:29" x14ac:dyDescent="0.25">
      <c r="AC911" s="53">
        <f t="shared" si="45"/>
        <v>0</v>
      </c>
    </row>
    <row r="912" spans="29:29" x14ac:dyDescent="0.25">
      <c r="AC912" s="53">
        <f t="shared" si="45"/>
        <v>0</v>
      </c>
    </row>
    <row r="913" spans="29:29" x14ac:dyDescent="0.25">
      <c r="AC913" s="53">
        <f t="shared" si="45"/>
        <v>0</v>
      </c>
    </row>
    <row r="914" spans="29:29" x14ac:dyDescent="0.25">
      <c r="AC914" s="53">
        <f t="shared" si="45"/>
        <v>0</v>
      </c>
    </row>
    <row r="915" spans="29:29" x14ac:dyDescent="0.25">
      <c r="AC915" s="53">
        <f t="shared" si="45"/>
        <v>0</v>
      </c>
    </row>
    <row r="916" spans="29:29" x14ac:dyDescent="0.25">
      <c r="AC916" s="53">
        <f t="shared" si="45"/>
        <v>0</v>
      </c>
    </row>
    <row r="917" spans="29:29" x14ac:dyDescent="0.25">
      <c r="AC917" s="53">
        <f t="shared" si="45"/>
        <v>0</v>
      </c>
    </row>
    <row r="918" spans="29:29" x14ac:dyDescent="0.25">
      <c r="AC918" s="53">
        <f t="shared" si="45"/>
        <v>0</v>
      </c>
    </row>
    <row r="919" spans="29:29" x14ac:dyDescent="0.25">
      <c r="AC919" s="53">
        <f t="shared" si="45"/>
        <v>0</v>
      </c>
    </row>
    <row r="920" spans="29:29" x14ac:dyDescent="0.25">
      <c r="AC920" s="53">
        <f t="shared" si="45"/>
        <v>0</v>
      </c>
    </row>
    <row r="921" spans="29:29" x14ac:dyDescent="0.25">
      <c r="AC921" s="53">
        <f t="shared" si="45"/>
        <v>0</v>
      </c>
    </row>
    <row r="922" spans="29:29" x14ac:dyDescent="0.25">
      <c r="AC922" s="53">
        <f t="shared" si="45"/>
        <v>0</v>
      </c>
    </row>
    <row r="923" spans="29:29" x14ac:dyDescent="0.25">
      <c r="AC923" s="53">
        <f t="shared" si="45"/>
        <v>0</v>
      </c>
    </row>
    <row r="924" spans="29:29" x14ac:dyDescent="0.25">
      <c r="AC924" s="53">
        <f t="shared" si="45"/>
        <v>0</v>
      </c>
    </row>
    <row r="925" spans="29:29" x14ac:dyDescent="0.25">
      <c r="AC925" s="53">
        <f t="shared" si="45"/>
        <v>0</v>
      </c>
    </row>
    <row r="926" spans="29:29" x14ac:dyDescent="0.25">
      <c r="AC926" s="53">
        <f t="shared" si="45"/>
        <v>0</v>
      </c>
    </row>
    <row r="927" spans="29:29" x14ac:dyDescent="0.25">
      <c r="AC927" s="53">
        <f t="shared" si="45"/>
        <v>0</v>
      </c>
    </row>
    <row r="928" spans="29:29" x14ac:dyDescent="0.25">
      <c r="AC928" s="53">
        <f t="shared" si="45"/>
        <v>0</v>
      </c>
    </row>
    <row r="929" spans="29:29" x14ac:dyDescent="0.25">
      <c r="AC929" s="53">
        <f t="shared" si="45"/>
        <v>0</v>
      </c>
    </row>
    <row r="930" spans="29:29" x14ac:dyDescent="0.25">
      <c r="AC930" s="53">
        <f t="shared" si="45"/>
        <v>0</v>
      </c>
    </row>
    <row r="931" spans="29:29" x14ac:dyDescent="0.25">
      <c r="AC931" s="53">
        <f t="shared" si="45"/>
        <v>0</v>
      </c>
    </row>
    <row r="932" spans="29:29" x14ac:dyDescent="0.25">
      <c r="AC932" s="53">
        <f t="shared" si="45"/>
        <v>0</v>
      </c>
    </row>
    <row r="933" spans="29:29" x14ac:dyDescent="0.25">
      <c r="AC933" s="53">
        <f t="shared" si="45"/>
        <v>0</v>
      </c>
    </row>
    <row r="934" spans="29:29" x14ac:dyDescent="0.25">
      <c r="AC934" s="53">
        <f t="shared" si="45"/>
        <v>0</v>
      </c>
    </row>
    <row r="935" spans="29:29" x14ac:dyDescent="0.25">
      <c r="AC935" s="53">
        <f t="shared" si="45"/>
        <v>0</v>
      </c>
    </row>
    <row r="936" spans="29:29" x14ac:dyDescent="0.25">
      <c r="AC936" s="53">
        <f t="shared" si="45"/>
        <v>0</v>
      </c>
    </row>
    <row r="937" spans="29:29" x14ac:dyDescent="0.25">
      <c r="AC937" s="53">
        <f t="shared" si="45"/>
        <v>0</v>
      </c>
    </row>
    <row r="938" spans="29:29" x14ac:dyDescent="0.25">
      <c r="AC938" s="53">
        <f t="shared" si="45"/>
        <v>0</v>
      </c>
    </row>
    <row r="939" spans="29:29" x14ac:dyDescent="0.25">
      <c r="AC939" s="53">
        <f t="shared" si="45"/>
        <v>0</v>
      </c>
    </row>
    <row r="940" spans="29:29" x14ac:dyDescent="0.25">
      <c r="AC940" s="53">
        <f t="shared" si="45"/>
        <v>0</v>
      </c>
    </row>
    <row r="941" spans="29:29" x14ac:dyDescent="0.25">
      <c r="AC941" s="53">
        <f t="shared" si="45"/>
        <v>0</v>
      </c>
    </row>
    <row r="942" spans="29:29" x14ac:dyDescent="0.25">
      <c r="AC942" s="53">
        <f t="shared" si="45"/>
        <v>0</v>
      </c>
    </row>
    <row r="943" spans="29:29" x14ac:dyDescent="0.25">
      <c r="AC943" s="53">
        <f t="shared" si="45"/>
        <v>0</v>
      </c>
    </row>
    <row r="944" spans="29:29" x14ac:dyDescent="0.25">
      <c r="AC944" s="53">
        <f t="shared" si="45"/>
        <v>0</v>
      </c>
    </row>
    <row r="945" spans="29:29" x14ac:dyDescent="0.25">
      <c r="AC945" s="53">
        <f t="shared" si="45"/>
        <v>0</v>
      </c>
    </row>
    <row r="946" spans="29:29" x14ac:dyDescent="0.25">
      <c r="AC946" s="53">
        <f t="shared" si="45"/>
        <v>0</v>
      </c>
    </row>
    <row r="947" spans="29:29" x14ac:dyDescent="0.25">
      <c r="AC947" s="53">
        <f t="shared" si="45"/>
        <v>0</v>
      </c>
    </row>
    <row r="948" spans="29:29" x14ac:dyDescent="0.25">
      <c r="AC948" s="53">
        <f t="shared" si="45"/>
        <v>0</v>
      </c>
    </row>
    <row r="949" spans="29:29" x14ac:dyDescent="0.25">
      <c r="AC949" s="53">
        <f t="shared" si="45"/>
        <v>0</v>
      </c>
    </row>
    <row r="950" spans="29:29" x14ac:dyDescent="0.25">
      <c r="AC950" s="53">
        <f t="shared" si="45"/>
        <v>0</v>
      </c>
    </row>
    <row r="951" spans="29:29" x14ac:dyDescent="0.25">
      <c r="AC951" s="53">
        <f t="shared" si="45"/>
        <v>0</v>
      </c>
    </row>
    <row r="952" spans="29:29" x14ac:dyDescent="0.25">
      <c r="AC952" s="53">
        <f t="shared" si="45"/>
        <v>0</v>
      </c>
    </row>
    <row r="953" spans="29:29" x14ac:dyDescent="0.25">
      <c r="AC953" s="53">
        <f t="shared" si="45"/>
        <v>0</v>
      </c>
    </row>
    <row r="954" spans="29:29" x14ac:dyDescent="0.25">
      <c r="AC954" s="53">
        <f t="shared" si="45"/>
        <v>0</v>
      </c>
    </row>
    <row r="955" spans="29:29" x14ac:dyDescent="0.25">
      <c r="AC955" s="53">
        <f t="shared" si="45"/>
        <v>0</v>
      </c>
    </row>
    <row r="956" spans="29:29" x14ac:dyDescent="0.25">
      <c r="AC956" s="53">
        <f t="shared" si="45"/>
        <v>0</v>
      </c>
    </row>
    <row r="957" spans="29:29" x14ac:dyDescent="0.25">
      <c r="AC957" s="53">
        <f t="shared" si="45"/>
        <v>0</v>
      </c>
    </row>
    <row r="958" spans="29:29" x14ac:dyDescent="0.25">
      <c r="AC958" s="53">
        <f t="shared" si="45"/>
        <v>0</v>
      </c>
    </row>
    <row r="959" spans="29:29" x14ac:dyDescent="0.25">
      <c r="AC959" s="53">
        <f t="shared" si="45"/>
        <v>0</v>
      </c>
    </row>
    <row r="960" spans="29:29" x14ac:dyDescent="0.25">
      <c r="AC960" s="53">
        <f t="shared" si="45"/>
        <v>0</v>
      </c>
    </row>
    <row r="961" spans="29:29" x14ac:dyDescent="0.25">
      <c r="AC961" s="53">
        <f t="shared" ref="AC961:AC1024" si="46">E961+G961+I961+K961</f>
        <v>0</v>
      </c>
    </row>
    <row r="962" spans="29:29" x14ac:dyDescent="0.25">
      <c r="AC962" s="53">
        <f t="shared" si="46"/>
        <v>0</v>
      </c>
    </row>
    <row r="963" spans="29:29" x14ac:dyDescent="0.25">
      <c r="AC963" s="53">
        <f t="shared" si="46"/>
        <v>0</v>
      </c>
    </row>
    <row r="964" spans="29:29" x14ac:dyDescent="0.25">
      <c r="AC964" s="53">
        <f t="shared" si="46"/>
        <v>0</v>
      </c>
    </row>
    <row r="965" spans="29:29" x14ac:dyDescent="0.25">
      <c r="AC965" s="53">
        <f t="shared" si="46"/>
        <v>0</v>
      </c>
    </row>
    <row r="966" spans="29:29" x14ac:dyDescent="0.25">
      <c r="AC966" s="53">
        <f t="shared" si="46"/>
        <v>0</v>
      </c>
    </row>
    <row r="967" spans="29:29" x14ac:dyDescent="0.25">
      <c r="AC967" s="53">
        <f t="shared" si="46"/>
        <v>0</v>
      </c>
    </row>
    <row r="968" spans="29:29" x14ac:dyDescent="0.25">
      <c r="AC968" s="53">
        <f t="shared" si="46"/>
        <v>0</v>
      </c>
    </row>
    <row r="969" spans="29:29" x14ac:dyDescent="0.25">
      <c r="AC969" s="53">
        <f t="shared" si="46"/>
        <v>0</v>
      </c>
    </row>
    <row r="970" spans="29:29" x14ac:dyDescent="0.25">
      <c r="AC970" s="53">
        <f t="shared" si="46"/>
        <v>0</v>
      </c>
    </row>
    <row r="971" spans="29:29" x14ac:dyDescent="0.25">
      <c r="AC971" s="53">
        <f t="shared" si="46"/>
        <v>0</v>
      </c>
    </row>
    <row r="972" spans="29:29" x14ac:dyDescent="0.25">
      <c r="AC972" s="53">
        <f t="shared" si="46"/>
        <v>0</v>
      </c>
    </row>
    <row r="973" spans="29:29" x14ac:dyDescent="0.25">
      <c r="AC973" s="53">
        <f t="shared" si="46"/>
        <v>0</v>
      </c>
    </row>
    <row r="974" spans="29:29" x14ac:dyDescent="0.25">
      <c r="AC974" s="53">
        <f t="shared" si="46"/>
        <v>0</v>
      </c>
    </row>
    <row r="975" spans="29:29" x14ac:dyDescent="0.25">
      <c r="AC975" s="53">
        <f t="shared" si="46"/>
        <v>0</v>
      </c>
    </row>
    <row r="976" spans="29:29" x14ac:dyDescent="0.25">
      <c r="AC976" s="53">
        <f t="shared" si="46"/>
        <v>0</v>
      </c>
    </row>
    <row r="977" spans="29:29" x14ac:dyDescent="0.25">
      <c r="AC977" s="53">
        <f t="shared" si="46"/>
        <v>0</v>
      </c>
    </row>
    <row r="978" spans="29:29" x14ac:dyDescent="0.25">
      <c r="AC978" s="53">
        <f t="shared" si="46"/>
        <v>0</v>
      </c>
    </row>
    <row r="979" spans="29:29" x14ac:dyDescent="0.25">
      <c r="AC979" s="53">
        <f t="shared" si="46"/>
        <v>0</v>
      </c>
    </row>
    <row r="980" spans="29:29" x14ac:dyDescent="0.25">
      <c r="AC980" s="53">
        <f t="shared" si="46"/>
        <v>0</v>
      </c>
    </row>
    <row r="981" spans="29:29" x14ac:dyDescent="0.25">
      <c r="AC981" s="53">
        <f t="shared" si="46"/>
        <v>0</v>
      </c>
    </row>
    <row r="982" spans="29:29" x14ac:dyDescent="0.25">
      <c r="AC982" s="53">
        <f t="shared" si="46"/>
        <v>0</v>
      </c>
    </row>
    <row r="983" spans="29:29" x14ac:dyDescent="0.25">
      <c r="AC983" s="53">
        <f t="shared" si="46"/>
        <v>0</v>
      </c>
    </row>
    <row r="984" spans="29:29" x14ac:dyDescent="0.25">
      <c r="AC984" s="53">
        <f t="shared" si="46"/>
        <v>0</v>
      </c>
    </row>
    <row r="985" spans="29:29" x14ac:dyDescent="0.25">
      <c r="AC985" s="53">
        <f t="shared" si="46"/>
        <v>0</v>
      </c>
    </row>
    <row r="986" spans="29:29" x14ac:dyDescent="0.25">
      <c r="AC986" s="53">
        <f t="shared" si="46"/>
        <v>0</v>
      </c>
    </row>
    <row r="987" spans="29:29" x14ac:dyDescent="0.25">
      <c r="AC987" s="53">
        <f t="shared" si="46"/>
        <v>0</v>
      </c>
    </row>
    <row r="988" spans="29:29" x14ac:dyDescent="0.25">
      <c r="AC988" s="53">
        <f t="shared" si="46"/>
        <v>0</v>
      </c>
    </row>
    <row r="989" spans="29:29" x14ac:dyDescent="0.25">
      <c r="AC989" s="53">
        <f t="shared" si="46"/>
        <v>0</v>
      </c>
    </row>
    <row r="990" spans="29:29" x14ac:dyDescent="0.25">
      <c r="AC990" s="53">
        <f t="shared" si="46"/>
        <v>0</v>
      </c>
    </row>
    <row r="991" spans="29:29" x14ac:dyDescent="0.25">
      <c r="AC991" s="53">
        <f t="shared" si="46"/>
        <v>0</v>
      </c>
    </row>
    <row r="992" spans="29:29" x14ac:dyDescent="0.25">
      <c r="AC992" s="53">
        <f t="shared" si="46"/>
        <v>0</v>
      </c>
    </row>
    <row r="993" spans="29:29" x14ac:dyDescent="0.25">
      <c r="AC993" s="53">
        <f t="shared" si="46"/>
        <v>0</v>
      </c>
    </row>
    <row r="994" spans="29:29" x14ac:dyDescent="0.25">
      <c r="AC994" s="53">
        <f t="shared" si="46"/>
        <v>0</v>
      </c>
    </row>
    <row r="995" spans="29:29" x14ac:dyDescent="0.25">
      <c r="AC995" s="53">
        <f t="shared" si="46"/>
        <v>0</v>
      </c>
    </row>
    <row r="996" spans="29:29" x14ac:dyDescent="0.25">
      <c r="AC996" s="53">
        <f t="shared" si="46"/>
        <v>0</v>
      </c>
    </row>
    <row r="997" spans="29:29" x14ac:dyDescent="0.25">
      <c r="AC997" s="53">
        <f t="shared" si="46"/>
        <v>0</v>
      </c>
    </row>
    <row r="998" spans="29:29" x14ac:dyDescent="0.25">
      <c r="AC998" s="53">
        <f t="shared" si="46"/>
        <v>0</v>
      </c>
    </row>
    <row r="999" spans="29:29" x14ac:dyDescent="0.25">
      <c r="AC999" s="53">
        <f t="shared" si="46"/>
        <v>0</v>
      </c>
    </row>
    <row r="1000" spans="29:29" x14ac:dyDescent="0.25">
      <c r="AC1000" s="53">
        <f t="shared" si="46"/>
        <v>0</v>
      </c>
    </row>
    <row r="1001" spans="29:29" x14ac:dyDescent="0.25">
      <c r="AC1001" s="53">
        <f t="shared" si="46"/>
        <v>0</v>
      </c>
    </row>
    <row r="1002" spans="29:29" x14ac:dyDescent="0.25">
      <c r="AC1002" s="53">
        <f t="shared" si="46"/>
        <v>0</v>
      </c>
    </row>
    <row r="1003" spans="29:29" x14ac:dyDescent="0.25">
      <c r="AC1003" s="53">
        <f t="shared" si="46"/>
        <v>0</v>
      </c>
    </row>
    <row r="1004" spans="29:29" x14ac:dyDescent="0.25">
      <c r="AC1004" s="53">
        <f t="shared" si="46"/>
        <v>0</v>
      </c>
    </row>
    <row r="1005" spans="29:29" x14ac:dyDescent="0.25">
      <c r="AC1005" s="53">
        <f t="shared" si="46"/>
        <v>0</v>
      </c>
    </row>
    <row r="1006" spans="29:29" x14ac:dyDescent="0.25">
      <c r="AC1006" s="53">
        <f t="shared" si="46"/>
        <v>0</v>
      </c>
    </row>
    <row r="1007" spans="29:29" x14ac:dyDescent="0.25">
      <c r="AC1007" s="53">
        <f t="shared" si="46"/>
        <v>0</v>
      </c>
    </row>
    <row r="1008" spans="29:29" x14ac:dyDescent="0.25">
      <c r="AC1008" s="53">
        <f t="shared" si="46"/>
        <v>0</v>
      </c>
    </row>
    <row r="1009" spans="29:29" x14ac:dyDescent="0.25">
      <c r="AC1009" s="53">
        <f t="shared" si="46"/>
        <v>0</v>
      </c>
    </row>
    <row r="1010" spans="29:29" x14ac:dyDescent="0.25">
      <c r="AC1010" s="53">
        <f t="shared" si="46"/>
        <v>0</v>
      </c>
    </row>
    <row r="1011" spans="29:29" x14ac:dyDescent="0.25">
      <c r="AC1011" s="53">
        <f t="shared" si="46"/>
        <v>0</v>
      </c>
    </row>
    <row r="1012" spans="29:29" x14ac:dyDescent="0.25">
      <c r="AC1012" s="53">
        <f t="shared" si="46"/>
        <v>0</v>
      </c>
    </row>
    <row r="1013" spans="29:29" x14ac:dyDescent="0.25">
      <c r="AC1013" s="53">
        <f t="shared" si="46"/>
        <v>0</v>
      </c>
    </row>
    <row r="1014" spans="29:29" x14ac:dyDescent="0.25">
      <c r="AC1014" s="53">
        <f t="shared" si="46"/>
        <v>0</v>
      </c>
    </row>
    <row r="1015" spans="29:29" x14ac:dyDescent="0.25">
      <c r="AC1015" s="53">
        <f t="shared" si="46"/>
        <v>0</v>
      </c>
    </row>
    <row r="1016" spans="29:29" x14ac:dyDescent="0.25">
      <c r="AC1016" s="53">
        <f t="shared" si="46"/>
        <v>0</v>
      </c>
    </row>
    <row r="1017" spans="29:29" x14ac:dyDescent="0.25">
      <c r="AC1017" s="53">
        <f t="shared" si="46"/>
        <v>0</v>
      </c>
    </row>
    <row r="1018" spans="29:29" x14ac:dyDescent="0.25">
      <c r="AC1018" s="53">
        <f t="shared" si="46"/>
        <v>0</v>
      </c>
    </row>
    <row r="1019" spans="29:29" x14ac:dyDescent="0.25">
      <c r="AC1019" s="53">
        <f t="shared" si="46"/>
        <v>0</v>
      </c>
    </row>
    <row r="1020" spans="29:29" x14ac:dyDescent="0.25">
      <c r="AC1020" s="53">
        <f t="shared" si="46"/>
        <v>0</v>
      </c>
    </row>
    <row r="1021" spans="29:29" x14ac:dyDescent="0.25">
      <c r="AC1021" s="53">
        <f t="shared" si="46"/>
        <v>0</v>
      </c>
    </row>
    <row r="1022" spans="29:29" x14ac:dyDescent="0.25">
      <c r="AC1022" s="53">
        <f t="shared" si="46"/>
        <v>0</v>
      </c>
    </row>
    <row r="1023" spans="29:29" x14ac:dyDescent="0.25">
      <c r="AC1023" s="53">
        <f t="shared" si="46"/>
        <v>0</v>
      </c>
    </row>
    <row r="1024" spans="29:29" x14ac:dyDescent="0.25">
      <c r="AC1024" s="53">
        <f t="shared" si="46"/>
        <v>0</v>
      </c>
    </row>
    <row r="1025" spans="29:29" x14ac:dyDescent="0.25">
      <c r="AC1025" s="53">
        <f t="shared" ref="AC1025:AC1088" si="47">E1025+G1025+I1025+K1025</f>
        <v>0</v>
      </c>
    </row>
    <row r="1026" spans="29:29" x14ac:dyDescent="0.25">
      <c r="AC1026" s="53">
        <f t="shared" si="47"/>
        <v>0</v>
      </c>
    </row>
    <row r="1027" spans="29:29" x14ac:dyDescent="0.25">
      <c r="AC1027" s="53">
        <f t="shared" si="47"/>
        <v>0</v>
      </c>
    </row>
    <row r="1028" spans="29:29" x14ac:dyDescent="0.25">
      <c r="AC1028" s="53">
        <f t="shared" si="47"/>
        <v>0</v>
      </c>
    </row>
    <row r="1029" spans="29:29" x14ac:dyDescent="0.25">
      <c r="AC1029" s="53">
        <f t="shared" si="47"/>
        <v>0</v>
      </c>
    </row>
    <row r="1030" spans="29:29" x14ac:dyDescent="0.25">
      <c r="AC1030" s="53">
        <f t="shared" si="47"/>
        <v>0</v>
      </c>
    </row>
    <row r="1031" spans="29:29" x14ac:dyDescent="0.25">
      <c r="AC1031" s="53">
        <f t="shared" si="47"/>
        <v>0</v>
      </c>
    </row>
    <row r="1032" spans="29:29" x14ac:dyDescent="0.25">
      <c r="AC1032" s="53">
        <f t="shared" si="47"/>
        <v>0</v>
      </c>
    </row>
    <row r="1033" spans="29:29" x14ac:dyDescent="0.25">
      <c r="AC1033" s="53">
        <f t="shared" si="47"/>
        <v>0</v>
      </c>
    </row>
    <row r="1034" spans="29:29" x14ac:dyDescent="0.25">
      <c r="AC1034" s="53">
        <f t="shared" si="47"/>
        <v>0</v>
      </c>
    </row>
    <row r="1035" spans="29:29" x14ac:dyDescent="0.25">
      <c r="AC1035" s="53">
        <f t="shared" si="47"/>
        <v>0</v>
      </c>
    </row>
    <row r="1036" spans="29:29" x14ac:dyDescent="0.25">
      <c r="AC1036" s="53">
        <f t="shared" si="47"/>
        <v>0</v>
      </c>
    </row>
    <row r="1037" spans="29:29" x14ac:dyDescent="0.25">
      <c r="AC1037" s="53">
        <f t="shared" si="47"/>
        <v>0</v>
      </c>
    </row>
    <row r="1038" spans="29:29" x14ac:dyDescent="0.25">
      <c r="AC1038" s="53">
        <f t="shared" si="47"/>
        <v>0</v>
      </c>
    </row>
    <row r="1039" spans="29:29" x14ac:dyDescent="0.25">
      <c r="AC1039" s="53">
        <f t="shared" si="47"/>
        <v>0</v>
      </c>
    </row>
    <row r="1040" spans="29:29" x14ac:dyDescent="0.25">
      <c r="AC1040" s="53">
        <f t="shared" si="47"/>
        <v>0</v>
      </c>
    </row>
    <row r="1041" spans="29:29" x14ac:dyDescent="0.25">
      <c r="AC1041" s="53">
        <f t="shared" si="47"/>
        <v>0</v>
      </c>
    </row>
    <row r="1042" spans="29:29" x14ac:dyDescent="0.25">
      <c r="AC1042" s="53">
        <f t="shared" si="47"/>
        <v>0</v>
      </c>
    </row>
    <row r="1043" spans="29:29" x14ac:dyDescent="0.25">
      <c r="AC1043" s="53">
        <f t="shared" si="47"/>
        <v>0</v>
      </c>
    </row>
    <row r="1044" spans="29:29" x14ac:dyDescent="0.25">
      <c r="AC1044" s="53">
        <f t="shared" si="47"/>
        <v>0</v>
      </c>
    </row>
    <row r="1045" spans="29:29" x14ac:dyDescent="0.25">
      <c r="AC1045" s="53">
        <f t="shared" si="47"/>
        <v>0</v>
      </c>
    </row>
    <row r="1046" spans="29:29" x14ac:dyDescent="0.25">
      <c r="AC1046" s="53">
        <f t="shared" si="47"/>
        <v>0</v>
      </c>
    </row>
    <row r="1047" spans="29:29" x14ac:dyDescent="0.25">
      <c r="AC1047" s="53">
        <f t="shared" si="47"/>
        <v>0</v>
      </c>
    </row>
    <row r="1048" spans="29:29" x14ac:dyDescent="0.25">
      <c r="AC1048" s="53">
        <f t="shared" si="47"/>
        <v>0</v>
      </c>
    </row>
    <row r="1049" spans="29:29" x14ac:dyDescent="0.25">
      <c r="AC1049" s="53">
        <f t="shared" si="47"/>
        <v>0</v>
      </c>
    </row>
    <row r="1050" spans="29:29" x14ac:dyDescent="0.25">
      <c r="AC1050" s="53">
        <f t="shared" si="47"/>
        <v>0</v>
      </c>
    </row>
    <row r="1051" spans="29:29" x14ac:dyDescent="0.25">
      <c r="AC1051" s="53">
        <f t="shared" si="47"/>
        <v>0</v>
      </c>
    </row>
    <row r="1052" spans="29:29" x14ac:dyDescent="0.25">
      <c r="AC1052" s="53">
        <f t="shared" si="47"/>
        <v>0</v>
      </c>
    </row>
    <row r="1053" spans="29:29" x14ac:dyDescent="0.25">
      <c r="AC1053" s="53">
        <f t="shared" si="47"/>
        <v>0</v>
      </c>
    </row>
    <row r="1054" spans="29:29" x14ac:dyDescent="0.25">
      <c r="AC1054" s="53">
        <f t="shared" si="47"/>
        <v>0</v>
      </c>
    </row>
    <row r="1055" spans="29:29" x14ac:dyDescent="0.25">
      <c r="AC1055" s="53">
        <f t="shared" si="47"/>
        <v>0</v>
      </c>
    </row>
    <row r="1056" spans="29:29" x14ac:dyDescent="0.25">
      <c r="AC1056" s="53">
        <f t="shared" si="47"/>
        <v>0</v>
      </c>
    </row>
    <row r="1057" spans="29:29" x14ac:dyDescent="0.25">
      <c r="AC1057" s="53">
        <f t="shared" si="47"/>
        <v>0</v>
      </c>
    </row>
    <row r="1058" spans="29:29" x14ac:dyDescent="0.25">
      <c r="AC1058" s="53">
        <f t="shared" si="47"/>
        <v>0</v>
      </c>
    </row>
    <row r="1059" spans="29:29" x14ac:dyDescent="0.25">
      <c r="AC1059" s="53">
        <f t="shared" si="47"/>
        <v>0</v>
      </c>
    </row>
    <row r="1060" spans="29:29" x14ac:dyDescent="0.25">
      <c r="AC1060" s="53">
        <f t="shared" si="47"/>
        <v>0</v>
      </c>
    </row>
    <row r="1061" spans="29:29" x14ac:dyDescent="0.25">
      <c r="AC1061" s="53">
        <f t="shared" si="47"/>
        <v>0</v>
      </c>
    </row>
    <row r="1062" spans="29:29" x14ac:dyDescent="0.25">
      <c r="AC1062" s="53">
        <f t="shared" si="47"/>
        <v>0</v>
      </c>
    </row>
    <row r="1063" spans="29:29" x14ac:dyDescent="0.25">
      <c r="AC1063" s="53">
        <f t="shared" si="47"/>
        <v>0</v>
      </c>
    </row>
    <row r="1064" spans="29:29" x14ac:dyDescent="0.25">
      <c r="AC1064" s="53">
        <f t="shared" si="47"/>
        <v>0</v>
      </c>
    </row>
    <row r="1065" spans="29:29" x14ac:dyDescent="0.25">
      <c r="AC1065" s="53">
        <f t="shared" si="47"/>
        <v>0</v>
      </c>
    </row>
    <row r="1066" spans="29:29" x14ac:dyDescent="0.25">
      <c r="AC1066" s="53">
        <f t="shared" si="47"/>
        <v>0</v>
      </c>
    </row>
    <row r="1067" spans="29:29" x14ac:dyDescent="0.25">
      <c r="AC1067" s="53">
        <f t="shared" si="47"/>
        <v>0</v>
      </c>
    </row>
    <row r="1068" spans="29:29" x14ac:dyDescent="0.25">
      <c r="AC1068" s="53">
        <f t="shared" si="47"/>
        <v>0</v>
      </c>
    </row>
    <row r="1069" spans="29:29" x14ac:dyDescent="0.25">
      <c r="AC1069" s="53">
        <f t="shared" si="47"/>
        <v>0</v>
      </c>
    </row>
    <row r="1070" spans="29:29" x14ac:dyDescent="0.25">
      <c r="AC1070" s="53">
        <f t="shared" si="47"/>
        <v>0</v>
      </c>
    </row>
    <row r="1071" spans="29:29" x14ac:dyDescent="0.25">
      <c r="AC1071" s="53">
        <f t="shared" si="47"/>
        <v>0</v>
      </c>
    </row>
    <row r="1072" spans="29:29" x14ac:dyDescent="0.25">
      <c r="AC1072" s="53">
        <f t="shared" si="47"/>
        <v>0</v>
      </c>
    </row>
    <row r="1073" spans="29:29" x14ac:dyDescent="0.25">
      <c r="AC1073" s="53">
        <f t="shared" si="47"/>
        <v>0</v>
      </c>
    </row>
    <row r="1074" spans="29:29" x14ac:dyDescent="0.25">
      <c r="AC1074" s="53">
        <f t="shared" si="47"/>
        <v>0</v>
      </c>
    </row>
    <row r="1075" spans="29:29" x14ac:dyDescent="0.25">
      <c r="AC1075" s="53">
        <f t="shared" si="47"/>
        <v>0</v>
      </c>
    </row>
    <row r="1076" spans="29:29" x14ac:dyDescent="0.25">
      <c r="AC1076" s="53">
        <f t="shared" si="47"/>
        <v>0</v>
      </c>
    </row>
    <row r="1077" spans="29:29" x14ac:dyDescent="0.25">
      <c r="AC1077" s="53">
        <f t="shared" si="47"/>
        <v>0</v>
      </c>
    </row>
    <row r="1078" spans="29:29" x14ac:dyDescent="0.25">
      <c r="AC1078" s="53">
        <f t="shared" si="47"/>
        <v>0</v>
      </c>
    </row>
    <row r="1079" spans="29:29" x14ac:dyDescent="0.25">
      <c r="AC1079" s="53">
        <f t="shared" si="47"/>
        <v>0</v>
      </c>
    </row>
    <row r="1080" spans="29:29" x14ac:dyDescent="0.25">
      <c r="AC1080" s="53">
        <f t="shared" si="47"/>
        <v>0</v>
      </c>
    </row>
    <row r="1081" spans="29:29" x14ac:dyDescent="0.25">
      <c r="AC1081" s="53">
        <f t="shared" si="47"/>
        <v>0</v>
      </c>
    </row>
    <row r="1082" spans="29:29" x14ac:dyDescent="0.25">
      <c r="AC1082" s="53">
        <f t="shared" si="47"/>
        <v>0</v>
      </c>
    </row>
    <row r="1083" spans="29:29" x14ac:dyDescent="0.25">
      <c r="AC1083" s="53">
        <f t="shared" si="47"/>
        <v>0</v>
      </c>
    </row>
    <row r="1084" spans="29:29" x14ac:dyDescent="0.25">
      <c r="AC1084" s="53">
        <f t="shared" si="47"/>
        <v>0</v>
      </c>
    </row>
    <row r="1085" spans="29:29" x14ac:dyDescent="0.25">
      <c r="AC1085" s="53">
        <f t="shared" si="47"/>
        <v>0</v>
      </c>
    </row>
    <row r="1086" spans="29:29" x14ac:dyDescent="0.25">
      <c r="AC1086" s="53">
        <f t="shared" si="47"/>
        <v>0</v>
      </c>
    </row>
    <row r="1087" spans="29:29" x14ac:dyDescent="0.25">
      <c r="AC1087" s="53">
        <f t="shared" si="47"/>
        <v>0</v>
      </c>
    </row>
    <row r="1088" spans="29:29" x14ac:dyDescent="0.25">
      <c r="AC1088" s="53">
        <f t="shared" si="47"/>
        <v>0</v>
      </c>
    </row>
    <row r="1089" spans="29:29" x14ac:dyDescent="0.25">
      <c r="AC1089" s="53">
        <f t="shared" ref="AC1089:AC1152" si="48">E1089+G1089+I1089+K1089</f>
        <v>0</v>
      </c>
    </row>
    <row r="1090" spans="29:29" x14ac:dyDescent="0.25">
      <c r="AC1090" s="53">
        <f t="shared" si="48"/>
        <v>0</v>
      </c>
    </row>
    <row r="1091" spans="29:29" x14ac:dyDescent="0.25">
      <c r="AC1091" s="53">
        <f t="shared" si="48"/>
        <v>0</v>
      </c>
    </row>
    <row r="1092" spans="29:29" x14ac:dyDescent="0.25">
      <c r="AC1092" s="53">
        <f t="shared" si="48"/>
        <v>0</v>
      </c>
    </row>
    <row r="1093" spans="29:29" x14ac:dyDescent="0.25">
      <c r="AC1093" s="53">
        <f t="shared" si="48"/>
        <v>0</v>
      </c>
    </row>
    <row r="1094" spans="29:29" x14ac:dyDescent="0.25">
      <c r="AC1094" s="53">
        <f t="shared" si="48"/>
        <v>0</v>
      </c>
    </row>
    <row r="1095" spans="29:29" x14ac:dyDescent="0.25">
      <c r="AC1095" s="53">
        <f t="shared" si="48"/>
        <v>0</v>
      </c>
    </row>
    <row r="1096" spans="29:29" x14ac:dyDescent="0.25">
      <c r="AC1096" s="53">
        <f t="shared" si="48"/>
        <v>0</v>
      </c>
    </row>
    <row r="1097" spans="29:29" x14ac:dyDescent="0.25">
      <c r="AC1097" s="53">
        <f t="shared" si="48"/>
        <v>0</v>
      </c>
    </row>
    <row r="1098" spans="29:29" x14ac:dyDescent="0.25">
      <c r="AC1098" s="53">
        <f t="shared" si="48"/>
        <v>0</v>
      </c>
    </row>
    <row r="1099" spans="29:29" x14ac:dyDescent="0.25">
      <c r="AC1099" s="53">
        <f t="shared" si="48"/>
        <v>0</v>
      </c>
    </row>
    <row r="1100" spans="29:29" x14ac:dyDescent="0.25">
      <c r="AC1100" s="53">
        <f t="shared" si="48"/>
        <v>0</v>
      </c>
    </row>
    <row r="1101" spans="29:29" x14ac:dyDescent="0.25">
      <c r="AC1101" s="53">
        <f t="shared" si="48"/>
        <v>0</v>
      </c>
    </row>
    <row r="1102" spans="29:29" x14ac:dyDescent="0.25">
      <c r="AC1102" s="53">
        <f t="shared" si="48"/>
        <v>0</v>
      </c>
    </row>
    <row r="1103" spans="29:29" x14ac:dyDescent="0.25">
      <c r="AC1103" s="53">
        <f t="shared" si="48"/>
        <v>0</v>
      </c>
    </row>
    <row r="1104" spans="29:29" x14ac:dyDescent="0.25">
      <c r="AC1104" s="53">
        <f t="shared" si="48"/>
        <v>0</v>
      </c>
    </row>
    <row r="1105" spans="29:29" x14ac:dyDescent="0.25">
      <c r="AC1105" s="53">
        <f t="shared" si="48"/>
        <v>0</v>
      </c>
    </row>
    <row r="1106" spans="29:29" x14ac:dyDescent="0.25">
      <c r="AC1106" s="53">
        <f t="shared" si="48"/>
        <v>0</v>
      </c>
    </row>
    <row r="1107" spans="29:29" x14ac:dyDescent="0.25">
      <c r="AC1107" s="53">
        <f t="shared" si="48"/>
        <v>0</v>
      </c>
    </row>
    <row r="1108" spans="29:29" x14ac:dyDescent="0.25">
      <c r="AC1108" s="53">
        <f t="shared" si="48"/>
        <v>0</v>
      </c>
    </row>
    <row r="1109" spans="29:29" x14ac:dyDescent="0.25">
      <c r="AC1109" s="53">
        <f t="shared" si="48"/>
        <v>0</v>
      </c>
    </row>
    <row r="1110" spans="29:29" x14ac:dyDescent="0.25">
      <c r="AC1110" s="53">
        <f t="shared" si="48"/>
        <v>0</v>
      </c>
    </row>
    <row r="1111" spans="29:29" x14ac:dyDescent="0.25">
      <c r="AC1111" s="53">
        <f t="shared" si="48"/>
        <v>0</v>
      </c>
    </row>
    <row r="1112" spans="29:29" x14ac:dyDescent="0.25">
      <c r="AC1112" s="53">
        <f t="shared" si="48"/>
        <v>0</v>
      </c>
    </row>
    <row r="1113" spans="29:29" x14ac:dyDescent="0.25">
      <c r="AC1113" s="53">
        <f t="shared" si="48"/>
        <v>0</v>
      </c>
    </row>
    <row r="1114" spans="29:29" x14ac:dyDescent="0.25">
      <c r="AC1114" s="53">
        <f t="shared" si="48"/>
        <v>0</v>
      </c>
    </row>
    <row r="1115" spans="29:29" x14ac:dyDescent="0.25">
      <c r="AC1115" s="53">
        <f t="shared" si="48"/>
        <v>0</v>
      </c>
    </row>
    <row r="1116" spans="29:29" x14ac:dyDescent="0.25">
      <c r="AC1116" s="53">
        <f t="shared" si="48"/>
        <v>0</v>
      </c>
    </row>
    <row r="1117" spans="29:29" x14ac:dyDescent="0.25">
      <c r="AC1117" s="53">
        <f t="shared" si="48"/>
        <v>0</v>
      </c>
    </row>
    <row r="1118" spans="29:29" x14ac:dyDescent="0.25">
      <c r="AC1118" s="53">
        <f t="shared" si="48"/>
        <v>0</v>
      </c>
    </row>
    <row r="1119" spans="29:29" x14ac:dyDescent="0.25">
      <c r="AC1119" s="53">
        <f t="shared" si="48"/>
        <v>0</v>
      </c>
    </row>
    <row r="1120" spans="29:29" x14ac:dyDescent="0.25">
      <c r="AC1120" s="53">
        <f t="shared" si="48"/>
        <v>0</v>
      </c>
    </row>
    <row r="1121" spans="29:29" x14ac:dyDescent="0.25">
      <c r="AC1121" s="53">
        <f t="shared" si="48"/>
        <v>0</v>
      </c>
    </row>
    <row r="1122" spans="29:29" x14ac:dyDescent="0.25">
      <c r="AC1122" s="53">
        <f t="shared" si="48"/>
        <v>0</v>
      </c>
    </row>
    <row r="1123" spans="29:29" x14ac:dyDescent="0.25">
      <c r="AC1123" s="53">
        <f t="shared" si="48"/>
        <v>0</v>
      </c>
    </row>
    <row r="1124" spans="29:29" x14ac:dyDescent="0.25">
      <c r="AC1124" s="53">
        <f t="shared" si="48"/>
        <v>0</v>
      </c>
    </row>
    <row r="1125" spans="29:29" x14ac:dyDescent="0.25">
      <c r="AC1125" s="53">
        <f t="shared" si="48"/>
        <v>0</v>
      </c>
    </row>
    <row r="1126" spans="29:29" x14ac:dyDescent="0.25">
      <c r="AC1126" s="53">
        <f t="shared" si="48"/>
        <v>0</v>
      </c>
    </row>
    <row r="1127" spans="29:29" x14ac:dyDescent="0.25">
      <c r="AC1127" s="53">
        <f t="shared" si="48"/>
        <v>0</v>
      </c>
    </row>
    <row r="1128" spans="29:29" x14ac:dyDescent="0.25">
      <c r="AC1128" s="53">
        <f t="shared" si="48"/>
        <v>0</v>
      </c>
    </row>
    <row r="1129" spans="29:29" x14ac:dyDescent="0.25">
      <c r="AC1129" s="53">
        <f t="shared" si="48"/>
        <v>0</v>
      </c>
    </row>
    <row r="1130" spans="29:29" x14ac:dyDescent="0.25">
      <c r="AC1130" s="53">
        <f t="shared" si="48"/>
        <v>0</v>
      </c>
    </row>
    <row r="1131" spans="29:29" x14ac:dyDescent="0.25">
      <c r="AC1131" s="53">
        <f t="shared" si="48"/>
        <v>0</v>
      </c>
    </row>
    <row r="1132" spans="29:29" x14ac:dyDescent="0.25">
      <c r="AC1132" s="53">
        <f t="shared" si="48"/>
        <v>0</v>
      </c>
    </row>
    <row r="1133" spans="29:29" x14ac:dyDescent="0.25">
      <c r="AC1133" s="53">
        <f t="shared" si="48"/>
        <v>0</v>
      </c>
    </row>
    <row r="1134" spans="29:29" x14ac:dyDescent="0.25">
      <c r="AC1134" s="53">
        <f t="shared" si="48"/>
        <v>0</v>
      </c>
    </row>
    <row r="1135" spans="29:29" x14ac:dyDescent="0.25">
      <c r="AC1135" s="53">
        <f t="shared" si="48"/>
        <v>0</v>
      </c>
    </row>
    <row r="1136" spans="29:29" x14ac:dyDescent="0.25">
      <c r="AC1136" s="53">
        <f t="shared" si="48"/>
        <v>0</v>
      </c>
    </row>
    <row r="1137" spans="29:29" x14ac:dyDescent="0.25">
      <c r="AC1137" s="53">
        <f t="shared" si="48"/>
        <v>0</v>
      </c>
    </row>
    <row r="1138" spans="29:29" x14ac:dyDescent="0.25">
      <c r="AC1138" s="53">
        <f t="shared" si="48"/>
        <v>0</v>
      </c>
    </row>
    <row r="1139" spans="29:29" x14ac:dyDescent="0.25">
      <c r="AC1139" s="53">
        <f t="shared" si="48"/>
        <v>0</v>
      </c>
    </row>
    <row r="1140" spans="29:29" x14ac:dyDescent="0.25">
      <c r="AC1140" s="53">
        <f t="shared" si="48"/>
        <v>0</v>
      </c>
    </row>
    <row r="1141" spans="29:29" x14ac:dyDescent="0.25">
      <c r="AC1141" s="53">
        <f t="shared" si="48"/>
        <v>0</v>
      </c>
    </row>
    <row r="1142" spans="29:29" x14ac:dyDescent="0.25">
      <c r="AC1142" s="53">
        <f t="shared" si="48"/>
        <v>0</v>
      </c>
    </row>
    <row r="1143" spans="29:29" x14ac:dyDescent="0.25">
      <c r="AC1143" s="53">
        <f t="shared" si="48"/>
        <v>0</v>
      </c>
    </row>
    <row r="1144" spans="29:29" x14ac:dyDescent="0.25">
      <c r="AC1144" s="53">
        <f t="shared" si="48"/>
        <v>0</v>
      </c>
    </row>
    <row r="1145" spans="29:29" x14ac:dyDescent="0.25">
      <c r="AC1145" s="53">
        <f t="shared" si="48"/>
        <v>0</v>
      </c>
    </row>
    <row r="1146" spans="29:29" x14ac:dyDescent="0.25">
      <c r="AC1146" s="53">
        <f t="shared" si="48"/>
        <v>0</v>
      </c>
    </row>
    <row r="1147" spans="29:29" x14ac:dyDescent="0.25">
      <c r="AC1147" s="53">
        <f t="shared" si="48"/>
        <v>0</v>
      </c>
    </row>
    <row r="1148" spans="29:29" x14ac:dyDescent="0.25">
      <c r="AC1148" s="53">
        <f t="shared" si="48"/>
        <v>0</v>
      </c>
    </row>
    <row r="1149" spans="29:29" x14ac:dyDescent="0.25">
      <c r="AC1149" s="53">
        <f t="shared" si="48"/>
        <v>0</v>
      </c>
    </row>
    <row r="1150" spans="29:29" x14ac:dyDescent="0.25">
      <c r="AC1150" s="53">
        <f t="shared" si="48"/>
        <v>0</v>
      </c>
    </row>
    <row r="1151" spans="29:29" x14ac:dyDescent="0.25">
      <c r="AC1151" s="53">
        <f t="shared" si="48"/>
        <v>0</v>
      </c>
    </row>
    <row r="1152" spans="29:29" x14ac:dyDescent="0.25">
      <c r="AC1152" s="53">
        <f t="shared" si="48"/>
        <v>0</v>
      </c>
    </row>
    <row r="1153" spans="29:29" x14ac:dyDescent="0.25">
      <c r="AC1153" s="53">
        <f t="shared" ref="AC1153:AC1216" si="49">E1153+G1153+I1153+K1153</f>
        <v>0</v>
      </c>
    </row>
    <row r="1154" spans="29:29" x14ac:dyDescent="0.25">
      <c r="AC1154" s="53">
        <f t="shared" si="49"/>
        <v>0</v>
      </c>
    </row>
    <row r="1155" spans="29:29" x14ac:dyDescent="0.25">
      <c r="AC1155" s="53">
        <f t="shared" si="49"/>
        <v>0</v>
      </c>
    </row>
    <row r="1156" spans="29:29" x14ac:dyDescent="0.25">
      <c r="AC1156" s="53">
        <f t="shared" si="49"/>
        <v>0</v>
      </c>
    </row>
    <row r="1157" spans="29:29" x14ac:dyDescent="0.25">
      <c r="AC1157" s="53">
        <f t="shared" si="49"/>
        <v>0</v>
      </c>
    </row>
    <row r="1158" spans="29:29" x14ac:dyDescent="0.25">
      <c r="AC1158" s="53">
        <f t="shared" si="49"/>
        <v>0</v>
      </c>
    </row>
    <row r="1159" spans="29:29" x14ac:dyDescent="0.25">
      <c r="AC1159" s="53">
        <f t="shared" si="49"/>
        <v>0</v>
      </c>
    </row>
    <row r="1160" spans="29:29" x14ac:dyDescent="0.25">
      <c r="AC1160" s="53">
        <f t="shared" si="49"/>
        <v>0</v>
      </c>
    </row>
    <row r="1161" spans="29:29" x14ac:dyDescent="0.25">
      <c r="AC1161" s="53">
        <f t="shared" si="49"/>
        <v>0</v>
      </c>
    </row>
    <row r="1162" spans="29:29" x14ac:dyDescent="0.25">
      <c r="AC1162" s="53">
        <f t="shared" si="49"/>
        <v>0</v>
      </c>
    </row>
    <row r="1163" spans="29:29" x14ac:dyDescent="0.25">
      <c r="AC1163" s="53">
        <f t="shared" si="49"/>
        <v>0</v>
      </c>
    </row>
    <row r="1164" spans="29:29" x14ac:dyDescent="0.25">
      <c r="AC1164" s="53">
        <f t="shared" si="49"/>
        <v>0</v>
      </c>
    </row>
    <row r="1165" spans="29:29" x14ac:dyDescent="0.25">
      <c r="AC1165" s="53">
        <f t="shared" si="49"/>
        <v>0</v>
      </c>
    </row>
    <row r="1166" spans="29:29" x14ac:dyDescent="0.25">
      <c r="AC1166" s="53">
        <f t="shared" si="49"/>
        <v>0</v>
      </c>
    </row>
    <row r="1167" spans="29:29" x14ac:dyDescent="0.25">
      <c r="AC1167" s="53">
        <f t="shared" si="49"/>
        <v>0</v>
      </c>
    </row>
    <row r="1168" spans="29:29" x14ac:dyDescent="0.25">
      <c r="AC1168" s="53">
        <f t="shared" si="49"/>
        <v>0</v>
      </c>
    </row>
    <row r="1169" spans="29:29" x14ac:dyDescent="0.25">
      <c r="AC1169" s="53">
        <f t="shared" si="49"/>
        <v>0</v>
      </c>
    </row>
    <row r="1170" spans="29:29" x14ac:dyDescent="0.25">
      <c r="AC1170" s="53">
        <f t="shared" si="49"/>
        <v>0</v>
      </c>
    </row>
    <row r="1171" spans="29:29" x14ac:dyDescent="0.25">
      <c r="AC1171" s="53">
        <f t="shared" si="49"/>
        <v>0</v>
      </c>
    </row>
    <row r="1172" spans="29:29" x14ac:dyDescent="0.25">
      <c r="AC1172" s="53">
        <f t="shared" si="49"/>
        <v>0</v>
      </c>
    </row>
    <row r="1173" spans="29:29" x14ac:dyDescent="0.25">
      <c r="AC1173" s="53">
        <f t="shared" si="49"/>
        <v>0</v>
      </c>
    </row>
    <row r="1174" spans="29:29" x14ac:dyDescent="0.25">
      <c r="AC1174" s="53">
        <f t="shared" si="49"/>
        <v>0</v>
      </c>
    </row>
    <row r="1175" spans="29:29" x14ac:dyDescent="0.25">
      <c r="AC1175" s="53">
        <f t="shared" si="49"/>
        <v>0</v>
      </c>
    </row>
    <row r="1176" spans="29:29" x14ac:dyDescent="0.25">
      <c r="AC1176" s="53">
        <f t="shared" si="49"/>
        <v>0</v>
      </c>
    </row>
    <row r="1177" spans="29:29" x14ac:dyDescent="0.25">
      <c r="AC1177" s="53">
        <f t="shared" si="49"/>
        <v>0</v>
      </c>
    </row>
    <row r="1178" spans="29:29" x14ac:dyDescent="0.25">
      <c r="AC1178" s="53">
        <f t="shared" si="49"/>
        <v>0</v>
      </c>
    </row>
    <row r="1179" spans="29:29" x14ac:dyDescent="0.25">
      <c r="AC1179" s="53">
        <f t="shared" si="49"/>
        <v>0</v>
      </c>
    </row>
    <row r="1180" spans="29:29" x14ac:dyDescent="0.25">
      <c r="AC1180" s="53">
        <f t="shared" si="49"/>
        <v>0</v>
      </c>
    </row>
    <row r="1181" spans="29:29" x14ac:dyDescent="0.25">
      <c r="AC1181" s="53">
        <f t="shared" si="49"/>
        <v>0</v>
      </c>
    </row>
    <row r="1182" spans="29:29" x14ac:dyDescent="0.25">
      <c r="AC1182" s="53">
        <f t="shared" si="49"/>
        <v>0</v>
      </c>
    </row>
    <row r="1183" spans="29:29" x14ac:dyDescent="0.25">
      <c r="AC1183" s="53">
        <f t="shared" si="49"/>
        <v>0</v>
      </c>
    </row>
    <row r="1184" spans="29:29" x14ac:dyDescent="0.25">
      <c r="AC1184" s="53">
        <f t="shared" si="49"/>
        <v>0</v>
      </c>
    </row>
    <row r="1185" spans="29:29" x14ac:dyDescent="0.25">
      <c r="AC1185" s="53">
        <f t="shared" si="49"/>
        <v>0</v>
      </c>
    </row>
    <row r="1186" spans="29:29" x14ac:dyDescent="0.25">
      <c r="AC1186" s="53">
        <f t="shared" si="49"/>
        <v>0</v>
      </c>
    </row>
    <row r="1187" spans="29:29" x14ac:dyDescent="0.25">
      <c r="AC1187" s="53">
        <f t="shared" si="49"/>
        <v>0</v>
      </c>
    </row>
    <row r="1188" spans="29:29" x14ac:dyDescent="0.25">
      <c r="AC1188" s="53">
        <f t="shared" si="49"/>
        <v>0</v>
      </c>
    </row>
    <row r="1189" spans="29:29" x14ac:dyDescent="0.25">
      <c r="AC1189" s="53">
        <f t="shared" si="49"/>
        <v>0</v>
      </c>
    </row>
    <row r="1190" spans="29:29" x14ac:dyDescent="0.25">
      <c r="AC1190" s="53">
        <f t="shared" si="49"/>
        <v>0</v>
      </c>
    </row>
    <row r="1191" spans="29:29" x14ac:dyDescent="0.25">
      <c r="AC1191" s="53">
        <f t="shared" si="49"/>
        <v>0</v>
      </c>
    </row>
    <row r="1192" spans="29:29" x14ac:dyDescent="0.25">
      <c r="AC1192" s="53">
        <f t="shared" si="49"/>
        <v>0</v>
      </c>
    </row>
    <row r="1193" spans="29:29" x14ac:dyDescent="0.25">
      <c r="AC1193" s="53">
        <f t="shared" si="49"/>
        <v>0</v>
      </c>
    </row>
    <row r="1194" spans="29:29" x14ac:dyDescent="0.25">
      <c r="AC1194" s="53">
        <f t="shared" si="49"/>
        <v>0</v>
      </c>
    </row>
    <row r="1195" spans="29:29" x14ac:dyDescent="0.25">
      <c r="AC1195" s="53">
        <f t="shared" si="49"/>
        <v>0</v>
      </c>
    </row>
    <row r="1196" spans="29:29" x14ac:dyDescent="0.25">
      <c r="AC1196" s="53">
        <f t="shared" si="49"/>
        <v>0</v>
      </c>
    </row>
    <row r="1197" spans="29:29" x14ac:dyDescent="0.25">
      <c r="AC1197" s="53">
        <f t="shared" si="49"/>
        <v>0</v>
      </c>
    </row>
    <row r="1198" spans="29:29" x14ac:dyDescent="0.25">
      <c r="AC1198" s="53">
        <f t="shared" si="49"/>
        <v>0</v>
      </c>
    </row>
    <row r="1199" spans="29:29" x14ac:dyDescent="0.25">
      <c r="AC1199" s="53">
        <f t="shared" si="49"/>
        <v>0</v>
      </c>
    </row>
    <row r="1200" spans="29:29" x14ac:dyDescent="0.25">
      <c r="AC1200" s="53">
        <f t="shared" si="49"/>
        <v>0</v>
      </c>
    </row>
    <row r="1201" spans="29:29" x14ac:dyDescent="0.25">
      <c r="AC1201" s="53">
        <f t="shared" si="49"/>
        <v>0</v>
      </c>
    </row>
    <row r="1202" spans="29:29" x14ac:dyDescent="0.25">
      <c r="AC1202" s="53">
        <f t="shared" si="49"/>
        <v>0</v>
      </c>
    </row>
    <row r="1203" spans="29:29" x14ac:dyDescent="0.25">
      <c r="AC1203" s="53">
        <f t="shared" si="49"/>
        <v>0</v>
      </c>
    </row>
    <row r="1204" spans="29:29" x14ac:dyDescent="0.25">
      <c r="AC1204" s="53">
        <f t="shared" si="49"/>
        <v>0</v>
      </c>
    </row>
    <row r="1205" spans="29:29" x14ac:dyDescent="0.25">
      <c r="AC1205" s="53">
        <f t="shared" si="49"/>
        <v>0</v>
      </c>
    </row>
    <row r="1206" spans="29:29" x14ac:dyDescent="0.25">
      <c r="AC1206" s="53">
        <f t="shared" si="49"/>
        <v>0</v>
      </c>
    </row>
    <row r="1207" spans="29:29" x14ac:dyDescent="0.25">
      <c r="AC1207" s="53">
        <f t="shared" si="49"/>
        <v>0</v>
      </c>
    </row>
    <row r="1208" spans="29:29" x14ac:dyDescent="0.25">
      <c r="AC1208" s="53">
        <f t="shared" si="49"/>
        <v>0</v>
      </c>
    </row>
    <row r="1209" spans="29:29" x14ac:dyDescent="0.25">
      <c r="AC1209" s="53">
        <f t="shared" si="49"/>
        <v>0</v>
      </c>
    </row>
    <row r="1210" spans="29:29" x14ac:dyDescent="0.25">
      <c r="AC1210" s="53">
        <f t="shared" si="49"/>
        <v>0</v>
      </c>
    </row>
    <row r="1211" spans="29:29" x14ac:dyDescent="0.25">
      <c r="AC1211" s="53">
        <f t="shared" si="49"/>
        <v>0</v>
      </c>
    </row>
    <row r="1212" spans="29:29" x14ac:dyDescent="0.25">
      <c r="AC1212" s="53">
        <f t="shared" si="49"/>
        <v>0</v>
      </c>
    </row>
    <row r="1213" spans="29:29" x14ac:dyDescent="0.25">
      <c r="AC1213" s="53">
        <f t="shared" si="49"/>
        <v>0</v>
      </c>
    </row>
    <row r="1214" spans="29:29" x14ac:dyDescent="0.25">
      <c r="AC1214" s="53">
        <f t="shared" si="49"/>
        <v>0</v>
      </c>
    </row>
    <row r="1215" spans="29:29" x14ac:dyDescent="0.25">
      <c r="AC1215" s="53">
        <f t="shared" si="49"/>
        <v>0</v>
      </c>
    </row>
    <row r="1216" spans="29:29" x14ac:dyDescent="0.25">
      <c r="AC1216" s="53">
        <f t="shared" si="49"/>
        <v>0</v>
      </c>
    </row>
    <row r="1217" spans="29:29" x14ac:dyDescent="0.25">
      <c r="AC1217" s="53">
        <f t="shared" ref="AC1217:AC1280" si="50">E1217+G1217+I1217+K1217</f>
        <v>0</v>
      </c>
    </row>
    <row r="1218" spans="29:29" x14ac:dyDescent="0.25">
      <c r="AC1218" s="53">
        <f t="shared" si="50"/>
        <v>0</v>
      </c>
    </row>
    <row r="1219" spans="29:29" x14ac:dyDescent="0.25">
      <c r="AC1219" s="53">
        <f t="shared" si="50"/>
        <v>0</v>
      </c>
    </row>
    <row r="1220" spans="29:29" x14ac:dyDescent="0.25">
      <c r="AC1220" s="53">
        <f t="shared" si="50"/>
        <v>0</v>
      </c>
    </row>
    <row r="1221" spans="29:29" x14ac:dyDescent="0.25">
      <c r="AC1221" s="53">
        <f t="shared" si="50"/>
        <v>0</v>
      </c>
    </row>
    <row r="1222" spans="29:29" x14ac:dyDescent="0.25">
      <c r="AC1222" s="53">
        <f t="shared" si="50"/>
        <v>0</v>
      </c>
    </row>
    <row r="1223" spans="29:29" x14ac:dyDescent="0.25">
      <c r="AC1223" s="53">
        <f t="shared" si="50"/>
        <v>0</v>
      </c>
    </row>
    <row r="1224" spans="29:29" x14ac:dyDescent="0.25">
      <c r="AC1224" s="53">
        <f t="shared" si="50"/>
        <v>0</v>
      </c>
    </row>
    <row r="1225" spans="29:29" x14ac:dyDescent="0.25">
      <c r="AC1225" s="53">
        <f t="shared" si="50"/>
        <v>0</v>
      </c>
    </row>
    <row r="1226" spans="29:29" x14ac:dyDescent="0.25">
      <c r="AC1226" s="53">
        <f t="shared" si="50"/>
        <v>0</v>
      </c>
    </row>
    <row r="1227" spans="29:29" x14ac:dyDescent="0.25">
      <c r="AC1227" s="53">
        <f t="shared" si="50"/>
        <v>0</v>
      </c>
    </row>
    <row r="1228" spans="29:29" x14ac:dyDescent="0.25">
      <c r="AC1228" s="53">
        <f t="shared" si="50"/>
        <v>0</v>
      </c>
    </row>
    <row r="1229" spans="29:29" x14ac:dyDescent="0.25">
      <c r="AC1229" s="53">
        <f t="shared" si="50"/>
        <v>0</v>
      </c>
    </row>
    <row r="1230" spans="29:29" x14ac:dyDescent="0.25">
      <c r="AC1230" s="53">
        <f t="shared" si="50"/>
        <v>0</v>
      </c>
    </row>
    <row r="1231" spans="29:29" x14ac:dyDescent="0.25">
      <c r="AC1231" s="53">
        <f t="shared" si="50"/>
        <v>0</v>
      </c>
    </row>
    <row r="1232" spans="29:29" x14ac:dyDescent="0.25">
      <c r="AC1232" s="53">
        <f t="shared" si="50"/>
        <v>0</v>
      </c>
    </row>
    <row r="1233" spans="29:29" x14ac:dyDescent="0.25">
      <c r="AC1233" s="53">
        <f t="shared" si="50"/>
        <v>0</v>
      </c>
    </row>
    <row r="1234" spans="29:29" x14ac:dyDescent="0.25">
      <c r="AC1234" s="53">
        <f t="shared" si="50"/>
        <v>0</v>
      </c>
    </row>
    <row r="1235" spans="29:29" x14ac:dyDescent="0.25">
      <c r="AC1235" s="53">
        <f t="shared" si="50"/>
        <v>0</v>
      </c>
    </row>
    <row r="1236" spans="29:29" x14ac:dyDescent="0.25">
      <c r="AC1236" s="53">
        <f t="shared" si="50"/>
        <v>0</v>
      </c>
    </row>
    <row r="1237" spans="29:29" x14ac:dyDescent="0.25">
      <c r="AC1237" s="53">
        <f t="shared" si="50"/>
        <v>0</v>
      </c>
    </row>
    <row r="1238" spans="29:29" x14ac:dyDescent="0.25">
      <c r="AC1238" s="53">
        <f t="shared" si="50"/>
        <v>0</v>
      </c>
    </row>
    <row r="1239" spans="29:29" x14ac:dyDescent="0.25">
      <c r="AC1239" s="53">
        <f t="shared" si="50"/>
        <v>0</v>
      </c>
    </row>
    <row r="1240" spans="29:29" x14ac:dyDescent="0.25">
      <c r="AC1240" s="53">
        <f t="shared" si="50"/>
        <v>0</v>
      </c>
    </row>
    <row r="1241" spans="29:29" x14ac:dyDescent="0.25">
      <c r="AC1241" s="53">
        <f t="shared" si="50"/>
        <v>0</v>
      </c>
    </row>
    <row r="1242" spans="29:29" x14ac:dyDescent="0.25">
      <c r="AC1242" s="53">
        <f t="shared" si="50"/>
        <v>0</v>
      </c>
    </row>
    <row r="1243" spans="29:29" x14ac:dyDescent="0.25">
      <c r="AC1243" s="53">
        <f t="shared" si="50"/>
        <v>0</v>
      </c>
    </row>
    <row r="1244" spans="29:29" x14ac:dyDescent="0.25">
      <c r="AC1244" s="53">
        <f t="shared" si="50"/>
        <v>0</v>
      </c>
    </row>
    <row r="1245" spans="29:29" x14ac:dyDescent="0.25">
      <c r="AC1245" s="53">
        <f t="shared" si="50"/>
        <v>0</v>
      </c>
    </row>
    <row r="1246" spans="29:29" x14ac:dyDescent="0.25">
      <c r="AC1246" s="53">
        <f t="shared" si="50"/>
        <v>0</v>
      </c>
    </row>
    <row r="1247" spans="29:29" x14ac:dyDescent="0.25">
      <c r="AC1247" s="53">
        <f t="shared" si="50"/>
        <v>0</v>
      </c>
    </row>
    <row r="1248" spans="29:29" x14ac:dyDescent="0.25">
      <c r="AC1248" s="53">
        <f t="shared" si="50"/>
        <v>0</v>
      </c>
    </row>
    <row r="1249" spans="29:29" x14ac:dyDescent="0.25">
      <c r="AC1249" s="53">
        <f t="shared" si="50"/>
        <v>0</v>
      </c>
    </row>
    <row r="1250" spans="29:29" x14ac:dyDescent="0.25">
      <c r="AC1250" s="53">
        <f t="shared" si="50"/>
        <v>0</v>
      </c>
    </row>
    <row r="1251" spans="29:29" x14ac:dyDescent="0.25">
      <c r="AC1251" s="53">
        <f t="shared" si="50"/>
        <v>0</v>
      </c>
    </row>
    <row r="1252" spans="29:29" x14ac:dyDescent="0.25">
      <c r="AC1252" s="53">
        <f t="shared" si="50"/>
        <v>0</v>
      </c>
    </row>
    <row r="1253" spans="29:29" x14ac:dyDescent="0.25">
      <c r="AC1253" s="53">
        <f t="shared" si="50"/>
        <v>0</v>
      </c>
    </row>
    <row r="1254" spans="29:29" x14ac:dyDescent="0.25">
      <c r="AC1254" s="53">
        <f t="shared" si="50"/>
        <v>0</v>
      </c>
    </row>
    <row r="1255" spans="29:29" x14ac:dyDescent="0.25">
      <c r="AC1255" s="53">
        <f t="shared" si="50"/>
        <v>0</v>
      </c>
    </row>
    <row r="1256" spans="29:29" x14ac:dyDescent="0.25">
      <c r="AC1256" s="53">
        <f t="shared" si="50"/>
        <v>0</v>
      </c>
    </row>
    <row r="1257" spans="29:29" x14ac:dyDescent="0.25">
      <c r="AC1257" s="53">
        <f t="shared" si="50"/>
        <v>0</v>
      </c>
    </row>
    <row r="1258" spans="29:29" x14ac:dyDescent="0.25">
      <c r="AC1258" s="53">
        <f t="shared" si="50"/>
        <v>0</v>
      </c>
    </row>
    <row r="1259" spans="29:29" x14ac:dyDescent="0.25">
      <c r="AC1259" s="53">
        <f t="shared" si="50"/>
        <v>0</v>
      </c>
    </row>
    <row r="1260" spans="29:29" x14ac:dyDescent="0.25">
      <c r="AC1260" s="53">
        <f t="shared" si="50"/>
        <v>0</v>
      </c>
    </row>
    <row r="1261" spans="29:29" x14ac:dyDescent="0.25">
      <c r="AC1261" s="53">
        <f t="shared" si="50"/>
        <v>0</v>
      </c>
    </row>
    <row r="1262" spans="29:29" x14ac:dyDescent="0.25">
      <c r="AC1262" s="53">
        <f t="shared" si="50"/>
        <v>0</v>
      </c>
    </row>
    <row r="1263" spans="29:29" x14ac:dyDescent="0.25">
      <c r="AC1263" s="53">
        <f t="shared" si="50"/>
        <v>0</v>
      </c>
    </row>
    <row r="1264" spans="29:29" x14ac:dyDescent="0.25">
      <c r="AC1264" s="53">
        <f t="shared" si="50"/>
        <v>0</v>
      </c>
    </row>
    <row r="1265" spans="29:29" x14ac:dyDescent="0.25">
      <c r="AC1265" s="53">
        <f t="shared" si="50"/>
        <v>0</v>
      </c>
    </row>
    <row r="1266" spans="29:29" x14ac:dyDescent="0.25">
      <c r="AC1266" s="53">
        <f t="shared" si="50"/>
        <v>0</v>
      </c>
    </row>
    <row r="1267" spans="29:29" x14ac:dyDescent="0.25">
      <c r="AC1267" s="53">
        <f t="shared" si="50"/>
        <v>0</v>
      </c>
    </row>
    <row r="1268" spans="29:29" x14ac:dyDescent="0.25">
      <c r="AC1268" s="53">
        <f t="shared" si="50"/>
        <v>0</v>
      </c>
    </row>
    <row r="1269" spans="29:29" x14ac:dyDescent="0.25">
      <c r="AC1269" s="53">
        <f t="shared" si="50"/>
        <v>0</v>
      </c>
    </row>
    <row r="1270" spans="29:29" x14ac:dyDescent="0.25">
      <c r="AC1270" s="53">
        <f t="shared" si="50"/>
        <v>0</v>
      </c>
    </row>
    <row r="1271" spans="29:29" x14ac:dyDescent="0.25">
      <c r="AC1271" s="53">
        <f t="shared" si="50"/>
        <v>0</v>
      </c>
    </row>
    <row r="1272" spans="29:29" x14ac:dyDescent="0.25">
      <c r="AC1272" s="53">
        <f t="shared" si="50"/>
        <v>0</v>
      </c>
    </row>
    <row r="1273" spans="29:29" x14ac:dyDescent="0.25">
      <c r="AC1273" s="53">
        <f t="shared" si="50"/>
        <v>0</v>
      </c>
    </row>
    <row r="1274" spans="29:29" x14ac:dyDescent="0.25">
      <c r="AC1274" s="53">
        <f t="shared" si="50"/>
        <v>0</v>
      </c>
    </row>
    <row r="1275" spans="29:29" x14ac:dyDescent="0.25">
      <c r="AC1275" s="53">
        <f t="shared" si="50"/>
        <v>0</v>
      </c>
    </row>
    <row r="1276" spans="29:29" x14ac:dyDescent="0.25">
      <c r="AC1276" s="53">
        <f t="shared" si="50"/>
        <v>0</v>
      </c>
    </row>
    <row r="1277" spans="29:29" x14ac:dyDescent="0.25">
      <c r="AC1277" s="53">
        <f t="shared" si="50"/>
        <v>0</v>
      </c>
    </row>
    <row r="1278" spans="29:29" x14ac:dyDescent="0.25">
      <c r="AC1278" s="53">
        <f t="shared" si="50"/>
        <v>0</v>
      </c>
    </row>
    <row r="1279" spans="29:29" x14ac:dyDescent="0.25">
      <c r="AC1279" s="53">
        <f t="shared" si="50"/>
        <v>0</v>
      </c>
    </row>
    <row r="1280" spans="29:29" x14ac:dyDescent="0.25">
      <c r="AC1280" s="53">
        <f t="shared" si="50"/>
        <v>0</v>
      </c>
    </row>
    <row r="1281" spans="29:29" x14ac:dyDescent="0.25">
      <c r="AC1281" s="53">
        <f t="shared" ref="AC1281:AC1344" si="51">E1281+G1281+I1281+K1281</f>
        <v>0</v>
      </c>
    </row>
    <row r="1282" spans="29:29" x14ac:dyDescent="0.25">
      <c r="AC1282" s="53">
        <f t="shared" si="51"/>
        <v>0</v>
      </c>
    </row>
    <row r="1283" spans="29:29" x14ac:dyDescent="0.25">
      <c r="AC1283" s="53">
        <f t="shared" si="51"/>
        <v>0</v>
      </c>
    </row>
    <row r="1284" spans="29:29" x14ac:dyDescent="0.25">
      <c r="AC1284" s="53">
        <f t="shared" si="51"/>
        <v>0</v>
      </c>
    </row>
    <row r="1285" spans="29:29" x14ac:dyDescent="0.25">
      <c r="AC1285" s="53">
        <f t="shared" si="51"/>
        <v>0</v>
      </c>
    </row>
    <row r="1286" spans="29:29" x14ac:dyDescent="0.25">
      <c r="AC1286" s="53">
        <f t="shared" si="51"/>
        <v>0</v>
      </c>
    </row>
    <row r="1287" spans="29:29" x14ac:dyDescent="0.25">
      <c r="AC1287" s="53">
        <f t="shared" si="51"/>
        <v>0</v>
      </c>
    </row>
    <row r="1288" spans="29:29" x14ac:dyDescent="0.25">
      <c r="AC1288" s="53">
        <f t="shared" si="51"/>
        <v>0</v>
      </c>
    </row>
    <row r="1289" spans="29:29" x14ac:dyDescent="0.25">
      <c r="AC1289" s="53">
        <f t="shared" si="51"/>
        <v>0</v>
      </c>
    </row>
    <row r="1290" spans="29:29" x14ac:dyDescent="0.25">
      <c r="AC1290" s="53">
        <f t="shared" si="51"/>
        <v>0</v>
      </c>
    </row>
    <row r="1291" spans="29:29" x14ac:dyDescent="0.25">
      <c r="AC1291" s="53">
        <f t="shared" si="51"/>
        <v>0</v>
      </c>
    </row>
    <row r="1292" spans="29:29" x14ac:dyDescent="0.25">
      <c r="AC1292" s="53">
        <f t="shared" si="51"/>
        <v>0</v>
      </c>
    </row>
    <row r="1293" spans="29:29" x14ac:dyDescent="0.25">
      <c r="AC1293" s="53">
        <f t="shared" si="51"/>
        <v>0</v>
      </c>
    </row>
    <row r="1294" spans="29:29" x14ac:dyDescent="0.25">
      <c r="AC1294" s="53">
        <f t="shared" si="51"/>
        <v>0</v>
      </c>
    </row>
    <row r="1295" spans="29:29" x14ac:dyDescent="0.25">
      <c r="AC1295" s="53">
        <f t="shared" si="51"/>
        <v>0</v>
      </c>
    </row>
    <row r="1296" spans="29:29" x14ac:dyDescent="0.25">
      <c r="AC1296" s="53">
        <f t="shared" si="51"/>
        <v>0</v>
      </c>
    </row>
    <row r="1297" spans="29:29" x14ac:dyDescent="0.25">
      <c r="AC1297" s="53">
        <f t="shared" si="51"/>
        <v>0</v>
      </c>
    </row>
    <row r="1298" spans="29:29" x14ac:dyDescent="0.25">
      <c r="AC1298" s="53">
        <f t="shared" si="51"/>
        <v>0</v>
      </c>
    </row>
    <row r="1299" spans="29:29" x14ac:dyDescent="0.25">
      <c r="AC1299" s="53">
        <f t="shared" si="51"/>
        <v>0</v>
      </c>
    </row>
    <row r="1300" spans="29:29" x14ac:dyDescent="0.25">
      <c r="AC1300" s="53">
        <f t="shared" si="51"/>
        <v>0</v>
      </c>
    </row>
    <row r="1301" spans="29:29" x14ac:dyDescent="0.25">
      <c r="AC1301" s="53">
        <f t="shared" si="51"/>
        <v>0</v>
      </c>
    </row>
    <row r="1302" spans="29:29" x14ac:dyDescent="0.25">
      <c r="AC1302" s="53">
        <f t="shared" si="51"/>
        <v>0</v>
      </c>
    </row>
    <row r="1303" spans="29:29" x14ac:dyDescent="0.25">
      <c r="AC1303" s="53">
        <f t="shared" si="51"/>
        <v>0</v>
      </c>
    </row>
    <row r="1304" spans="29:29" x14ac:dyDescent="0.25">
      <c r="AC1304" s="53">
        <f t="shared" si="51"/>
        <v>0</v>
      </c>
    </row>
    <row r="1305" spans="29:29" x14ac:dyDescent="0.25">
      <c r="AC1305" s="53">
        <f t="shared" si="51"/>
        <v>0</v>
      </c>
    </row>
    <row r="1306" spans="29:29" x14ac:dyDescent="0.25">
      <c r="AC1306" s="53">
        <f t="shared" si="51"/>
        <v>0</v>
      </c>
    </row>
    <row r="1307" spans="29:29" x14ac:dyDescent="0.25">
      <c r="AC1307" s="53">
        <f t="shared" si="51"/>
        <v>0</v>
      </c>
    </row>
    <row r="1308" spans="29:29" x14ac:dyDescent="0.25">
      <c r="AC1308" s="53">
        <f t="shared" si="51"/>
        <v>0</v>
      </c>
    </row>
    <row r="1309" spans="29:29" x14ac:dyDescent="0.25">
      <c r="AC1309" s="53">
        <f t="shared" si="51"/>
        <v>0</v>
      </c>
    </row>
    <row r="1310" spans="29:29" x14ac:dyDescent="0.25">
      <c r="AC1310" s="53">
        <f t="shared" si="51"/>
        <v>0</v>
      </c>
    </row>
    <row r="1311" spans="29:29" x14ac:dyDescent="0.25">
      <c r="AC1311" s="53">
        <f t="shared" si="51"/>
        <v>0</v>
      </c>
    </row>
    <row r="1312" spans="29:29" x14ac:dyDescent="0.25">
      <c r="AC1312" s="53">
        <f t="shared" si="51"/>
        <v>0</v>
      </c>
    </row>
    <row r="1313" spans="29:29" x14ac:dyDescent="0.25">
      <c r="AC1313" s="53">
        <f t="shared" si="51"/>
        <v>0</v>
      </c>
    </row>
    <row r="1314" spans="29:29" x14ac:dyDescent="0.25">
      <c r="AC1314" s="53">
        <f t="shared" si="51"/>
        <v>0</v>
      </c>
    </row>
    <row r="1315" spans="29:29" x14ac:dyDescent="0.25">
      <c r="AC1315" s="53">
        <f t="shared" si="51"/>
        <v>0</v>
      </c>
    </row>
    <row r="1316" spans="29:29" x14ac:dyDescent="0.25">
      <c r="AC1316" s="53">
        <f t="shared" si="51"/>
        <v>0</v>
      </c>
    </row>
    <row r="1317" spans="29:29" x14ac:dyDescent="0.25">
      <c r="AC1317" s="53">
        <f t="shared" si="51"/>
        <v>0</v>
      </c>
    </row>
    <row r="1318" spans="29:29" x14ac:dyDescent="0.25">
      <c r="AC1318" s="53">
        <f t="shared" si="51"/>
        <v>0</v>
      </c>
    </row>
    <row r="1319" spans="29:29" x14ac:dyDescent="0.25">
      <c r="AC1319" s="53">
        <f t="shared" si="51"/>
        <v>0</v>
      </c>
    </row>
    <row r="1320" spans="29:29" x14ac:dyDescent="0.25">
      <c r="AC1320" s="53">
        <f t="shared" si="51"/>
        <v>0</v>
      </c>
    </row>
    <row r="1321" spans="29:29" x14ac:dyDescent="0.25">
      <c r="AC1321" s="53">
        <f t="shared" si="51"/>
        <v>0</v>
      </c>
    </row>
    <row r="1322" spans="29:29" x14ac:dyDescent="0.25">
      <c r="AC1322" s="53">
        <f t="shared" si="51"/>
        <v>0</v>
      </c>
    </row>
    <row r="1323" spans="29:29" x14ac:dyDescent="0.25">
      <c r="AC1323" s="53">
        <f t="shared" si="51"/>
        <v>0</v>
      </c>
    </row>
    <row r="1324" spans="29:29" x14ac:dyDescent="0.25">
      <c r="AC1324" s="53">
        <f t="shared" si="51"/>
        <v>0</v>
      </c>
    </row>
    <row r="1325" spans="29:29" x14ac:dyDescent="0.25">
      <c r="AC1325" s="53">
        <f t="shared" si="51"/>
        <v>0</v>
      </c>
    </row>
    <row r="1326" spans="29:29" x14ac:dyDescent="0.25">
      <c r="AC1326" s="53">
        <f t="shared" si="51"/>
        <v>0</v>
      </c>
    </row>
    <row r="1327" spans="29:29" x14ac:dyDescent="0.25">
      <c r="AC1327" s="53">
        <f t="shared" si="51"/>
        <v>0</v>
      </c>
    </row>
    <row r="1328" spans="29:29" x14ac:dyDescent="0.25">
      <c r="AC1328" s="53">
        <f t="shared" si="51"/>
        <v>0</v>
      </c>
    </row>
    <row r="1329" spans="29:29" x14ac:dyDescent="0.25">
      <c r="AC1329" s="53">
        <f t="shared" si="51"/>
        <v>0</v>
      </c>
    </row>
    <row r="1330" spans="29:29" x14ac:dyDescent="0.25">
      <c r="AC1330" s="53">
        <f t="shared" si="51"/>
        <v>0</v>
      </c>
    </row>
    <row r="1331" spans="29:29" x14ac:dyDescent="0.25">
      <c r="AC1331" s="53">
        <f t="shared" si="51"/>
        <v>0</v>
      </c>
    </row>
    <row r="1332" spans="29:29" x14ac:dyDescent="0.25">
      <c r="AC1332" s="53">
        <f t="shared" si="51"/>
        <v>0</v>
      </c>
    </row>
    <row r="1333" spans="29:29" x14ac:dyDescent="0.25">
      <c r="AC1333" s="53">
        <f t="shared" si="51"/>
        <v>0</v>
      </c>
    </row>
    <row r="1334" spans="29:29" x14ac:dyDescent="0.25">
      <c r="AC1334" s="53">
        <f t="shared" si="51"/>
        <v>0</v>
      </c>
    </row>
    <row r="1335" spans="29:29" x14ac:dyDescent="0.25">
      <c r="AC1335" s="53">
        <f t="shared" si="51"/>
        <v>0</v>
      </c>
    </row>
    <row r="1336" spans="29:29" x14ac:dyDescent="0.25">
      <c r="AC1336" s="53">
        <f t="shared" si="51"/>
        <v>0</v>
      </c>
    </row>
    <row r="1337" spans="29:29" x14ac:dyDescent="0.25">
      <c r="AC1337" s="53">
        <f t="shared" si="51"/>
        <v>0</v>
      </c>
    </row>
    <row r="1338" spans="29:29" x14ac:dyDescent="0.25">
      <c r="AC1338" s="53">
        <f t="shared" si="51"/>
        <v>0</v>
      </c>
    </row>
    <row r="1339" spans="29:29" x14ac:dyDescent="0.25">
      <c r="AC1339" s="53">
        <f t="shared" si="51"/>
        <v>0</v>
      </c>
    </row>
    <row r="1340" spans="29:29" x14ac:dyDescent="0.25">
      <c r="AC1340" s="53">
        <f t="shared" si="51"/>
        <v>0</v>
      </c>
    </row>
    <row r="1341" spans="29:29" x14ac:dyDescent="0.25">
      <c r="AC1341" s="53">
        <f t="shared" si="51"/>
        <v>0</v>
      </c>
    </row>
    <row r="1342" spans="29:29" x14ac:dyDescent="0.25">
      <c r="AC1342" s="53">
        <f t="shared" si="51"/>
        <v>0</v>
      </c>
    </row>
    <row r="1343" spans="29:29" x14ac:dyDescent="0.25">
      <c r="AC1343" s="53">
        <f t="shared" si="51"/>
        <v>0</v>
      </c>
    </row>
    <row r="1344" spans="29:29" x14ac:dyDescent="0.25">
      <c r="AC1344" s="53">
        <f t="shared" si="51"/>
        <v>0</v>
      </c>
    </row>
    <row r="1345" spans="29:29" x14ac:dyDescent="0.25">
      <c r="AC1345" s="53">
        <f t="shared" ref="AC1345:AC1408" si="52">E1345+G1345+I1345+K1345</f>
        <v>0</v>
      </c>
    </row>
    <row r="1346" spans="29:29" x14ac:dyDescent="0.25">
      <c r="AC1346" s="53">
        <f t="shared" si="52"/>
        <v>0</v>
      </c>
    </row>
    <row r="1347" spans="29:29" x14ac:dyDescent="0.25">
      <c r="AC1347" s="53">
        <f t="shared" si="52"/>
        <v>0</v>
      </c>
    </row>
    <row r="1348" spans="29:29" x14ac:dyDescent="0.25">
      <c r="AC1348" s="53">
        <f t="shared" si="52"/>
        <v>0</v>
      </c>
    </row>
    <row r="1349" spans="29:29" x14ac:dyDescent="0.25">
      <c r="AC1349" s="53">
        <f t="shared" si="52"/>
        <v>0</v>
      </c>
    </row>
    <row r="1350" spans="29:29" x14ac:dyDescent="0.25">
      <c r="AC1350" s="53">
        <f t="shared" si="52"/>
        <v>0</v>
      </c>
    </row>
    <row r="1351" spans="29:29" x14ac:dyDescent="0.25">
      <c r="AC1351" s="53">
        <f t="shared" si="52"/>
        <v>0</v>
      </c>
    </row>
    <row r="1352" spans="29:29" x14ac:dyDescent="0.25">
      <c r="AC1352" s="53">
        <f t="shared" si="52"/>
        <v>0</v>
      </c>
    </row>
    <row r="1353" spans="29:29" x14ac:dyDescent="0.25">
      <c r="AC1353" s="53">
        <f t="shared" si="52"/>
        <v>0</v>
      </c>
    </row>
    <row r="1354" spans="29:29" x14ac:dyDescent="0.25">
      <c r="AC1354" s="53">
        <f t="shared" si="52"/>
        <v>0</v>
      </c>
    </row>
    <row r="1355" spans="29:29" x14ac:dyDescent="0.25">
      <c r="AC1355" s="53">
        <f t="shared" si="52"/>
        <v>0</v>
      </c>
    </row>
    <row r="1356" spans="29:29" x14ac:dyDescent="0.25">
      <c r="AC1356" s="53">
        <f t="shared" si="52"/>
        <v>0</v>
      </c>
    </row>
    <row r="1357" spans="29:29" x14ac:dyDescent="0.25">
      <c r="AC1357" s="53">
        <f t="shared" si="52"/>
        <v>0</v>
      </c>
    </row>
    <row r="1358" spans="29:29" x14ac:dyDescent="0.25">
      <c r="AC1358" s="53">
        <f t="shared" si="52"/>
        <v>0</v>
      </c>
    </row>
    <row r="1359" spans="29:29" x14ac:dyDescent="0.25">
      <c r="AC1359" s="53">
        <f t="shared" si="52"/>
        <v>0</v>
      </c>
    </row>
    <row r="1360" spans="29:29" x14ac:dyDescent="0.25">
      <c r="AC1360" s="53">
        <f t="shared" si="52"/>
        <v>0</v>
      </c>
    </row>
    <row r="1361" spans="29:29" x14ac:dyDescent="0.25">
      <c r="AC1361" s="53">
        <f t="shared" si="52"/>
        <v>0</v>
      </c>
    </row>
    <row r="1362" spans="29:29" x14ac:dyDescent="0.25">
      <c r="AC1362" s="53">
        <f t="shared" si="52"/>
        <v>0</v>
      </c>
    </row>
    <row r="1363" spans="29:29" x14ac:dyDescent="0.25">
      <c r="AC1363" s="53">
        <f t="shared" si="52"/>
        <v>0</v>
      </c>
    </row>
    <row r="1364" spans="29:29" x14ac:dyDescent="0.25">
      <c r="AC1364" s="53">
        <f t="shared" si="52"/>
        <v>0</v>
      </c>
    </row>
    <row r="1365" spans="29:29" x14ac:dyDescent="0.25">
      <c r="AC1365" s="53">
        <f t="shared" si="52"/>
        <v>0</v>
      </c>
    </row>
    <row r="1366" spans="29:29" x14ac:dyDescent="0.25">
      <c r="AC1366" s="53">
        <f t="shared" si="52"/>
        <v>0</v>
      </c>
    </row>
    <row r="1367" spans="29:29" x14ac:dyDescent="0.25">
      <c r="AC1367" s="53">
        <f t="shared" si="52"/>
        <v>0</v>
      </c>
    </row>
    <row r="1368" spans="29:29" x14ac:dyDescent="0.25">
      <c r="AC1368" s="53">
        <f t="shared" si="52"/>
        <v>0</v>
      </c>
    </row>
    <row r="1369" spans="29:29" x14ac:dyDescent="0.25">
      <c r="AC1369" s="53">
        <f t="shared" si="52"/>
        <v>0</v>
      </c>
    </row>
    <row r="1370" spans="29:29" x14ac:dyDescent="0.25">
      <c r="AC1370" s="53">
        <f t="shared" si="52"/>
        <v>0</v>
      </c>
    </row>
    <row r="1371" spans="29:29" x14ac:dyDescent="0.25">
      <c r="AC1371" s="53">
        <f t="shared" si="52"/>
        <v>0</v>
      </c>
    </row>
    <row r="1372" spans="29:29" x14ac:dyDescent="0.25">
      <c r="AC1372" s="53">
        <f t="shared" si="52"/>
        <v>0</v>
      </c>
    </row>
    <row r="1373" spans="29:29" x14ac:dyDescent="0.25">
      <c r="AC1373" s="53">
        <f t="shared" si="52"/>
        <v>0</v>
      </c>
    </row>
    <row r="1374" spans="29:29" x14ac:dyDescent="0.25">
      <c r="AC1374" s="53">
        <f t="shared" si="52"/>
        <v>0</v>
      </c>
    </row>
    <row r="1375" spans="29:29" x14ac:dyDescent="0.25">
      <c r="AC1375" s="53">
        <f t="shared" si="52"/>
        <v>0</v>
      </c>
    </row>
    <row r="1376" spans="29:29" x14ac:dyDescent="0.25">
      <c r="AC1376" s="53">
        <f t="shared" si="52"/>
        <v>0</v>
      </c>
    </row>
    <row r="1377" spans="29:29" x14ac:dyDescent="0.25">
      <c r="AC1377" s="53">
        <f t="shared" si="52"/>
        <v>0</v>
      </c>
    </row>
    <row r="1378" spans="29:29" x14ac:dyDescent="0.25">
      <c r="AC1378" s="53">
        <f t="shared" si="52"/>
        <v>0</v>
      </c>
    </row>
    <row r="1379" spans="29:29" x14ac:dyDescent="0.25">
      <c r="AC1379" s="53">
        <f t="shared" si="52"/>
        <v>0</v>
      </c>
    </row>
    <row r="1380" spans="29:29" x14ac:dyDescent="0.25">
      <c r="AC1380" s="53">
        <f t="shared" si="52"/>
        <v>0</v>
      </c>
    </row>
    <row r="1381" spans="29:29" x14ac:dyDescent="0.25">
      <c r="AC1381" s="53">
        <f t="shared" si="52"/>
        <v>0</v>
      </c>
    </row>
    <row r="1382" spans="29:29" x14ac:dyDescent="0.25">
      <c r="AC1382" s="53">
        <f t="shared" si="52"/>
        <v>0</v>
      </c>
    </row>
    <row r="1383" spans="29:29" x14ac:dyDescent="0.25">
      <c r="AC1383" s="53">
        <f t="shared" si="52"/>
        <v>0</v>
      </c>
    </row>
    <row r="1384" spans="29:29" x14ac:dyDescent="0.25">
      <c r="AC1384" s="53">
        <f t="shared" si="52"/>
        <v>0</v>
      </c>
    </row>
    <row r="1385" spans="29:29" x14ac:dyDescent="0.25">
      <c r="AC1385" s="53">
        <f t="shared" si="52"/>
        <v>0</v>
      </c>
    </row>
    <row r="1386" spans="29:29" x14ac:dyDescent="0.25">
      <c r="AC1386" s="53">
        <f t="shared" si="52"/>
        <v>0</v>
      </c>
    </row>
    <row r="1387" spans="29:29" x14ac:dyDescent="0.25">
      <c r="AC1387" s="53">
        <f t="shared" si="52"/>
        <v>0</v>
      </c>
    </row>
    <row r="1388" spans="29:29" x14ac:dyDescent="0.25">
      <c r="AC1388" s="53">
        <f t="shared" si="52"/>
        <v>0</v>
      </c>
    </row>
    <row r="1389" spans="29:29" x14ac:dyDescent="0.25">
      <c r="AC1389" s="53">
        <f t="shared" si="52"/>
        <v>0</v>
      </c>
    </row>
    <row r="1390" spans="29:29" x14ac:dyDescent="0.25">
      <c r="AC1390" s="53">
        <f t="shared" si="52"/>
        <v>0</v>
      </c>
    </row>
    <row r="1391" spans="29:29" x14ac:dyDescent="0.25">
      <c r="AC1391" s="53">
        <f t="shared" si="52"/>
        <v>0</v>
      </c>
    </row>
    <row r="1392" spans="29:29" x14ac:dyDescent="0.25">
      <c r="AC1392" s="53">
        <f t="shared" si="52"/>
        <v>0</v>
      </c>
    </row>
    <row r="1393" spans="29:29" x14ac:dyDescent="0.25">
      <c r="AC1393" s="53">
        <f t="shared" si="52"/>
        <v>0</v>
      </c>
    </row>
    <row r="1394" spans="29:29" x14ac:dyDescent="0.25">
      <c r="AC1394" s="53">
        <f t="shared" si="52"/>
        <v>0</v>
      </c>
    </row>
    <row r="1395" spans="29:29" x14ac:dyDescent="0.25">
      <c r="AC1395" s="53">
        <f t="shared" si="52"/>
        <v>0</v>
      </c>
    </row>
    <row r="1396" spans="29:29" x14ac:dyDescent="0.25">
      <c r="AC1396" s="53">
        <f t="shared" si="52"/>
        <v>0</v>
      </c>
    </row>
    <row r="1397" spans="29:29" x14ac:dyDescent="0.25">
      <c r="AC1397" s="53">
        <f t="shared" si="52"/>
        <v>0</v>
      </c>
    </row>
    <row r="1398" spans="29:29" x14ac:dyDescent="0.25">
      <c r="AC1398" s="53">
        <f t="shared" si="52"/>
        <v>0</v>
      </c>
    </row>
    <row r="1399" spans="29:29" x14ac:dyDescent="0.25">
      <c r="AC1399" s="53">
        <f t="shared" si="52"/>
        <v>0</v>
      </c>
    </row>
    <row r="1400" spans="29:29" x14ac:dyDescent="0.25">
      <c r="AC1400" s="53">
        <f t="shared" si="52"/>
        <v>0</v>
      </c>
    </row>
    <row r="1401" spans="29:29" x14ac:dyDescent="0.25">
      <c r="AC1401" s="53">
        <f t="shared" si="52"/>
        <v>0</v>
      </c>
    </row>
    <row r="1402" spans="29:29" x14ac:dyDescent="0.25">
      <c r="AC1402" s="53">
        <f t="shared" si="52"/>
        <v>0</v>
      </c>
    </row>
    <row r="1403" spans="29:29" x14ac:dyDescent="0.25">
      <c r="AC1403" s="53">
        <f t="shared" si="52"/>
        <v>0</v>
      </c>
    </row>
    <row r="1404" spans="29:29" x14ac:dyDescent="0.25">
      <c r="AC1404" s="53">
        <f t="shared" si="52"/>
        <v>0</v>
      </c>
    </row>
    <row r="1405" spans="29:29" x14ac:dyDescent="0.25">
      <c r="AC1405" s="53">
        <f t="shared" si="52"/>
        <v>0</v>
      </c>
    </row>
    <row r="1406" spans="29:29" x14ac:dyDescent="0.25">
      <c r="AC1406" s="53">
        <f t="shared" si="52"/>
        <v>0</v>
      </c>
    </row>
    <row r="1407" spans="29:29" x14ac:dyDescent="0.25">
      <c r="AC1407" s="53">
        <f t="shared" si="52"/>
        <v>0</v>
      </c>
    </row>
    <row r="1408" spans="29:29" x14ac:dyDescent="0.25">
      <c r="AC1408" s="53">
        <f t="shared" si="52"/>
        <v>0</v>
      </c>
    </row>
    <row r="1409" spans="29:29" x14ac:dyDescent="0.25">
      <c r="AC1409" s="53">
        <f t="shared" ref="AC1409:AC1472" si="53">E1409+G1409+I1409+K1409</f>
        <v>0</v>
      </c>
    </row>
    <row r="1410" spans="29:29" x14ac:dyDescent="0.25">
      <c r="AC1410" s="53">
        <f t="shared" si="53"/>
        <v>0</v>
      </c>
    </row>
    <row r="1411" spans="29:29" x14ac:dyDescent="0.25">
      <c r="AC1411" s="53">
        <f t="shared" si="53"/>
        <v>0</v>
      </c>
    </row>
    <row r="1412" spans="29:29" x14ac:dyDescent="0.25">
      <c r="AC1412" s="53">
        <f t="shared" si="53"/>
        <v>0</v>
      </c>
    </row>
    <row r="1413" spans="29:29" x14ac:dyDescent="0.25">
      <c r="AC1413" s="53">
        <f t="shared" si="53"/>
        <v>0</v>
      </c>
    </row>
    <row r="1414" spans="29:29" x14ac:dyDescent="0.25">
      <c r="AC1414" s="53">
        <f t="shared" si="53"/>
        <v>0</v>
      </c>
    </row>
    <row r="1415" spans="29:29" x14ac:dyDescent="0.25">
      <c r="AC1415" s="53">
        <f t="shared" si="53"/>
        <v>0</v>
      </c>
    </row>
    <row r="1416" spans="29:29" x14ac:dyDescent="0.25">
      <c r="AC1416" s="53">
        <f t="shared" si="53"/>
        <v>0</v>
      </c>
    </row>
    <row r="1417" spans="29:29" x14ac:dyDescent="0.25">
      <c r="AC1417" s="53">
        <f t="shared" si="53"/>
        <v>0</v>
      </c>
    </row>
    <row r="1418" spans="29:29" x14ac:dyDescent="0.25">
      <c r="AC1418" s="53">
        <f t="shared" si="53"/>
        <v>0</v>
      </c>
    </row>
    <row r="1419" spans="29:29" x14ac:dyDescent="0.25">
      <c r="AC1419" s="53">
        <f t="shared" si="53"/>
        <v>0</v>
      </c>
    </row>
    <row r="1420" spans="29:29" x14ac:dyDescent="0.25">
      <c r="AC1420" s="53">
        <f t="shared" si="53"/>
        <v>0</v>
      </c>
    </row>
    <row r="1421" spans="29:29" x14ac:dyDescent="0.25">
      <c r="AC1421" s="53">
        <f t="shared" si="53"/>
        <v>0</v>
      </c>
    </row>
    <row r="1422" spans="29:29" x14ac:dyDescent="0.25">
      <c r="AC1422" s="53">
        <f t="shared" si="53"/>
        <v>0</v>
      </c>
    </row>
    <row r="1423" spans="29:29" x14ac:dyDescent="0.25">
      <c r="AC1423" s="53">
        <f t="shared" si="53"/>
        <v>0</v>
      </c>
    </row>
    <row r="1424" spans="29:29" x14ac:dyDescent="0.25">
      <c r="AC1424" s="53">
        <f t="shared" si="53"/>
        <v>0</v>
      </c>
    </row>
    <row r="1425" spans="29:29" x14ac:dyDescent="0.25">
      <c r="AC1425" s="53">
        <f t="shared" si="53"/>
        <v>0</v>
      </c>
    </row>
    <row r="1426" spans="29:29" x14ac:dyDescent="0.25">
      <c r="AC1426" s="53">
        <f t="shared" si="53"/>
        <v>0</v>
      </c>
    </row>
    <row r="1427" spans="29:29" x14ac:dyDescent="0.25">
      <c r="AC1427" s="53">
        <f t="shared" si="53"/>
        <v>0</v>
      </c>
    </row>
    <row r="1428" spans="29:29" x14ac:dyDescent="0.25">
      <c r="AC1428" s="53">
        <f t="shared" si="53"/>
        <v>0</v>
      </c>
    </row>
    <row r="1429" spans="29:29" x14ac:dyDescent="0.25">
      <c r="AC1429" s="53">
        <f t="shared" si="53"/>
        <v>0</v>
      </c>
    </row>
    <row r="1430" spans="29:29" x14ac:dyDescent="0.25">
      <c r="AC1430" s="53">
        <f t="shared" si="53"/>
        <v>0</v>
      </c>
    </row>
    <row r="1431" spans="29:29" x14ac:dyDescent="0.25">
      <c r="AC1431" s="53">
        <f t="shared" si="53"/>
        <v>0</v>
      </c>
    </row>
    <row r="1432" spans="29:29" x14ac:dyDescent="0.25">
      <c r="AC1432" s="53">
        <f t="shared" si="53"/>
        <v>0</v>
      </c>
    </row>
    <row r="1433" spans="29:29" x14ac:dyDescent="0.25">
      <c r="AC1433" s="53">
        <f t="shared" si="53"/>
        <v>0</v>
      </c>
    </row>
    <row r="1434" spans="29:29" x14ac:dyDescent="0.25">
      <c r="AC1434" s="53">
        <f t="shared" si="53"/>
        <v>0</v>
      </c>
    </row>
    <row r="1435" spans="29:29" x14ac:dyDescent="0.25">
      <c r="AC1435" s="53">
        <f t="shared" si="53"/>
        <v>0</v>
      </c>
    </row>
    <row r="1436" spans="29:29" x14ac:dyDescent="0.25">
      <c r="AC1436" s="53">
        <f t="shared" si="53"/>
        <v>0</v>
      </c>
    </row>
    <row r="1437" spans="29:29" x14ac:dyDescent="0.25">
      <c r="AC1437" s="53">
        <f t="shared" si="53"/>
        <v>0</v>
      </c>
    </row>
    <row r="1438" spans="29:29" x14ac:dyDescent="0.25">
      <c r="AC1438" s="53">
        <f t="shared" si="53"/>
        <v>0</v>
      </c>
    </row>
    <row r="1439" spans="29:29" x14ac:dyDescent="0.25">
      <c r="AC1439" s="53">
        <f t="shared" si="53"/>
        <v>0</v>
      </c>
    </row>
    <row r="1440" spans="29:29" x14ac:dyDescent="0.25">
      <c r="AC1440" s="53">
        <f t="shared" si="53"/>
        <v>0</v>
      </c>
    </row>
    <row r="1441" spans="29:29" x14ac:dyDescent="0.25">
      <c r="AC1441" s="53">
        <f t="shared" si="53"/>
        <v>0</v>
      </c>
    </row>
    <row r="1442" spans="29:29" x14ac:dyDescent="0.25">
      <c r="AC1442" s="53">
        <f t="shared" si="53"/>
        <v>0</v>
      </c>
    </row>
    <row r="1443" spans="29:29" x14ac:dyDescent="0.25">
      <c r="AC1443" s="53">
        <f t="shared" si="53"/>
        <v>0</v>
      </c>
    </row>
    <row r="1444" spans="29:29" x14ac:dyDescent="0.25">
      <c r="AC1444" s="53">
        <f t="shared" si="53"/>
        <v>0</v>
      </c>
    </row>
    <row r="1445" spans="29:29" x14ac:dyDescent="0.25">
      <c r="AC1445" s="53">
        <f t="shared" si="53"/>
        <v>0</v>
      </c>
    </row>
    <row r="1446" spans="29:29" x14ac:dyDescent="0.25">
      <c r="AC1446" s="53">
        <f t="shared" si="53"/>
        <v>0</v>
      </c>
    </row>
    <row r="1447" spans="29:29" x14ac:dyDescent="0.25">
      <c r="AC1447" s="53">
        <f t="shared" si="53"/>
        <v>0</v>
      </c>
    </row>
    <row r="1448" spans="29:29" x14ac:dyDescent="0.25">
      <c r="AC1448" s="53">
        <f t="shared" si="53"/>
        <v>0</v>
      </c>
    </row>
    <row r="1449" spans="29:29" x14ac:dyDescent="0.25">
      <c r="AC1449" s="53">
        <f t="shared" si="53"/>
        <v>0</v>
      </c>
    </row>
    <row r="1450" spans="29:29" x14ac:dyDescent="0.25">
      <c r="AC1450" s="53">
        <f t="shared" si="53"/>
        <v>0</v>
      </c>
    </row>
    <row r="1451" spans="29:29" x14ac:dyDescent="0.25">
      <c r="AC1451" s="53">
        <f t="shared" si="53"/>
        <v>0</v>
      </c>
    </row>
    <row r="1452" spans="29:29" x14ac:dyDescent="0.25">
      <c r="AC1452" s="53">
        <f t="shared" si="53"/>
        <v>0</v>
      </c>
    </row>
    <row r="1453" spans="29:29" x14ac:dyDescent="0.25">
      <c r="AC1453" s="53">
        <f t="shared" si="53"/>
        <v>0</v>
      </c>
    </row>
    <row r="1454" spans="29:29" x14ac:dyDescent="0.25">
      <c r="AC1454" s="53">
        <f t="shared" si="53"/>
        <v>0</v>
      </c>
    </row>
    <row r="1455" spans="29:29" x14ac:dyDescent="0.25">
      <c r="AC1455" s="53">
        <f t="shared" si="53"/>
        <v>0</v>
      </c>
    </row>
    <row r="1456" spans="29:29" x14ac:dyDescent="0.25">
      <c r="AC1456" s="53">
        <f t="shared" si="53"/>
        <v>0</v>
      </c>
    </row>
    <row r="1457" spans="29:29" x14ac:dyDescent="0.25">
      <c r="AC1457" s="53">
        <f t="shared" si="53"/>
        <v>0</v>
      </c>
    </row>
    <row r="1458" spans="29:29" x14ac:dyDescent="0.25">
      <c r="AC1458" s="53">
        <f t="shared" si="53"/>
        <v>0</v>
      </c>
    </row>
    <row r="1459" spans="29:29" x14ac:dyDescent="0.25">
      <c r="AC1459" s="53">
        <f t="shared" si="53"/>
        <v>0</v>
      </c>
    </row>
    <row r="1460" spans="29:29" x14ac:dyDescent="0.25">
      <c r="AC1460" s="53">
        <f t="shared" si="53"/>
        <v>0</v>
      </c>
    </row>
    <row r="1461" spans="29:29" x14ac:dyDescent="0.25">
      <c r="AC1461" s="53">
        <f t="shared" si="53"/>
        <v>0</v>
      </c>
    </row>
    <row r="1462" spans="29:29" x14ac:dyDescent="0.25">
      <c r="AC1462" s="53">
        <f t="shared" si="53"/>
        <v>0</v>
      </c>
    </row>
    <row r="1463" spans="29:29" x14ac:dyDescent="0.25">
      <c r="AC1463" s="53">
        <f t="shared" si="53"/>
        <v>0</v>
      </c>
    </row>
    <row r="1464" spans="29:29" x14ac:dyDescent="0.25">
      <c r="AC1464" s="53">
        <f t="shared" si="53"/>
        <v>0</v>
      </c>
    </row>
    <row r="1465" spans="29:29" x14ac:dyDescent="0.25">
      <c r="AC1465" s="53">
        <f t="shared" si="53"/>
        <v>0</v>
      </c>
    </row>
    <row r="1466" spans="29:29" x14ac:dyDescent="0.25">
      <c r="AC1466" s="53">
        <f t="shared" si="53"/>
        <v>0</v>
      </c>
    </row>
    <row r="1467" spans="29:29" x14ac:dyDescent="0.25">
      <c r="AC1467" s="53">
        <f t="shared" si="53"/>
        <v>0</v>
      </c>
    </row>
    <row r="1468" spans="29:29" x14ac:dyDescent="0.25">
      <c r="AC1468" s="53">
        <f t="shared" si="53"/>
        <v>0</v>
      </c>
    </row>
    <row r="1469" spans="29:29" x14ac:dyDescent="0.25">
      <c r="AC1469" s="53">
        <f t="shared" si="53"/>
        <v>0</v>
      </c>
    </row>
    <row r="1470" spans="29:29" x14ac:dyDescent="0.25">
      <c r="AC1470" s="53">
        <f t="shared" si="53"/>
        <v>0</v>
      </c>
    </row>
    <row r="1471" spans="29:29" x14ac:dyDescent="0.25">
      <c r="AC1471" s="53">
        <f t="shared" si="53"/>
        <v>0</v>
      </c>
    </row>
    <row r="1472" spans="29:29" x14ac:dyDescent="0.25">
      <c r="AC1472" s="53">
        <f t="shared" si="53"/>
        <v>0</v>
      </c>
    </row>
    <row r="1473" spans="29:29" x14ac:dyDescent="0.25">
      <c r="AC1473" s="53">
        <f t="shared" ref="AC1473:AC1536" si="54">E1473+G1473+I1473+K1473</f>
        <v>0</v>
      </c>
    </row>
    <row r="1474" spans="29:29" x14ac:dyDescent="0.25">
      <c r="AC1474" s="53">
        <f t="shared" si="54"/>
        <v>0</v>
      </c>
    </row>
    <row r="1475" spans="29:29" x14ac:dyDescent="0.25">
      <c r="AC1475" s="53">
        <f t="shared" si="54"/>
        <v>0</v>
      </c>
    </row>
    <row r="1476" spans="29:29" x14ac:dyDescent="0.25">
      <c r="AC1476" s="53">
        <f t="shared" si="54"/>
        <v>0</v>
      </c>
    </row>
    <row r="1477" spans="29:29" x14ac:dyDescent="0.25">
      <c r="AC1477" s="53">
        <f t="shared" si="54"/>
        <v>0</v>
      </c>
    </row>
    <row r="1478" spans="29:29" x14ac:dyDescent="0.25">
      <c r="AC1478" s="53">
        <f t="shared" si="54"/>
        <v>0</v>
      </c>
    </row>
    <row r="1479" spans="29:29" x14ac:dyDescent="0.25">
      <c r="AC1479" s="53">
        <f t="shared" si="54"/>
        <v>0</v>
      </c>
    </row>
    <row r="1480" spans="29:29" x14ac:dyDescent="0.25">
      <c r="AC1480" s="53">
        <f t="shared" si="54"/>
        <v>0</v>
      </c>
    </row>
    <row r="1481" spans="29:29" x14ac:dyDescent="0.25">
      <c r="AC1481" s="53">
        <f t="shared" si="54"/>
        <v>0</v>
      </c>
    </row>
    <row r="1482" spans="29:29" x14ac:dyDescent="0.25">
      <c r="AC1482" s="53">
        <f t="shared" si="54"/>
        <v>0</v>
      </c>
    </row>
    <row r="1483" spans="29:29" x14ac:dyDescent="0.25">
      <c r="AC1483" s="53">
        <f t="shared" si="54"/>
        <v>0</v>
      </c>
    </row>
    <row r="1484" spans="29:29" x14ac:dyDescent="0.25">
      <c r="AC1484" s="53">
        <f t="shared" si="54"/>
        <v>0</v>
      </c>
    </row>
    <row r="1485" spans="29:29" x14ac:dyDescent="0.25">
      <c r="AC1485" s="53">
        <f t="shared" si="54"/>
        <v>0</v>
      </c>
    </row>
    <row r="1486" spans="29:29" x14ac:dyDescent="0.25">
      <c r="AC1486" s="53">
        <f t="shared" si="54"/>
        <v>0</v>
      </c>
    </row>
    <row r="1487" spans="29:29" x14ac:dyDescent="0.25">
      <c r="AC1487" s="53">
        <f t="shared" si="54"/>
        <v>0</v>
      </c>
    </row>
    <row r="1488" spans="29:29" x14ac:dyDescent="0.25">
      <c r="AC1488" s="53">
        <f t="shared" si="54"/>
        <v>0</v>
      </c>
    </row>
    <row r="1489" spans="29:29" x14ac:dyDescent="0.25">
      <c r="AC1489" s="53">
        <f t="shared" si="54"/>
        <v>0</v>
      </c>
    </row>
    <row r="1490" spans="29:29" x14ac:dyDescent="0.25">
      <c r="AC1490" s="53">
        <f t="shared" si="54"/>
        <v>0</v>
      </c>
    </row>
    <row r="1491" spans="29:29" x14ac:dyDescent="0.25">
      <c r="AC1491" s="53">
        <f t="shared" si="54"/>
        <v>0</v>
      </c>
    </row>
    <row r="1492" spans="29:29" x14ac:dyDescent="0.25">
      <c r="AC1492" s="53">
        <f t="shared" si="54"/>
        <v>0</v>
      </c>
    </row>
    <row r="1493" spans="29:29" x14ac:dyDescent="0.25">
      <c r="AC1493" s="53">
        <f t="shared" si="54"/>
        <v>0</v>
      </c>
    </row>
    <row r="1494" spans="29:29" x14ac:dyDescent="0.25">
      <c r="AC1494" s="53">
        <f t="shared" si="54"/>
        <v>0</v>
      </c>
    </row>
    <row r="1495" spans="29:29" x14ac:dyDescent="0.25">
      <c r="AC1495" s="53">
        <f t="shared" si="54"/>
        <v>0</v>
      </c>
    </row>
    <row r="1496" spans="29:29" x14ac:dyDescent="0.25">
      <c r="AC1496" s="53">
        <f t="shared" si="54"/>
        <v>0</v>
      </c>
    </row>
    <row r="1497" spans="29:29" x14ac:dyDescent="0.25">
      <c r="AC1497" s="53">
        <f t="shared" si="54"/>
        <v>0</v>
      </c>
    </row>
    <row r="1498" spans="29:29" x14ac:dyDescent="0.25">
      <c r="AC1498" s="53">
        <f t="shared" si="54"/>
        <v>0</v>
      </c>
    </row>
    <row r="1499" spans="29:29" x14ac:dyDescent="0.25">
      <c r="AC1499" s="53">
        <f t="shared" si="54"/>
        <v>0</v>
      </c>
    </row>
    <row r="1500" spans="29:29" x14ac:dyDescent="0.25">
      <c r="AC1500" s="53">
        <f t="shared" si="54"/>
        <v>0</v>
      </c>
    </row>
    <row r="1501" spans="29:29" x14ac:dyDescent="0.25">
      <c r="AC1501" s="53">
        <f t="shared" si="54"/>
        <v>0</v>
      </c>
    </row>
    <row r="1502" spans="29:29" x14ac:dyDescent="0.25">
      <c r="AC1502" s="53">
        <f t="shared" si="54"/>
        <v>0</v>
      </c>
    </row>
    <row r="1503" spans="29:29" x14ac:dyDescent="0.25">
      <c r="AC1503" s="53">
        <f t="shared" si="54"/>
        <v>0</v>
      </c>
    </row>
    <row r="1504" spans="29:29" x14ac:dyDescent="0.25">
      <c r="AC1504" s="53">
        <f t="shared" si="54"/>
        <v>0</v>
      </c>
    </row>
    <row r="1505" spans="29:29" x14ac:dyDescent="0.25">
      <c r="AC1505" s="53">
        <f t="shared" si="54"/>
        <v>0</v>
      </c>
    </row>
    <row r="1506" spans="29:29" x14ac:dyDescent="0.25">
      <c r="AC1506" s="53">
        <f t="shared" si="54"/>
        <v>0</v>
      </c>
    </row>
    <row r="1507" spans="29:29" x14ac:dyDescent="0.25">
      <c r="AC1507" s="53">
        <f t="shared" si="54"/>
        <v>0</v>
      </c>
    </row>
    <row r="1508" spans="29:29" x14ac:dyDescent="0.25">
      <c r="AC1508" s="53">
        <f t="shared" si="54"/>
        <v>0</v>
      </c>
    </row>
    <row r="1509" spans="29:29" x14ac:dyDescent="0.25">
      <c r="AC1509" s="53">
        <f t="shared" si="54"/>
        <v>0</v>
      </c>
    </row>
    <row r="1510" spans="29:29" x14ac:dyDescent="0.25">
      <c r="AC1510" s="53">
        <f t="shared" si="54"/>
        <v>0</v>
      </c>
    </row>
    <row r="1511" spans="29:29" x14ac:dyDescent="0.25">
      <c r="AC1511" s="53">
        <f t="shared" si="54"/>
        <v>0</v>
      </c>
    </row>
    <row r="1512" spans="29:29" x14ac:dyDescent="0.25">
      <c r="AC1512" s="53">
        <f t="shared" si="54"/>
        <v>0</v>
      </c>
    </row>
    <row r="1513" spans="29:29" x14ac:dyDescent="0.25">
      <c r="AC1513" s="53">
        <f t="shared" si="54"/>
        <v>0</v>
      </c>
    </row>
    <row r="1514" spans="29:29" x14ac:dyDescent="0.25">
      <c r="AC1514" s="53">
        <f t="shared" si="54"/>
        <v>0</v>
      </c>
    </row>
    <row r="1515" spans="29:29" x14ac:dyDescent="0.25">
      <c r="AC1515" s="53">
        <f t="shared" si="54"/>
        <v>0</v>
      </c>
    </row>
    <row r="1516" spans="29:29" x14ac:dyDescent="0.25">
      <c r="AC1516" s="53">
        <f t="shared" si="54"/>
        <v>0</v>
      </c>
    </row>
    <row r="1517" spans="29:29" x14ac:dyDescent="0.25">
      <c r="AC1517" s="53">
        <f t="shared" si="54"/>
        <v>0</v>
      </c>
    </row>
    <row r="1518" spans="29:29" x14ac:dyDescent="0.25">
      <c r="AC1518" s="53">
        <f t="shared" si="54"/>
        <v>0</v>
      </c>
    </row>
    <row r="1519" spans="29:29" x14ac:dyDescent="0.25">
      <c r="AC1519" s="53">
        <f t="shared" si="54"/>
        <v>0</v>
      </c>
    </row>
    <row r="1520" spans="29:29" x14ac:dyDescent="0.25">
      <c r="AC1520" s="53">
        <f t="shared" si="54"/>
        <v>0</v>
      </c>
    </row>
    <row r="1521" spans="29:29" x14ac:dyDescent="0.25">
      <c r="AC1521" s="53">
        <f t="shared" si="54"/>
        <v>0</v>
      </c>
    </row>
    <row r="1522" spans="29:29" x14ac:dyDescent="0.25">
      <c r="AC1522" s="53">
        <f t="shared" si="54"/>
        <v>0</v>
      </c>
    </row>
    <row r="1523" spans="29:29" x14ac:dyDescent="0.25">
      <c r="AC1523" s="53">
        <f t="shared" si="54"/>
        <v>0</v>
      </c>
    </row>
    <row r="1524" spans="29:29" x14ac:dyDescent="0.25">
      <c r="AC1524" s="53">
        <f t="shared" si="54"/>
        <v>0</v>
      </c>
    </row>
    <row r="1525" spans="29:29" x14ac:dyDescent="0.25">
      <c r="AC1525" s="53">
        <f t="shared" si="54"/>
        <v>0</v>
      </c>
    </row>
    <row r="1526" spans="29:29" x14ac:dyDescent="0.25">
      <c r="AC1526" s="53">
        <f t="shared" si="54"/>
        <v>0</v>
      </c>
    </row>
    <row r="1527" spans="29:29" x14ac:dyDescent="0.25">
      <c r="AC1527" s="53">
        <f t="shared" si="54"/>
        <v>0</v>
      </c>
    </row>
    <row r="1528" spans="29:29" x14ac:dyDescent="0.25">
      <c r="AC1528" s="53">
        <f t="shared" si="54"/>
        <v>0</v>
      </c>
    </row>
    <row r="1529" spans="29:29" x14ac:dyDescent="0.25">
      <c r="AC1529" s="53">
        <f t="shared" si="54"/>
        <v>0</v>
      </c>
    </row>
    <row r="1530" spans="29:29" x14ac:dyDescent="0.25">
      <c r="AC1530" s="53">
        <f t="shared" si="54"/>
        <v>0</v>
      </c>
    </row>
    <row r="1531" spans="29:29" x14ac:dyDescent="0.25">
      <c r="AC1531" s="53">
        <f t="shared" si="54"/>
        <v>0</v>
      </c>
    </row>
    <row r="1532" spans="29:29" x14ac:dyDescent="0.25">
      <c r="AC1532" s="53">
        <f t="shared" si="54"/>
        <v>0</v>
      </c>
    </row>
    <row r="1533" spans="29:29" x14ac:dyDescent="0.25">
      <c r="AC1533" s="53">
        <f t="shared" si="54"/>
        <v>0</v>
      </c>
    </row>
    <row r="1534" spans="29:29" x14ac:dyDescent="0.25">
      <c r="AC1534" s="53">
        <f t="shared" si="54"/>
        <v>0</v>
      </c>
    </row>
    <row r="1535" spans="29:29" x14ac:dyDescent="0.25">
      <c r="AC1535" s="53">
        <f t="shared" si="54"/>
        <v>0</v>
      </c>
    </row>
    <row r="1536" spans="29:29" x14ac:dyDescent="0.25">
      <c r="AC1536" s="53">
        <f t="shared" si="54"/>
        <v>0</v>
      </c>
    </row>
    <row r="1537" spans="29:29" x14ac:dyDescent="0.25">
      <c r="AC1537" s="53">
        <f t="shared" ref="AC1537:AC1600" si="55">E1537+G1537+I1537+K1537</f>
        <v>0</v>
      </c>
    </row>
    <row r="1538" spans="29:29" x14ac:dyDescent="0.25">
      <c r="AC1538" s="53">
        <f t="shared" si="55"/>
        <v>0</v>
      </c>
    </row>
    <row r="1539" spans="29:29" x14ac:dyDescent="0.25">
      <c r="AC1539" s="53">
        <f t="shared" si="55"/>
        <v>0</v>
      </c>
    </row>
    <row r="1540" spans="29:29" x14ac:dyDescent="0.25">
      <c r="AC1540" s="53">
        <f t="shared" si="55"/>
        <v>0</v>
      </c>
    </row>
    <row r="1541" spans="29:29" x14ac:dyDescent="0.25">
      <c r="AC1541" s="53">
        <f t="shared" si="55"/>
        <v>0</v>
      </c>
    </row>
    <row r="1542" spans="29:29" x14ac:dyDescent="0.25">
      <c r="AC1542" s="53">
        <f t="shared" si="55"/>
        <v>0</v>
      </c>
    </row>
    <row r="1543" spans="29:29" x14ac:dyDescent="0.25">
      <c r="AC1543" s="53">
        <f t="shared" si="55"/>
        <v>0</v>
      </c>
    </row>
    <row r="1544" spans="29:29" x14ac:dyDescent="0.25">
      <c r="AC1544" s="53">
        <f t="shared" si="55"/>
        <v>0</v>
      </c>
    </row>
    <row r="1545" spans="29:29" x14ac:dyDescent="0.25">
      <c r="AC1545" s="53">
        <f t="shared" si="55"/>
        <v>0</v>
      </c>
    </row>
    <row r="1546" spans="29:29" x14ac:dyDescent="0.25">
      <c r="AC1546" s="53">
        <f t="shared" si="55"/>
        <v>0</v>
      </c>
    </row>
    <row r="1547" spans="29:29" x14ac:dyDescent="0.25">
      <c r="AC1547" s="53">
        <f t="shared" si="55"/>
        <v>0</v>
      </c>
    </row>
    <row r="1548" spans="29:29" x14ac:dyDescent="0.25">
      <c r="AC1548" s="53">
        <f t="shared" si="55"/>
        <v>0</v>
      </c>
    </row>
    <row r="1549" spans="29:29" x14ac:dyDescent="0.25">
      <c r="AC1549" s="53">
        <f t="shared" si="55"/>
        <v>0</v>
      </c>
    </row>
    <row r="1550" spans="29:29" x14ac:dyDescent="0.25">
      <c r="AC1550" s="53">
        <f t="shared" si="55"/>
        <v>0</v>
      </c>
    </row>
    <row r="1551" spans="29:29" x14ac:dyDescent="0.25">
      <c r="AC1551" s="53">
        <f t="shared" si="55"/>
        <v>0</v>
      </c>
    </row>
    <row r="1552" spans="29:29" x14ac:dyDescent="0.25">
      <c r="AC1552" s="53">
        <f t="shared" si="55"/>
        <v>0</v>
      </c>
    </row>
    <row r="1553" spans="29:29" x14ac:dyDescent="0.25">
      <c r="AC1553" s="53">
        <f t="shared" si="55"/>
        <v>0</v>
      </c>
    </row>
    <row r="1554" spans="29:29" x14ac:dyDescent="0.25">
      <c r="AC1554" s="53">
        <f t="shared" si="55"/>
        <v>0</v>
      </c>
    </row>
    <row r="1555" spans="29:29" x14ac:dyDescent="0.25">
      <c r="AC1555" s="53">
        <f t="shared" si="55"/>
        <v>0</v>
      </c>
    </row>
    <row r="1556" spans="29:29" x14ac:dyDescent="0.25">
      <c r="AC1556" s="53">
        <f t="shared" si="55"/>
        <v>0</v>
      </c>
    </row>
    <row r="1557" spans="29:29" x14ac:dyDescent="0.25">
      <c r="AC1557" s="53">
        <f t="shared" si="55"/>
        <v>0</v>
      </c>
    </row>
    <row r="1558" spans="29:29" x14ac:dyDescent="0.25">
      <c r="AC1558" s="53">
        <f t="shared" si="55"/>
        <v>0</v>
      </c>
    </row>
    <row r="1559" spans="29:29" x14ac:dyDescent="0.25">
      <c r="AC1559" s="53">
        <f t="shared" si="55"/>
        <v>0</v>
      </c>
    </row>
    <row r="1560" spans="29:29" x14ac:dyDescent="0.25">
      <c r="AC1560" s="53">
        <f t="shared" si="55"/>
        <v>0</v>
      </c>
    </row>
    <row r="1561" spans="29:29" x14ac:dyDescent="0.25">
      <c r="AC1561" s="53">
        <f t="shared" si="55"/>
        <v>0</v>
      </c>
    </row>
    <row r="1562" spans="29:29" x14ac:dyDescent="0.25">
      <c r="AC1562" s="53">
        <f t="shared" si="55"/>
        <v>0</v>
      </c>
    </row>
    <row r="1563" spans="29:29" x14ac:dyDescent="0.25">
      <c r="AC1563" s="53">
        <f t="shared" si="55"/>
        <v>0</v>
      </c>
    </row>
    <row r="1564" spans="29:29" x14ac:dyDescent="0.25">
      <c r="AC1564" s="53">
        <f t="shared" si="55"/>
        <v>0</v>
      </c>
    </row>
    <row r="1565" spans="29:29" x14ac:dyDescent="0.25">
      <c r="AC1565" s="53">
        <f t="shared" si="55"/>
        <v>0</v>
      </c>
    </row>
    <row r="1566" spans="29:29" x14ac:dyDescent="0.25">
      <c r="AC1566" s="53">
        <f t="shared" si="55"/>
        <v>0</v>
      </c>
    </row>
    <row r="1567" spans="29:29" x14ac:dyDescent="0.25">
      <c r="AC1567" s="53">
        <f t="shared" si="55"/>
        <v>0</v>
      </c>
    </row>
    <row r="1568" spans="29:29" x14ac:dyDescent="0.25">
      <c r="AC1568" s="53">
        <f t="shared" si="55"/>
        <v>0</v>
      </c>
    </row>
    <row r="1569" spans="29:29" x14ac:dyDescent="0.25">
      <c r="AC1569" s="53">
        <f t="shared" si="55"/>
        <v>0</v>
      </c>
    </row>
    <row r="1570" spans="29:29" x14ac:dyDescent="0.25">
      <c r="AC1570" s="53">
        <f t="shared" si="55"/>
        <v>0</v>
      </c>
    </row>
    <row r="1571" spans="29:29" x14ac:dyDescent="0.25">
      <c r="AC1571" s="53">
        <f t="shared" si="55"/>
        <v>0</v>
      </c>
    </row>
    <row r="1572" spans="29:29" x14ac:dyDescent="0.25">
      <c r="AC1572" s="53">
        <f t="shared" si="55"/>
        <v>0</v>
      </c>
    </row>
    <row r="1573" spans="29:29" x14ac:dyDescent="0.25">
      <c r="AC1573" s="53">
        <f t="shared" si="55"/>
        <v>0</v>
      </c>
    </row>
    <row r="1574" spans="29:29" x14ac:dyDescent="0.25">
      <c r="AC1574" s="53">
        <f t="shared" si="55"/>
        <v>0</v>
      </c>
    </row>
    <row r="1575" spans="29:29" x14ac:dyDescent="0.25">
      <c r="AC1575" s="53">
        <f t="shared" si="55"/>
        <v>0</v>
      </c>
    </row>
    <row r="1576" spans="29:29" x14ac:dyDescent="0.25">
      <c r="AC1576" s="53">
        <f t="shared" si="55"/>
        <v>0</v>
      </c>
    </row>
    <row r="1577" spans="29:29" x14ac:dyDescent="0.25">
      <c r="AC1577" s="53">
        <f t="shared" si="55"/>
        <v>0</v>
      </c>
    </row>
    <row r="1578" spans="29:29" x14ac:dyDescent="0.25">
      <c r="AC1578" s="53">
        <f t="shared" si="55"/>
        <v>0</v>
      </c>
    </row>
    <row r="1579" spans="29:29" x14ac:dyDescent="0.25">
      <c r="AC1579" s="53">
        <f t="shared" si="55"/>
        <v>0</v>
      </c>
    </row>
    <row r="1580" spans="29:29" x14ac:dyDescent="0.25">
      <c r="AC1580" s="53">
        <f t="shared" si="55"/>
        <v>0</v>
      </c>
    </row>
    <row r="1581" spans="29:29" x14ac:dyDescent="0.25">
      <c r="AC1581" s="53">
        <f t="shared" si="55"/>
        <v>0</v>
      </c>
    </row>
    <row r="1582" spans="29:29" x14ac:dyDescent="0.25">
      <c r="AC1582" s="53">
        <f t="shared" si="55"/>
        <v>0</v>
      </c>
    </row>
    <row r="1583" spans="29:29" x14ac:dyDescent="0.25">
      <c r="AC1583" s="53">
        <f t="shared" si="55"/>
        <v>0</v>
      </c>
    </row>
    <row r="1584" spans="29:29" x14ac:dyDescent="0.25">
      <c r="AC1584" s="53">
        <f t="shared" si="55"/>
        <v>0</v>
      </c>
    </row>
    <row r="1585" spans="29:29" x14ac:dyDescent="0.25">
      <c r="AC1585" s="53">
        <f t="shared" si="55"/>
        <v>0</v>
      </c>
    </row>
    <row r="1586" spans="29:29" x14ac:dyDescent="0.25">
      <c r="AC1586" s="53">
        <f t="shared" si="55"/>
        <v>0</v>
      </c>
    </row>
    <row r="1587" spans="29:29" x14ac:dyDescent="0.25">
      <c r="AC1587" s="53">
        <f t="shared" si="55"/>
        <v>0</v>
      </c>
    </row>
    <row r="1588" spans="29:29" x14ac:dyDescent="0.25">
      <c r="AC1588" s="53">
        <f t="shared" si="55"/>
        <v>0</v>
      </c>
    </row>
    <row r="1589" spans="29:29" x14ac:dyDescent="0.25">
      <c r="AC1589" s="53">
        <f t="shared" si="55"/>
        <v>0</v>
      </c>
    </row>
    <row r="1590" spans="29:29" x14ac:dyDescent="0.25">
      <c r="AC1590" s="53">
        <f t="shared" si="55"/>
        <v>0</v>
      </c>
    </row>
    <row r="1591" spans="29:29" x14ac:dyDescent="0.25">
      <c r="AC1591" s="53">
        <f t="shared" si="55"/>
        <v>0</v>
      </c>
    </row>
    <row r="1592" spans="29:29" x14ac:dyDescent="0.25">
      <c r="AC1592" s="53">
        <f t="shared" si="55"/>
        <v>0</v>
      </c>
    </row>
    <row r="1593" spans="29:29" x14ac:dyDescent="0.25">
      <c r="AC1593" s="53">
        <f t="shared" si="55"/>
        <v>0</v>
      </c>
    </row>
    <row r="1594" spans="29:29" x14ac:dyDescent="0.25">
      <c r="AC1594" s="53">
        <f t="shared" si="55"/>
        <v>0</v>
      </c>
    </row>
    <row r="1595" spans="29:29" x14ac:dyDescent="0.25">
      <c r="AC1595" s="53">
        <f t="shared" si="55"/>
        <v>0</v>
      </c>
    </row>
    <row r="1596" spans="29:29" x14ac:dyDescent="0.25">
      <c r="AC1596" s="53">
        <f t="shared" si="55"/>
        <v>0</v>
      </c>
    </row>
    <row r="1597" spans="29:29" x14ac:dyDescent="0.25">
      <c r="AC1597" s="53">
        <f t="shared" si="55"/>
        <v>0</v>
      </c>
    </row>
    <row r="1598" spans="29:29" x14ac:dyDescent="0.25">
      <c r="AC1598" s="53">
        <f t="shared" si="55"/>
        <v>0</v>
      </c>
    </row>
    <row r="1599" spans="29:29" x14ac:dyDescent="0.25">
      <c r="AC1599" s="53">
        <f t="shared" si="55"/>
        <v>0</v>
      </c>
    </row>
    <row r="1600" spans="29:29" x14ac:dyDescent="0.25">
      <c r="AC1600" s="53">
        <f t="shared" si="55"/>
        <v>0</v>
      </c>
    </row>
    <row r="1601" spans="29:29" x14ac:dyDescent="0.25">
      <c r="AC1601" s="53">
        <f t="shared" ref="AC1601:AC1664" si="56">E1601+G1601+I1601+K1601</f>
        <v>0</v>
      </c>
    </row>
    <row r="1602" spans="29:29" x14ac:dyDescent="0.25">
      <c r="AC1602" s="53">
        <f t="shared" si="56"/>
        <v>0</v>
      </c>
    </row>
    <row r="1603" spans="29:29" x14ac:dyDescent="0.25">
      <c r="AC1603" s="53">
        <f t="shared" si="56"/>
        <v>0</v>
      </c>
    </row>
    <row r="1604" spans="29:29" x14ac:dyDescent="0.25">
      <c r="AC1604" s="53">
        <f t="shared" si="56"/>
        <v>0</v>
      </c>
    </row>
    <row r="1605" spans="29:29" x14ac:dyDescent="0.25">
      <c r="AC1605" s="53">
        <f t="shared" si="56"/>
        <v>0</v>
      </c>
    </row>
    <row r="1606" spans="29:29" x14ac:dyDescent="0.25">
      <c r="AC1606" s="53">
        <f t="shared" si="56"/>
        <v>0</v>
      </c>
    </row>
    <row r="1607" spans="29:29" x14ac:dyDescent="0.25">
      <c r="AC1607" s="53">
        <f t="shared" si="56"/>
        <v>0</v>
      </c>
    </row>
    <row r="1608" spans="29:29" x14ac:dyDescent="0.25">
      <c r="AC1608" s="53">
        <f t="shared" si="56"/>
        <v>0</v>
      </c>
    </row>
    <row r="1609" spans="29:29" x14ac:dyDescent="0.25">
      <c r="AC1609" s="53">
        <f t="shared" si="56"/>
        <v>0</v>
      </c>
    </row>
    <row r="1610" spans="29:29" x14ac:dyDescent="0.25">
      <c r="AC1610" s="53">
        <f t="shared" si="56"/>
        <v>0</v>
      </c>
    </row>
    <row r="1611" spans="29:29" x14ac:dyDescent="0.25">
      <c r="AC1611" s="53">
        <f t="shared" si="56"/>
        <v>0</v>
      </c>
    </row>
    <row r="1612" spans="29:29" x14ac:dyDescent="0.25">
      <c r="AC1612" s="53">
        <f t="shared" si="56"/>
        <v>0</v>
      </c>
    </row>
    <row r="1613" spans="29:29" x14ac:dyDescent="0.25">
      <c r="AC1613" s="53">
        <f t="shared" si="56"/>
        <v>0</v>
      </c>
    </row>
    <row r="1614" spans="29:29" x14ac:dyDescent="0.25">
      <c r="AC1614" s="53">
        <f t="shared" si="56"/>
        <v>0</v>
      </c>
    </row>
    <row r="1615" spans="29:29" x14ac:dyDescent="0.25">
      <c r="AC1615" s="53">
        <f t="shared" si="56"/>
        <v>0</v>
      </c>
    </row>
    <row r="1616" spans="29:29" x14ac:dyDescent="0.25">
      <c r="AC1616" s="53">
        <f t="shared" si="56"/>
        <v>0</v>
      </c>
    </row>
    <row r="1617" spans="29:29" x14ac:dyDescent="0.25">
      <c r="AC1617" s="53">
        <f t="shared" si="56"/>
        <v>0</v>
      </c>
    </row>
    <row r="1618" spans="29:29" x14ac:dyDescent="0.25">
      <c r="AC1618" s="53">
        <f t="shared" si="56"/>
        <v>0</v>
      </c>
    </row>
    <row r="1619" spans="29:29" x14ac:dyDescent="0.25">
      <c r="AC1619" s="53">
        <f t="shared" si="56"/>
        <v>0</v>
      </c>
    </row>
    <row r="1620" spans="29:29" x14ac:dyDescent="0.25">
      <c r="AC1620" s="53">
        <f t="shared" si="56"/>
        <v>0</v>
      </c>
    </row>
    <row r="1621" spans="29:29" x14ac:dyDescent="0.25">
      <c r="AC1621" s="53">
        <f t="shared" si="56"/>
        <v>0</v>
      </c>
    </row>
    <row r="1622" spans="29:29" x14ac:dyDescent="0.25">
      <c r="AC1622" s="53">
        <f t="shared" si="56"/>
        <v>0</v>
      </c>
    </row>
    <row r="1623" spans="29:29" x14ac:dyDescent="0.25">
      <c r="AC1623" s="53">
        <f t="shared" si="56"/>
        <v>0</v>
      </c>
    </row>
    <row r="1624" spans="29:29" x14ac:dyDescent="0.25">
      <c r="AC1624" s="53">
        <f t="shared" si="56"/>
        <v>0</v>
      </c>
    </row>
    <row r="1625" spans="29:29" x14ac:dyDescent="0.25">
      <c r="AC1625" s="53">
        <f t="shared" si="56"/>
        <v>0</v>
      </c>
    </row>
    <row r="1626" spans="29:29" x14ac:dyDescent="0.25">
      <c r="AC1626" s="53">
        <f t="shared" si="56"/>
        <v>0</v>
      </c>
    </row>
    <row r="1627" spans="29:29" x14ac:dyDescent="0.25">
      <c r="AC1627" s="53">
        <f t="shared" si="56"/>
        <v>0</v>
      </c>
    </row>
    <row r="1628" spans="29:29" x14ac:dyDescent="0.25">
      <c r="AC1628" s="53">
        <f t="shared" si="56"/>
        <v>0</v>
      </c>
    </row>
    <row r="1629" spans="29:29" x14ac:dyDescent="0.25">
      <c r="AC1629" s="53">
        <f t="shared" si="56"/>
        <v>0</v>
      </c>
    </row>
    <row r="1630" spans="29:29" x14ac:dyDescent="0.25">
      <c r="AC1630" s="53">
        <f t="shared" si="56"/>
        <v>0</v>
      </c>
    </row>
    <row r="1631" spans="29:29" x14ac:dyDescent="0.25">
      <c r="AC1631" s="53">
        <f t="shared" si="56"/>
        <v>0</v>
      </c>
    </row>
    <row r="1632" spans="29:29" x14ac:dyDescent="0.25">
      <c r="AC1632" s="53">
        <f t="shared" si="56"/>
        <v>0</v>
      </c>
    </row>
    <row r="1633" spans="29:29" x14ac:dyDescent="0.25">
      <c r="AC1633" s="53">
        <f t="shared" si="56"/>
        <v>0</v>
      </c>
    </row>
    <row r="1634" spans="29:29" x14ac:dyDescent="0.25">
      <c r="AC1634" s="53">
        <f t="shared" si="56"/>
        <v>0</v>
      </c>
    </row>
    <row r="1635" spans="29:29" x14ac:dyDescent="0.25">
      <c r="AC1635" s="53">
        <f t="shared" si="56"/>
        <v>0</v>
      </c>
    </row>
    <row r="1636" spans="29:29" x14ac:dyDescent="0.25">
      <c r="AC1636" s="53">
        <f t="shared" si="56"/>
        <v>0</v>
      </c>
    </row>
    <row r="1637" spans="29:29" x14ac:dyDescent="0.25">
      <c r="AC1637" s="53">
        <f t="shared" si="56"/>
        <v>0</v>
      </c>
    </row>
    <row r="1638" spans="29:29" x14ac:dyDescent="0.25">
      <c r="AC1638" s="53">
        <f t="shared" si="56"/>
        <v>0</v>
      </c>
    </row>
    <row r="1639" spans="29:29" x14ac:dyDescent="0.25">
      <c r="AC1639" s="53">
        <f t="shared" si="56"/>
        <v>0</v>
      </c>
    </row>
    <row r="1640" spans="29:29" x14ac:dyDescent="0.25">
      <c r="AC1640" s="53">
        <f t="shared" si="56"/>
        <v>0</v>
      </c>
    </row>
    <row r="1641" spans="29:29" x14ac:dyDescent="0.25">
      <c r="AC1641" s="53">
        <f t="shared" si="56"/>
        <v>0</v>
      </c>
    </row>
    <row r="1642" spans="29:29" x14ac:dyDescent="0.25">
      <c r="AC1642" s="53">
        <f t="shared" si="56"/>
        <v>0</v>
      </c>
    </row>
    <row r="1643" spans="29:29" x14ac:dyDescent="0.25">
      <c r="AC1643" s="53">
        <f t="shared" si="56"/>
        <v>0</v>
      </c>
    </row>
    <row r="1644" spans="29:29" x14ac:dyDescent="0.25">
      <c r="AC1644" s="53">
        <f t="shared" si="56"/>
        <v>0</v>
      </c>
    </row>
    <row r="1645" spans="29:29" x14ac:dyDescent="0.25">
      <c r="AC1645" s="53">
        <f t="shared" si="56"/>
        <v>0</v>
      </c>
    </row>
    <row r="1646" spans="29:29" x14ac:dyDescent="0.25">
      <c r="AC1646" s="53">
        <f t="shared" si="56"/>
        <v>0</v>
      </c>
    </row>
    <row r="1647" spans="29:29" x14ac:dyDescent="0.25">
      <c r="AC1647" s="53">
        <f t="shared" si="56"/>
        <v>0</v>
      </c>
    </row>
    <row r="1648" spans="29:29" x14ac:dyDescent="0.25">
      <c r="AC1648" s="53">
        <f t="shared" si="56"/>
        <v>0</v>
      </c>
    </row>
    <row r="1649" spans="29:29" x14ac:dyDescent="0.25">
      <c r="AC1649" s="53">
        <f t="shared" si="56"/>
        <v>0</v>
      </c>
    </row>
    <row r="1650" spans="29:29" x14ac:dyDescent="0.25">
      <c r="AC1650" s="53">
        <f t="shared" si="56"/>
        <v>0</v>
      </c>
    </row>
    <row r="1651" spans="29:29" x14ac:dyDescent="0.25">
      <c r="AC1651" s="53">
        <f t="shared" si="56"/>
        <v>0</v>
      </c>
    </row>
    <row r="1652" spans="29:29" x14ac:dyDescent="0.25">
      <c r="AC1652" s="53">
        <f t="shared" si="56"/>
        <v>0</v>
      </c>
    </row>
    <row r="1653" spans="29:29" x14ac:dyDescent="0.25">
      <c r="AC1653" s="53">
        <f t="shared" si="56"/>
        <v>0</v>
      </c>
    </row>
    <row r="1654" spans="29:29" x14ac:dyDescent="0.25">
      <c r="AC1654" s="53">
        <f t="shared" si="56"/>
        <v>0</v>
      </c>
    </row>
    <row r="1655" spans="29:29" x14ac:dyDescent="0.25">
      <c r="AC1655" s="53">
        <f t="shared" si="56"/>
        <v>0</v>
      </c>
    </row>
    <row r="1656" spans="29:29" x14ac:dyDescent="0.25">
      <c r="AC1656" s="53">
        <f t="shared" si="56"/>
        <v>0</v>
      </c>
    </row>
    <row r="1657" spans="29:29" x14ac:dyDescent="0.25">
      <c r="AC1657" s="53">
        <f t="shared" si="56"/>
        <v>0</v>
      </c>
    </row>
    <row r="1658" spans="29:29" x14ac:dyDescent="0.25">
      <c r="AC1658" s="53">
        <f t="shared" si="56"/>
        <v>0</v>
      </c>
    </row>
    <row r="1659" spans="29:29" x14ac:dyDescent="0.25">
      <c r="AC1659" s="53">
        <f t="shared" si="56"/>
        <v>0</v>
      </c>
    </row>
    <row r="1660" spans="29:29" x14ac:dyDescent="0.25">
      <c r="AC1660" s="53">
        <f t="shared" si="56"/>
        <v>0</v>
      </c>
    </row>
    <row r="1661" spans="29:29" x14ac:dyDescent="0.25">
      <c r="AC1661" s="53">
        <f t="shared" si="56"/>
        <v>0</v>
      </c>
    </row>
    <row r="1662" spans="29:29" x14ac:dyDescent="0.25">
      <c r="AC1662" s="53">
        <f t="shared" si="56"/>
        <v>0</v>
      </c>
    </row>
    <row r="1663" spans="29:29" x14ac:dyDescent="0.25">
      <c r="AC1663" s="53">
        <f t="shared" si="56"/>
        <v>0</v>
      </c>
    </row>
    <row r="1664" spans="29:29" x14ac:dyDescent="0.25">
      <c r="AC1664" s="53">
        <f t="shared" si="56"/>
        <v>0</v>
      </c>
    </row>
    <row r="1665" spans="29:29" x14ac:dyDescent="0.25">
      <c r="AC1665" s="53">
        <f t="shared" ref="AC1665:AC1728" si="57">E1665+G1665+I1665+K1665</f>
        <v>0</v>
      </c>
    </row>
    <row r="1666" spans="29:29" x14ac:dyDescent="0.25">
      <c r="AC1666" s="53">
        <f t="shared" si="57"/>
        <v>0</v>
      </c>
    </row>
    <row r="1667" spans="29:29" x14ac:dyDescent="0.25">
      <c r="AC1667" s="53">
        <f t="shared" si="57"/>
        <v>0</v>
      </c>
    </row>
    <row r="1668" spans="29:29" x14ac:dyDescent="0.25">
      <c r="AC1668" s="53">
        <f t="shared" si="57"/>
        <v>0</v>
      </c>
    </row>
    <row r="1669" spans="29:29" x14ac:dyDescent="0.25">
      <c r="AC1669" s="53">
        <f t="shared" si="57"/>
        <v>0</v>
      </c>
    </row>
    <row r="1670" spans="29:29" x14ac:dyDescent="0.25">
      <c r="AC1670" s="53">
        <f t="shared" si="57"/>
        <v>0</v>
      </c>
    </row>
    <row r="1671" spans="29:29" x14ac:dyDescent="0.25">
      <c r="AC1671" s="53">
        <f t="shared" si="57"/>
        <v>0</v>
      </c>
    </row>
    <row r="1672" spans="29:29" x14ac:dyDescent="0.25">
      <c r="AC1672" s="53">
        <f t="shared" si="57"/>
        <v>0</v>
      </c>
    </row>
    <row r="1673" spans="29:29" x14ac:dyDescent="0.25">
      <c r="AC1673" s="53">
        <f t="shared" si="57"/>
        <v>0</v>
      </c>
    </row>
    <row r="1674" spans="29:29" x14ac:dyDescent="0.25">
      <c r="AC1674" s="53">
        <f t="shared" si="57"/>
        <v>0</v>
      </c>
    </row>
    <row r="1675" spans="29:29" x14ac:dyDescent="0.25">
      <c r="AC1675" s="53">
        <f t="shared" si="57"/>
        <v>0</v>
      </c>
    </row>
    <row r="1676" spans="29:29" x14ac:dyDescent="0.25">
      <c r="AC1676" s="53">
        <f t="shared" si="57"/>
        <v>0</v>
      </c>
    </row>
    <row r="1677" spans="29:29" x14ac:dyDescent="0.25">
      <c r="AC1677" s="53">
        <f t="shared" si="57"/>
        <v>0</v>
      </c>
    </row>
    <row r="1678" spans="29:29" x14ac:dyDescent="0.25">
      <c r="AC1678" s="53">
        <f t="shared" si="57"/>
        <v>0</v>
      </c>
    </row>
    <row r="1679" spans="29:29" x14ac:dyDescent="0.25">
      <c r="AC1679" s="53">
        <f t="shared" si="57"/>
        <v>0</v>
      </c>
    </row>
    <row r="1680" spans="29:29" x14ac:dyDescent="0.25">
      <c r="AC1680" s="53">
        <f t="shared" si="57"/>
        <v>0</v>
      </c>
    </row>
    <row r="1681" spans="29:29" x14ac:dyDescent="0.25">
      <c r="AC1681" s="53">
        <f t="shared" si="57"/>
        <v>0</v>
      </c>
    </row>
    <row r="1682" spans="29:29" x14ac:dyDescent="0.25">
      <c r="AC1682" s="53">
        <f t="shared" si="57"/>
        <v>0</v>
      </c>
    </row>
    <row r="1683" spans="29:29" x14ac:dyDescent="0.25">
      <c r="AC1683" s="53">
        <f t="shared" si="57"/>
        <v>0</v>
      </c>
    </row>
    <row r="1684" spans="29:29" x14ac:dyDescent="0.25">
      <c r="AC1684" s="53">
        <f t="shared" si="57"/>
        <v>0</v>
      </c>
    </row>
    <row r="1685" spans="29:29" x14ac:dyDescent="0.25">
      <c r="AC1685" s="53">
        <f t="shared" si="57"/>
        <v>0</v>
      </c>
    </row>
    <row r="1686" spans="29:29" x14ac:dyDescent="0.25">
      <c r="AC1686" s="53">
        <f t="shared" si="57"/>
        <v>0</v>
      </c>
    </row>
    <row r="1687" spans="29:29" x14ac:dyDescent="0.25">
      <c r="AC1687" s="53">
        <f t="shared" si="57"/>
        <v>0</v>
      </c>
    </row>
    <row r="1688" spans="29:29" x14ac:dyDescent="0.25">
      <c r="AC1688" s="53">
        <f t="shared" si="57"/>
        <v>0</v>
      </c>
    </row>
    <row r="1689" spans="29:29" x14ac:dyDescent="0.25">
      <c r="AC1689" s="53">
        <f t="shared" si="57"/>
        <v>0</v>
      </c>
    </row>
    <row r="1690" spans="29:29" x14ac:dyDescent="0.25">
      <c r="AC1690" s="53">
        <f t="shared" si="57"/>
        <v>0</v>
      </c>
    </row>
    <row r="1691" spans="29:29" x14ac:dyDescent="0.25">
      <c r="AC1691" s="53">
        <f t="shared" si="57"/>
        <v>0</v>
      </c>
    </row>
    <row r="1692" spans="29:29" x14ac:dyDescent="0.25">
      <c r="AC1692" s="53">
        <f t="shared" si="57"/>
        <v>0</v>
      </c>
    </row>
    <row r="1693" spans="29:29" x14ac:dyDescent="0.25">
      <c r="AC1693" s="53">
        <f t="shared" si="57"/>
        <v>0</v>
      </c>
    </row>
    <row r="1694" spans="29:29" x14ac:dyDescent="0.25">
      <c r="AC1694" s="53">
        <f t="shared" si="57"/>
        <v>0</v>
      </c>
    </row>
    <row r="1695" spans="29:29" x14ac:dyDescent="0.25">
      <c r="AC1695" s="53">
        <f t="shared" si="57"/>
        <v>0</v>
      </c>
    </row>
    <row r="1696" spans="29:29" x14ac:dyDescent="0.25">
      <c r="AC1696" s="53">
        <f t="shared" si="57"/>
        <v>0</v>
      </c>
    </row>
    <row r="1697" spans="29:29" x14ac:dyDescent="0.25">
      <c r="AC1697" s="53">
        <f t="shared" si="57"/>
        <v>0</v>
      </c>
    </row>
    <row r="1698" spans="29:29" x14ac:dyDescent="0.25">
      <c r="AC1698" s="53">
        <f t="shared" si="57"/>
        <v>0</v>
      </c>
    </row>
    <row r="1699" spans="29:29" x14ac:dyDescent="0.25">
      <c r="AC1699" s="53">
        <f t="shared" si="57"/>
        <v>0</v>
      </c>
    </row>
    <row r="1700" spans="29:29" x14ac:dyDescent="0.25">
      <c r="AC1700" s="53">
        <f t="shared" si="57"/>
        <v>0</v>
      </c>
    </row>
    <row r="1701" spans="29:29" x14ac:dyDescent="0.25">
      <c r="AC1701" s="53">
        <f t="shared" si="57"/>
        <v>0</v>
      </c>
    </row>
    <row r="1702" spans="29:29" x14ac:dyDescent="0.25">
      <c r="AC1702" s="53">
        <f t="shared" si="57"/>
        <v>0</v>
      </c>
    </row>
    <row r="1703" spans="29:29" x14ac:dyDescent="0.25">
      <c r="AC1703" s="53">
        <f t="shared" si="57"/>
        <v>0</v>
      </c>
    </row>
    <row r="1704" spans="29:29" x14ac:dyDescent="0.25">
      <c r="AC1704" s="53">
        <f t="shared" si="57"/>
        <v>0</v>
      </c>
    </row>
    <row r="1705" spans="29:29" x14ac:dyDescent="0.25">
      <c r="AC1705" s="53">
        <f t="shared" si="57"/>
        <v>0</v>
      </c>
    </row>
    <row r="1706" spans="29:29" x14ac:dyDescent="0.25">
      <c r="AC1706" s="53">
        <f t="shared" si="57"/>
        <v>0</v>
      </c>
    </row>
    <row r="1707" spans="29:29" x14ac:dyDescent="0.25">
      <c r="AC1707" s="53">
        <f t="shared" si="57"/>
        <v>0</v>
      </c>
    </row>
    <row r="1708" spans="29:29" x14ac:dyDescent="0.25">
      <c r="AC1708" s="53">
        <f t="shared" si="57"/>
        <v>0</v>
      </c>
    </row>
    <row r="1709" spans="29:29" x14ac:dyDescent="0.25">
      <c r="AC1709" s="53">
        <f t="shared" si="57"/>
        <v>0</v>
      </c>
    </row>
    <row r="1710" spans="29:29" x14ac:dyDescent="0.25">
      <c r="AC1710" s="53">
        <f t="shared" si="57"/>
        <v>0</v>
      </c>
    </row>
    <row r="1711" spans="29:29" x14ac:dyDescent="0.25">
      <c r="AC1711" s="53">
        <f t="shared" si="57"/>
        <v>0</v>
      </c>
    </row>
    <row r="1712" spans="29:29" x14ac:dyDescent="0.25">
      <c r="AC1712" s="53">
        <f t="shared" si="57"/>
        <v>0</v>
      </c>
    </row>
    <row r="1713" spans="29:29" x14ac:dyDescent="0.25">
      <c r="AC1713" s="53">
        <f t="shared" si="57"/>
        <v>0</v>
      </c>
    </row>
    <row r="1714" spans="29:29" x14ac:dyDescent="0.25">
      <c r="AC1714" s="53">
        <f t="shared" si="57"/>
        <v>0</v>
      </c>
    </row>
    <row r="1715" spans="29:29" x14ac:dyDescent="0.25">
      <c r="AC1715" s="53">
        <f t="shared" si="57"/>
        <v>0</v>
      </c>
    </row>
    <row r="1716" spans="29:29" x14ac:dyDescent="0.25">
      <c r="AC1716" s="53">
        <f t="shared" si="57"/>
        <v>0</v>
      </c>
    </row>
    <row r="1717" spans="29:29" x14ac:dyDescent="0.25">
      <c r="AC1717" s="53">
        <f t="shared" si="57"/>
        <v>0</v>
      </c>
    </row>
    <row r="1718" spans="29:29" x14ac:dyDescent="0.25">
      <c r="AC1718" s="53">
        <f t="shared" si="57"/>
        <v>0</v>
      </c>
    </row>
    <row r="1719" spans="29:29" x14ac:dyDescent="0.25">
      <c r="AC1719" s="53">
        <f t="shared" si="57"/>
        <v>0</v>
      </c>
    </row>
    <row r="1720" spans="29:29" x14ac:dyDescent="0.25">
      <c r="AC1720" s="53">
        <f t="shared" si="57"/>
        <v>0</v>
      </c>
    </row>
    <row r="1721" spans="29:29" x14ac:dyDescent="0.25">
      <c r="AC1721" s="53">
        <f t="shared" si="57"/>
        <v>0</v>
      </c>
    </row>
    <row r="1722" spans="29:29" x14ac:dyDescent="0.25">
      <c r="AC1722" s="53">
        <f t="shared" si="57"/>
        <v>0</v>
      </c>
    </row>
    <row r="1723" spans="29:29" x14ac:dyDescent="0.25">
      <c r="AC1723" s="53">
        <f t="shared" si="57"/>
        <v>0</v>
      </c>
    </row>
    <row r="1724" spans="29:29" x14ac:dyDescent="0.25">
      <c r="AC1724" s="53">
        <f t="shared" si="57"/>
        <v>0</v>
      </c>
    </row>
    <row r="1725" spans="29:29" x14ac:dyDescent="0.25">
      <c r="AC1725" s="53">
        <f t="shared" si="57"/>
        <v>0</v>
      </c>
    </row>
    <row r="1726" spans="29:29" x14ac:dyDescent="0.25">
      <c r="AC1726" s="53">
        <f t="shared" si="57"/>
        <v>0</v>
      </c>
    </row>
    <row r="1727" spans="29:29" x14ac:dyDescent="0.25">
      <c r="AC1727" s="53">
        <f t="shared" si="57"/>
        <v>0</v>
      </c>
    </row>
    <row r="1728" spans="29:29" x14ac:dyDescent="0.25">
      <c r="AC1728" s="53">
        <f t="shared" si="57"/>
        <v>0</v>
      </c>
    </row>
    <row r="1729" spans="29:29" x14ac:dyDescent="0.25">
      <c r="AC1729" s="53">
        <f t="shared" ref="AC1729:AC1792" si="58">E1729+G1729+I1729+K1729</f>
        <v>0</v>
      </c>
    </row>
    <row r="1730" spans="29:29" x14ac:dyDescent="0.25">
      <c r="AC1730" s="53">
        <f t="shared" si="58"/>
        <v>0</v>
      </c>
    </row>
    <row r="1731" spans="29:29" x14ac:dyDescent="0.25">
      <c r="AC1731" s="53">
        <f t="shared" si="58"/>
        <v>0</v>
      </c>
    </row>
    <row r="1732" spans="29:29" x14ac:dyDescent="0.25">
      <c r="AC1732" s="53">
        <f t="shared" si="58"/>
        <v>0</v>
      </c>
    </row>
    <row r="1733" spans="29:29" x14ac:dyDescent="0.25">
      <c r="AC1733" s="53">
        <f t="shared" si="58"/>
        <v>0</v>
      </c>
    </row>
    <row r="1734" spans="29:29" x14ac:dyDescent="0.25">
      <c r="AC1734" s="53">
        <f t="shared" si="58"/>
        <v>0</v>
      </c>
    </row>
    <row r="1735" spans="29:29" x14ac:dyDescent="0.25">
      <c r="AC1735" s="53">
        <f t="shared" si="58"/>
        <v>0</v>
      </c>
    </row>
    <row r="1736" spans="29:29" x14ac:dyDescent="0.25">
      <c r="AC1736" s="53">
        <f t="shared" si="58"/>
        <v>0</v>
      </c>
    </row>
    <row r="1737" spans="29:29" x14ac:dyDescent="0.25">
      <c r="AC1737" s="53">
        <f t="shared" si="58"/>
        <v>0</v>
      </c>
    </row>
    <row r="1738" spans="29:29" x14ac:dyDescent="0.25">
      <c r="AC1738" s="53">
        <f t="shared" si="58"/>
        <v>0</v>
      </c>
    </row>
    <row r="1739" spans="29:29" x14ac:dyDescent="0.25">
      <c r="AC1739" s="53">
        <f t="shared" si="58"/>
        <v>0</v>
      </c>
    </row>
    <row r="1740" spans="29:29" x14ac:dyDescent="0.25">
      <c r="AC1740" s="53">
        <f t="shared" si="58"/>
        <v>0</v>
      </c>
    </row>
    <row r="1741" spans="29:29" x14ac:dyDescent="0.25">
      <c r="AC1741" s="53">
        <f t="shared" si="58"/>
        <v>0</v>
      </c>
    </row>
    <row r="1742" spans="29:29" x14ac:dyDescent="0.25">
      <c r="AC1742" s="53">
        <f t="shared" si="58"/>
        <v>0</v>
      </c>
    </row>
    <row r="1743" spans="29:29" x14ac:dyDescent="0.25">
      <c r="AC1743" s="53">
        <f t="shared" si="58"/>
        <v>0</v>
      </c>
    </row>
    <row r="1744" spans="29:29" x14ac:dyDescent="0.25">
      <c r="AC1744" s="53">
        <f t="shared" si="58"/>
        <v>0</v>
      </c>
    </row>
    <row r="1745" spans="29:29" x14ac:dyDescent="0.25">
      <c r="AC1745" s="53">
        <f t="shared" si="58"/>
        <v>0</v>
      </c>
    </row>
    <row r="1746" spans="29:29" x14ac:dyDescent="0.25">
      <c r="AC1746" s="53">
        <f t="shared" si="58"/>
        <v>0</v>
      </c>
    </row>
    <row r="1747" spans="29:29" x14ac:dyDescent="0.25">
      <c r="AC1747" s="53">
        <f t="shared" si="58"/>
        <v>0</v>
      </c>
    </row>
    <row r="1748" spans="29:29" x14ac:dyDescent="0.25">
      <c r="AC1748" s="53">
        <f t="shared" si="58"/>
        <v>0</v>
      </c>
    </row>
    <row r="1749" spans="29:29" x14ac:dyDescent="0.25">
      <c r="AC1749" s="53">
        <f t="shared" si="58"/>
        <v>0</v>
      </c>
    </row>
    <row r="1750" spans="29:29" x14ac:dyDescent="0.25">
      <c r="AC1750" s="53">
        <f t="shared" si="58"/>
        <v>0</v>
      </c>
    </row>
    <row r="1751" spans="29:29" x14ac:dyDescent="0.25">
      <c r="AC1751" s="53">
        <f t="shared" si="58"/>
        <v>0</v>
      </c>
    </row>
    <row r="1752" spans="29:29" x14ac:dyDescent="0.25">
      <c r="AC1752" s="53">
        <f t="shared" si="58"/>
        <v>0</v>
      </c>
    </row>
    <row r="1753" spans="29:29" x14ac:dyDescent="0.25">
      <c r="AC1753" s="53">
        <f t="shared" si="58"/>
        <v>0</v>
      </c>
    </row>
    <row r="1754" spans="29:29" x14ac:dyDescent="0.25">
      <c r="AC1754" s="53">
        <f t="shared" si="58"/>
        <v>0</v>
      </c>
    </row>
    <row r="1755" spans="29:29" x14ac:dyDescent="0.25">
      <c r="AC1755" s="53">
        <f t="shared" si="58"/>
        <v>0</v>
      </c>
    </row>
    <row r="1756" spans="29:29" x14ac:dyDescent="0.25">
      <c r="AC1756" s="53">
        <f t="shared" si="58"/>
        <v>0</v>
      </c>
    </row>
    <row r="1757" spans="29:29" x14ac:dyDescent="0.25">
      <c r="AC1757" s="53">
        <f t="shared" si="58"/>
        <v>0</v>
      </c>
    </row>
    <row r="1758" spans="29:29" x14ac:dyDescent="0.25">
      <c r="AC1758" s="53">
        <f t="shared" si="58"/>
        <v>0</v>
      </c>
    </row>
    <row r="1759" spans="29:29" x14ac:dyDescent="0.25">
      <c r="AC1759" s="53">
        <f t="shared" si="58"/>
        <v>0</v>
      </c>
    </row>
    <row r="1760" spans="29:29" x14ac:dyDescent="0.25">
      <c r="AC1760" s="53">
        <f t="shared" si="58"/>
        <v>0</v>
      </c>
    </row>
    <row r="1761" spans="29:29" x14ac:dyDescent="0.25">
      <c r="AC1761" s="53">
        <f t="shared" si="58"/>
        <v>0</v>
      </c>
    </row>
    <row r="1762" spans="29:29" x14ac:dyDescent="0.25">
      <c r="AC1762" s="53">
        <f t="shared" si="58"/>
        <v>0</v>
      </c>
    </row>
    <row r="1763" spans="29:29" x14ac:dyDescent="0.25">
      <c r="AC1763" s="53">
        <f t="shared" si="58"/>
        <v>0</v>
      </c>
    </row>
    <row r="1764" spans="29:29" x14ac:dyDescent="0.25">
      <c r="AC1764" s="53">
        <f t="shared" si="58"/>
        <v>0</v>
      </c>
    </row>
    <row r="1765" spans="29:29" x14ac:dyDescent="0.25">
      <c r="AC1765" s="53">
        <f t="shared" si="58"/>
        <v>0</v>
      </c>
    </row>
    <row r="1766" spans="29:29" x14ac:dyDescent="0.25">
      <c r="AC1766" s="53">
        <f t="shared" si="58"/>
        <v>0</v>
      </c>
    </row>
    <row r="1767" spans="29:29" x14ac:dyDescent="0.25">
      <c r="AC1767" s="53">
        <f t="shared" si="58"/>
        <v>0</v>
      </c>
    </row>
    <row r="1768" spans="29:29" x14ac:dyDescent="0.25">
      <c r="AC1768" s="53">
        <f t="shared" si="58"/>
        <v>0</v>
      </c>
    </row>
    <row r="1769" spans="29:29" x14ac:dyDescent="0.25">
      <c r="AC1769" s="53">
        <f t="shared" si="58"/>
        <v>0</v>
      </c>
    </row>
    <row r="1770" spans="29:29" x14ac:dyDescent="0.25">
      <c r="AC1770" s="53">
        <f t="shared" si="58"/>
        <v>0</v>
      </c>
    </row>
    <row r="1771" spans="29:29" x14ac:dyDescent="0.25">
      <c r="AC1771" s="53">
        <f t="shared" si="58"/>
        <v>0</v>
      </c>
    </row>
    <row r="1772" spans="29:29" x14ac:dyDescent="0.25">
      <c r="AC1772" s="53">
        <f t="shared" si="58"/>
        <v>0</v>
      </c>
    </row>
    <row r="1773" spans="29:29" x14ac:dyDescent="0.25">
      <c r="AC1773" s="53">
        <f t="shared" si="58"/>
        <v>0</v>
      </c>
    </row>
    <row r="1774" spans="29:29" x14ac:dyDescent="0.25">
      <c r="AC1774" s="53">
        <f t="shared" si="58"/>
        <v>0</v>
      </c>
    </row>
    <row r="1775" spans="29:29" x14ac:dyDescent="0.25">
      <c r="AC1775" s="53">
        <f t="shared" si="58"/>
        <v>0</v>
      </c>
    </row>
    <row r="1776" spans="29:29" x14ac:dyDescent="0.25">
      <c r="AC1776" s="53">
        <f t="shared" si="58"/>
        <v>0</v>
      </c>
    </row>
    <row r="1777" spans="29:29" x14ac:dyDescent="0.25">
      <c r="AC1777" s="53">
        <f t="shared" si="58"/>
        <v>0</v>
      </c>
    </row>
    <row r="1778" spans="29:29" x14ac:dyDescent="0.25">
      <c r="AC1778" s="53">
        <f t="shared" si="58"/>
        <v>0</v>
      </c>
    </row>
    <row r="1779" spans="29:29" x14ac:dyDescent="0.25">
      <c r="AC1779" s="53">
        <f t="shared" si="58"/>
        <v>0</v>
      </c>
    </row>
    <row r="1780" spans="29:29" x14ac:dyDescent="0.25">
      <c r="AC1780" s="53">
        <f t="shared" si="58"/>
        <v>0</v>
      </c>
    </row>
    <row r="1781" spans="29:29" x14ac:dyDescent="0.25">
      <c r="AC1781" s="53">
        <f t="shared" si="58"/>
        <v>0</v>
      </c>
    </row>
    <row r="1782" spans="29:29" x14ac:dyDescent="0.25">
      <c r="AC1782" s="53">
        <f t="shared" si="58"/>
        <v>0</v>
      </c>
    </row>
    <row r="1783" spans="29:29" x14ac:dyDescent="0.25">
      <c r="AC1783" s="53">
        <f t="shared" si="58"/>
        <v>0</v>
      </c>
    </row>
    <row r="1784" spans="29:29" x14ac:dyDescent="0.25">
      <c r="AC1784" s="53">
        <f t="shared" si="58"/>
        <v>0</v>
      </c>
    </row>
    <row r="1785" spans="29:29" x14ac:dyDescent="0.25">
      <c r="AC1785" s="53">
        <f t="shared" si="58"/>
        <v>0</v>
      </c>
    </row>
    <row r="1786" spans="29:29" x14ac:dyDescent="0.25">
      <c r="AC1786" s="53">
        <f t="shared" si="58"/>
        <v>0</v>
      </c>
    </row>
    <row r="1787" spans="29:29" x14ac:dyDescent="0.25">
      <c r="AC1787" s="53">
        <f t="shared" si="58"/>
        <v>0</v>
      </c>
    </row>
    <row r="1788" spans="29:29" x14ac:dyDescent="0.25">
      <c r="AC1788" s="53">
        <f t="shared" si="58"/>
        <v>0</v>
      </c>
    </row>
    <row r="1789" spans="29:29" x14ac:dyDescent="0.25">
      <c r="AC1789" s="53">
        <f t="shared" si="58"/>
        <v>0</v>
      </c>
    </row>
    <row r="1790" spans="29:29" x14ac:dyDescent="0.25">
      <c r="AC1790" s="53">
        <f t="shared" si="58"/>
        <v>0</v>
      </c>
    </row>
    <row r="1791" spans="29:29" x14ac:dyDescent="0.25">
      <c r="AC1791" s="53">
        <f t="shared" si="58"/>
        <v>0</v>
      </c>
    </row>
    <row r="1792" spans="29:29" x14ac:dyDescent="0.25">
      <c r="AC1792" s="53">
        <f t="shared" si="58"/>
        <v>0</v>
      </c>
    </row>
    <row r="1793" spans="29:29" x14ac:dyDescent="0.25">
      <c r="AC1793" s="53">
        <f t="shared" ref="AC1793:AC1856" si="59">E1793+G1793+I1793+K1793</f>
        <v>0</v>
      </c>
    </row>
    <row r="1794" spans="29:29" x14ac:dyDescent="0.25">
      <c r="AC1794" s="53">
        <f t="shared" si="59"/>
        <v>0</v>
      </c>
    </row>
    <row r="1795" spans="29:29" x14ac:dyDescent="0.25">
      <c r="AC1795" s="53">
        <f t="shared" si="59"/>
        <v>0</v>
      </c>
    </row>
    <row r="1796" spans="29:29" x14ac:dyDescent="0.25">
      <c r="AC1796" s="53">
        <f t="shared" si="59"/>
        <v>0</v>
      </c>
    </row>
    <row r="1797" spans="29:29" x14ac:dyDescent="0.25">
      <c r="AC1797" s="53">
        <f t="shared" si="59"/>
        <v>0</v>
      </c>
    </row>
    <row r="1798" spans="29:29" x14ac:dyDescent="0.25">
      <c r="AC1798" s="53">
        <f t="shared" si="59"/>
        <v>0</v>
      </c>
    </row>
    <row r="1799" spans="29:29" x14ac:dyDescent="0.25">
      <c r="AC1799" s="53">
        <f t="shared" si="59"/>
        <v>0</v>
      </c>
    </row>
    <row r="1800" spans="29:29" x14ac:dyDescent="0.25">
      <c r="AC1800" s="53">
        <f t="shared" si="59"/>
        <v>0</v>
      </c>
    </row>
    <row r="1801" spans="29:29" x14ac:dyDescent="0.25">
      <c r="AC1801" s="53">
        <f t="shared" si="59"/>
        <v>0</v>
      </c>
    </row>
    <row r="1802" spans="29:29" x14ac:dyDescent="0.25">
      <c r="AC1802" s="53">
        <f t="shared" si="59"/>
        <v>0</v>
      </c>
    </row>
    <row r="1803" spans="29:29" x14ac:dyDescent="0.25">
      <c r="AC1803" s="53">
        <f t="shared" si="59"/>
        <v>0</v>
      </c>
    </row>
    <row r="1804" spans="29:29" x14ac:dyDescent="0.25">
      <c r="AC1804" s="53">
        <f t="shared" si="59"/>
        <v>0</v>
      </c>
    </row>
    <row r="1805" spans="29:29" x14ac:dyDescent="0.25">
      <c r="AC1805" s="53">
        <f t="shared" si="59"/>
        <v>0</v>
      </c>
    </row>
    <row r="1806" spans="29:29" x14ac:dyDescent="0.25">
      <c r="AC1806" s="53">
        <f t="shared" si="59"/>
        <v>0</v>
      </c>
    </row>
    <row r="1807" spans="29:29" x14ac:dyDescent="0.25">
      <c r="AC1807" s="53">
        <f t="shared" si="59"/>
        <v>0</v>
      </c>
    </row>
    <row r="1808" spans="29:29" x14ac:dyDescent="0.25">
      <c r="AC1808" s="53">
        <f t="shared" si="59"/>
        <v>0</v>
      </c>
    </row>
    <row r="1809" spans="29:29" x14ac:dyDescent="0.25">
      <c r="AC1809" s="53">
        <f t="shared" si="59"/>
        <v>0</v>
      </c>
    </row>
    <row r="1810" spans="29:29" x14ac:dyDescent="0.25">
      <c r="AC1810" s="53">
        <f t="shared" si="59"/>
        <v>0</v>
      </c>
    </row>
    <row r="1811" spans="29:29" x14ac:dyDescent="0.25">
      <c r="AC1811" s="53">
        <f t="shared" si="59"/>
        <v>0</v>
      </c>
    </row>
    <row r="1812" spans="29:29" x14ac:dyDescent="0.25">
      <c r="AC1812" s="53">
        <f t="shared" si="59"/>
        <v>0</v>
      </c>
    </row>
    <row r="1813" spans="29:29" x14ac:dyDescent="0.25">
      <c r="AC1813" s="53">
        <f t="shared" si="59"/>
        <v>0</v>
      </c>
    </row>
    <row r="1814" spans="29:29" x14ac:dyDescent="0.25">
      <c r="AC1814" s="53">
        <f t="shared" si="59"/>
        <v>0</v>
      </c>
    </row>
    <row r="1815" spans="29:29" x14ac:dyDescent="0.25">
      <c r="AC1815" s="53">
        <f t="shared" si="59"/>
        <v>0</v>
      </c>
    </row>
    <row r="1816" spans="29:29" x14ac:dyDescent="0.25">
      <c r="AC1816" s="53">
        <f t="shared" si="59"/>
        <v>0</v>
      </c>
    </row>
    <row r="1817" spans="29:29" x14ac:dyDescent="0.25">
      <c r="AC1817" s="53">
        <f t="shared" si="59"/>
        <v>0</v>
      </c>
    </row>
    <row r="1818" spans="29:29" x14ac:dyDescent="0.25">
      <c r="AC1818" s="53">
        <f t="shared" si="59"/>
        <v>0</v>
      </c>
    </row>
    <row r="1819" spans="29:29" x14ac:dyDescent="0.25">
      <c r="AC1819" s="53">
        <f t="shared" si="59"/>
        <v>0</v>
      </c>
    </row>
    <row r="1820" spans="29:29" x14ac:dyDescent="0.25">
      <c r="AC1820" s="53">
        <f t="shared" si="59"/>
        <v>0</v>
      </c>
    </row>
    <row r="1821" spans="29:29" x14ac:dyDescent="0.25">
      <c r="AC1821" s="53">
        <f t="shared" si="59"/>
        <v>0</v>
      </c>
    </row>
    <row r="1822" spans="29:29" x14ac:dyDescent="0.25">
      <c r="AC1822" s="53">
        <f t="shared" si="59"/>
        <v>0</v>
      </c>
    </row>
    <row r="1823" spans="29:29" x14ac:dyDescent="0.25">
      <c r="AC1823" s="53">
        <f t="shared" si="59"/>
        <v>0</v>
      </c>
    </row>
    <row r="1824" spans="29:29" x14ac:dyDescent="0.25">
      <c r="AC1824" s="53">
        <f t="shared" si="59"/>
        <v>0</v>
      </c>
    </row>
    <row r="1825" spans="29:29" x14ac:dyDescent="0.25">
      <c r="AC1825" s="53">
        <f t="shared" si="59"/>
        <v>0</v>
      </c>
    </row>
    <row r="1826" spans="29:29" x14ac:dyDescent="0.25">
      <c r="AC1826" s="53">
        <f t="shared" si="59"/>
        <v>0</v>
      </c>
    </row>
    <row r="1827" spans="29:29" x14ac:dyDescent="0.25">
      <c r="AC1827" s="53">
        <f t="shared" si="59"/>
        <v>0</v>
      </c>
    </row>
    <row r="1828" spans="29:29" x14ac:dyDescent="0.25">
      <c r="AC1828" s="53">
        <f t="shared" si="59"/>
        <v>0</v>
      </c>
    </row>
    <row r="1829" spans="29:29" x14ac:dyDescent="0.25">
      <c r="AC1829" s="53">
        <f t="shared" si="59"/>
        <v>0</v>
      </c>
    </row>
    <row r="1830" spans="29:29" x14ac:dyDescent="0.25">
      <c r="AC1830" s="53">
        <f t="shared" si="59"/>
        <v>0</v>
      </c>
    </row>
    <row r="1831" spans="29:29" x14ac:dyDescent="0.25">
      <c r="AC1831" s="53">
        <f t="shared" si="59"/>
        <v>0</v>
      </c>
    </row>
    <row r="1832" spans="29:29" x14ac:dyDescent="0.25">
      <c r="AC1832" s="53">
        <f t="shared" si="59"/>
        <v>0</v>
      </c>
    </row>
    <row r="1833" spans="29:29" x14ac:dyDescent="0.25">
      <c r="AC1833" s="53">
        <f t="shared" si="59"/>
        <v>0</v>
      </c>
    </row>
    <row r="1834" spans="29:29" x14ac:dyDescent="0.25">
      <c r="AC1834" s="53">
        <f t="shared" si="59"/>
        <v>0</v>
      </c>
    </row>
    <row r="1835" spans="29:29" x14ac:dyDescent="0.25">
      <c r="AC1835" s="53">
        <f t="shared" si="59"/>
        <v>0</v>
      </c>
    </row>
    <row r="1836" spans="29:29" x14ac:dyDescent="0.25">
      <c r="AC1836" s="53">
        <f t="shared" si="59"/>
        <v>0</v>
      </c>
    </row>
    <row r="1837" spans="29:29" x14ac:dyDescent="0.25">
      <c r="AC1837" s="53">
        <f t="shared" si="59"/>
        <v>0</v>
      </c>
    </row>
    <row r="1838" spans="29:29" x14ac:dyDescent="0.25">
      <c r="AC1838" s="53">
        <f t="shared" si="59"/>
        <v>0</v>
      </c>
    </row>
    <row r="1839" spans="29:29" x14ac:dyDescent="0.25">
      <c r="AC1839" s="53">
        <f t="shared" si="59"/>
        <v>0</v>
      </c>
    </row>
    <row r="1840" spans="29:29" x14ac:dyDescent="0.25">
      <c r="AC1840" s="53">
        <f t="shared" si="59"/>
        <v>0</v>
      </c>
    </row>
    <row r="1841" spans="29:29" x14ac:dyDescent="0.25">
      <c r="AC1841" s="53">
        <f t="shared" si="59"/>
        <v>0</v>
      </c>
    </row>
    <row r="1842" spans="29:29" x14ac:dyDescent="0.25">
      <c r="AC1842" s="53">
        <f t="shared" si="59"/>
        <v>0</v>
      </c>
    </row>
    <row r="1843" spans="29:29" x14ac:dyDescent="0.25">
      <c r="AC1843" s="53">
        <f t="shared" si="59"/>
        <v>0</v>
      </c>
    </row>
    <row r="1844" spans="29:29" x14ac:dyDescent="0.25">
      <c r="AC1844" s="53">
        <f t="shared" si="59"/>
        <v>0</v>
      </c>
    </row>
    <row r="1845" spans="29:29" x14ac:dyDescent="0.25">
      <c r="AC1845" s="53">
        <f t="shared" si="59"/>
        <v>0</v>
      </c>
    </row>
    <row r="1846" spans="29:29" x14ac:dyDescent="0.25">
      <c r="AC1846" s="53">
        <f t="shared" si="59"/>
        <v>0</v>
      </c>
    </row>
    <row r="1847" spans="29:29" x14ac:dyDescent="0.25">
      <c r="AC1847" s="53">
        <f t="shared" si="59"/>
        <v>0</v>
      </c>
    </row>
    <row r="1848" spans="29:29" x14ac:dyDescent="0.25">
      <c r="AC1848" s="53">
        <f t="shared" si="59"/>
        <v>0</v>
      </c>
    </row>
    <row r="1849" spans="29:29" x14ac:dyDescent="0.25">
      <c r="AC1849" s="53">
        <f t="shared" si="59"/>
        <v>0</v>
      </c>
    </row>
    <row r="1850" spans="29:29" x14ac:dyDescent="0.25">
      <c r="AC1850" s="53">
        <f t="shared" si="59"/>
        <v>0</v>
      </c>
    </row>
    <row r="1851" spans="29:29" x14ac:dyDescent="0.25">
      <c r="AC1851" s="53">
        <f t="shared" si="59"/>
        <v>0</v>
      </c>
    </row>
    <row r="1852" spans="29:29" x14ac:dyDescent="0.25">
      <c r="AC1852" s="53">
        <f t="shared" si="59"/>
        <v>0</v>
      </c>
    </row>
    <row r="1853" spans="29:29" x14ac:dyDescent="0.25">
      <c r="AC1853" s="53">
        <f t="shared" si="59"/>
        <v>0</v>
      </c>
    </row>
    <row r="1854" spans="29:29" x14ac:dyDescent="0.25">
      <c r="AC1854" s="53">
        <f t="shared" si="59"/>
        <v>0</v>
      </c>
    </row>
    <row r="1855" spans="29:29" x14ac:dyDescent="0.25">
      <c r="AC1855" s="53">
        <f t="shared" si="59"/>
        <v>0</v>
      </c>
    </row>
    <row r="1856" spans="29:29" x14ac:dyDescent="0.25">
      <c r="AC1856" s="53">
        <f t="shared" si="59"/>
        <v>0</v>
      </c>
    </row>
    <row r="1857" spans="29:29" x14ac:dyDescent="0.25">
      <c r="AC1857" s="53">
        <f t="shared" ref="AC1857:AC1920" si="60">E1857+G1857+I1857+K1857</f>
        <v>0</v>
      </c>
    </row>
    <row r="1858" spans="29:29" x14ac:dyDescent="0.25">
      <c r="AC1858" s="53">
        <f t="shared" si="60"/>
        <v>0</v>
      </c>
    </row>
    <row r="1859" spans="29:29" x14ac:dyDescent="0.25">
      <c r="AC1859" s="53">
        <f t="shared" si="60"/>
        <v>0</v>
      </c>
    </row>
    <row r="1860" spans="29:29" x14ac:dyDescent="0.25">
      <c r="AC1860" s="53">
        <f t="shared" si="60"/>
        <v>0</v>
      </c>
    </row>
    <row r="1861" spans="29:29" x14ac:dyDescent="0.25">
      <c r="AC1861" s="53">
        <f t="shared" si="60"/>
        <v>0</v>
      </c>
    </row>
    <row r="1862" spans="29:29" x14ac:dyDescent="0.25">
      <c r="AC1862" s="53">
        <f t="shared" si="60"/>
        <v>0</v>
      </c>
    </row>
    <row r="1863" spans="29:29" x14ac:dyDescent="0.25">
      <c r="AC1863" s="53">
        <f t="shared" si="60"/>
        <v>0</v>
      </c>
    </row>
    <row r="1864" spans="29:29" x14ac:dyDescent="0.25">
      <c r="AC1864" s="53">
        <f t="shared" si="60"/>
        <v>0</v>
      </c>
    </row>
    <row r="1865" spans="29:29" x14ac:dyDescent="0.25">
      <c r="AC1865" s="53">
        <f t="shared" si="60"/>
        <v>0</v>
      </c>
    </row>
    <row r="1866" spans="29:29" x14ac:dyDescent="0.25">
      <c r="AC1866" s="53">
        <f t="shared" si="60"/>
        <v>0</v>
      </c>
    </row>
    <row r="1867" spans="29:29" x14ac:dyDescent="0.25">
      <c r="AC1867" s="53">
        <f t="shared" si="60"/>
        <v>0</v>
      </c>
    </row>
    <row r="1868" spans="29:29" x14ac:dyDescent="0.25">
      <c r="AC1868" s="53">
        <f t="shared" si="60"/>
        <v>0</v>
      </c>
    </row>
    <row r="1869" spans="29:29" x14ac:dyDescent="0.25">
      <c r="AC1869" s="53">
        <f t="shared" si="60"/>
        <v>0</v>
      </c>
    </row>
    <row r="1870" spans="29:29" x14ac:dyDescent="0.25">
      <c r="AC1870" s="53">
        <f t="shared" si="60"/>
        <v>0</v>
      </c>
    </row>
    <row r="1871" spans="29:29" x14ac:dyDescent="0.25">
      <c r="AC1871" s="53">
        <f t="shared" si="60"/>
        <v>0</v>
      </c>
    </row>
    <row r="1872" spans="29:29" x14ac:dyDescent="0.25">
      <c r="AC1872" s="53">
        <f t="shared" si="60"/>
        <v>0</v>
      </c>
    </row>
    <row r="1873" spans="29:29" x14ac:dyDescent="0.25">
      <c r="AC1873" s="53">
        <f t="shared" si="60"/>
        <v>0</v>
      </c>
    </row>
    <row r="1874" spans="29:29" x14ac:dyDescent="0.25">
      <c r="AC1874" s="53">
        <f t="shared" si="60"/>
        <v>0</v>
      </c>
    </row>
    <row r="1875" spans="29:29" x14ac:dyDescent="0.25">
      <c r="AC1875" s="53">
        <f t="shared" si="60"/>
        <v>0</v>
      </c>
    </row>
    <row r="1876" spans="29:29" x14ac:dyDescent="0.25">
      <c r="AC1876" s="53">
        <f t="shared" si="60"/>
        <v>0</v>
      </c>
    </row>
    <row r="1877" spans="29:29" x14ac:dyDescent="0.25">
      <c r="AC1877" s="53">
        <f t="shared" si="60"/>
        <v>0</v>
      </c>
    </row>
    <row r="1878" spans="29:29" x14ac:dyDescent="0.25">
      <c r="AC1878" s="53">
        <f t="shared" si="60"/>
        <v>0</v>
      </c>
    </row>
    <row r="1879" spans="29:29" x14ac:dyDescent="0.25">
      <c r="AC1879" s="53">
        <f t="shared" si="60"/>
        <v>0</v>
      </c>
    </row>
    <row r="1880" spans="29:29" x14ac:dyDescent="0.25">
      <c r="AC1880" s="53">
        <f t="shared" si="60"/>
        <v>0</v>
      </c>
    </row>
    <row r="1881" spans="29:29" x14ac:dyDescent="0.25">
      <c r="AC1881" s="53">
        <f t="shared" si="60"/>
        <v>0</v>
      </c>
    </row>
    <row r="1882" spans="29:29" x14ac:dyDescent="0.25">
      <c r="AC1882" s="53">
        <f t="shared" si="60"/>
        <v>0</v>
      </c>
    </row>
    <row r="1883" spans="29:29" x14ac:dyDescent="0.25">
      <c r="AC1883" s="53">
        <f t="shared" si="60"/>
        <v>0</v>
      </c>
    </row>
    <row r="1884" spans="29:29" x14ac:dyDescent="0.25">
      <c r="AC1884" s="53">
        <f t="shared" si="60"/>
        <v>0</v>
      </c>
    </row>
    <row r="1885" spans="29:29" x14ac:dyDescent="0.25">
      <c r="AC1885" s="53">
        <f t="shared" si="60"/>
        <v>0</v>
      </c>
    </row>
    <row r="1886" spans="29:29" x14ac:dyDescent="0.25">
      <c r="AC1886" s="53">
        <f t="shared" si="60"/>
        <v>0</v>
      </c>
    </row>
    <row r="1887" spans="29:29" x14ac:dyDescent="0.25">
      <c r="AC1887" s="53">
        <f t="shared" si="60"/>
        <v>0</v>
      </c>
    </row>
    <row r="1888" spans="29:29" x14ac:dyDescent="0.25">
      <c r="AC1888" s="53">
        <f t="shared" si="60"/>
        <v>0</v>
      </c>
    </row>
    <row r="1889" spans="29:29" x14ac:dyDescent="0.25">
      <c r="AC1889" s="53">
        <f t="shared" si="60"/>
        <v>0</v>
      </c>
    </row>
    <row r="1890" spans="29:29" x14ac:dyDescent="0.25">
      <c r="AC1890" s="53">
        <f t="shared" si="60"/>
        <v>0</v>
      </c>
    </row>
    <row r="1891" spans="29:29" x14ac:dyDescent="0.25">
      <c r="AC1891" s="53">
        <f t="shared" si="60"/>
        <v>0</v>
      </c>
    </row>
    <row r="1892" spans="29:29" x14ac:dyDescent="0.25">
      <c r="AC1892" s="53">
        <f t="shared" si="60"/>
        <v>0</v>
      </c>
    </row>
    <row r="1893" spans="29:29" x14ac:dyDescent="0.25">
      <c r="AC1893" s="53">
        <f t="shared" si="60"/>
        <v>0</v>
      </c>
    </row>
    <row r="1894" spans="29:29" x14ac:dyDescent="0.25">
      <c r="AC1894" s="53">
        <f t="shared" si="60"/>
        <v>0</v>
      </c>
    </row>
    <row r="1895" spans="29:29" x14ac:dyDescent="0.25">
      <c r="AC1895" s="53">
        <f t="shared" si="60"/>
        <v>0</v>
      </c>
    </row>
    <row r="1896" spans="29:29" x14ac:dyDescent="0.25">
      <c r="AC1896" s="53">
        <f t="shared" si="60"/>
        <v>0</v>
      </c>
    </row>
    <row r="1897" spans="29:29" x14ac:dyDescent="0.25">
      <c r="AC1897" s="53">
        <f t="shared" si="60"/>
        <v>0</v>
      </c>
    </row>
    <row r="1898" spans="29:29" x14ac:dyDescent="0.25">
      <c r="AC1898" s="53">
        <f t="shared" si="60"/>
        <v>0</v>
      </c>
    </row>
    <row r="1899" spans="29:29" x14ac:dyDescent="0.25">
      <c r="AC1899" s="53">
        <f t="shared" si="60"/>
        <v>0</v>
      </c>
    </row>
    <row r="1900" spans="29:29" x14ac:dyDescent="0.25">
      <c r="AC1900" s="53">
        <f t="shared" si="60"/>
        <v>0</v>
      </c>
    </row>
    <row r="1901" spans="29:29" x14ac:dyDescent="0.25">
      <c r="AC1901" s="53">
        <f t="shared" si="60"/>
        <v>0</v>
      </c>
    </row>
    <row r="1902" spans="29:29" x14ac:dyDescent="0.25">
      <c r="AC1902" s="53">
        <f t="shared" si="60"/>
        <v>0</v>
      </c>
    </row>
    <row r="1903" spans="29:29" x14ac:dyDescent="0.25">
      <c r="AC1903" s="53">
        <f t="shared" si="60"/>
        <v>0</v>
      </c>
    </row>
    <row r="1904" spans="29:29" x14ac:dyDescent="0.25">
      <c r="AC1904" s="53">
        <f t="shared" si="60"/>
        <v>0</v>
      </c>
    </row>
    <row r="1905" spans="29:29" x14ac:dyDescent="0.25">
      <c r="AC1905" s="53">
        <f t="shared" si="60"/>
        <v>0</v>
      </c>
    </row>
    <row r="1906" spans="29:29" x14ac:dyDescent="0.25">
      <c r="AC1906" s="53">
        <f t="shared" si="60"/>
        <v>0</v>
      </c>
    </row>
    <row r="1907" spans="29:29" x14ac:dyDescent="0.25">
      <c r="AC1907" s="53">
        <f t="shared" si="60"/>
        <v>0</v>
      </c>
    </row>
    <row r="1908" spans="29:29" x14ac:dyDescent="0.25">
      <c r="AC1908" s="53">
        <f t="shared" si="60"/>
        <v>0</v>
      </c>
    </row>
    <row r="1909" spans="29:29" x14ac:dyDescent="0.25">
      <c r="AC1909" s="53">
        <f t="shared" si="60"/>
        <v>0</v>
      </c>
    </row>
    <row r="1910" spans="29:29" x14ac:dyDescent="0.25">
      <c r="AC1910" s="53">
        <f t="shared" si="60"/>
        <v>0</v>
      </c>
    </row>
    <row r="1911" spans="29:29" x14ac:dyDescent="0.25">
      <c r="AC1911" s="53">
        <f t="shared" si="60"/>
        <v>0</v>
      </c>
    </row>
    <row r="1912" spans="29:29" x14ac:dyDescent="0.25">
      <c r="AC1912" s="53">
        <f t="shared" si="60"/>
        <v>0</v>
      </c>
    </row>
    <row r="1913" spans="29:29" x14ac:dyDescent="0.25">
      <c r="AC1913" s="53">
        <f t="shared" si="60"/>
        <v>0</v>
      </c>
    </row>
    <row r="1914" spans="29:29" x14ac:dyDescent="0.25">
      <c r="AC1914" s="53">
        <f t="shared" si="60"/>
        <v>0</v>
      </c>
    </row>
    <row r="1915" spans="29:29" x14ac:dyDescent="0.25">
      <c r="AC1915" s="53">
        <f t="shared" si="60"/>
        <v>0</v>
      </c>
    </row>
    <row r="1916" spans="29:29" x14ac:dyDescent="0.25">
      <c r="AC1916" s="53">
        <f t="shared" si="60"/>
        <v>0</v>
      </c>
    </row>
    <row r="1917" spans="29:29" x14ac:dyDescent="0.25">
      <c r="AC1917" s="53">
        <f t="shared" si="60"/>
        <v>0</v>
      </c>
    </row>
    <row r="1918" spans="29:29" x14ac:dyDescent="0.25">
      <c r="AC1918" s="53">
        <f t="shared" si="60"/>
        <v>0</v>
      </c>
    </row>
    <row r="1919" spans="29:29" x14ac:dyDescent="0.25">
      <c r="AC1919" s="53">
        <f t="shared" si="60"/>
        <v>0</v>
      </c>
    </row>
    <row r="1920" spans="29:29" x14ac:dyDescent="0.25">
      <c r="AC1920" s="53">
        <f t="shared" si="60"/>
        <v>0</v>
      </c>
    </row>
    <row r="1921" spans="29:29" x14ac:dyDescent="0.25">
      <c r="AC1921" s="53">
        <f t="shared" ref="AC1921:AC1984" si="61">E1921+G1921+I1921+K1921</f>
        <v>0</v>
      </c>
    </row>
    <row r="1922" spans="29:29" x14ac:dyDescent="0.25">
      <c r="AC1922" s="53">
        <f t="shared" si="61"/>
        <v>0</v>
      </c>
    </row>
    <row r="1923" spans="29:29" x14ac:dyDescent="0.25">
      <c r="AC1923" s="53">
        <f t="shared" si="61"/>
        <v>0</v>
      </c>
    </row>
    <row r="1924" spans="29:29" x14ac:dyDescent="0.25">
      <c r="AC1924" s="53">
        <f t="shared" si="61"/>
        <v>0</v>
      </c>
    </row>
    <row r="1925" spans="29:29" x14ac:dyDescent="0.25">
      <c r="AC1925" s="53">
        <f t="shared" si="61"/>
        <v>0</v>
      </c>
    </row>
    <row r="1926" spans="29:29" x14ac:dyDescent="0.25">
      <c r="AC1926" s="53">
        <f t="shared" si="61"/>
        <v>0</v>
      </c>
    </row>
    <row r="1927" spans="29:29" x14ac:dyDescent="0.25">
      <c r="AC1927" s="53">
        <f t="shared" si="61"/>
        <v>0</v>
      </c>
    </row>
    <row r="1928" spans="29:29" x14ac:dyDescent="0.25">
      <c r="AC1928" s="53">
        <f t="shared" si="61"/>
        <v>0</v>
      </c>
    </row>
    <row r="1929" spans="29:29" x14ac:dyDescent="0.25">
      <c r="AC1929" s="53">
        <f t="shared" si="61"/>
        <v>0</v>
      </c>
    </row>
    <row r="1930" spans="29:29" x14ac:dyDescent="0.25">
      <c r="AC1930" s="53">
        <f t="shared" si="61"/>
        <v>0</v>
      </c>
    </row>
    <row r="1931" spans="29:29" x14ac:dyDescent="0.25">
      <c r="AC1931" s="53">
        <f t="shared" si="61"/>
        <v>0</v>
      </c>
    </row>
    <row r="1932" spans="29:29" x14ac:dyDescent="0.25">
      <c r="AC1932" s="53">
        <f t="shared" si="61"/>
        <v>0</v>
      </c>
    </row>
    <row r="1933" spans="29:29" x14ac:dyDescent="0.25">
      <c r="AC1933" s="53">
        <f t="shared" si="61"/>
        <v>0</v>
      </c>
    </row>
    <row r="1934" spans="29:29" x14ac:dyDescent="0.25">
      <c r="AC1934" s="53">
        <f t="shared" si="61"/>
        <v>0</v>
      </c>
    </row>
    <row r="1935" spans="29:29" x14ac:dyDescent="0.25">
      <c r="AC1935" s="53">
        <f t="shared" si="61"/>
        <v>0</v>
      </c>
    </row>
    <row r="1936" spans="29:29" x14ac:dyDescent="0.25">
      <c r="AC1936" s="53">
        <f t="shared" si="61"/>
        <v>0</v>
      </c>
    </row>
    <row r="1937" spans="29:29" x14ac:dyDescent="0.25">
      <c r="AC1937" s="53">
        <f t="shared" si="61"/>
        <v>0</v>
      </c>
    </row>
    <row r="1938" spans="29:29" x14ac:dyDescent="0.25">
      <c r="AC1938" s="53">
        <f t="shared" si="61"/>
        <v>0</v>
      </c>
    </row>
    <row r="1939" spans="29:29" x14ac:dyDescent="0.25">
      <c r="AC1939" s="53">
        <f t="shared" si="61"/>
        <v>0</v>
      </c>
    </row>
    <row r="1940" spans="29:29" x14ac:dyDescent="0.25">
      <c r="AC1940" s="53">
        <f t="shared" si="61"/>
        <v>0</v>
      </c>
    </row>
    <row r="1941" spans="29:29" x14ac:dyDescent="0.25">
      <c r="AC1941" s="53">
        <f t="shared" si="61"/>
        <v>0</v>
      </c>
    </row>
    <row r="1942" spans="29:29" x14ac:dyDescent="0.25">
      <c r="AC1942" s="53">
        <f t="shared" si="61"/>
        <v>0</v>
      </c>
    </row>
    <row r="1943" spans="29:29" x14ac:dyDescent="0.25">
      <c r="AC1943" s="53">
        <f t="shared" si="61"/>
        <v>0</v>
      </c>
    </row>
    <row r="1944" spans="29:29" x14ac:dyDescent="0.25">
      <c r="AC1944" s="53">
        <f t="shared" si="61"/>
        <v>0</v>
      </c>
    </row>
    <row r="1945" spans="29:29" x14ac:dyDescent="0.25">
      <c r="AC1945" s="53">
        <f t="shared" si="61"/>
        <v>0</v>
      </c>
    </row>
    <row r="1946" spans="29:29" x14ac:dyDescent="0.25">
      <c r="AC1946" s="53">
        <f t="shared" si="61"/>
        <v>0</v>
      </c>
    </row>
    <row r="1947" spans="29:29" x14ac:dyDescent="0.25">
      <c r="AC1947" s="53">
        <f t="shared" si="61"/>
        <v>0</v>
      </c>
    </row>
    <row r="1948" spans="29:29" x14ac:dyDescent="0.25">
      <c r="AC1948" s="53">
        <f t="shared" si="61"/>
        <v>0</v>
      </c>
    </row>
    <row r="1949" spans="29:29" x14ac:dyDescent="0.25">
      <c r="AC1949" s="53">
        <f t="shared" si="61"/>
        <v>0</v>
      </c>
    </row>
    <row r="1950" spans="29:29" x14ac:dyDescent="0.25">
      <c r="AC1950" s="53">
        <f t="shared" si="61"/>
        <v>0</v>
      </c>
    </row>
    <row r="1951" spans="29:29" x14ac:dyDescent="0.25">
      <c r="AC1951" s="53">
        <f t="shared" si="61"/>
        <v>0</v>
      </c>
    </row>
    <row r="1952" spans="29:29" x14ac:dyDescent="0.25">
      <c r="AC1952" s="53">
        <f t="shared" si="61"/>
        <v>0</v>
      </c>
    </row>
    <row r="1953" spans="29:29" x14ac:dyDescent="0.25">
      <c r="AC1953" s="53">
        <f t="shared" si="61"/>
        <v>0</v>
      </c>
    </row>
    <row r="1954" spans="29:29" x14ac:dyDescent="0.25">
      <c r="AC1954" s="53">
        <f t="shared" si="61"/>
        <v>0</v>
      </c>
    </row>
    <row r="1955" spans="29:29" x14ac:dyDescent="0.25">
      <c r="AC1955" s="53">
        <f t="shared" si="61"/>
        <v>0</v>
      </c>
    </row>
    <row r="1956" spans="29:29" x14ac:dyDescent="0.25">
      <c r="AC1956" s="53">
        <f t="shared" si="61"/>
        <v>0</v>
      </c>
    </row>
    <row r="1957" spans="29:29" x14ac:dyDescent="0.25">
      <c r="AC1957" s="53">
        <f t="shared" si="61"/>
        <v>0</v>
      </c>
    </row>
    <row r="1958" spans="29:29" x14ac:dyDescent="0.25">
      <c r="AC1958" s="53">
        <f t="shared" si="61"/>
        <v>0</v>
      </c>
    </row>
    <row r="1959" spans="29:29" x14ac:dyDescent="0.25">
      <c r="AC1959" s="53">
        <f t="shared" si="61"/>
        <v>0</v>
      </c>
    </row>
    <row r="1960" spans="29:29" x14ac:dyDescent="0.25">
      <c r="AC1960" s="53">
        <f t="shared" si="61"/>
        <v>0</v>
      </c>
    </row>
    <row r="1961" spans="29:29" x14ac:dyDescent="0.25">
      <c r="AC1961" s="53">
        <f t="shared" si="61"/>
        <v>0</v>
      </c>
    </row>
    <row r="1962" spans="29:29" x14ac:dyDescent="0.25">
      <c r="AC1962" s="53">
        <f t="shared" si="61"/>
        <v>0</v>
      </c>
    </row>
    <row r="1963" spans="29:29" x14ac:dyDescent="0.25">
      <c r="AC1963" s="53">
        <f t="shared" si="61"/>
        <v>0</v>
      </c>
    </row>
    <row r="1964" spans="29:29" x14ac:dyDescent="0.25">
      <c r="AC1964" s="53">
        <f t="shared" si="61"/>
        <v>0</v>
      </c>
    </row>
    <row r="1965" spans="29:29" x14ac:dyDescent="0.25">
      <c r="AC1965" s="53">
        <f t="shared" si="61"/>
        <v>0</v>
      </c>
    </row>
    <row r="1966" spans="29:29" x14ac:dyDescent="0.25">
      <c r="AC1966" s="53">
        <f t="shared" si="61"/>
        <v>0</v>
      </c>
    </row>
    <row r="1967" spans="29:29" x14ac:dyDescent="0.25">
      <c r="AC1967" s="53">
        <f t="shared" si="61"/>
        <v>0</v>
      </c>
    </row>
    <row r="1968" spans="29:29" x14ac:dyDescent="0.25">
      <c r="AC1968" s="53">
        <f t="shared" si="61"/>
        <v>0</v>
      </c>
    </row>
    <row r="1969" spans="29:29" x14ac:dyDescent="0.25">
      <c r="AC1969" s="53">
        <f t="shared" si="61"/>
        <v>0</v>
      </c>
    </row>
    <row r="1970" spans="29:29" x14ac:dyDescent="0.25">
      <c r="AC1970" s="53">
        <f t="shared" si="61"/>
        <v>0</v>
      </c>
    </row>
    <row r="1971" spans="29:29" x14ac:dyDescent="0.25">
      <c r="AC1971" s="53">
        <f t="shared" si="61"/>
        <v>0</v>
      </c>
    </row>
    <row r="1972" spans="29:29" x14ac:dyDescent="0.25">
      <c r="AC1972" s="53">
        <f t="shared" si="61"/>
        <v>0</v>
      </c>
    </row>
    <row r="1973" spans="29:29" x14ac:dyDescent="0.25">
      <c r="AC1973" s="53">
        <f t="shared" si="61"/>
        <v>0</v>
      </c>
    </row>
    <row r="1974" spans="29:29" x14ac:dyDescent="0.25">
      <c r="AC1974" s="53">
        <f t="shared" si="61"/>
        <v>0</v>
      </c>
    </row>
    <row r="1975" spans="29:29" x14ac:dyDescent="0.25">
      <c r="AC1975" s="53">
        <f t="shared" si="61"/>
        <v>0</v>
      </c>
    </row>
    <row r="1976" spans="29:29" x14ac:dyDescent="0.25">
      <c r="AC1976" s="53">
        <f t="shared" si="61"/>
        <v>0</v>
      </c>
    </row>
    <row r="1977" spans="29:29" x14ac:dyDescent="0.25">
      <c r="AC1977" s="53">
        <f t="shared" si="61"/>
        <v>0</v>
      </c>
    </row>
    <row r="1978" spans="29:29" x14ac:dyDescent="0.25">
      <c r="AC1978" s="53">
        <f t="shared" si="61"/>
        <v>0</v>
      </c>
    </row>
    <row r="1979" spans="29:29" x14ac:dyDescent="0.25">
      <c r="AC1979" s="53">
        <f t="shared" si="61"/>
        <v>0</v>
      </c>
    </row>
    <row r="1980" spans="29:29" x14ac:dyDescent="0.25">
      <c r="AC1980" s="53">
        <f t="shared" si="61"/>
        <v>0</v>
      </c>
    </row>
    <row r="1981" spans="29:29" x14ac:dyDescent="0.25">
      <c r="AC1981" s="53">
        <f t="shared" si="61"/>
        <v>0</v>
      </c>
    </row>
    <row r="1982" spans="29:29" x14ac:dyDescent="0.25">
      <c r="AC1982" s="53">
        <f t="shared" si="61"/>
        <v>0</v>
      </c>
    </row>
    <row r="1983" spans="29:29" x14ac:dyDescent="0.25">
      <c r="AC1983" s="53">
        <f t="shared" si="61"/>
        <v>0</v>
      </c>
    </row>
    <row r="1984" spans="29:29" x14ac:dyDescent="0.25">
      <c r="AC1984" s="53">
        <f t="shared" si="61"/>
        <v>0</v>
      </c>
    </row>
    <row r="1985" spans="29:29" x14ac:dyDescent="0.25">
      <c r="AC1985" s="53">
        <f t="shared" ref="AC1985:AC1990" si="62">E1985+G1985+I1985+K1985</f>
        <v>0</v>
      </c>
    </row>
    <row r="1986" spans="29:29" x14ac:dyDescent="0.25">
      <c r="AC1986" s="53">
        <f t="shared" si="62"/>
        <v>0</v>
      </c>
    </row>
    <row r="1987" spans="29:29" x14ac:dyDescent="0.25">
      <c r="AC1987" s="53">
        <f t="shared" si="62"/>
        <v>0</v>
      </c>
    </row>
    <row r="1988" spans="29:29" x14ac:dyDescent="0.25">
      <c r="AC1988" s="53">
        <f t="shared" si="62"/>
        <v>0</v>
      </c>
    </row>
    <row r="1989" spans="29:29" x14ac:dyDescent="0.25">
      <c r="AC1989" s="53">
        <f t="shared" si="62"/>
        <v>0</v>
      </c>
    </row>
    <row r="1990" spans="29:29" x14ac:dyDescent="0.25">
      <c r="AC1990" s="53">
        <f t="shared" si="62"/>
        <v>0</v>
      </c>
    </row>
  </sheetData>
  <autoFilter ref="A1:AI1990">
    <sortState ref="A2:AI407">
      <sortCondition ref="AI1:AI407"/>
    </sortState>
  </autoFilter>
  <mergeCells count="15">
    <mergeCell ref="AF1:AG1"/>
    <mergeCell ref="AD1:AE1"/>
    <mergeCell ref="P1:Q1"/>
    <mergeCell ref="D1:E1"/>
    <mergeCell ref="F1:G1"/>
    <mergeCell ref="H1:I1"/>
    <mergeCell ref="J1:K1"/>
    <mergeCell ref="AB1:AC1"/>
    <mergeCell ref="Z1:AA1"/>
    <mergeCell ref="X1:Y1"/>
    <mergeCell ref="V1:W1"/>
    <mergeCell ref="T1:U1"/>
    <mergeCell ref="R1:S1"/>
    <mergeCell ref="N1:O1"/>
    <mergeCell ref="L1:M1"/>
  </mergeCells>
  <conditionalFormatting sqref="Z138:AA138 A140:A163 A136 C5:C31 AB3:AB13 AB15:AB19 AB21:AB25 AB27:AB31 AB34:AB38 AB40:AB44 AB46:AB50 AB52:AB56 AB59:AB63 AB65:AB69 AB71:AB75 AB82:AB84 AB88:AB92 AB94:AB98 AB100:AB104 AB106:AB110 AB113:AB117 AB119:AB123 AB125:AB129 AB131:AB135 AB138:AB142 AB144:AB148 AB150:AB154 AB156:AB160 AB162:AB163 AB174:AB178 AB180:AB184 AB186:AB189 AB192:AB195 AB202:AB206 AB214:AB218 AB220:AB224 AB226:AB230 AB232:AB236 AB238:AB239 AB245:AB249 AB256:AB260 AB262:AB266 AB269:AB273 AB275:AB279 AB281:AB285 AB287:AB291 AB293 AB300:AB304 AB306:AB310 AB312:AB316 AB318:AB320 AB325:AB329 AB331:AB335 AB337:AB341 AB343:AB347 AB350:AB354 AB361:AB365 AB367:AB371 AB373 AB380:AB384 AB386:AB390 AB392:AB395 AB397 C33:C56 C112:C135 C137:C163 AB165:AB167 C213:C239 AB241:AB243 C268:C293 C295:C320 AB295:AB298 C322:C347 AB322:AB323 AB375:AB378 T7:U7 R5:S5 A6:A31 A33:A58 A112 AB77:AB80 B58:C84 A61:A85 D77:F77 AB86 A86:C110 D86:F86 AB169:AB172 B165:C189 D169:F169 A166:A189 AB208:AB211 A208:F208 AB197:AB200 A191:C207 D197:F197 A376:A397 C375:C397 B375:B396 A351:A373 AB356:AB359 B349:C373 D356:F356 AB251:AB254 B241:C266 D251:F251 A242:A266 D78:D80 F78:F80 D170:D172 F170:F172 D198:D200 F198:F200 A209:D211 F209:F211 D252:D254 F252:F254 D357:D359 F357:F359 H251:H254 H356:H359 H197:H200 H208:H211 H169:H172 H86 H77:H80 J77:J80 J86 J169:J172 J208:J211 J197:J200 J356:J359 J251:J254 AD251:AD254 AD356:AD359 AD197:AD200 AD208:AD211 AD169:AD172 AD86 AD77:AD80 AD375:AD378 AD322:AD323 AD295:AD298 AD241:AD243 AD165:AD167 AD397 AD392:AD395 AD386:AD390 AD380:AD384 AD373 AD367:AD371 AD361:AD365 AD350:AD354 AD343:AD347 AD337:AD341 AD331:AD335 AD325:AD329 AD318:AD320 AD312:AD316 AD306:AD310 AD300:AD304 AD293 AD287:AD291 AD281:AD285 AD275:AD279 AD269:AD273 AD262:AD266 AD256:AD260 AD245:AD249 AD238:AD239 AD232:AD236 AD226:AD230 AD220:AD224 AD214:AD218 AD202:AD206 AD192:AD195 AD186:AD189 AD180:AD184 AD174:AD178 AD162:AD163 AD156:AD160 AD150:AD154 AD144:AD148 AD138:AD142 AD131:AD135 AD125:AD129 AD119:AD123 AD113:AD117 AD106:AD110 AD100:AD104 AD94:AD98 AD88:AD92 AD82:AD84 AD71:AD75 AD65:AD69 AD59:AD63 AD52:AD56 AD46:AD50 AD40:AD44 AD34:AD38 AD27:AD31 AD21:AD25 AD15:AD19 AD3:AD13 AF2:AF13 AF15:AF19 AF21:AF25 AF27:AF31 AF34:AF38 AF40:AF44 AF46:AF50 AF52:AF56 AF59:AF63 AF65:AF69 AF71:AF75 AF82:AF84 AF88:AF92 AF94:AF98 AF100:AF104 AF106:AF110 AF113:AF117 AF119:AF123 AF125:AF129 AF131:AF135 AF138:AF142 AF144:AF148 AF150:AF154 AF156:AF160 AF162:AF163 AF174:AF178 AF180:AF184 AF186:AF189 AF192:AF195 AF202:AF206 AF214:AF218 AF220:AF224 AF226:AF230 AF232:AF236 AF238:AF239 AF245:AF249 AF256:AF260 AF262:AF266 AF269:AF273 AF275:AF279 AF281:AF285 AF287:AF291 AF293 AF300:AF304 AF306:AF310 AF312:AF316 AF318:AF320 AF325:AF329 AF331:AF335 AF337:AF341 AF343:AF347 AF350:AF354 AF361:AF365 AF367:AF371 AF373 AF380:AF384 AF386:AF390 AF392:AF395 AF397 AF165:AF167 AF241:AF243 AF295:AF298 AF322:AF323 AF375:AF378 AF77:AF80 AF86 AF169:AF172 AF208:AF211 AF197:AF200 AF356:AF359 AF251:AF254">
    <cfRule type="cellIs" dxfId="2816" priority="846" operator="between">
      <formula>0</formula>
      <formula>0</formula>
    </cfRule>
  </conditionalFormatting>
  <conditionalFormatting sqref="Z2:AA2">
    <cfRule type="cellIs" dxfId="2815" priority="832" operator="between">
      <formula>0</formula>
      <formula>0</formula>
    </cfRule>
  </conditionalFormatting>
  <conditionalFormatting sqref="B33">
    <cfRule type="cellIs" dxfId="2814" priority="3078" operator="between">
      <formula>0</formula>
      <formula>0</formula>
    </cfRule>
  </conditionalFormatting>
  <conditionalFormatting sqref="B15 B17 B24:B25 A4:C4 B3:C3">
    <cfRule type="cellIs" dxfId="2813" priority="3077" operator="between">
      <formula>0</formula>
      <formula>0</formula>
    </cfRule>
  </conditionalFormatting>
  <conditionalFormatting sqref="B33">
    <cfRule type="cellIs" dxfId="2812" priority="3076" operator="between">
      <formula>0</formula>
      <formula>0</formula>
    </cfRule>
  </conditionalFormatting>
  <conditionalFormatting sqref="B33">
    <cfRule type="cellIs" dxfId="2811" priority="3075" operator="between">
      <formula>0</formula>
      <formula>0</formula>
    </cfRule>
  </conditionalFormatting>
  <conditionalFormatting sqref="A1:C1">
    <cfRule type="cellIs" dxfId="2810" priority="3074" operator="between">
      <formula>0</formula>
      <formula>0</formula>
    </cfRule>
  </conditionalFormatting>
  <conditionalFormatting sqref="A1:C1">
    <cfRule type="cellIs" dxfId="2809" priority="3073" operator="between">
      <formula>0</formula>
      <formula>0</formula>
    </cfRule>
  </conditionalFormatting>
  <conditionalFormatting sqref="A1:C1">
    <cfRule type="cellIs" dxfId="2808" priority="3072" operator="between">
      <formula>0</formula>
      <formula>0</formula>
    </cfRule>
  </conditionalFormatting>
  <conditionalFormatting sqref="D1">
    <cfRule type="cellIs" dxfId="2807" priority="3071" operator="between">
      <formula>0</formula>
      <formula>0</formula>
    </cfRule>
  </conditionalFormatting>
  <conditionalFormatting sqref="D1">
    <cfRule type="cellIs" dxfId="2806" priority="3070" operator="between">
      <formula>0</formula>
      <formula>0</formula>
    </cfRule>
  </conditionalFormatting>
  <conditionalFormatting sqref="D1">
    <cfRule type="cellIs" dxfId="2805" priority="3069" operator="between">
      <formula>0</formula>
      <formula>0</formula>
    </cfRule>
  </conditionalFormatting>
  <conditionalFormatting sqref="B12:B13">
    <cfRule type="cellIs" dxfId="2804" priority="3064" operator="between">
      <formula>0</formula>
      <formula>0</formula>
    </cfRule>
  </conditionalFormatting>
  <conditionalFormatting sqref="B10">
    <cfRule type="cellIs" dxfId="2803" priority="3068" operator="between">
      <formula>0</formula>
      <formula>0</formula>
    </cfRule>
  </conditionalFormatting>
  <conditionalFormatting sqref="B16">
    <cfRule type="cellIs" dxfId="2802" priority="3067" operator="between">
      <formula>0</formula>
      <formula>0</formula>
    </cfRule>
  </conditionalFormatting>
  <conditionalFormatting sqref="B11">
    <cfRule type="cellIs" dxfId="2801" priority="3066" operator="between">
      <formula>0</formula>
      <formula>0</formula>
    </cfRule>
  </conditionalFormatting>
  <conditionalFormatting sqref="B14">
    <cfRule type="cellIs" dxfId="2800" priority="3065" operator="between">
      <formula>0</formula>
      <formula>0</formula>
    </cfRule>
  </conditionalFormatting>
  <conditionalFormatting sqref="B7">
    <cfRule type="cellIs" dxfId="2799" priority="3060" operator="between">
      <formula>0</formula>
      <formula>0</formula>
    </cfRule>
  </conditionalFormatting>
  <conditionalFormatting sqref="B9">
    <cfRule type="cellIs" dxfId="2798" priority="3063" operator="between">
      <formula>0</formula>
      <formula>0</formula>
    </cfRule>
  </conditionalFormatting>
  <conditionalFormatting sqref="B23">
    <cfRule type="cellIs" dxfId="2797" priority="3058" operator="between">
      <formula>0</formula>
      <formula>0</formula>
    </cfRule>
  </conditionalFormatting>
  <conditionalFormatting sqref="B6">
    <cfRule type="cellIs" dxfId="2796" priority="3062" operator="between">
      <formula>0</formula>
      <formula>0</formula>
    </cfRule>
  </conditionalFormatting>
  <conditionalFormatting sqref="B8">
    <cfRule type="cellIs" dxfId="2795" priority="3061" operator="between">
      <formula>0</formula>
      <formula>0</formula>
    </cfRule>
  </conditionalFormatting>
  <conditionalFormatting sqref="B20">
    <cfRule type="cellIs" dxfId="2794" priority="3055" operator="between">
      <formula>0</formula>
      <formula>0</formula>
    </cfRule>
  </conditionalFormatting>
  <conditionalFormatting sqref="B22">
    <cfRule type="cellIs" dxfId="2793" priority="3059" operator="between">
      <formula>0</formula>
      <formula>0</formula>
    </cfRule>
  </conditionalFormatting>
  <conditionalFormatting sqref="B18:B19">
    <cfRule type="cellIs" dxfId="2792" priority="3057" operator="between">
      <formula>0</formula>
      <formula>0</formula>
    </cfRule>
  </conditionalFormatting>
  <conditionalFormatting sqref="B21">
    <cfRule type="cellIs" dxfId="2791" priority="3056" operator="between">
      <formula>0</formula>
      <formula>0</formula>
    </cfRule>
  </conditionalFormatting>
  <conditionalFormatting sqref="B29">
    <cfRule type="cellIs" dxfId="2790" priority="3054" operator="between">
      <formula>0</formula>
      <formula>0</formula>
    </cfRule>
  </conditionalFormatting>
  <conditionalFormatting sqref="B27">
    <cfRule type="cellIs" dxfId="2789" priority="3050" operator="between">
      <formula>0</formula>
      <formula>0</formula>
    </cfRule>
  </conditionalFormatting>
  <conditionalFormatting sqref="B30:B31">
    <cfRule type="cellIs" dxfId="2788" priority="3053" operator="between">
      <formula>0</formula>
      <formula>0</formula>
    </cfRule>
  </conditionalFormatting>
  <conditionalFormatting sqref="B26">
    <cfRule type="cellIs" dxfId="2787" priority="3052" operator="between">
      <formula>0</formula>
      <formula>0</formula>
    </cfRule>
  </conditionalFormatting>
  <conditionalFormatting sqref="B28">
    <cfRule type="cellIs" dxfId="2786" priority="3051" operator="between">
      <formula>0</formula>
      <formula>0</formula>
    </cfRule>
  </conditionalFormatting>
  <conditionalFormatting sqref="B34:B56 B112:B135 B137:B163 B213:B239 B268:B293 B295:B320 B322:B347">
    <cfRule type="cellIs" dxfId="2785" priority="3049" operator="between">
      <formula>0</formula>
      <formula>0</formula>
    </cfRule>
  </conditionalFormatting>
  <conditionalFormatting sqref="F1">
    <cfRule type="cellIs" dxfId="2784" priority="3048" operator="between">
      <formula>0</formula>
      <formula>0</formula>
    </cfRule>
  </conditionalFormatting>
  <conditionalFormatting sqref="F1">
    <cfRule type="cellIs" dxfId="2783" priority="3047" operator="between">
      <formula>0</formula>
      <formula>0</formula>
    </cfRule>
  </conditionalFormatting>
  <conditionalFormatting sqref="F1">
    <cfRule type="cellIs" dxfId="2782" priority="3046" operator="between">
      <formula>0</formula>
      <formula>0</formula>
    </cfRule>
  </conditionalFormatting>
  <conditionalFormatting sqref="H1">
    <cfRule type="cellIs" dxfId="2781" priority="3045" operator="between">
      <formula>0</formula>
      <formula>0</formula>
    </cfRule>
  </conditionalFormatting>
  <conditionalFormatting sqref="H1">
    <cfRule type="cellIs" dxfId="2780" priority="3044" operator="between">
      <formula>0</formula>
      <formula>0</formula>
    </cfRule>
  </conditionalFormatting>
  <conditionalFormatting sqref="H1">
    <cfRule type="cellIs" dxfId="2779" priority="3043" operator="between">
      <formula>0</formula>
      <formula>0</formula>
    </cfRule>
  </conditionalFormatting>
  <conditionalFormatting sqref="J1">
    <cfRule type="cellIs" dxfId="2778" priority="3042" operator="between">
      <formula>0</formula>
      <formula>0</formula>
    </cfRule>
  </conditionalFormatting>
  <conditionalFormatting sqref="J1">
    <cfRule type="cellIs" dxfId="2777" priority="3041" operator="between">
      <formula>0</formula>
      <formula>0</formula>
    </cfRule>
  </conditionalFormatting>
  <conditionalFormatting sqref="J1">
    <cfRule type="cellIs" dxfId="2776" priority="3040" operator="between">
      <formula>0</formula>
      <formula>0</formula>
    </cfRule>
  </conditionalFormatting>
  <conditionalFormatting sqref="L42:M42 L49:M49 L56:M56 L86:M86 L94:M94 L101:M103 L139:M139 L131:M131 L123:M123 L116:M116 L108:M108 L169:M169 L198:M199 L232:M232 L264:M264 L296:M298 L333:M335 L326:M327 L364:M364 L395:M395 L337:M337 L397:M397">
    <cfRule type="cellIs" dxfId="2775" priority="3039" operator="between">
      <formula>0</formula>
      <formula>0</formula>
    </cfRule>
  </conditionalFormatting>
  <conditionalFormatting sqref="D82:F82 D293:F293 D373:F373 D397:F397 V5:AA5 D3:F13 D15:F19 D21:F25 D27:F31 D34:F38 D40:F44 D46:F50 D52:F56 D59:F63 D65:F69 D71:F75 D83:D84 F83:F84 D94:F98 D100:F104 D106:F110 D113:F117 D119:F123 D131:F135 D138:F142 D144:F148 D150:F154 D156:F160 D162:F163 D165:F167 D174:F178 D180:F184 D186:F189 D192:F195 D202:F206 D214:F218 D220:F224 D226:F230 D232:F236 D238:F239 D241:F243 D245:F249 D256:F260 D262:F266 D269:F273 D275:F279 D281:F285 D287:F291 D295:F298 D300:F304 D306:F310 D312:F316 D318:F320 D322:F323 D325:F329 D331:F335 D337:F341 D343:F347 D350:F354 D361:F365 D367:F371 D375:F378 D380:F384 D386:F390 D392:F395 H392:H395 H386:H390 H380:H384 H375:H378 H367:H371 H361:H365 H350:H354 H343:H347 H337:H341 H331:H335 H325:H329 H322:H323 H318:H320 H312:H316 H306:H310 H300:H304 H295:H298 H287:H291 H281:H285 H275:H279 H269:H273 H262:H266 H256:H260 H245:H249 H241:H243 H238:H239 H232:H236 H226:H230 H220:H224 H214:H218 H202:H206 H192:H195 H186:H189 H180:H184 H174:H178 H165:H167 H162:H163 H156:H160 H150:H154 H144:H148 H138:H142 H131:H135 H125:H129 H119:H123 H113:H117 H106:H110 H100:H104 H94:H98 H88:H92 H71:H75 H65:H69 H59:H63 H52:H56 H46:H50 H40:H44 H34:H38 H27:H31 H21:H25 H15:H19 H397 H373 H293 H82:H84 H3:H13 J82:J84 J293 J373 J397 J3:J13 J15:J19 J21:J25 J27:J31 J34:J38 J40:J44 J46:J50 J52:J56 J59:J63 J65:J69 J71:J75 J88:J92 J94:J98 J100:J104 J106:J110 J113:J117 J119:J123 J125:J129 J131:J135 J138:J142 J144:J148 J150:J154 J156:J160 J162:J163 J165:J167 J174:J178 J180:J184 J186:J189 J192:J195 J202:J206 J214:J218 J220:J224 J226:J230 J232:J236 J238:J239 J241:J243 J245:J249 J256:J260 J262:J266 J269:J273 J275:J279 J281:J285 J287:J291 J295:J298 J300:J304 J306:J310 J312:J316 J318:J320 J322:J323 J325:J329 J331:J335 J337:J341 J343:J347 J350:J354 J361:J365 J367:J371 J375:J378 J380:J384 J386:J390 J392:J395 L3:AA4 L8:AA8 D88:F92 D125:F129">
    <cfRule type="cellIs" dxfId="2774" priority="3038" operator="between">
      <formula>0</formula>
      <formula>0</formula>
    </cfRule>
  </conditionalFormatting>
  <conditionalFormatting sqref="L42:M42 L49:M49 L56:M56">
    <cfRule type="cellIs" dxfId="2773" priority="3036" operator="between">
      <formula>0</formula>
      <formula>0</formula>
    </cfRule>
  </conditionalFormatting>
  <conditionalFormatting sqref="L1">
    <cfRule type="cellIs" dxfId="2772" priority="3035" operator="between">
      <formula>0</formula>
      <formula>0</formula>
    </cfRule>
  </conditionalFormatting>
  <conditionalFormatting sqref="L1">
    <cfRule type="cellIs" dxfId="2771" priority="3034" operator="between">
      <formula>0</formula>
      <formula>0</formula>
    </cfRule>
  </conditionalFormatting>
  <conditionalFormatting sqref="L1">
    <cfRule type="cellIs" dxfId="2770" priority="3033" operator="between">
      <formula>0</formula>
      <formula>0</formula>
    </cfRule>
  </conditionalFormatting>
  <conditionalFormatting sqref="L128:M128">
    <cfRule type="cellIs" dxfId="2769" priority="2969" operator="between">
      <formula>0</formula>
      <formula>0</formula>
    </cfRule>
  </conditionalFormatting>
  <conditionalFormatting sqref="L129:M129">
    <cfRule type="cellIs" dxfId="2768" priority="2968" operator="between">
      <formula>0</formula>
      <formula>0</formula>
    </cfRule>
  </conditionalFormatting>
  <conditionalFormatting sqref="L125:M125">
    <cfRule type="cellIs" dxfId="2767" priority="2967" operator="between">
      <formula>0</formula>
      <formula>0</formula>
    </cfRule>
  </conditionalFormatting>
  <conditionalFormatting sqref="L127:M127">
    <cfRule type="cellIs" dxfId="2766" priority="2966" operator="between">
      <formula>0</formula>
      <formula>0</formula>
    </cfRule>
  </conditionalFormatting>
  <conditionalFormatting sqref="L126:M126">
    <cfRule type="cellIs" dxfId="2765" priority="2965" operator="between">
      <formula>0</formula>
      <formula>0</formula>
    </cfRule>
  </conditionalFormatting>
  <conditionalFormatting sqref="L121:M121">
    <cfRule type="cellIs" dxfId="2764" priority="2964" operator="between">
      <formula>0</formula>
      <formula>0</formula>
    </cfRule>
  </conditionalFormatting>
  <conditionalFormatting sqref="T5:U6">
    <cfRule type="cellIs" dxfId="2763" priority="3026" operator="between">
      <formula>0</formula>
      <formula>0</formula>
    </cfRule>
  </conditionalFormatting>
  <conditionalFormatting sqref="L117:M117">
    <cfRule type="cellIs" dxfId="2762" priority="2962" operator="between">
      <formula>0</formula>
      <formula>0</formula>
    </cfRule>
  </conditionalFormatting>
  <conditionalFormatting sqref="L120:M120">
    <cfRule type="cellIs" dxfId="2761" priority="2961" operator="between">
      <formula>0</formula>
      <formula>0</formula>
    </cfRule>
  </conditionalFormatting>
  <conditionalFormatting sqref="L119:M119">
    <cfRule type="cellIs" dxfId="2760" priority="2960" operator="between">
      <formula>0</formula>
      <formula>0</formula>
    </cfRule>
  </conditionalFormatting>
  <conditionalFormatting sqref="L30:M30">
    <cfRule type="cellIs" dxfId="2759" priority="3019" operator="between">
      <formula>0</formula>
      <formula>0</formula>
    </cfRule>
  </conditionalFormatting>
  <conditionalFormatting sqref="L28:M28">
    <cfRule type="cellIs" dxfId="2758" priority="3015" operator="between">
      <formula>0</formula>
      <formula>0</formula>
    </cfRule>
  </conditionalFormatting>
  <conditionalFormatting sqref="L31:M31">
    <cfRule type="cellIs" dxfId="2757" priority="3018" operator="between">
      <formula>0</formula>
      <formula>0</formula>
    </cfRule>
  </conditionalFormatting>
  <conditionalFormatting sqref="L27:M27">
    <cfRule type="cellIs" dxfId="2756" priority="3017" operator="between">
      <formula>0</formula>
      <formula>0</formula>
    </cfRule>
  </conditionalFormatting>
  <conditionalFormatting sqref="L29:M29">
    <cfRule type="cellIs" dxfId="2755" priority="3016" operator="between">
      <formula>0</formula>
      <formula>0</formula>
    </cfRule>
  </conditionalFormatting>
  <conditionalFormatting sqref="L133:M133">
    <cfRule type="cellIs" dxfId="2754" priority="2949" operator="between">
      <formula>0</formula>
      <formula>0</formula>
    </cfRule>
  </conditionalFormatting>
  <conditionalFormatting sqref="L132:M132">
    <cfRule type="cellIs" dxfId="2753" priority="2948" operator="between">
      <formula>0</formula>
      <formula>0</formula>
    </cfRule>
  </conditionalFormatting>
  <conditionalFormatting sqref="L167:M167">
    <cfRule type="cellIs" dxfId="2752" priority="2946" operator="between">
      <formula>0</formula>
      <formula>0</formula>
    </cfRule>
  </conditionalFormatting>
  <conditionalFormatting sqref="L38:M38">
    <cfRule type="cellIs" dxfId="2751" priority="3011" operator="between">
      <formula>0</formula>
      <formula>0</formula>
    </cfRule>
  </conditionalFormatting>
  <conditionalFormatting sqref="L41:M41">
    <cfRule type="cellIs" dxfId="2750" priority="3010" operator="between">
      <formula>0</formula>
      <formula>0</formula>
    </cfRule>
  </conditionalFormatting>
  <conditionalFormatting sqref="L47:M47">
    <cfRule type="cellIs" dxfId="2749" priority="3009" operator="between">
      <formula>0</formula>
      <formula>0</formula>
    </cfRule>
  </conditionalFormatting>
  <conditionalFormatting sqref="L44:M44">
    <cfRule type="cellIs" dxfId="2748" priority="3005" operator="between">
      <formula>0</formula>
      <formula>0</formula>
    </cfRule>
  </conditionalFormatting>
  <conditionalFormatting sqref="L48:M48">
    <cfRule type="cellIs" dxfId="2747" priority="3008" operator="between">
      <formula>0</formula>
      <formula>0</formula>
    </cfRule>
  </conditionalFormatting>
  <conditionalFormatting sqref="L43:M43">
    <cfRule type="cellIs" dxfId="2746" priority="3007" operator="between">
      <formula>0</formula>
      <formula>0</formula>
    </cfRule>
  </conditionalFormatting>
  <conditionalFormatting sqref="L46:M46">
    <cfRule type="cellIs" dxfId="2745" priority="3006" operator="between">
      <formula>0</formula>
      <formula>0</formula>
    </cfRule>
  </conditionalFormatting>
  <conditionalFormatting sqref="L54:M54">
    <cfRule type="cellIs" dxfId="2744" priority="3004" operator="between">
      <formula>0</formula>
      <formula>0</formula>
    </cfRule>
  </conditionalFormatting>
  <conditionalFormatting sqref="L52:M52">
    <cfRule type="cellIs" dxfId="2743" priority="3000" operator="between">
      <formula>0</formula>
      <formula>0</formula>
    </cfRule>
  </conditionalFormatting>
  <conditionalFormatting sqref="L55:M55">
    <cfRule type="cellIs" dxfId="2742" priority="3003" operator="between">
      <formula>0</formula>
      <formula>0</formula>
    </cfRule>
  </conditionalFormatting>
  <conditionalFormatting sqref="L50:M50">
    <cfRule type="cellIs" dxfId="2741" priority="3002" operator="between">
      <formula>0</formula>
      <formula>0</formula>
    </cfRule>
  </conditionalFormatting>
  <conditionalFormatting sqref="L152:M152">
    <cfRule type="cellIs" dxfId="2740" priority="2935" operator="between">
      <formula>0</formula>
      <formula>0</formula>
    </cfRule>
  </conditionalFormatting>
  <conditionalFormatting sqref="L53:M53">
    <cfRule type="cellIs" dxfId="2739" priority="3001" operator="between">
      <formula>0</formula>
      <formula>0</formula>
    </cfRule>
  </conditionalFormatting>
  <conditionalFormatting sqref="L153:M153">
    <cfRule type="cellIs" dxfId="2738" priority="2934" operator="between">
      <formula>0</formula>
      <formula>0</formula>
    </cfRule>
  </conditionalFormatting>
  <conditionalFormatting sqref="L148:M148">
    <cfRule type="cellIs" dxfId="2737" priority="2933" operator="between">
      <formula>0</formula>
      <formula>0</formula>
    </cfRule>
  </conditionalFormatting>
  <conditionalFormatting sqref="L151:M151">
    <cfRule type="cellIs" dxfId="2736" priority="2932" operator="between">
      <formula>0</formula>
      <formula>0</formula>
    </cfRule>
  </conditionalFormatting>
  <conditionalFormatting sqref="L150:M150">
    <cfRule type="cellIs" dxfId="2735" priority="2931" operator="between">
      <formula>0</formula>
      <formula>0</formula>
    </cfRule>
  </conditionalFormatting>
  <conditionalFormatting sqref="L145:M145">
    <cfRule type="cellIs" dxfId="2734" priority="2930" operator="between">
      <formula>0</formula>
      <formula>0</formula>
    </cfRule>
  </conditionalFormatting>
  <conditionalFormatting sqref="L146:M146">
    <cfRule type="cellIs" dxfId="2733" priority="2929" operator="between">
      <formula>0</formula>
      <formula>0</formula>
    </cfRule>
  </conditionalFormatting>
  <conditionalFormatting sqref="L141:M141">
    <cfRule type="cellIs" dxfId="2732" priority="2928" operator="between">
      <formula>0</formula>
      <formula>0</formula>
    </cfRule>
  </conditionalFormatting>
  <conditionalFormatting sqref="L144:M144">
    <cfRule type="cellIs" dxfId="2731" priority="2927" operator="between">
      <formula>0</formula>
      <formula>0</formula>
    </cfRule>
  </conditionalFormatting>
  <conditionalFormatting sqref="L142:M142">
    <cfRule type="cellIs" dxfId="2730" priority="2926" operator="between">
      <formula>0</formula>
      <formula>0</formula>
    </cfRule>
  </conditionalFormatting>
  <conditionalFormatting sqref="L197:M197">
    <cfRule type="cellIs" dxfId="2729" priority="2923" operator="between">
      <formula>0</formula>
      <formula>0</formula>
    </cfRule>
  </conditionalFormatting>
  <conditionalFormatting sqref="L193:M193">
    <cfRule type="cellIs" dxfId="2728" priority="2922" operator="between">
      <formula>0</formula>
      <formula>0</formula>
    </cfRule>
  </conditionalFormatting>
  <conditionalFormatting sqref="L98:M98">
    <cfRule type="cellIs" dxfId="2727" priority="2989" operator="between">
      <formula>0</formula>
      <formula>0</formula>
    </cfRule>
  </conditionalFormatting>
  <conditionalFormatting sqref="L195:M195">
    <cfRule type="cellIs" dxfId="2726" priority="2921" operator="between">
      <formula>0</formula>
      <formula>0</formula>
    </cfRule>
  </conditionalFormatting>
  <conditionalFormatting sqref="L96:M96">
    <cfRule type="cellIs" dxfId="2725" priority="2985" operator="between">
      <formula>0</formula>
      <formula>0</formula>
    </cfRule>
  </conditionalFormatting>
  <conditionalFormatting sqref="L100:M100">
    <cfRule type="cellIs" dxfId="2724" priority="2988" operator="between">
      <formula>0</formula>
      <formula>0</formula>
    </cfRule>
  </conditionalFormatting>
  <conditionalFormatting sqref="L194:M194">
    <cfRule type="cellIs" dxfId="2723" priority="2920" operator="between">
      <formula>0</formula>
      <formula>0</formula>
    </cfRule>
  </conditionalFormatting>
  <conditionalFormatting sqref="L95:M95">
    <cfRule type="cellIs" dxfId="2722" priority="2987" operator="between">
      <formula>0</formula>
      <formula>0</formula>
    </cfRule>
  </conditionalFormatting>
  <conditionalFormatting sqref="L189:M189">
    <cfRule type="cellIs" dxfId="2721" priority="2919" operator="between">
      <formula>0</formula>
      <formula>0</formula>
    </cfRule>
  </conditionalFormatting>
  <conditionalFormatting sqref="L97:M97">
    <cfRule type="cellIs" dxfId="2720" priority="2986" operator="between">
      <formula>0</formula>
      <formula>0</formula>
    </cfRule>
  </conditionalFormatting>
  <conditionalFormatting sqref="L186:M186">
    <cfRule type="cellIs" dxfId="2719" priority="2917" operator="between">
      <formula>0</formula>
      <formula>0</formula>
    </cfRule>
  </conditionalFormatting>
  <conditionalFormatting sqref="L188:M188">
    <cfRule type="cellIs" dxfId="2718" priority="2916" operator="between">
      <formula>0</formula>
      <formula>0</formula>
    </cfRule>
  </conditionalFormatting>
  <conditionalFormatting sqref="L187:M187">
    <cfRule type="cellIs" dxfId="2717" priority="2915" operator="between">
      <formula>0</formula>
      <formula>0</formula>
    </cfRule>
  </conditionalFormatting>
  <conditionalFormatting sqref="L177:M177 L170:M170">
    <cfRule type="cellIs" dxfId="2716" priority="2914" operator="between">
      <formula>0</formula>
      <formula>0</formula>
    </cfRule>
  </conditionalFormatting>
  <conditionalFormatting sqref="L91:M91">
    <cfRule type="cellIs" dxfId="2715" priority="2974" operator="between">
      <formula>0</formula>
      <formula>0</formula>
    </cfRule>
  </conditionalFormatting>
  <conditionalFormatting sqref="L89:M89">
    <cfRule type="cellIs" dxfId="2714" priority="2970" operator="between">
      <formula>0</formula>
      <formula>0</formula>
    </cfRule>
  </conditionalFormatting>
  <conditionalFormatting sqref="L92:M92">
    <cfRule type="cellIs" dxfId="2713" priority="2973" operator="between">
      <formula>0</formula>
      <formula>0</formula>
    </cfRule>
  </conditionalFormatting>
  <conditionalFormatting sqref="L88:M88">
    <cfRule type="cellIs" dxfId="2712" priority="2972" operator="between">
      <formula>0</formula>
      <formula>0</formula>
    </cfRule>
  </conditionalFormatting>
  <conditionalFormatting sqref="L220:M220 L211:M211">
    <cfRule type="cellIs" dxfId="2711" priority="2903" operator="between">
      <formula>0</formula>
      <formula>0</formula>
    </cfRule>
  </conditionalFormatting>
  <conditionalFormatting sqref="L90:M90">
    <cfRule type="cellIs" dxfId="2710" priority="2971" operator="between">
      <formula>0</formula>
      <formula>0</formula>
    </cfRule>
  </conditionalFormatting>
  <conditionalFormatting sqref="L122:M122">
    <cfRule type="cellIs" dxfId="2709" priority="2963" operator="between">
      <formula>0</formula>
      <formula>0</formula>
    </cfRule>
  </conditionalFormatting>
  <conditionalFormatting sqref="L114:M114">
    <cfRule type="cellIs" dxfId="2708" priority="2959" operator="between">
      <formula>0</formula>
      <formula>0</formula>
    </cfRule>
  </conditionalFormatting>
  <conditionalFormatting sqref="L293:M293">
    <cfRule type="cellIs" dxfId="2707" priority="2853" operator="between">
      <formula>0</formula>
      <formula>0</formula>
    </cfRule>
  </conditionalFormatting>
  <conditionalFormatting sqref="L110:M110">
    <cfRule type="cellIs" dxfId="2706" priority="2955" operator="between">
      <formula>0</formula>
      <formula>0</formula>
    </cfRule>
  </conditionalFormatting>
  <conditionalFormatting sqref="L115:M115">
    <cfRule type="cellIs" dxfId="2705" priority="2958" operator="between">
      <formula>0</formula>
      <formula>0</formula>
    </cfRule>
  </conditionalFormatting>
  <conditionalFormatting sqref="L295:M295">
    <cfRule type="cellIs" dxfId="2704" priority="2852" operator="between">
      <formula>0</formula>
      <formula>0</formula>
    </cfRule>
  </conditionalFormatting>
  <conditionalFormatting sqref="L109:M109">
    <cfRule type="cellIs" dxfId="2703" priority="2957" operator="between">
      <formula>0</formula>
      <formula>0</formula>
    </cfRule>
  </conditionalFormatting>
  <conditionalFormatting sqref="L289:M289">
    <cfRule type="cellIs" dxfId="2702" priority="2851" operator="between">
      <formula>0</formula>
      <formula>0</formula>
    </cfRule>
  </conditionalFormatting>
  <conditionalFormatting sqref="L113:M113">
    <cfRule type="cellIs" dxfId="2701" priority="2956" operator="between">
      <formula>0</formula>
      <formula>0</formula>
    </cfRule>
  </conditionalFormatting>
  <conditionalFormatting sqref="L291:M291">
    <cfRule type="cellIs" dxfId="2700" priority="2850" operator="between">
      <formula>0</formula>
      <formula>0</formula>
    </cfRule>
  </conditionalFormatting>
  <conditionalFormatting sqref="L290:M290">
    <cfRule type="cellIs" dxfId="2699" priority="2849" operator="between">
      <formula>0</formula>
      <formula>0</formula>
    </cfRule>
  </conditionalFormatting>
  <conditionalFormatting sqref="L106:M106">
    <cfRule type="cellIs" dxfId="2698" priority="2952" operator="between">
      <formula>0</formula>
      <formula>0</formula>
    </cfRule>
  </conditionalFormatting>
  <conditionalFormatting sqref="L104:M104">
    <cfRule type="cellIs" dxfId="2697" priority="2954" operator="between">
      <formula>0</formula>
      <formula>0</formula>
    </cfRule>
  </conditionalFormatting>
  <conditionalFormatting sqref="L285:M285">
    <cfRule type="cellIs" dxfId="2696" priority="2848" operator="between">
      <formula>0</formula>
      <formula>0</formula>
    </cfRule>
  </conditionalFormatting>
  <conditionalFormatting sqref="L107:M107">
    <cfRule type="cellIs" dxfId="2695" priority="2953" operator="between">
      <formula>0</formula>
      <formula>0</formula>
    </cfRule>
  </conditionalFormatting>
  <conditionalFormatting sqref="L287:M287">
    <cfRule type="cellIs" dxfId="2694" priority="2847" operator="between">
      <formula>0</formula>
      <formula>0</formula>
    </cfRule>
  </conditionalFormatting>
  <conditionalFormatting sqref="L282:M282">
    <cfRule type="cellIs" dxfId="2693" priority="2846" operator="between">
      <formula>0</formula>
      <formula>0</formula>
    </cfRule>
  </conditionalFormatting>
  <conditionalFormatting sqref="L134:M134">
    <cfRule type="cellIs" dxfId="2692" priority="2951" operator="between">
      <formula>0</formula>
      <formula>0</formula>
    </cfRule>
  </conditionalFormatting>
  <conditionalFormatting sqref="L284:M284">
    <cfRule type="cellIs" dxfId="2691" priority="2845" operator="between">
      <formula>0</formula>
      <formula>0</formula>
    </cfRule>
  </conditionalFormatting>
  <conditionalFormatting sqref="L135:M135">
    <cfRule type="cellIs" dxfId="2690" priority="2950" operator="between">
      <formula>0</formula>
      <formula>0</formula>
    </cfRule>
  </conditionalFormatting>
  <conditionalFormatting sqref="L283:M283">
    <cfRule type="cellIs" dxfId="2689" priority="2844" operator="between">
      <formula>0</formula>
      <formula>0</formula>
    </cfRule>
  </conditionalFormatting>
  <conditionalFormatting sqref="L278:M278">
    <cfRule type="cellIs" dxfId="2688" priority="2842" operator="between">
      <formula>0</formula>
      <formula>0</formula>
    </cfRule>
  </conditionalFormatting>
  <conditionalFormatting sqref="L279:M279">
    <cfRule type="cellIs" dxfId="2687" priority="2841" operator="between">
      <formula>0</formula>
      <formula>0</formula>
    </cfRule>
  </conditionalFormatting>
  <conditionalFormatting sqref="L162:M162 L154:M154">
    <cfRule type="cellIs" dxfId="2686" priority="2947" operator="between">
      <formula>0</formula>
      <formula>0</formula>
    </cfRule>
  </conditionalFormatting>
  <conditionalFormatting sqref="L165:M165">
    <cfRule type="cellIs" dxfId="2685" priority="2942" operator="between">
      <formula>0</formula>
      <formula>0</formula>
    </cfRule>
  </conditionalFormatting>
  <conditionalFormatting sqref="L163:M163">
    <cfRule type="cellIs" dxfId="2684" priority="2944" operator="between">
      <formula>0</formula>
      <formula>0</formula>
    </cfRule>
  </conditionalFormatting>
  <conditionalFormatting sqref="L166:M166">
    <cfRule type="cellIs" dxfId="2683" priority="2943" operator="between">
      <formula>0</formula>
      <formula>0</formula>
    </cfRule>
  </conditionalFormatting>
  <conditionalFormatting sqref="L159:M159">
    <cfRule type="cellIs" dxfId="2682" priority="2941" operator="between">
      <formula>0</formula>
      <formula>0</formula>
    </cfRule>
  </conditionalFormatting>
  <conditionalFormatting sqref="L157:M157">
    <cfRule type="cellIs" dxfId="2681" priority="2937" operator="between">
      <formula>0</formula>
      <formula>0</formula>
    </cfRule>
  </conditionalFormatting>
  <conditionalFormatting sqref="L160:M160">
    <cfRule type="cellIs" dxfId="2680" priority="2940" operator="between">
      <formula>0</formula>
      <formula>0</formula>
    </cfRule>
  </conditionalFormatting>
  <conditionalFormatting sqref="L156:M156">
    <cfRule type="cellIs" dxfId="2679" priority="2939" operator="between">
      <formula>0</formula>
      <formula>0</formula>
    </cfRule>
  </conditionalFormatting>
  <conditionalFormatting sqref="L158:M158">
    <cfRule type="cellIs" dxfId="2678" priority="2938" operator="between">
      <formula>0</formula>
      <formula>0</formula>
    </cfRule>
  </conditionalFormatting>
  <conditionalFormatting sqref="L325:M325">
    <cfRule type="cellIs" dxfId="2677" priority="2831" operator="between">
      <formula>0</formula>
      <formula>0</formula>
    </cfRule>
  </conditionalFormatting>
  <conditionalFormatting sqref="L320:M320">
    <cfRule type="cellIs" dxfId="2676" priority="2830" operator="between">
      <formula>0</formula>
      <formula>0</formula>
    </cfRule>
  </conditionalFormatting>
  <conditionalFormatting sqref="L147:M147 L140:M140">
    <cfRule type="cellIs" dxfId="2675" priority="2936" operator="between">
      <formula>0</formula>
      <formula>0</formula>
    </cfRule>
  </conditionalFormatting>
  <conditionalFormatting sqref="L309:M309">
    <cfRule type="cellIs" dxfId="2674" priority="2821" operator="between">
      <formula>0</formula>
      <formula>0</formula>
    </cfRule>
  </conditionalFormatting>
  <conditionalFormatting sqref="L310:M310">
    <cfRule type="cellIs" dxfId="2673" priority="2820" operator="between">
      <formula>0</formula>
      <formula>0</formula>
    </cfRule>
  </conditionalFormatting>
  <conditionalFormatting sqref="L306:M306">
    <cfRule type="cellIs" dxfId="2672" priority="2819" operator="between">
      <formula>0</formula>
      <formula>0</formula>
    </cfRule>
  </conditionalFormatting>
  <conditionalFormatting sqref="L192:M192 L184:M184">
    <cfRule type="cellIs" dxfId="2671" priority="2925" operator="between">
      <formula>0</formula>
      <formula>0</formula>
    </cfRule>
  </conditionalFormatting>
  <conditionalFormatting sqref="L301:M301">
    <cfRule type="cellIs" dxfId="2670" priority="2814" operator="between">
      <formula>0</formula>
      <formula>0</formula>
    </cfRule>
  </conditionalFormatting>
  <conditionalFormatting sqref="L300:M300">
    <cfRule type="cellIs" dxfId="2669" priority="2813" operator="between">
      <formula>0</formula>
      <formula>0</formula>
    </cfRule>
  </conditionalFormatting>
  <conditionalFormatting sqref="L332:M332">
    <cfRule type="cellIs" dxfId="2668" priority="2812" operator="between">
      <formula>0</formula>
      <formula>0</formula>
    </cfRule>
  </conditionalFormatting>
  <conditionalFormatting sqref="L328:M328">
    <cfRule type="cellIs" dxfId="2667" priority="2811" operator="between">
      <formula>0</formula>
      <formula>0</formula>
    </cfRule>
  </conditionalFormatting>
  <conditionalFormatting sqref="L331:M331">
    <cfRule type="cellIs" dxfId="2666" priority="2810" operator="between">
      <formula>0</formula>
      <formula>0</formula>
    </cfRule>
  </conditionalFormatting>
  <conditionalFormatting sqref="L329:M329">
    <cfRule type="cellIs" dxfId="2665" priority="2809" operator="between">
      <formula>0</formula>
      <formula>0</formula>
    </cfRule>
  </conditionalFormatting>
  <conditionalFormatting sqref="L182:M182">
    <cfRule type="cellIs" dxfId="2664" priority="2913" operator="between">
      <formula>0</formula>
      <formula>0</formula>
    </cfRule>
  </conditionalFormatting>
  <conditionalFormatting sqref="L180:M180">
    <cfRule type="cellIs" dxfId="2663" priority="2909" operator="between">
      <formula>0</formula>
      <formula>0</formula>
    </cfRule>
  </conditionalFormatting>
  <conditionalFormatting sqref="L183:M183">
    <cfRule type="cellIs" dxfId="2662" priority="2912" operator="between">
      <formula>0</formula>
      <formula>0</formula>
    </cfRule>
  </conditionalFormatting>
  <conditionalFormatting sqref="L178:M178">
    <cfRule type="cellIs" dxfId="2661" priority="2911" operator="between">
      <formula>0</formula>
      <formula>0</formula>
    </cfRule>
  </conditionalFormatting>
  <conditionalFormatting sqref="L181:M181">
    <cfRule type="cellIs" dxfId="2660" priority="2910" operator="between">
      <formula>0</formula>
      <formula>0</formula>
    </cfRule>
  </conditionalFormatting>
  <conditionalFormatting sqref="L175:M175">
    <cfRule type="cellIs" dxfId="2659" priority="2908" operator="between">
      <formula>0</formula>
      <formula>0</formula>
    </cfRule>
  </conditionalFormatting>
  <conditionalFormatting sqref="L172:M172">
    <cfRule type="cellIs" dxfId="2658" priority="2904" operator="between">
      <formula>0</formula>
      <formula>0</formula>
    </cfRule>
  </conditionalFormatting>
  <conditionalFormatting sqref="L176:M176">
    <cfRule type="cellIs" dxfId="2657" priority="2907" operator="between">
      <formula>0</formula>
      <formula>0</formula>
    </cfRule>
  </conditionalFormatting>
  <conditionalFormatting sqref="L171:M171">
    <cfRule type="cellIs" dxfId="2656" priority="2906" operator="between">
      <formula>0</formula>
      <formula>0</formula>
    </cfRule>
  </conditionalFormatting>
  <conditionalFormatting sqref="L174:M174">
    <cfRule type="cellIs" dxfId="2655" priority="2905" operator="between">
      <formula>0</formula>
      <formula>0</formula>
    </cfRule>
  </conditionalFormatting>
  <conditionalFormatting sqref="L343:M343">
    <cfRule type="cellIs" dxfId="2654" priority="2797" operator="between">
      <formula>0</formula>
      <formula>0</formula>
    </cfRule>
  </conditionalFormatting>
  <conditionalFormatting sqref="L224:M224">
    <cfRule type="cellIs" dxfId="2653" priority="2902" operator="between">
      <formula>0</formula>
      <formula>0</formula>
    </cfRule>
  </conditionalFormatting>
  <conditionalFormatting sqref="L222:M222">
    <cfRule type="cellIs" dxfId="2652" priority="2898" operator="between">
      <formula>0</formula>
      <formula>0</formula>
    </cfRule>
  </conditionalFormatting>
  <conditionalFormatting sqref="L226:M226">
    <cfRule type="cellIs" dxfId="2651" priority="2901" operator="between">
      <formula>0</formula>
      <formula>0</formula>
    </cfRule>
  </conditionalFormatting>
  <conditionalFormatting sqref="L221:M221">
    <cfRule type="cellIs" dxfId="2650" priority="2900" operator="between">
      <formula>0</formula>
      <formula>0</formula>
    </cfRule>
  </conditionalFormatting>
  <conditionalFormatting sqref="L223:M223">
    <cfRule type="cellIs" dxfId="2649" priority="2899" operator="between">
      <formula>0</formula>
      <formula>0</formula>
    </cfRule>
  </conditionalFormatting>
  <conditionalFormatting sqref="L217:M217">
    <cfRule type="cellIs" dxfId="2648" priority="2897" operator="between">
      <formula>0</formula>
      <formula>0</formula>
    </cfRule>
  </conditionalFormatting>
  <conditionalFormatting sqref="L215:M215">
    <cfRule type="cellIs" dxfId="2647" priority="2893" operator="between">
      <formula>0</formula>
      <formula>0</formula>
    </cfRule>
  </conditionalFormatting>
  <conditionalFormatting sqref="L218:M218">
    <cfRule type="cellIs" dxfId="2646" priority="2896" operator="between">
      <formula>0</formula>
      <formula>0</formula>
    </cfRule>
  </conditionalFormatting>
  <conditionalFormatting sqref="L214:M214">
    <cfRule type="cellIs" dxfId="2645" priority="2895" operator="between">
      <formula>0</formula>
      <formula>0</formula>
    </cfRule>
  </conditionalFormatting>
  <conditionalFormatting sqref="L216:M216">
    <cfRule type="cellIs" dxfId="2644" priority="2894" operator="between">
      <formula>0</formula>
      <formula>0</formula>
    </cfRule>
  </conditionalFormatting>
  <conditionalFormatting sqref="L205:M205">
    <cfRule type="cellIs" dxfId="2643" priority="2892" operator="between">
      <formula>0</formula>
      <formula>0</formula>
    </cfRule>
  </conditionalFormatting>
  <conditionalFormatting sqref="L209:M209">
    <cfRule type="cellIs" dxfId="2642" priority="2891" operator="between">
      <formula>0</formula>
      <formula>0</formula>
    </cfRule>
  </conditionalFormatting>
  <conditionalFormatting sqref="L210:M210">
    <cfRule type="cellIs" dxfId="2641" priority="2890" operator="between">
      <formula>0</formula>
      <formula>0</formula>
    </cfRule>
  </conditionalFormatting>
  <conditionalFormatting sqref="L206:M206">
    <cfRule type="cellIs" dxfId="2640" priority="2889" operator="between">
      <formula>0</formula>
      <formula>0</formula>
    </cfRule>
  </conditionalFormatting>
  <conditionalFormatting sqref="L208:M208">
    <cfRule type="cellIs" dxfId="2639" priority="2888" operator="between">
      <formula>0</formula>
      <formula>0</formula>
    </cfRule>
  </conditionalFormatting>
  <conditionalFormatting sqref="L204:M204">
    <cfRule type="cellIs" dxfId="2638" priority="2886" operator="between">
      <formula>0</formula>
      <formula>0</formula>
    </cfRule>
  </conditionalFormatting>
  <conditionalFormatting sqref="L202:M202">
    <cfRule type="cellIs" dxfId="2637" priority="2883" operator="between">
      <formula>0</formula>
      <formula>0</formula>
    </cfRule>
  </conditionalFormatting>
  <conditionalFormatting sqref="L230:M230">
    <cfRule type="cellIs" dxfId="2636" priority="2880" operator="between">
      <formula>0</formula>
      <formula>0</formula>
    </cfRule>
  </conditionalFormatting>
  <conditionalFormatting sqref="L227:M227">
    <cfRule type="cellIs" dxfId="2635" priority="2882" operator="between">
      <formula>0</formula>
      <formula>0</formula>
    </cfRule>
  </conditionalFormatting>
  <conditionalFormatting sqref="L200:M200">
    <cfRule type="cellIs" dxfId="2634" priority="2885" operator="between">
      <formula>0</formula>
      <formula>0</formula>
    </cfRule>
  </conditionalFormatting>
  <conditionalFormatting sqref="L203:M203">
    <cfRule type="cellIs" dxfId="2633" priority="2884" operator="between">
      <formula>0</formula>
      <formula>0</formula>
    </cfRule>
  </conditionalFormatting>
  <conditionalFormatting sqref="L229:M229">
    <cfRule type="cellIs" dxfId="2632" priority="2879" operator="between">
      <formula>0</formula>
      <formula>0</formula>
    </cfRule>
  </conditionalFormatting>
  <conditionalFormatting sqref="L228:M228">
    <cfRule type="cellIs" dxfId="2631" priority="2881" operator="between">
      <formula>0</formula>
      <formula>0</formula>
    </cfRule>
  </conditionalFormatting>
  <conditionalFormatting sqref="L362:M362">
    <cfRule type="cellIs" dxfId="2630" priority="2806" operator="between">
      <formula>0</formula>
      <formula>0</formula>
    </cfRule>
  </conditionalFormatting>
  <conditionalFormatting sqref="L233:M233">
    <cfRule type="cellIs" dxfId="2629" priority="2877" operator="between">
      <formula>0</formula>
      <formula>0</formula>
    </cfRule>
  </conditionalFormatting>
  <conditionalFormatting sqref="L234:M234">
    <cfRule type="cellIs" dxfId="2628" priority="2878" operator="between">
      <formula>0</formula>
      <formula>0</formula>
    </cfRule>
  </conditionalFormatting>
  <conditionalFormatting sqref="L358:M358">
    <cfRule type="cellIs" dxfId="2627" priority="2805" operator="between">
      <formula>0</formula>
      <formula>0</formula>
    </cfRule>
  </conditionalFormatting>
  <conditionalFormatting sqref="L361:M361">
    <cfRule type="cellIs" dxfId="2626" priority="2804" operator="between">
      <formula>0</formula>
      <formula>0</formula>
    </cfRule>
  </conditionalFormatting>
  <conditionalFormatting sqref="L257:M257 L251:M251">
    <cfRule type="cellIs" dxfId="2625" priority="2876" operator="between">
      <formula>0</formula>
      <formula>0</formula>
    </cfRule>
  </conditionalFormatting>
  <conditionalFormatting sqref="L262:M262">
    <cfRule type="cellIs" dxfId="2624" priority="2875" operator="between">
      <formula>0</formula>
      <formula>0</formula>
    </cfRule>
  </conditionalFormatting>
  <conditionalFormatting sqref="L259:M259">
    <cfRule type="cellIs" dxfId="2623" priority="2871" operator="between">
      <formula>0</formula>
      <formula>0</formula>
    </cfRule>
  </conditionalFormatting>
  <conditionalFormatting sqref="L263:M263">
    <cfRule type="cellIs" dxfId="2622" priority="2874" operator="between">
      <formula>0</formula>
      <formula>0</formula>
    </cfRule>
  </conditionalFormatting>
  <conditionalFormatting sqref="L258:M258">
    <cfRule type="cellIs" dxfId="2621" priority="2873" operator="between">
      <formula>0</formula>
      <formula>0</formula>
    </cfRule>
  </conditionalFormatting>
  <conditionalFormatting sqref="L260:M260">
    <cfRule type="cellIs" dxfId="2620" priority="2872" operator="between">
      <formula>0</formula>
      <formula>0</formula>
    </cfRule>
  </conditionalFormatting>
  <conditionalFormatting sqref="L254:M254">
    <cfRule type="cellIs" dxfId="2619" priority="2870" operator="between">
      <formula>0</formula>
      <formula>0</formula>
    </cfRule>
  </conditionalFormatting>
  <conditionalFormatting sqref="L252:M252">
    <cfRule type="cellIs" dxfId="2618" priority="2866" operator="between">
      <formula>0</formula>
      <formula>0</formula>
    </cfRule>
  </conditionalFormatting>
  <conditionalFormatting sqref="L256:M256">
    <cfRule type="cellIs" dxfId="2617" priority="2869" operator="between">
      <formula>0</formula>
      <formula>0</formula>
    </cfRule>
  </conditionalFormatting>
  <conditionalFormatting sqref="L347:M347">
    <cfRule type="cellIs" dxfId="2616" priority="2796" operator="between">
      <formula>0</formula>
      <formula>0</formula>
    </cfRule>
  </conditionalFormatting>
  <conditionalFormatting sqref="L350:M350">
    <cfRule type="cellIs" dxfId="2615" priority="2795" operator="between">
      <formula>0</formula>
      <formula>0</formula>
    </cfRule>
  </conditionalFormatting>
  <conditionalFormatting sqref="L253:M253">
    <cfRule type="cellIs" dxfId="2614" priority="2867" operator="between">
      <formula>0</formula>
      <formula>0</formula>
    </cfRule>
  </conditionalFormatting>
  <conditionalFormatting sqref="L344:M344">
    <cfRule type="cellIs" dxfId="2613" priority="2794" operator="between">
      <formula>0</formula>
      <formula>0</formula>
    </cfRule>
  </conditionalFormatting>
  <conditionalFormatting sqref="L346:M346">
    <cfRule type="cellIs" dxfId="2612" priority="2793" operator="between">
      <formula>0</formula>
      <formula>0</formula>
    </cfRule>
  </conditionalFormatting>
  <conditionalFormatting sqref="L243:M243 L235:M235">
    <cfRule type="cellIs" dxfId="2611" priority="2865" operator="between">
      <formula>0</formula>
      <formula>0</formula>
    </cfRule>
  </conditionalFormatting>
  <conditionalFormatting sqref="L248:M248">
    <cfRule type="cellIs" dxfId="2610" priority="2864" operator="between">
      <formula>0</formula>
      <formula>0</formula>
    </cfRule>
  </conditionalFormatting>
  <conditionalFormatting sqref="L246:M246">
    <cfRule type="cellIs" dxfId="2609" priority="2860" operator="between">
      <formula>0</formula>
      <formula>0</formula>
    </cfRule>
  </conditionalFormatting>
  <conditionalFormatting sqref="L249:M249">
    <cfRule type="cellIs" dxfId="2608" priority="2863" operator="between">
      <formula>0</formula>
      <formula>0</formula>
    </cfRule>
  </conditionalFormatting>
  <conditionalFormatting sqref="L245:M245">
    <cfRule type="cellIs" dxfId="2607" priority="2862" operator="between">
      <formula>0</formula>
      <formula>0</formula>
    </cfRule>
  </conditionalFormatting>
  <conditionalFormatting sqref="L247:M247">
    <cfRule type="cellIs" dxfId="2606" priority="2861" operator="between">
      <formula>0</formula>
      <formula>0</formula>
    </cfRule>
  </conditionalFormatting>
  <conditionalFormatting sqref="L339:M339">
    <cfRule type="cellIs" dxfId="2605" priority="2789" operator="between">
      <formula>0</formula>
      <formula>0</formula>
    </cfRule>
  </conditionalFormatting>
  <conditionalFormatting sqref="L338:M338">
    <cfRule type="cellIs" dxfId="2604" priority="2788" operator="between">
      <formula>0</formula>
      <formula>0</formula>
    </cfRule>
  </conditionalFormatting>
  <conditionalFormatting sqref="L241:M241">
    <cfRule type="cellIs" dxfId="2603" priority="2859" operator="between">
      <formula>0</formula>
      <formula>0</formula>
    </cfRule>
  </conditionalFormatting>
  <conditionalFormatting sqref="L388:M388 L381:M381">
    <cfRule type="cellIs" dxfId="2602" priority="2785" operator="between">
      <formula>0</formula>
      <formula>0</formula>
    </cfRule>
  </conditionalFormatting>
  <conditionalFormatting sqref="L394:M394">
    <cfRule type="cellIs" dxfId="2601" priority="2786" operator="between">
      <formula>0</formula>
      <formula>0</formula>
    </cfRule>
  </conditionalFormatting>
  <conditionalFormatting sqref="L238:M238">
    <cfRule type="cellIs" dxfId="2600" priority="2855" operator="between">
      <formula>0</formula>
      <formula>0</formula>
    </cfRule>
  </conditionalFormatting>
  <conditionalFormatting sqref="L242:M242">
    <cfRule type="cellIs" dxfId="2599" priority="2858" operator="between">
      <formula>0</formula>
      <formula>0</formula>
    </cfRule>
  </conditionalFormatting>
  <conditionalFormatting sqref="L236:M236">
    <cfRule type="cellIs" dxfId="2598" priority="2857" operator="between">
      <formula>0</formula>
      <formula>0</formula>
    </cfRule>
  </conditionalFormatting>
  <conditionalFormatting sqref="L239:M239">
    <cfRule type="cellIs" dxfId="2597" priority="2856" operator="between">
      <formula>0</formula>
      <formula>0</formula>
    </cfRule>
  </conditionalFormatting>
  <conditionalFormatting sqref="L288:M288 L281:M281">
    <cfRule type="cellIs" dxfId="2596" priority="2854" operator="between">
      <formula>0</formula>
      <formula>0</formula>
    </cfRule>
  </conditionalFormatting>
  <conditionalFormatting sqref="L373:M373">
    <cfRule type="cellIs" dxfId="2595" priority="2775" operator="between">
      <formula>0</formula>
      <formula>0</formula>
    </cfRule>
  </conditionalFormatting>
  <conditionalFormatting sqref="L273:M273 L265:M265">
    <cfRule type="cellIs" dxfId="2594" priority="2843" operator="between">
      <formula>0</formula>
      <formula>0</formula>
    </cfRule>
  </conditionalFormatting>
  <conditionalFormatting sqref="L40:M40">
    <cfRule type="cellIs" dxfId="2593" priority="2765" operator="between">
      <formula>0</formula>
      <formula>0</formula>
    </cfRule>
  </conditionalFormatting>
  <conditionalFormatting sqref="L276:M276">
    <cfRule type="cellIs" dxfId="2592" priority="2838" operator="between">
      <formula>0</formula>
      <formula>0</formula>
    </cfRule>
  </conditionalFormatting>
  <conditionalFormatting sqref="L275:M275">
    <cfRule type="cellIs" dxfId="2591" priority="2840" operator="between">
      <formula>0</formula>
      <formula>0</formula>
    </cfRule>
  </conditionalFormatting>
  <conditionalFormatting sqref="L277:M277">
    <cfRule type="cellIs" dxfId="2590" priority="2839" operator="between">
      <formula>0</formula>
      <formula>0</formula>
    </cfRule>
  </conditionalFormatting>
  <conditionalFormatting sqref="L271:M271">
    <cfRule type="cellIs" dxfId="2589" priority="2837" operator="between">
      <formula>0</formula>
      <formula>0</formula>
    </cfRule>
  </conditionalFormatting>
  <conditionalFormatting sqref="L269:M269">
    <cfRule type="cellIs" dxfId="2588" priority="2833" operator="between">
      <formula>0</formula>
      <formula>0</formula>
    </cfRule>
  </conditionalFormatting>
  <conditionalFormatting sqref="L272:M272">
    <cfRule type="cellIs" dxfId="2587" priority="2836" operator="between">
      <formula>0</formula>
      <formula>0</formula>
    </cfRule>
  </conditionalFormatting>
  <conditionalFormatting sqref="L266:M266">
    <cfRule type="cellIs" dxfId="2586" priority="2835" operator="between">
      <formula>0</formula>
      <formula>0</formula>
    </cfRule>
  </conditionalFormatting>
  <conditionalFormatting sqref="L270:M270">
    <cfRule type="cellIs" dxfId="2585" priority="2834" operator="between">
      <formula>0</formula>
      <formula>0</formula>
    </cfRule>
  </conditionalFormatting>
  <conditionalFormatting sqref="L319:M319 L312:M312">
    <cfRule type="cellIs" dxfId="2584" priority="2832" operator="between">
      <formula>0</formula>
      <formula>0</formula>
    </cfRule>
  </conditionalFormatting>
  <conditionalFormatting sqref="L322:M322">
    <cfRule type="cellIs" dxfId="2583" priority="2828" operator="between">
      <formula>0</formula>
      <formula>0</formula>
    </cfRule>
  </conditionalFormatting>
  <conditionalFormatting sqref="L323:M323">
    <cfRule type="cellIs" dxfId="2582" priority="2829" operator="between">
      <formula>0</formula>
      <formula>0</formula>
    </cfRule>
  </conditionalFormatting>
  <conditionalFormatting sqref="L316:M316">
    <cfRule type="cellIs" dxfId="2581" priority="2827" operator="between">
      <formula>0</formula>
      <formula>0</formula>
    </cfRule>
  </conditionalFormatting>
  <conditionalFormatting sqref="L314:M314">
    <cfRule type="cellIs" dxfId="2580" priority="2823" operator="between">
      <formula>0</formula>
      <formula>0</formula>
    </cfRule>
  </conditionalFormatting>
  <conditionalFormatting sqref="L318:M318">
    <cfRule type="cellIs" dxfId="2579" priority="2826" operator="between">
      <formula>0</formula>
      <formula>0</formula>
    </cfRule>
  </conditionalFormatting>
  <conditionalFormatting sqref="L313:M313">
    <cfRule type="cellIs" dxfId="2578" priority="2825" operator="between">
      <formula>0</formula>
      <formula>0</formula>
    </cfRule>
  </conditionalFormatting>
  <conditionalFormatting sqref="L315:M315">
    <cfRule type="cellIs" dxfId="2577" priority="2824" operator="between">
      <formula>0</formula>
      <formula>0</formula>
    </cfRule>
  </conditionalFormatting>
  <conditionalFormatting sqref="L304:M304">
    <cfRule type="cellIs" dxfId="2576" priority="2822" operator="between">
      <formula>0</formula>
      <formula>0</formula>
    </cfRule>
  </conditionalFormatting>
  <conditionalFormatting sqref="L307:M307">
    <cfRule type="cellIs" dxfId="2575" priority="2817" operator="between">
      <formula>0</formula>
      <formula>0</formula>
    </cfRule>
  </conditionalFormatting>
  <conditionalFormatting sqref="L308:M308">
    <cfRule type="cellIs" dxfId="2574" priority="2818" operator="between">
      <formula>0</formula>
      <formula>0</formula>
    </cfRule>
  </conditionalFormatting>
  <conditionalFormatting sqref="L302:M302">
    <cfRule type="cellIs" dxfId="2573" priority="2816" operator="between">
      <formula>0</formula>
      <formula>0</formula>
    </cfRule>
  </conditionalFormatting>
  <conditionalFormatting sqref="L303:M303">
    <cfRule type="cellIs" dxfId="2572" priority="2815" operator="between">
      <formula>0</formula>
      <formula>0</formula>
    </cfRule>
  </conditionalFormatting>
  <conditionalFormatting sqref="L363:M363">
    <cfRule type="cellIs" dxfId="2571" priority="2808" operator="between">
      <formula>0</formula>
      <formula>0</formula>
    </cfRule>
  </conditionalFormatting>
  <conditionalFormatting sqref="L351:M351">
    <cfRule type="cellIs" dxfId="2570" priority="2807" operator="between">
      <formula>0</formula>
      <formula>0</formula>
    </cfRule>
  </conditionalFormatting>
  <conditionalFormatting sqref="L359:M359">
    <cfRule type="cellIs" dxfId="2569" priority="2803" operator="between">
      <formula>0</formula>
      <formula>0</formula>
    </cfRule>
  </conditionalFormatting>
  <conditionalFormatting sqref="L356:M356">
    <cfRule type="cellIs" dxfId="2568" priority="2802" operator="between">
      <formula>0</formula>
      <formula>0</formula>
    </cfRule>
  </conditionalFormatting>
  <conditionalFormatting sqref="L353:M353">
    <cfRule type="cellIs" dxfId="2567" priority="2798" operator="between">
      <formula>0</formula>
      <formula>0</formula>
    </cfRule>
  </conditionalFormatting>
  <conditionalFormatting sqref="L357:M357">
    <cfRule type="cellIs" dxfId="2566" priority="2801" operator="between">
      <formula>0</formula>
      <formula>0</formula>
    </cfRule>
  </conditionalFormatting>
  <conditionalFormatting sqref="L352:M352">
    <cfRule type="cellIs" dxfId="2565" priority="2800" operator="between">
      <formula>0</formula>
      <formula>0</formula>
    </cfRule>
  </conditionalFormatting>
  <conditionalFormatting sqref="L354:M354">
    <cfRule type="cellIs" dxfId="2564" priority="2799" operator="between">
      <formula>0</formula>
      <formula>0</formula>
    </cfRule>
  </conditionalFormatting>
  <conditionalFormatting sqref="L345:M345">
    <cfRule type="cellIs" dxfId="2563" priority="2792" operator="between">
      <formula>0</formula>
      <formula>0</formula>
    </cfRule>
  </conditionalFormatting>
  <conditionalFormatting sqref="L340:M340">
    <cfRule type="cellIs" dxfId="2562" priority="2791" operator="between">
      <formula>0</formula>
      <formula>0</formula>
    </cfRule>
  </conditionalFormatting>
  <conditionalFormatting sqref="L341:M341">
    <cfRule type="cellIs" dxfId="2561" priority="2790" operator="between">
      <formula>0</formula>
      <formula>0</formula>
    </cfRule>
  </conditionalFormatting>
  <conditionalFormatting sqref="L365:M365 L367:M367">
    <cfRule type="cellIs" dxfId="2560" priority="2787" operator="between">
      <formula>0</formula>
      <formula>0</formula>
    </cfRule>
  </conditionalFormatting>
  <conditionalFormatting sqref="L393:M393">
    <cfRule type="cellIs" dxfId="2559" priority="2784" operator="between">
      <formula>0</formula>
      <formula>0</formula>
    </cfRule>
  </conditionalFormatting>
  <conditionalFormatting sqref="L390:M390">
    <cfRule type="cellIs" dxfId="2558" priority="2781" operator="between">
      <formula>0</formula>
      <formula>0</formula>
    </cfRule>
  </conditionalFormatting>
  <conditionalFormatting sqref="L389:M389">
    <cfRule type="cellIs" dxfId="2557" priority="2783" operator="between">
      <formula>0</formula>
      <formula>0</formula>
    </cfRule>
  </conditionalFormatting>
  <conditionalFormatting sqref="L392:M392">
    <cfRule type="cellIs" dxfId="2556" priority="2782" operator="between">
      <formula>0</formula>
      <formula>0</formula>
    </cfRule>
  </conditionalFormatting>
  <conditionalFormatting sqref="L386:M386">
    <cfRule type="cellIs" dxfId="2555" priority="2780" operator="between">
      <formula>0</formula>
      <formula>0</formula>
    </cfRule>
  </conditionalFormatting>
  <conditionalFormatting sqref="L383:M383">
    <cfRule type="cellIs" dxfId="2554" priority="2776" operator="between">
      <formula>0</formula>
      <formula>0</formula>
    </cfRule>
  </conditionalFormatting>
  <conditionalFormatting sqref="L387:M387">
    <cfRule type="cellIs" dxfId="2553" priority="2779" operator="between">
      <formula>0</formula>
      <formula>0</formula>
    </cfRule>
  </conditionalFormatting>
  <conditionalFormatting sqref="L382:M382">
    <cfRule type="cellIs" dxfId="2552" priority="2778" operator="between">
      <formula>0</formula>
      <formula>0</formula>
    </cfRule>
  </conditionalFormatting>
  <conditionalFormatting sqref="L384:M384">
    <cfRule type="cellIs" dxfId="2551" priority="2777" operator="between">
      <formula>0</formula>
      <formula>0</formula>
    </cfRule>
  </conditionalFormatting>
  <conditionalFormatting sqref="L378:M378">
    <cfRule type="cellIs" dxfId="2550" priority="2774" operator="between">
      <formula>0</formula>
      <formula>0</formula>
    </cfRule>
  </conditionalFormatting>
  <conditionalFormatting sqref="L376:M376">
    <cfRule type="cellIs" dxfId="2549" priority="2770" operator="between">
      <formula>0</formula>
      <formula>0</formula>
    </cfRule>
  </conditionalFormatting>
  <conditionalFormatting sqref="L380:M380">
    <cfRule type="cellIs" dxfId="2548" priority="2773" operator="between">
      <formula>0</formula>
      <formula>0</formula>
    </cfRule>
  </conditionalFormatting>
  <conditionalFormatting sqref="L375:M375">
    <cfRule type="cellIs" dxfId="2547" priority="2772" operator="between">
      <formula>0</formula>
      <formula>0</formula>
    </cfRule>
  </conditionalFormatting>
  <conditionalFormatting sqref="L377:M377">
    <cfRule type="cellIs" dxfId="2546" priority="2771" operator="between">
      <formula>0</formula>
      <formula>0</formula>
    </cfRule>
  </conditionalFormatting>
  <conditionalFormatting sqref="L370:M370">
    <cfRule type="cellIs" dxfId="2545" priority="2769" operator="between">
      <formula>0</formula>
      <formula>0</formula>
    </cfRule>
  </conditionalFormatting>
  <conditionalFormatting sqref="L368:M368">
    <cfRule type="cellIs" dxfId="2544" priority="2766" operator="between">
      <formula>0</formula>
      <formula>0</formula>
    </cfRule>
  </conditionalFormatting>
  <conditionalFormatting sqref="L371:M371">
    <cfRule type="cellIs" dxfId="2543" priority="2768" operator="between">
      <formula>0</formula>
      <formula>0</formula>
    </cfRule>
  </conditionalFormatting>
  <conditionalFormatting sqref="L369:M369">
    <cfRule type="cellIs" dxfId="2542" priority="2767" operator="between">
      <formula>0</formula>
      <formula>0</formula>
    </cfRule>
  </conditionalFormatting>
  <conditionalFormatting sqref="L138:M138">
    <cfRule type="cellIs" dxfId="2541" priority="2764" operator="between">
      <formula>0</formula>
      <formula>0</formula>
    </cfRule>
  </conditionalFormatting>
  <conditionalFormatting sqref="N42:O42 N49:O49 N56:O56 N86:O86 N94:O94 N101:O103 N139:O139 N131:O131 N123:O123 N116:O116 N108:O108 N169:O169 N198:O199 N232:O232 N264:O264 N296:O298 N333:O335 N326:O327 N364:O364 N395:O395 N337:O337 N397:O397">
    <cfRule type="cellIs" dxfId="2540" priority="2763" operator="between">
      <formula>0</formula>
      <formula>0</formula>
    </cfRule>
  </conditionalFormatting>
  <conditionalFormatting sqref="N42:O42 N49:O49 N56:O56">
    <cfRule type="cellIs" dxfId="2539" priority="2760" operator="between">
      <formula>0</formula>
      <formula>0</formula>
    </cfRule>
  </conditionalFormatting>
  <conditionalFormatting sqref="N1">
    <cfRule type="cellIs" dxfId="2538" priority="2759" operator="between">
      <formula>0</formula>
      <formula>0</formula>
    </cfRule>
  </conditionalFormatting>
  <conditionalFormatting sqref="N1">
    <cfRule type="cellIs" dxfId="2537" priority="2758" operator="between">
      <formula>0</formula>
      <formula>0</formula>
    </cfRule>
  </conditionalFormatting>
  <conditionalFormatting sqref="N1">
    <cfRule type="cellIs" dxfId="2536" priority="2757" operator="between">
      <formula>0</formula>
      <formula>0</formula>
    </cfRule>
  </conditionalFormatting>
  <conditionalFormatting sqref="N128:O128">
    <cfRule type="cellIs" dxfId="2535" priority="2692" operator="between">
      <formula>0</formula>
      <formula>0</formula>
    </cfRule>
  </conditionalFormatting>
  <conditionalFormatting sqref="N129:O129">
    <cfRule type="cellIs" dxfId="2534" priority="2691" operator="between">
      <formula>0</formula>
      <formula>0</formula>
    </cfRule>
  </conditionalFormatting>
  <conditionalFormatting sqref="N125:O125">
    <cfRule type="cellIs" dxfId="2533" priority="2690" operator="between">
      <formula>0</formula>
      <formula>0</formula>
    </cfRule>
  </conditionalFormatting>
  <conditionalFormatting sqref="N127:O127">
    <cfRule type="cellIs" dxfId="2532" priority="2689" operator="between">
      <formula>0</formula>
      <formula>0</formula>
    </cfRule>
  </conditionalFormatting>
  <conditionalFormatting sqref="N126:O126">
    <cfRule type="cellIs" dxfId="2531" priority="2688" operator="between">
      <formula>0</formula>
      <formula>0</formula>
    </cfRule>
  </conditionalFormatting>
  <conditionalFormatting sqref="N121:O121">
    <cfRule type="cellIs" dxfId="2530" priority="2687" operator="between">
      <formula>0</formula>
      <formula>0</formula>
    </cfRule>
  </conditionalFormatting>
  <conditionalFormatting sqref="N117:O117">
    <cfRule type="cellIs" dxfId="2529" priority="2685" operator="between">
      <formula>0</formula>
      <formula>0</formula>
    </cfRule>
  </conditionalFormatting>
  <conditionalFormatting sqref="N120:O120">
    <cfRule type="cellIs" dxfId="2528" priority="2684" operator="between">
      <formula>0</formula>
      <formula>0</formula>
    </cfRule>
  </conditionalFormatting>
  <conditionalFormatting sqref="N119:O119">
    <cfRule type="cellIs" dxfId="2527" priority="2683" operator="between">
      <formula>0</formula>
      <formula>0</formula>
    </cfRule>
  </conditionalFormatting>
  <conditionalFormatting sqref="N30:O30">
    <cfRule type="cellIs" dxfId="2526" priority="2742" operator="between">
      <formula>0</formula>
      <formula>0</formula>
    </cfRule>
  </conditionalFormatting>
  <conditionalFormatting sqref="N28:O28">
    <cfRule type="cellIs" dxfId="2525" priority="2738" operator="between">
      <formula>0</formula>
      <formula>0</formula>
    </cfRule>
  </conditionalFormatting>
  <conditionalFormatting sqref="N31:O31">
    <cfRule type="cellIs" dxfId="2524" priority="2741" operator="between">
      <formula>0</formula>
      <formula>0</formula>
    </cfRule>
  </conditionalFormatting>
  <conditionalFormatting sqref="N27:O27">
    <cfRule type="cellIs" dxfId="2523" priority="2740" operator="between">
      <formula>0</formula>
      <formula>0</formula>
    </cfRule>
  </conditionalFormatting>
  <conditionalFormatting sqref="N29:O29">
    <cfRule type="cellIs" dxfId="2522" priority="2739" operator="between">
      <formula>0</formula>
      <formula>0</formula>
    </cfRule>
  </conditionalFormatting>
  <conditionalFormatting sqref="N133:O133">
    <cfRule type="cellIs" dxfId="2521" priority="2672" operator="between">
      <formula>0</formula>
      <formula>0</formula>
    </cfRule>
  </conditionalFormatting>
  <conditionalFormatting sqref="N132:O132">
    <cfRule type="cellIs" dxfId="2520" priority="2671" operator="between">
      <formula>0</formula>
      <formula>0</formula>
    </cfRule>
  </conditionalFormatting>
  <conditionalFormatting sqref="N167:O167">
    <cfRule type="cellIs" dxfId="2519" priority="2669" operator="between">
      <formula>0</formula>
      <formula>0</formula>
    </cfRule>
  </conditionalFormatting>
  <conditionalFormatting sqref="N38:O38">
    <cfRule type="cellIs" dxfId="2518" priority="2734" operator="between">
      <formula>0</formula>
      <formula>0</formula>
    </cfRule>
  </conditionalFormatting>
  <conditionalFormatting sqref="N41:O41">
    <cfRule type="cellIs" dxfId="2517" priority="2733" operator="between">
      <formula>0</formula>
      <formula>0</formula>
    </cfRule>
  </conditionalFormatting>
  <conditionalFormatting sqref="N47:O47">
    <cfRule type="cellIs" dxfId="2516" priority="2732" operator="between">
      <formula>0</formula>
      <formula>0</formula>
    </cfRule>
  </conditionalFormatting>
  <conditionalFormatting sqref="N44:O44">
    <cfRule type="cellIs" dxfId="2515" priority="2728" operator="between">
      <formula>0</formula>
      <formula>0</formula>
    </cfRule>
  </conditionalFormatting>
  <conditionalFormatting sqref="N48:O48">
    <cfRule type="cellIs" dxfId="2514" priority="2731" operator="between">
      <formula>0</formula>
      <formula>0</formula>
    </cfRule>
  </conditionalFormatting>
  <conditionalFormatting sqref="N43:O43">
    <cfRule type="cellIs" dxfId="2513" priority="2730" operator="between">
      <formula>0</formula>
      <formula>0</formula>
    </cfRule>
  </conditionalFormatting>
  <conditionalFormatting sqref="N46:O46">
    <cfRule type="cellIs" dxfId="2512" priority="2729" operator="between">
      <formula>0</formula>
      <formula>0</formula>
    </cfRule>
  </conditionalFormatting>
  <conditionalFormatting sqref="N54:O54">
    <cfRule type="cellIs" dxfId="2511" priority="2727" operator="between">
      <formula>0</formula>
      <formula>0</formula>
    </cfRule>
  </conditionalFormatting>
  <conditionalFormatting sqref="N52:O52">
    <cfRule type="cellIs" dxfId="2510" priority="2723" operator="between">
      <formula>0</formula>
      <formula>0</formula>
    </cfRule>
  </conditionalFormatting>
  <conditionalFormatting sqref="N55:O55">
    <cfRule type="cellIs" dxfId="2509" priority="2726" operator="between">
      <formula>0</formula>
      <formula>0</formula>
    </cfRule>
  </conditionalFormatting>
  <conditionalFormatting sqref="N50:O50">
    <cfRule type="cellIs" dxfId="2508" priority="2725" operator="between">
      <formula>0</formula>
      <formula>0</formula>
    </cfRule>
  </conditionalFormatting>
  <conditionalFormatting sqref="N152:O152">
    <cfRule type="cellIs" dxfId="2507" priority="2658" operator="between">
      <formula>0</formula>
      <formula>0</formula>
    </cfRule>
  </conditionalFormatting>
  <conditionalFormatting sqref="N53:O53">
    <cfRule type="cellIs" dxfId="2506" priority="2724" operator="between">
      <formula>0</formula>
      <formula>0</formula>
    </cfRule>
  </conditionalFormatting>
  <conditionalFormatting sqref="N153:O153">
    <cfRule type="cellIs" dxfId="2505" priority="2657" operator="between">
      <formula>0</formula>
      <formula>0</formula>
    </cfRule>
  </conditionalFormatting>
  <conditionalFormatting sqref="N148:O148">
    <cfRule type="cellIs" dxfId="2504" priority="2656" operator="between">
      <formula>0</formula>
      <formula>0</formula>
    </cfRule>
  </conditionalFormatting>
  <conditionalFormatting sqref="N151:O151">
    <cfRule type="cellIs" dxfId="2503" priority="2655" operator="between">
      <formula>0</formula>
      <formula>0</formula>
    </cfRule>
  </conditionalFormatting>
  <conditionalFormatting sqref="N150:O150">
    <cfRule type="cellIs" dxfId="2502" priority="2654" operator="between">
      <formula>0</formula>
      <formula>0</formula>
    </cfRule>
  </conditionalFormatting>
  <conditionalFormatting sqref="N145:O145">
    <cfRule type="cellIs" dxfId="2501" priority="2653" operator="between">
      <formula>0</formula>
      <formula>0</formula>
    </cfRule>
  </conditionalFormatting>
  <conditionalFormatting sqref="N146:O146">
    <cfRule type="cellIs" dxfId="2500" priority="2652" operator="between">
      <formula>0</formula>
      <formula>0</formula>
    </cfRule>
  </conditionalFormatting>
  <conditionalFormatting sqref="N141:O141">
    <cfRule type="cellIs" dxfId="2499" priority="2651" operator="between">
      <formula>0</formula>
      <formula>0</formula>
    </cfRule>
  </conditionalFormatting>
  <conditionalFormatting sqref="N144:O144">
    <cfRule type="cellIs" dxfId="2498" priority="2650" operator="between">
      <formula>0</formula>
      <formula>0</formula>
    </cfRule>
  </conditionalFormatting>
  <conditionalFormatting sqref="N142:O142">
    <cfRule type="cellIs" dxfId="2497" priority="2649" operator="between">
      <formula>0</formula>
      <formula>0</formula>
    </cfRule>
  </conditionalFormatting>
  <conditionalFormatting sqref="N197:O197">
    <cfRule type="cellIs" dxfId="2496" priority="2646" operator="between">
      <formula>0</formula>
      <formula>0</formula>
    </cfRule>
  </conditionalFormatting>
  <conditionalFormatting sqref="N193:O193">
    <cfRule type="cellIs" dxfId="2495" priority="2645" operator="between">
      <formula>0</formula>
      <formula>0</formula>
    </cfRule>
  </conditionalFormatting>
  <conditionalFormatting sqref="N98:O98">
    <cfRule type="cellIs" dxfId="2494" priority="2712" operator="between">
      <formula>0</formula>
      <formula>0</formula>
    </cfRule>
  </conditionalFormatting>
  <conditionalFormatting sqref="N195:O195">
    <cfRule type="cellIs" dxfId="2493" priority="2644" operator="between">
      <formula>0</formula>
      <formula>0</formula>
    </cfRule>
  </conditionalFormatting>
  <conditionalFormatting sqref="N96:O96">
    <cfRule type="cellIs" dxfId="2492" priority="2708" operator="between">
      <formula>0</formula>
      <formula>0</formula>
    </cfRule>
  </conditionalFormatting>
  <conditionalFormatting sqref="N100:O100">
    <cfRule type="cellIs" dxfId="2491" priority="2711" operator="between">
      <formula>0</formula>
      <formula>0</formula>
    </cfRule>
  </conditionalFormatting>
  <conditionalFormatting sqref="N194:O194">
    <cfRule type="cellIs" dxfId="2490" priority="2643" operator="between">
      <formula>0</formula>
      <formula>0</formula>
    </cfRule>
  </conditionalFormatting>
  <conditionalFormatting sqref="N95:O95">
    <cfRule type="cellIs" dxfId="2489" priority="2710" operator="between">
      <formula>0</formula>
      <formula>0</formula>
    </cfRule>
  </conditionalFormatting>
  <conditionalFormatting sqref="N189:O189">
    <cfRule type="cellIs" dxfId="2488" priority="2642" operator="between">
      <formula>0</formula>
      <formula>0</formula>
    </cfRule>
  </conditionalFormatting>
  <conditionalFormatting sqref="N97:O97">
    <cfRule type="cellIs" dxfId="2487" priority="2709" operator="between">
      <formula>0</formula>
      <formula>0</formula>
    </cfRule>
  </conditionalFormatting>
  <conditionalFormatting sqref="N186:O186">
    <cfRule type="cellIs" dxfId="2486" priority="2640" operator="between">
      <formula>0</formula>
      <formula>0</formula>
    </cfRule>
  </conditionalFormatting>
  <conditionalFormatting sqref="N188:O188">
    <cfRule type="cellIs" dxfId="2485" priority="2639" operator="between">
      <formula>0</formula>
      <formula>0</formula>
    </cfRule>
  </conditionalFormatting>
  <conditionalFormatting sqref="N187:O187">
    <cfRule type="cellIs" dxfId="2484" priority="2638" operator="between">
      <formula>0</formula>
      <formula>0</formula>
    </cfRule>
  </conditionalFormatting>
  <conditionalFormatting sqref="N177:O177 N170:O170">
    <cfRule type="cellIs" dxfId="2483" priority="2637" operator="between">
      <formula>0</formula>
      <formula>0</formula>
    </cfRule>
  </conditionalFormatting>
  <conditionalFormatting sqref="N91:O91">
    <cfRule type="cellIs" dxfId="2482" priority="2697" operator="between">
      <formula>0</formula>
      <formula>0</formula>
    </cfRule>
  </conditionalFormatting>
  <conditionalFormatting sqref="N89:O89">
    <cfRule type="cellIs" dxfId="2481" priority="2693" operator="between">
      <formula>0</formula>
      <formula>0</formula>
    </cfRule>
  </conditionalFormatting>
  <conditionalFormatting sqref="N92:O92">
    <cfRule type="cellIs" dxfId="2480" priority="2696" operator="between">
      <formula>0</formula>
      <formula>0</formula>
    </cfRule>
  </conditionalFormatting>
  <conditionalFormatting sqref="N88:O88">
    <cfRule type="cellIs" dxfId="2479" priority="2695" operator="between">
      <formula>0</formula>
      <formula>0</formula>
    </cfRule>
  </conditionalFormatting>
  <conditionalFormatting sqref="N220:O220 N211:O211">
    <cfRule type="cellIs" dxfId="2478" priority="2626" operator="between">
      <formula>0</formula>
      <formula>0</formula>
    </cfRule>
  </conditionalFormatting>
  <conditionalFormatting sqref="N90:O90">
    <cfRule type="cellIs" dxfId="2477" priority="2694" operator="between">
      <formula>0</formula>
      <formula>0</formula>
    </cfRule>
  </conditionalFormatting>
  <conditionalFormatting sqref="N122:O122">
    <cfRule type="cellIs" dxfId="2476" priority="2686" operator="between">
      <formula>0</formula>
      <formula>0</formula>
    </cfRule>
  </conditionalFormatting>
  <conditionalFormatting sqref="N114:O114">
    <cfRule type="cellIs" dxfId="2475" priority="2682" operator="between">
      <formula>0</formula>
      <formula>0</formula>
    </cfRule>
  </conditionalFormatting>
  <conditionalFormatting sqref="N293:O293">
    <cfRule type="cellIs" dxfId="2474" priority="2576" operator="between">
      <formula>0</formula>
      <formula>0</formula>
    </cfRule>
  </conditionalFormatting>
  <conditionalFormatting sqref="N110:O110">
    <cfRule type="cellIs" dxfId="2473" priority="2678" operator="between">
      <formula>0</formula>
      <formula>0</formula>
    </cfRule>
  </conditionalFormatting>
  <conditionalFormatting sqref="N115:O115">
    <cfRule type="cellIs" dxfId="2472" priority="2681" operator="between">
      <formula>0</formula>
      <formula>0</formula>
    </cfRule>
  </conditionalFormatting>
  <conditionalFormatting sqref="N295:O295">
    <cfRule type="cellIs" dxfId="2471" priority="2575" operator="between">
      <formula>0</formula>
      <formula>0</formula>
    </cfRule>
  </conditionalFormatting>
  <conditionalFormatting sqref="N109:O109">
    <cfRule type="cellIs" dxfId="2470" priority="2680" operator="between">
      <formula>0</formula>
      <formula>0</formula>
    </cfRule>
  </conditionalFormatting>
  <conditionalFormatting sqref="N289:O289">
    <cfRule type="cellIs" dxfId="2469" priority="2574" operator="between">
      <formula>0</formula>
      <formula>0</formula>
    </cfRule>
  </conditionalFormatting>
  <conditionalFormatting sqref="N113:O113">
    <cfRule type="cellIs" dxfId="2468" priority="2679" operator="between">
      <formula>0</formula>
      <formula>0</formula>
    </cfRule>
  </conditionalFormatting>
  <conditionalFormatting sqref="N291:O291">
    <cfRule type="cellIs" dxfId="2467" priority="2573" operator="between">
      <formula>0</formula>
      <formula>0</formula>
    </cfRule>
  </conditionalFormatting>
  <conditionalFormatting sqref="N290:O290">
    <cfRule type="cellIs" dxfId="2466" priority="2572" operator="between">
      <formula>0</formula>
      <formula>0</formula>
    </cfRule>
  </conditionalFormatting>
  <conditionalFormatting sqref="N106:O106">
    <cfRule type="cellIs" dxfId="2465" priority="2675" operator="between">
      <formula>0</formula>
      <formula>0</formula>
    </cfRule>
  </conditionalFormatting>
  <conditionalFormatting sqref="N104:O104">
    <cfRule type="cellIs" dxfId="2464" priority="2677" operator="between">
      <formula>0</formula>
      <formula>0</formula>
    </cfRule>
  </conditionalFormatting>
  <conditionalFormatting sqref="N285:O285">
    <cfRule type="cellIs" dxfId="2463" priority="2571" operator="between">
      <formula>0</formula>
      <formula>0</formula>
    </cfRule>
  </conditionalFormatting>
  <conditionalFormatting sqref="N107:O107">
    <cfRule type="cellIs" dxfId="2462" priority="2676" operator="between">
      <formula>0</formula>
      <formula>0</formula>
    </cfRule>
  </conditionalFormatting>
  <conditionalFormatting sqref="N287:O287">
    <cfRule type="cellIs" dxfId="2461" priority="2570" operator="between">
      <formula>0</formula>
      <formula>0</formula>
    </cfRule>
  </conditionalFormatting>
  <conditionalFormatting sqref="N282:O282">
    <cfRule type="cellIs" dxfId="2460" priority="2569" operator="between">
      <formula>0</formula>
      <formula>0</formula>
    </cfRule>
  </conditionalFormatting>
  <conditionalFormatting sqref="N134:O134">
    <cfRule type="cellIs" dxfId="2459" priority="2674" operator="between">
      <formula>0</formula>
      <formula>0</formula>
    </cfRule>
  </conditionalFormatting>
  <conditionalFormatting sqref="N284:O284">
    <cfRule type="cellIs" dxfId="2458" priority="2568" operator="between">
      <formula>0</formula>
      <formula>0</formula>
    </cfRule>
  </conditionalFormatting>
  <conditionalFormatting sqref="N135:O135">
    <cfRule type="cellIs" dxfId="2457" priority="2673" operator="between">
      <formula>0</formula>
      <formula>0</formula>
    </cfRule>
  </conditionalFormatting>
  <conditionalFormatting sqref="N283:O283">
    <cfRule type="cellIs" dxfId="2456" priority="2567" operator="between">
      <formula>0</formula>
      <formula>0</formula>
    </cfRule>
  </conditionalFormatting>
  <conditionalFormatting sqref="N278:O278">
    <cfRule type="cellIs" dxfId="2455" priority="2565" operator="between">
      <formula>0</formula>
      <formula>0</formula>
    </cfRule>
  </conditionalFormatting>
  <conditionalFormatting sqref="N279:O279">
    <cfRule type="cellIs" dxfId="2454" priority="2564" operator="between">
      <formula>0</formula>
      <formula>0</formula>
    </cfRule>
  </conditionalFormatting>
  <conditionalFormatting sqref="N162:O162 N154:O154">
    <cfRule type="cellIs" dxfId="2453" priority="2670" operator="between">
      <formula>0</formula>
      <formula>0</formula>
    </cfRule>
  </conditionalFormatting>
  <conditionalFormatting sqref="N165:O165">
    <cfRule type="cellIs" dxfId="2452" priority="2665" operator="between">
      <formula>0</formula>
      <formula>0</formula>
    </cfRule>
  </conditionalFormatting>
  <conditionalFormatting sqref="N163:O163">
    <cfRule type="cellIs" dxfId="2451" priority="2667" operator="between">
      <formula>0</formula>
      <formula>0</formula>
    </cfRule>
  </conditionalFormatting>
  <conditionalFormatting sqref="N166:O166">
    <cfRule type="cellIs" dxfId="2450" priority="2666" operator="between">
      <formula>0</formula>
      <formula>0</formula>
    </cfRule>
  </conditionalFormatting>
  <conditionalFormatting sqref="N159:O159">
    <cfRule type="cellIs" dxfId="2449" priority="2664" operator="between">
      <formula>0</formula>
      <formula>0</formula>
    </cfRule>
  </conditionalFormatting>
  <conditionalFormatting sqref="N157:O157">
    <cfRule type="cellIs" dxfId="2448" priority="2660" operator="between">
      <formula>0</formula>
      <formula>0</formula>
    </cfRule>
  </conditionalFormatting>
  <conditionalFormatting sqref="N160:O160">
    <cfRule type="cellIs" dxfId="2447" priority="2663" operator="between">
      <formula>0</formula>
      <formula>0</formula>
    </cfRule>
  </conditionalFormatting>
  <conditionalFormatting sqref="N156:O156">
    <cfRule type="cellIs" dxfId="2446" priority="2662" operator="between">
      <formula>0</formula>
      <formula>0</formula>
    </cfRule>
  </conditionalFormatting>
  <conditionalFormatting sqref="N158:O158">
    <cfRule type="cellIs" dxfId="2445" priority="2661" operator="between">
      <formula>0</formula>
      <formula>0</formula>
    </cfRule>
  </conditionalFormatting>
  <conditionalFormatting sqref="N325:O325">
    <cfRule type="cellIs" dxfId="2444" priority="2554" operator="between">
      <formula>0</formula>
      <formula>0</formula>
    </cfRule>
  </conditionalFormatting>
  <conditionalFormatting sqref="N320:O320">
    <cfRule type="cellIs" dxfId="2443" priority="2553" operator="between">
      <formula>0</formula>
      <formula>0</formula>
    </cfRule>
  </conditionalFormatting>
  <conditionalFormatting sqref="N147:O147 N140:O140">
    <cfRule type="cellIs" dxfId="2442" priority="2659" operator="between">
      <formula>0</formula>
      <formula>0</formula>
    </cfRule>
  </conditionalFormatting>
  <conditionalFormatting sqref="N309:O309">
    <cfRule type="cellIs" dxfId="2441" priority="2544" operator="between">
      <formula>0</formula>
      <formula>0</formula>
    </cfRule>
  </conditionalFormatting>
  <conditionalFormatting sqref="N310:O310">
    <cfRule type="cellIs" dxfId="2440" priority="2543" operator="between">
      <formula>0</formula>
      <formula>0</formula>
    </cfRule>
  </conditionalFormatting>
  <conditionalFormatting sqref="N306:O306">
    <cfRule type="cellIs" dxfId="2439" priority="2542" operator="between">
      <formula>0</formula>
      <formula>0</formula>
    </cfRule>
  </conditionalFormatting>
  <conditionalFormatting sqref="N192:O192 N184:O184">
    <cfRule type="cellIs" dxfId="2438" priority="2648" operator="between">
      <formula>0</formula>
      <formula>0</formula>
    </cfRule>
  </conditionalFormatting>
  <conditionalFormatting sqref="N301:O301">
    <cfRule type="cellIs" dxfId="2437" priority="2537" operator="between">
      <formula>0</formula>
      <formula>0</formula>
    </cfRule>
  </conditionalFormatting>
  <conditionalFormatting sqref="N300:O300">
    <cfRule type="cellIs" dxfId="2436" priority="2536" operator="between">
      <formula>0</formula>
      <formula>0</formula>
    </cfRule>
  </conditionalFormatting>
  <conditionalFormatting sqref="N332:O332">
    <cfRule type="cellIs" dxfId="2435" priority="2535" operator="between">
      <formula>0</formula>
      <formula>0</formula>
    </cfRule>
  </conditionalFormatting>
  <conditionalFormatting sqref="N328:O328">
    <cfRule type="cellIs" dxfId="2434" priority="2534" operator="between">
      <formula>0</formula>
      <formula>0</formula>
    </cfRule>
  </conditionalFormatting>
  <conditionalFormatting sqref="N331:O331">
    <cfRule type="cellIs" dxfId="2433" priority="2533" operator="between">
      <formula>0</formula>
      <formula>0</formula>
    </cfRule>
  </conditionalFormatting>
  <conditionalFormatting sqref="N329:O329">
    <cfRule type="cellIs" dxfId="2432" priority="2532" operator="between">
      <formula>0</formula>
      <formula>0</formula>
    </cfRule>
  </conditionalFormatting>
  <conditionalFormatting sqref="N182:O182">
    <cfRule type="cellIs" dxfId="2431" priority="2636" operator="between">
      <formula>0</formula>
      <formula>0</formula>
    </cfRule>
  </conditionalFormatting>
  <conditionalFormatting sqref="N180:O180">
    <cfRule type="cellIs" dxfId="2430" priority="2632" operator="between">
      <formula>0</formula>
      <formula>0</formula>
    </cfRule>
  </conditionalFormatting>
  <conditionalFormatting sqref="N183:O183">
    <cfRule type="cellIs" dxfId="2429" priority="2635" operator="between">
      <formula>0</formula>
      <formula>0</formula>
    </cfRule>
  </conditionalFormatting>
  <conditionalFormatting sqref="N178:O178">
    <cfRule type="cellIs" dxfId="2428" priority="2634" operator="between">
      <formula>0</formula>
      <formula>0</formula>
    </cfRule>
  </conditionalFormatting>
  <conditionalFormatting sqref="N181:O181">
    <cfRule type="cellIs" dxfId="2427" priority="2633" operator="between">
      <formula>0</formula>
      <formula>0</formula>
    </cfRule>
  </conditionalFormatting>
  <conditionalFormatting sqref="N175:O175">
    <cfRule type="cellIs" dxfId="2426" priority="2631" operator="between">
      <formula>0</formula>
      <formula>0</formula>
    </cfRule>
  </conditionalFormatting>
  <conditionalFormatting sqref="N172:O172">
    <cfRule type="cellIs" dxfId="2425" priority="2627" operator="between">
      <formula>0</formula>
      <formula>0</formula>
    </cfRule>
  </conditionalFormatting>
  <conditionalFormatting sqref="N176:O176">
    <cfRule type="cellIs" dxfId="2424" priority="2630" operator="between">
      <formula>0</formula>
      <formula>0</formula>
    </cfRule>
  </conditionalFormatting>
  <conditionalFormatting sqref="N171:O171">
    <cfRule type="cellIs" dxfId="2423" priority="2629" operator="between">
      <formula>0</formula>
      <formula>0</formula>
    </cfRule>
  </conditionalFormatting>
  <conditionalFormatting sqref="N174:O174">
    <cfRule type="cellIs" dxfId="2422" priority="2628" operator="between">
      <formula>0</formula>
      <formula>0</formula>
    </cfRule>
  </conditionalFormatting>
  <conditionalFormatting sqref="N343:O343">
    <cfRule type="cellIs" dxfId="2421" priority="2520" operator="between">
      <formula>0</formula>
      <formula>0</formula>
    </cfRule>
  </conditionalFormatting>
  <conditionalFormatting sqref="N224:O224">
    <cfRule type="cellIs" dxfId="2420" priority="2625" operator="between">
      <formula>0</formula>
      <formula>0</formula>
    </cfRule>
  </conditionalFormatting>
  <conditionalFormatting sqref="N222:O222">
    <cfRule type="cellIs" dxfId="2419" priority="2621" operator="between">
      <formula>0</formula>
      <formula>0</formula>
    </cfRule>
  </conditionalFormatting>
  <conditionalFormatting sqref="N226:O226">
    <cfRule type="cellIs" dxfId="2418" priority="2624" operator="between">
      <formula>0</formula>
      <formula>0</formula>
    </cfRule>
  </conditionalFormatting>
  <conditionalFormatting sqref="N221:O221">
    <cfRule type="cellIs" dxfId="2417" priority="2623" operator="between">
      <formula>0</formula>
      <formula>0</formula>
    </cfRule>
  </conditionalFormatting>
  <conditionalFormatting sqref="N223:O223">
    <cfRule type="cellIs" dxfId="2416" priority="2622" operator="between">
      <formula>0</formula>
      <formula>0</formula>
    </cfRule>
  </conditionalFormatting>
  <conditionalFormatting sqref="N217:O217">
    <cfRule type="cellIs" dxfId="2415" priority="2620" operator="between">
      <formula>0</formula>
      <formula>0</formula>
    </cfRule>
  </conditionalFormatting>
  <conditionalFormatting sqref="N215:O215">
    <cfRule type="cellIs" dxfId="2414" priority="2616" operator="between">
      <formula>0</formula>
      <formula>0</formula>
    </cfRule>
  </conditionalFormatting>
  <conditionalFormatting sqref="N218:O218">
    <cfRule type="cellIs" dxfId="2413" priority="2619" operator="between">
      <formula>0</formula>
      <formula>0</formula>
    </cfRule>
  </conditionalFormatting>
  <conditionalFormatting sqref="N214:O214">
    <cfRule type="cellIs" dxfId="2412" priority="2618" operator="between">
      <formula>0</formula>
      <formula>0</formula>
    </cfRule>
  </conditionalFormatting>
  <conditionalFormatting sqref="N216:O216">
    <cfRule type="cellIs" dxfId="2411" priority="2617" operator="between">
      <formula>0</formula>
      <formula>0</formula>
    </cfRule>
  </conditionalFormatting>
  <conditionalFormatting sqref="N205:O205">
    <cfRule type="cellIs" dxfId="2410" priority="2615" operator="between">
      <formula>0</formula>
      <formula>0</formula>
    </cfRule>
  </conditionalFormatting>
  <conditionalFormatting sqref="N209:O209">
    <cfRule type="cellIs" dxfId="2409" priority="2614" operator="between">
      <formula>0</formula>
      <formula>0</formula>
    </cfRule>
  </conditionalFormatting>
  <conditionalFormatting sqref="N210:O210">
    <cfRule type="cellIs" dxfId="2408" priority="2613" operator="between">
      <formula>0</formula>
      <formula>0</formula>
    </cfRule>
  </conditionalFormatting>
  <conditionalFormatting sqref="N206:O206">
    <cfRule type="cellIs" dxfId="2407" priority="2612" operator="between">
      <formula>0</formula>
      <formula>0</formula>
    </cfRule>
  </conditionalFormatting>
  <conditionalFormatting sqref="N208:O208">
    <cfRule type="cellIs" dxfId="2406" priority="2611" operator="between">
      <formula>0</formula>
      <formula>0</formula>
    </cfRule>
  </conditionalFormatting>
  <conditionalFormatting sqref="N204:O204">
    <cfRule type="cellIs" dxfId="2405" priority="2609" operator="between">
      <formula>0</formula>
      <formula>0</formula>
    </cfRule>
  </conditionalFormatting>
  <conditionalFormatting sqref="N202:O202">
    <cfRule type="cellIs" dxfId="2404" priority="2606" operator="between">
      <formula>0</formula>
      <formula>0</formula>
    </cfRule>
  </conditionalFormatting>
  <conditionalFormatting sqref="N230:O230">
    <cfRule type="cellIs" dxfId="2403" priority="2603" operator="between">
      <formula>0</formula>
      <formula>0</formula>
    </cfRule>
  </conditionalFormatting>
  <conditionalFormatting sqref="N227:O227">
    <cfRule type="cellIs" dxfId="2402" priority="2605" operator="between">
      <formula>0</formula>
      <formula>0</formula>
    </cfRule>
  </conditionalFormatting>
  <conditionalFormatting sqref="N200:O200">
    <cfRule type="cellIs" dxfId="2401" priority="2608" operator="between">
      <formula>0</formula>
      <formula>0</formula>
    </cfRule>
  </conditionalFormatting>
  <conditionalFormatting sqref="N203:O203">
    <cfRule type="cellIs" dxfId="2400" priority="2607" operator="between">
      <formula>0</formula>
      <formula>0</formula>
    </cfRule>
  </conditionalFormatting>
  <conditionalFormatting sqref="N229:O229">
    <cfRule type="cellIs" dxfId="2399" priority="2602" operator="between">
      <formula>0</formula>
      <formula>0</formula>
    </cfRule>
  </conditionalFormatting>
  <conditionalFormatting sqref="N228:O228">
    <cfRule type="cellIs" dxfId="2398" priority="2604" operator="between">
      <formula>0</formula>
      <formula>0</formula>
    </cfRule>
  </conditionalFormatting>
  <conditionalFormatting sqref="N362:O362">
    <cfRule type="cellIs" dxfId="2397" priority="2529" operator="between">
      <formula>0</formula>
      <formula>0</formula>
    </cfRule>
  </conditionalFormatting>
  <conditionalFormatting sqref="N233:O233">
    <cfRule type="cellIs" dxfId="2396" priority="2600" operator="between">
      <formula>0</formula>
      <formula>0</formula>
    </cfRule>
  </conditionalFormatting>
  <conditionalFormatting sqref="N234:O234">
    <cfRule type="cellIs" dxfId="2395" priority="2601" operator="between">
      <formula>0</formula>
      <formula>0</formula>
    </cfRule>
  </conditionalFormatting>
  <conditionalFormatting sqref="N358:O358">
    <cfRule type="cellIs" dxfId="2394" priority="2528" operator="between">
      <formula>0</formula>
      <formula>0</formula>
    </cfRule>
  </conditionalFormatting>
  <conditionalFormatting sqref="N361:O361">
    <cfRule type="cellIs" dxfId="2393" priority="2527" operator="between">
      <formula>0</formula>
      <formula>0</formula>
    </cfRule>
  </conditionalFormatting>
  <conditionalFormatting sqref="N257:O257 N251:O251">
    <cfRule type="cellIs" dxfId="2392" priority="2599" operator="between">
      <formula>0</formula>
      <formula>0</formula>
    </cfRule>
  </conditionalFormatting>
  <conditionalFormatting sqref="N262:O262">
    <cfRule type="cellIs" dxfId="2391" priority="2598" operator="between">
      <formula>0</formula>
      <formula>0</formula>
    </cfRule>
  </conditionalFormatting>
  <conditionalFormatting sqref="N259:O259">
    <cfRule type="cellIs" dxfId="2390" priority="2594" operator="between">
      <formula>0</formula>
      <formula>0</formula>
    </cfRule>
  </conditionalFormatting>
  <conditionalFormatting sqref="N263:O263">
    <cfRule type="cellIs" dxfId="2389" priority="2597" operator="between">
      <formula>0</formula>
      <formula>0</formula>
    </cfRule>
  </conditionalFormatting>
  <conditionalFormatting sqref="N258:O258">
    <cfRule type="cellIs" dxfId="2388" priority="2596" operator="between">
      <formula>0</formula>
      <formula>0</formula>
    </cfRule>
  </conditionalFormatting>
  <conditionalFormatting sqref="N260:O260">
    <cfRule type="cellIs" dxfId="2387" priority="2595" operator="between">
      <formula>0</formula>
      <formula>0</formula>
    </cfRule>
  </conditionalFormatting>
  <conditionalFormatting sqref="N254:O254">
    <cfRule type="cellIs" dxfId="2386" priority="2593" operator="between">
      <formula>0</formula>
      <formula>0</formula>
    </cfRule>
  </conditionalFormatting>
  <conditionalFormatting sqref="N252:O252">
    <cfRule type="cellIs" dxfId="2385" priority="2589" operator="between">
      <formula>0</formula>
      <formula>0</formula>
    </cfRule>
  </conditionalFormatting>
  <conditionalFormatting sqref="N256:O256">
    <cfRule type="cellIs" dxfId="2384" priority="2592" operator="between">
      <formula>0</formula>
      <formula>0</formula>
    </cfRule>
  </conditionalFormatting>
  <conditionalFormatting sqref="N347:O347">
    <cfRule type="cellIs" dxfId="2383" priority="2519" operator="between">
      <formula>0</formula>
      <formula>0</formula>
    </cfRule>
  </conditionalFormatting>
  <conditionalFormatting sqref="N350:O350">
    <cfRule type="cellIs" dxfId="2382" priority="2518" operator="between">
      <formula>0</formula>
      <formula>0</formula>
    </cfRule>
  </conditionalFormatting>
  <conditionalFormatting sqref="N253:O253">
    <cfRule type="cellIs" dxfId="2381" priority="2590" operator="between">
      <formula>0</formula>
      <formula>0</formula>
    </cfRule>
  </conditionalFormatting>
  <conditionalFormatting sqref="N344:O344">
    <cfRule type="cellIs" dxfId="2380" priority="2517" operator="between">
      <formula>0</formula>
      <formula>0</formula>
    </cfRule>
  </conditionalFormatting>
  <conditionalFormatting sqref="N346:O346">
    <cfRule type="cellIs" dxfId="2379" priority="2516" operator="between">
      <formula>0</formula>
      <formula>0</formula>
    </cfRule>
  </conditionalFormatting>
  <conditionalFormatting sqref="N243:O243 N235:O235">
    <cfRule type="cellIs" dxfId="2378" priority="2588" operator="between">
      <formula>0</formula>
      <formula>0</formula>
    </cfRule>
  </conditionalFormatting>
  <conditionalFormatting sqref="N248:O248">
    <cfRule type="cellIs" dxfId="2377" priority="2587" operator="between">
      <formula>0</formula>
      <formula>0</formula>
    </cfRule>
  </conditionalFormatting>
  <conditionalFormatting sqref="N246:O246">
    <cfRule type="cellIs" dxfId="2376" priority="2583" operator="between">
      <formula>0</formula>
      <formula>0</formula>
    </cfRule>
  </conditionalFormatting>
  <conditionalFormatting sqref="N249:O249">
    <cfRule type="cellIs" dxfId="2375" priority="2586" operator="between">
      <formula>0</formula>
      <formula>0</formula>
    </cfRule>
  </conditionalFormatting>
  <conditionalFormatting sqref="N245:O245">
    <cfRule type="cellIs" dxfId="2374" priority="2585" operator="between">
      <formula>0</formula>
      <formula>0</formula>
    </cfRule>
  </conditionalFormatting>
  <conditionalFormatting sqref="N247:O247">
    <cfRule type="cellIs" dxfId="2373" priority="2584" operator="between">
      <formula>0</formula>
      <formula>0</formula>
    </cfRule>
  </conditionalFormatting>
  <conditionalFormatting sqref="N339:O339">
    <cfRule type="cellIs" dxfId="2372" priority="2512" operator="between">
      <formula>0</formula>
      <formula>0</formula>
    </cfRule>
  </conditionalFormatting>
  <conditionalFormatting sqref="N338:O338">
    <cfRule type="cellIs" dxfId="2371" priority="2511" operator="between">
      <formula>0</formula>
      <formula>0</formula>
    </cfRule>
  </conditionalFormatting>
  <conditionalFormatting sqref="N241:O241">
    <cfRule type="cellIs" dxfId="2370" priority="2582" operator="between">
      <formula>0</formula>
      <formula>0</formula>
    </cfRule>
  </conditionalFormatting>
  <conditionalFormatting sqref="N388:O388 N381:O381">
    <cfRule type="cellIs" dxfId="2369" priority="2508" operator="between">
      <formula>0</formula>
      <formula>0</formula>
    </cfRule>
  </conditionalFormatting>
  <conditionalFormatting sqref="N394:O394">
    <cfRule type="cellIs" dxfId="2368" priority="2509" operator="between">
      <formula>0</formula>
      <formula>0</formula>
    </cfRule>
  </conditionalFormatting>
  <conditionalFormatting sqref="N238:O238">
    <cfRule type="cellIs" dxfId="2367" priority="2578" operator="between">
      <formula>0</formula>
      <formula>0</formula>
    </cfRule>
  </conditionalFormatting>
  <conditionalFormatting sqref="N242:O242">
    <cfRule type="cellIs" dxfId="2366" priority="2581" operator="between">
      <formula>0</formula>
      <formula>0</formula>
    </cfRule>
  </conditionalFormatting>
  <conditionalFormatting sqref="N236:O236">
    <cfRule type="cellIs" dxfId="2365" priority="2580" operator="between">
      <formula>0</formula>
      <formula>0</formula>
    </cfRule>
  </conditionalFormatting>
  <conditionalFormatting sqref="N239:O239">
    <cfRule type="cellIs" dxfId="2364" priority="2579" operator="between">
      <formula>0</formula>
      <formula>0</formula>
    </cfRule>
  </conditionalFormatting>
  <conditionalFormatting sqref="N288:O288 N281:O281">
    <cfRule type="cellIs" dxfId="2363" priority="2577" operator="between">
      <formula>0</formula>
      <formula>0</formula>
    </cfRule>
  </conditionalFormatting>
  <conditionalFormatting sqref="N373:O373">
    <cfRule type="cellIs" dxfId="2362" priority="2498" operator="between">
      <formula>0</formula>
      <formula>0</formula>
    </cfRule>
  </conditionalFormatting>
  <conditionalFormatting sqref="N273:O273 N265:O265">
    <cfRule type="cellIs" dxfId="2361" priority="2566" operator="between">
      <formula>0</formula>
      <formula>0</formula>
    </cfRule>
  </conditionalFormatting>
  <conditionalFormatting sqref="N40:O40">
    <cfRule type="cellIs" dxfId="2360" priority="2488" operator="between">
      <formula>0</formula>
      <formula>0</formula>
    </cfRule>
  </conditionalFormatting>
  <conditionalFormatting sqref="N276:O276">
    <cfRule type="cellIs" dxfId="2359" priority="2561" operator="between">
      <formula>0</formula>
      <formula>0</formula>
    </cfRule>
  </conditionalFormatting>
  <conditionalFormatting sqref="N275:O275">
    <cfRule type="cellIs" dxfId="2358" priority="2563" operator="between">
      <formula>0</formula>
      <formula>0</formula>
    </cfRule>
  </conditionalFormatting>
  <conditionalFormatting sqref="N277:O277">
    <cfRule type="cellIs" dxfId="2357" priority="2562" operator="between">
      <formula>0</formula>
      <formula>0</formula>
    </cfRule>
  </conditionalFormatting>
  <conditionalFormatting sqref="N271:O271">
    <cfRule type="cellIs" dxfId="2356" priority="2560" operator="between">
      <formula>0</formula>
      <formula>0</formula>
    </cfRule>
  </conditionalFormatting>
  <conditionalFormatting sqref="N269:O269">
    <cfRule type="cellIs" dxfId="2355" priority="2556" operator="between">
      <formula>0</formula>
      <formula>0</formula>
    </cfRule>
  </conditionalFormatting>
  <conditionalFormatting sqref="N272:O272">
    <cfRule type="cellIs" dxfId="2354" priority="2559" operator="between">
      <formula>0</formula>
      <formula>0</formula>
    </cfRule>
  </conditionalFormatting>
  <conditionalFormatting sqref="N266:O266">
    <cfRule type="cellIs" dxfId="2353" priority="2558" operator="between">
      <formula>0</formula>
      <formula>0</formula>
    </cfRule>
  </conditionalFormatting>
  <conditionalFormatting sqref="N270:O270">
    <cfRule type="cellIs" dxfId="2352" priority="2557" operator="between">
      <formula>0</formula>
      <formula>0</formula>
    </cfRule>
  </conditionalFormatting>
  <conditionalFormatting sqref="N319:O319 N312:O312">
    <cfRule type="cellIs" dxfId="2351" priority="2555" operator="between">
      <formula>0</formula>
      <formula>0</formula>
    </cfRule>
  </conditionalFormatting>
  <conditionalFormatting sqref="N322:O322">
    <cfRule type="cellIs" dxfId="2350" priority="2551" operator="between">
      <formula>0</formula>
      <formula>0</formula>
    </cfRule>
  </conditionalFormatting>
  <conditionalFormatting sqref="N323:O323">
    <cfRule type="cellIs" dxfId="2349" priority="2552" operator="between">
      <formula>0</formula>
      <formula>0</formula>
    </cfRule>
  </conditionalFormatting>
  <conditionalFormatting sqref="N316:O316">
    <cfRule type="cellIs" dxfId="2348" priority="2550" operator="between">
      <formula>0</formula>
      <formula>0</formula>
    </cfRule>
  </conditionalFormatting>
  <conditionalFormatting sqref="N314:O314">
    <cfRule type="cellIs" dxfId="2347" priority="2546" operator="between">
      <formula>0</formula>
      <formula>0</formula>
    </cfRule>
  </conditionalFormatting>
  <conditionalFormatting sqref="N318:O318">
    <cfRule type="cellIs" dxfId="2346" priority="2549" operator="between">
      <formula>0</formula>
      <formula>0</formula>
    </cfRule>
  </conditionalFormatting>
  <conditionalFormatting sqref="N313:O313">
    <cfRule type="cellIs" dxfId="2345" priority="2548" operator="between">
      <formula>0</formula>
      <formula>0</formula>
    </cfRule>
  </conditionalFormatting>
  <conditionalFormatting sqref="N315:O315">
    <cfRule type="cellIs" dxfId="2344" priority="2547" operator="between">
      <formula>0</formula>
      <formula>0</formula>
    </cfRule>
  </conditionalFormatting>
  <conditionalFormatting sqref="N304:O304">
    <cfRule type="cellIs" dxfId="2343" priority="2545" operator="between">
      <formula>0</formula>
      <formula>0</formula>
    </cfRule>
  </conditionalFormatting>
  <conditionalFormatting sqref="N307:O307">
    <cfRule type="cellIs" dxfId="2342" priority="2540" operator="between">
      <formula>0</formula>
      <formula>0</formula>
    </cfRule>
  </conditionalFormatting>
  <conditionalFormatting sqref="N308:O308">
    <cfRule type="cellIs" dxfId="2341" priority="2541" operator="between">
      <formula>0</formula>
      <formula>0</formula>
    </cfRule>
  </conditionalFormatting>
  <conditionalFormatting sqref="N302:O302">
    <cfRule type="cellIs" dxfId="2340" priority="2539" operator="between">
      <formula>0</formula>
      <formula>0</formula>
    </cfRule>
  </conditionalFormatting>
  <conditionalFormatting sqref="N303:O303">
    <cfRule type="cellIs" dxfId="2339" priority="2538" operator="between">
      <formula>0</formula>
      <formula>0</formula>
    </cfRule>
  </conditionalFormatting>
  <conditionalFormatting sqref="N363:O363">
    <cfRule type="cellIs" dxfId="2338" priority="2531" operator="between">
      <formula>0</formula>
      <formula>0</formula>
    </cfRule>
  </conditionalFormatting>
  <conditionalFormatting sqref="N351:O351">
    <cfRule type="cellIs" dxfId="2337" priority="2530" operator="between">
      <formula>0</formula>
      <formula>0</formula>
    </cfRule>
  </conditionalFormatting>
  <conditionalFormatting sqref="N359:O359">
    <cfRule type="cellIs" dxfId="2336" priority="2526" operator="between">
      <formula>0</formula>
      <formula>0</formula>
    </cfRule>
  </conditionalFormatting>
  <conditionalFormatting sqref="N356:O356">
    <cfRule type="cellIs" dxfId="2335" priority="2525" operator="between">
      <formula>0</formula>
      <formula>0</formula>
    </cfRule>
  </conditionalFormatting>
  <conditionalFormatting sqref="N353:O353">
    <cfRule type="cellIs" dxfId="2334" priority="2521" operator="between">
      <formula>0</formula>
      <formula>0</formula>
    </cfRule>
  </conditionalFormatting>
  <conditionalFormatting sqref="N357:O357">
    <cfRule type="cellIs" dxfId="2333" priority="2524" operator="between">
      <formula>0</formula>
      <formula>0</formula>
    </cfRule>
  </conditionalFormatting>
  <conditionalFormatting sqref="N352:O352">
    <cfRule type="cellIs" dxfId="2332" priority="2523" operator="between">
      <formula>0</formula>
      <formula>0</formula>
    </cfRule>
  </conditionalFormatting>
  <conditionalFormatting sqref="N354:O354">
    <cfRule type="cellIs" dxfId="2331" priority="2522" operator="between">
      <formula>0</formula>
      <formula>0</formula>
    </cfRule>
  </conditionalFormatting>
  <conditionalFormatting sqref="N345:O345">
    <cfRule type="cellIs" dxfId="2330" priority="2515" operator="between">
      <formula>0</formula>
      <formula>0</formula>
    </cfRule>
  </conditionalFormatting>
  <conditionalFormatting sqref="N340:O340">
    <cfRule type="cellIs" dxfId="2329" priority="2514" operator="between">
      <formula>0</formula>
      <formula>0</formula>
    </cfRule>
  </conditionalFormatting>
  <conditionalFormatting sqref="N341:O341">
    <cfRule type="cellIs" dxfId="2328" priority="2513" operator="between">
      <formula>0</formula>
      <formula>0</formula>
    </cfRule>
  </conditionalFormatting>
  <conditionalFormatting sqref="N365:O365 N367:O367">
    <cfRule type="cellIs" dxfId="2327" priority="2510" operator="between">
      <formula>0</formula>
      <formula>0</formula>
    </cfRule>
  </conditionalFormatting>
  <conditionalFormatting sqref="N393:O393">
    <cfRule type="cellIs" dxfId="2326" priority="2507" operator="between">
      <formula>0</formula>
      <formula>0</formula>
    </cfRule>
  </conditionalFormatting>
  <conditionalFormatting sqref="N390:O390">
    <cfRule type="cellIs" dxfId="2325" priority="2504" operator="between">
      <formula>0</formula>
      <formula>0</formula>
    </cfRule>
  </conditionalFormatting>
  <conditionalFormatting sqref="N389:O389">
    <cfRule type="cellIs" dxfId="2324" priority="2506" operator="between">
      <formula>0</formula>
      <formula>0</formula>
    </cfRule>
  </conditionalFormatting>
  <conditionalFormatting sqref="N392:O392">
    <cfRule type="cellIs" dxfId="2323" priority="2505" operator="between">
      <formula>0</formula>
      <formula>0</formula>
    </cfRule>
  </conditionalFormatting>
  <conditionalFormatting sqref="N386:O386">
    <cfRule type="cellIs" dxfId="2322" priority="2503" operator="between">
      <formula>0</formula>
      <formula>0</formula>
    </cfRule>
  </conditionalFormatting>
  <conditionalFormatting sqref="N383:O383">
    <cfRule type="cellIs" dxfId="2321" priority="2499" operator="between">
      <formula>0</formula>
      <formula>0</formula>
    </cfRule>
  </conditionalFormatting>
  <conditionalFormatting sqref="N387:O387">
    <cfRule type="cellIs" dxfId="2320" priority="2502" operator="between">
      <formula>0</formula>
      <formula>0</formula>
    </cfRule>
  </conditionalFormatting>
  <conditionalFormatting sqref="N382:O382">
    <cfRule type="cellIs" dxfId="2319" priority="2501" operator="between">
      <formula>0</formula>
      <formula>0</formula>
    </cfRule>
  </conditionalFormatting>
  <conditionalFormatting sqref="N384:O384">
    <cfRule type="cellIs" dxfId="2318" priority="2500" operator="between">
      <formula>0</formula>
      <formula>0</formula>
    </cfRule>
  </conditionalFormatting>
  <conditionalFormatting sqref="N378:O378">
    <cfRule type="cellIs" dxfId="2317" priority="2497" operator="between">
      <formula>0</formula>
      <formula>0</formula>
    </cfRule>
  </conditionalFormatting>
  <conditionalFormatting sqref="N376:O376">
    <cfRule type="cellIs" dxfId="2316" priority="2493" operator="between">
      <formula>0</formula>
      <formula>0</formula>
    </cfRule>
  </conditionalFormatting>
  <conditionalFormatting sqref="N380:O380">
    <cfRule type="cellIs" dxfId="2315" priority="2496" operator="between">
      <formula>0</formula>
      <formula>0</formula>
    </cfRule>
  </conditionalFormatting>
  <conditionalFormatting sqref="N375:O375">
    <cfRule type="cellIs" dxfId="2314" priority="2495" operator="between">
      <formula>0</formula>
      <formula>0</formula>
    </cfRule>
  </conditionalFormatting>
  <conditionalFormatting sqref="N377:O377">
    <cfRule type="cellIs" dxfId="2313" priority="2494" operator="between">
      <formula>0</formula>
      <formula>0</formula>
    </cfRule>
  </conditionalFormatting>
  <conditionalFormatting sqref="N370:O370">
    <cfRule type="cellIs" dxfId="2312" priority="2492" operator="between">
      <formula>0</formula>
      <formula>0</formula>
    </cfRule>
  </conditionalFormatting>
  <conditionalFormatting sqref="N368:O368">
    <cfRule type="cellIs" dxfId="2311" priority="2489" operator="between">
      <formula>0</formula>
      <formula>0</formula>
    </cfRule>
  </conditionalFormatting>
  <conditionalFormatting sqref="N371:O371">
    <cfRule type="cellIs" dxfId="2310" priority="2491" operator="between">
      <formula>0</formula>
      <formula>0</formula>
    </cfRule>
  </conditionalFormatting>
  <conditionalFormatting sqref="N369:O369">
    <cfRule type="cellIs" dxfId="2309" priority="2490" operator="between">
      <formula>0</formula>
      <formula>0</formula>
    </cfRule>
  </conditionalFormatting>
  <conditionalFormatting sqref="N138:O138">
    <cfRule type="cellIs" dxfId="2308" priority="2487" operator="between">
      <formula>0</formula>
      <formula>0</formula>
    </cfRule>
  </conditionalFormatting>
  <conditionalFormatting sqref="P42:Q42 P49:Q49 P56:Q56 P86:Q86 P94:Q94 P101:Q103 P139:Q139 P131:Q131 P123:Q123 P116:Q116 P108:Q108 P169:Q169 P198:Q199 P232:Q232 P264:Q264 P296:Q298 P333:Q335 P326:Q327 P364:Q364 P395:Q395 P337:Q337 P397:Q397">
    <cfRule type="cellIs" dxfId="2307" priority="2486" operator="between">
      <formula>0</formula>
      <formula>0</formula>
    </cfRule>
  </conditionalFormatting>
  <conditionalFormatting sqref="P42:Q42 P49:Q49 P56:Q56">
    <cfRule type="cellIs" dxfId="2306" priority="2483" operator="between">
      <formula>0</formula>
      <formula>0</formula>
    </cfRule>
  </conditionalFormatting>
  <conditionalFormatting sqref="P1">
    <cfRule type="cellIs" dxfId="2305" priority="2482" operator="between">
      <formula>0</formula>
      <formula>0</formula>
    </cfRule>
  </conditionalFormatting>
  <conditionalFormatting sqref="P1">
    <cfRule type="cellIs" dxfId="2304" priority="2481" operator="between">
      <formula>0</formula>
      <formula>0</formula>
    </cfRule>
  </conditionalFormatting>
  <conditionalFormatting sqref="P1">
    <cfRule type="cellIs" dxfId="2303" priority="2480" operator="between">
      <formula>0</formula>
      <formula>0</formula>
    </cfRule>
  </conditionalFormatting>
  <conditionalFormatting sqref="P128:Q128">
    <cfRule type="cellIs" dxfId="2302" priority="2415" operator="between">
      <formula>0</formula>
      <formula>0</formula>
    </cfRule>
  </conditionalFormatting>
  <conditionalFormatting sqref="P129:Q129">
    <cfRule type="cellIs" dxfId="2301" priority="2414" operator="between">
      <formula>0</formula>
      <formula>0</formula>
    </cfRule>
  </conditionalFormatting>
  <conditionalFormatting sqref="P125:Q125">
    <cfRule type="cellIs" dxfId="2300" priority="2413" operator="between">
      <formula>0</formula>
      <formula>0</formula>
    </cfRule>
  </conditionalFormatting>
  <conditionalFormatting sqref="P127:Q127">
    <cfRule type="cellIs" dxfId="2299" priority="2412" operator="between">
      <formula>0</formula>
      <formula>0</formula>
    </cfRule>
  </conditionalFormatting>
  <conditionalFormatting sqref="P126:Q126">
    <cfRule type="cellIs" dxfId="2298" priority="2411" operator="between">
      <formula>0</formula>
      <formula>0</formula>
    </cfRule>
  </conditionalFormatting>
  <conditionalFormatting sqref="P121:Q121">
    <cfRule type="cellIs" dxfId="2297" priority="2410" operator="between">
      <formula>0</formula>
      <formula>0</formula>
    </cfRule>
  </conditionalFormatting>
  <conditionalFormatting sqref="P117:Q117">
    <cfRule type="cellIs" dxfId="2296" priority="2408" operator="between">
      <formula>0</formula>
      <formula>0</formula>
    </cfRule>
  </conditionalFormatting>
  <conditionalFormatting sqref="P120:Q120">
    <cfRule type="cellIs" dxfId="2295" priority="2407" operator="between">
      <formula>0</formula>
      <formula>0</formula>
    </cfRule>
  </conditionalFormatting>
  <conditionalFormatting sqref="P119:Q119">
    <cfRule type="cellIs" dxfId="2294" priority="2406" operator="between">
      <formula>0</formula>
      <formula>0</formula>
    </cfRule>
  </conditionalFormatting>
  <conditionalFormatting sqref="P30:Q30">
    <cfRule type="cellIs" dxfId="2293" priority="2465" operator="between">
      <formula>0</formula>
      <formula>0</formula>
    </cfRule>
  </conditionalFormatting>
  <conditionalFormatting sqref="P28:Q28">
    <cfRule type="cellIs" dxfId="2292" priority="2461" operator="between">
      <formula>0</formula>
      <formula>0</formula>
    </cfRule>
  </conditionalFormatting>
  <conditionalFormatting sqref="P31:Q31">
    <cfRule type="cellIs" dxfId="2291" priority="2464" operator="between">
      <formula>0</formula>
      <formula>0</formula>
    </cfRule>
  </conditionalFormatting>
  <conditionalFormatting sqref="P27:Q27">
    <cfRule type="cellIs" dxfId="2290" priority="2463" operator="between">
      <formula>0</formula>
      <formula>0</formula>
    </cfRule>
  </conditionalFormatting>
  <conditionalFormatting sqref="P29:Q29">
    <cfRule type="cellIs" dxfId="2289" priority="2462" operator="between">
      <formula>0</formula>
      <formula>0</formula>
    </cfRule>
  </conditionalFormatting>
  <conditionalFormatting sqref="P133:Q133">
    <cfRule type="cellIs" dxfId="2288" priority="2395" operator="between">
      <formula>0</formula>
      <formula>0</formula>
    </cfRule>
  </conditionalFormatting>
  <conditionalFormatting sqref="P132:Q132">
    <cfRule type="cellIs" dxfId="2287" priority="2394" operator="between">
      <formula>0</formula>
      <formula>0</formula>
    </cfRule>
  </conditionalFormatting>
  <conditionalFormatting sqref="P167:Q167">
    <cfRule type="cellIs" dxfId="2286" priority="2392" operator="between">
      <formula>0</formula>
      <formula>0</formula>
    </cfRule>
  </conditionalFormatting>
  <conditionalFormatting sqref="P38:Q38">
    <cfRule type="cellIs" dxfId="2285" priority="2457" operator="between">
      <formula>0</formula>
      <formula>0</formula>
    </cfRule>
  </conditionalFormatting>
  <conditionalFormatting sqref="P41:Q41">
    <cfRule type="cellIs" dxfId="2284" priority="2456" operator="between">
      <formula>0</formula>
      <formula>0</formula>
    </cfRule>
  </conditionalFormatting>
  <conditionalFormatting sqref="P47:Q47">
    <cfRule type="cellIs" dxfId="2283" priority="2455" operator="between">
      <formula>0</formula>
      <formula>0</formula>
    </cfRule>
  </conditionalFormatting>
  <conditionalFormatting sqref="P44:Q44">
    <cfRule type="cellIs" dxfId="2282" priority="2451" operator="between">
      <formula>0</formula>
      <formula>0</formula>
    </cfRule>
  </conditionalFormatting>
  <conditionalFormatting sqref="P48:Q48">
    <cfRule type="cellIs" dxfId="2281" priority="2454" operator="between">
      <formula>0</formula>
      <formula>0</formula>
    </cfRule>
  </conditionalFormatting>
  <conditionalFormatting sqref="P43:Q43">
    <cfRule type="cellIs" dxfId="2280" priority="2453" operator="between">
      <formula>0</formula>
      <formula>0</formula>
    </cfRule>
  </conditionalFormatting>
  <conditionalFormatting sqref="P46:Q46">
    <cfRule type="cellIs" dxfId="2279" priority="2452" operator="between">
      <formula>0</formula>
      <formula>0</formula>
    </cfRule>
  </conditionalFormatting>
  <conditionalFormatting sqref="P54:Q54">
    <cfRule type="cellIs" dxfId="2278" priority="2450" operator="between">
      <formula>0</formula>
      <formula>0</formula>
    </cfRule>
  </conditionalFormatting>
  <conditionalFormatting sqref="P52:Q52">
    <cfRule type="cellIs" dxfId="2277" priority="2446" operator="between">
      <formula>0</formula>
      <formula>0</formula>
    </cfRule>
  </conditionalFormatting>
  <conditionalFormatting sqref="P55:Q55">
    <cfRule type="cellIs" dxfId="2276" priority="2449" operator="between">
      <formula>0</formula>
      <formula>0</formula>
    </cfRule>
  </conditionalFormatting>
  <conditionalFormatting sqref="P50:Q50">
    <cfRule type="cellIs" dxfId="2275" priority="2448" operator="between">
      <formula>0</formula>
      <formula>0</formula>
    </cfRule>
  </conditionalFormatting>
  <conditionalFormatting sqref="P152:Q152">
    <cfRule type="cellIs" dxfId="2274" priority="2381" operator="between">
      <formula>0</formula>
      <formula>0</formula>
    </cfRule>
  </conditionalFormatting>
  <conditionalFormatting sqref="P53:Q53">
    <cfRule type="cellIs" dxfId="2273" priority="2447" operator="between">
      <formula>0</formula>
      <formula>0</formula>
    </cfRule>
  </conditionalFormatting>
  <conditionalFormatting sqref="P153:Q153">
    <cfRule type="cellIs" dxfId="2272" priority="2380" operator="between">
      <formula>0</formula>
      <formula>0</formula>
    </cfRule>
  </conditionalFormatting>
  <conditionalFormatting sqref="P148:Q148">
    <cfRule type="cellIs" dxfId="2271" priority="2379" operator="between">
      <formula>0</formula>
      <formula>0</formula>
    </cfRule>
  </conditionalFormatting>
  <conditionalFormatting sqref="P151:Q151">
    <cfRule type="cellIs" dxfId="2270" priority="2378" operator="between">
      <formula>0</formula>
      <formula>0</formula>
    </cfRule>
  </conditionalFormatting>
  <conditionalFormatting sqref="P150:Q150">
    <cfRule type="cellIs" dxfId="2269" priority="2377" operator="between">
      <formula>0</formula>
      <formula>0</formula>
    </cfRule>
  </conditionalFormatting>
  <conditionalFormatting sqref="P145:Q145">
    <cfRule type="cellIs" dxfId="2268" priority="2376" operator="between">
      <formula>0</formula>
      <formula>0</formula>
    </cfRule>
  </conditionalFormatting>
  <conditionalFormatting sqref="P146:Q146">
    <cfRule type="cellIs" dxfId="2267" priority="2375" operator="between">
      <formula>0</formula>
      <formula>0</formula>
    </cfRule>
  </conditionalFormatting>
  <conditionalFormatting sqref="P141:Q141">
    <cfRule type="cellIs" dxfId="2266" priority="2374" operator="between">
      <formula>0</formula>
      <formula>0</formula>
    </cfRule>
  </conditionalFormatting>
  <conditionalFormatting sqref="P144:Q144">
    <cfRule type="cellIs" dxfId="2265" priority="2373" operator="between">
      <formula>0</formula>
      <formula>0</formula>
    </cfRule>
  </conditionalFormatting>
  <conditionalFormatting sqref="P142:Q142">
    <cfRule type="cellIs" dxfId="2264" priority="2372" operator="between">
      <formula>0</formula>
      <formula>0</formula>
    </cfRule>
  </conditionalFormatting>
  <conditionalFormatting sqref="P197:Q197">
    <cfRule type="cellIs" dxfId="2263" priority="2369" operator="between">
      <formula>0</formula>
      <formula>0</formula>
    </cfRule>
  </conditionalFormatting>
  <conditionalFormatting sqref="P193:Q193">
    <cfRule type="cellIs" dxfId="2262" priority="2368" operator="between">
      <formula>0</formula>
      <formula>0</formula>
    </cfRule>
  </conditionalFormatting>
  <conditionalFormatting sqref="P98:Q98">
    <cfRule type="cellIs" dxfId="2261" priority="2435" operator="between">
      <formula>0</formula>
      <formula>0</formula>
    </cfRule>
  </conditionalFormatting>
  <conditionalFormatting sqref="P195:Q195">
    <cfRule type="cellIs" dxfId="2260" priority="2367" operator="between">
      <formula>0</formula>
      <formula>0</formula>
    </cfRule>
  </conditionalFormatting>
  <conditionalFormatting sqref="P96:Q96">
    <cfRule type="cellIs" dxfId="2259" priority="2431" operator="between">
      <formula>0</formula>
      <formula>0</formula>
    </cfRule>
  </conditionalFormatting>
  <conditionalFormatting sqref="P100:Q100">
    <cfRule type="cellIs" dxfId="2258" priority="2434" operator="between">
      <formula>0</formula>
      <formula>0</formula>
    </cfRule>
  </conditionalFormatting>
  <conditionalFormatting sqref="P194:Q194">
    <cfRule type="cellIs" dxfId="2257" priority="2366" operator="between">
      <formula>0</formula>
      <formula>0</formula>
    </cfRule>
  </conditionalFormatting>
  <conditionalFormatting sqref="P95:Q95">
    <cfRule type="cellIs" dxfId="2256" priority="2433" operator="between">
      <formula>0</formula>
      <formula>0</formula>
    </cfRule>
  </conditionalFormatting>
  <conditionalFormatting sqref="P189:Q189">
    <cfRule type="cellIs" dxfId="2255" priority="2365" operator="between">
      <formula>0</formula>
      <formula>0</formula>
    </cfRule>
  </conditionalFormatting>
  <conditionalFormatting sqref="P97:Q97">
    <cfRule type="cellIs" dxfId="2254" priority="2432" operator="between">
      <formula>0</formula>
      <formula>0</formula>
    </cfRule>
  </conditionalFormatting>
  <conditionalFormatting sqref="P186:Q186">
    <cfRule type="cellIs" dxfId="2253" priority="2363" operator="between">
      <formula>0</formula>
      <formula>0</formula>
    </cfRule>
  </conditionalFormatting>
  <conditionalFormatting sqref="P188:Q188">
    <cfRule type="cellIs" dxfId="2252" priority="2362" operator="between">
      <formula>0</formula>
      <formula>0</formula>
    </cfRule>
  </conditionalFormatting>
  <conditionalFormatting sqref="P187:Q187">
    <cfRule type="cellIs" dxfId="2251" priority="2361" operator="between">
      <formula>0</formula>
      <formula>0</formula>
    </cfRule>
  </conditionalFormatting>
  <conditionalFormatting sqref="P177:Q177 P170:Q170">
    <cfRule type="cellIs" dxfId="2250" priority="2360" operator="between">
      <formula>0</formula>
      <formula>0</formula>
    </cfRule>
  </conditionalFormatting>
  <conditionalFormatting sqref="P91:Q91">
    <cfRule type="cellIs" dxfId="2249" priority="2420" operator="between">
      <formula>0</formula>
      <formula>0</formula>
    </cfRule>
  </conditionalFormatting>
  <conditionalFormatting sqref="P89:Q89">
    <cfRule type="cellIs" dxfId="2248" priority="2416" operator="between">
      <formula>0</formula>
      <formula>0</formula>
    </cfRule>
  </conditionalFormatting>
  <conditionalFormatting sqref="P92:Q92">
    <cfRule type="cellIs" dxfId="2247" priority="2419" operator="between">
      <formula>0</formula>
      <formula>0</formula>
    </cfRule>
  </conditionalFormatting>
  <conditionalFormatting sqref="P88:Q88">
    <cfRule type="cellIs" dxfId="2246" priority="2418" operator="between">
      <formula>0</formula>
      <formula>0</formula>
    </cfRule>
  </conditionalFormatting>
  <conditionalFormatting sqref="P220:Q220 P211:Q211">
    <cfRule type="cellIs" dxfId="2245" priority="2349" operator="between">
      <formula>0</formula>
      <formula>0</formula>
    </cfRule>
  </conditionalFormatting>
  <conditionalFormatting sqref="P90:Q90">
    <cfRule type="cellIs" dxfId="2244" priority="2417" operator="between">
      <formula>0</formula>
      <formula>0</formula>
    </cfRule>
  </conditionalFormatting>
  <conditionalFormatting sqref="P122:Q122">
    <cfRule type="cellIs" dxfId="2243" priority="2409" operator="between">
      <formula>0</formula>
      <formula>0</formula>
    </cfRule>
  </conditionalFormatting>
  <conditionalFormatting sqref="P114:Q114">
    <cfRule type="cellIs" dxfId="2242" priority="2405" operator="between">
      <formula>0</formula>
      <formula>0</formula>
    </cfRule>
  </conditionalFormatting>
  <conditionalFormatting sqref="P293:Q293">
    <cfRule type="cellIs" dxfId="2241" priority="2299" operator="between">
      <formula>0</formula>
      <formula>0</formula>
    </cfRule>
  </conditionalFormatting>
  <conditionalFormatting sqref="P110:Q110">
    <cfRule type="cellIs" dxfId="2240" priority="2401" operator="between">
      <formula>0</formula>
      <formula>0</formula>
    </cfRule>
  </conditionalFormatting>
  <conditionalFormatting sqref="P115:Q115">
    <cfRule type="cellIs" dxfId="2239" priority="2404" operator="between">
      <formula>0</formula>
      <formula>0</formula>
    </cfRule>
  </conditionalFormatting>
  <conditionalFormatting sqref="P295:Q295">
    <cfRule type="cellIs" dxfId="2238" priority="2298" operator="between">
      <formula>0</formula>
      <formula>0</formula>
    </cfRule>
  </conditionalFormatting>
  <conditionalFormatting sqref="P109:Q109">
    <cfRule type="cellIs" dxfId="2237" priority="2403" operator="between">
      <formula>0</formula>
      <formula>0</formula>
    </cfRule>
  </conditionalFormatting>
  <conditionalFormatting sqref="P289:Q289">
    <cfRule type="cellIs" dxfId="2236" priority="2297" operator="between">
      <formula>0</formula>
      <formula>0</formula>
    </cfRule>
  </conditionalFormatting>
  <conditionalFormatting sqref="P113:Q113">
    <cfRule type="cellIs" dxfId="2235" priority="2402" operator="between">
      <formula>0</formula>
      <formula>0</formula>
    </cfRule>
  </conditionalFormatting>
  <conditionalFormatting sqref="P291:Q291">
    <cfRule type="cellIs" dxfId="2234" priority="2296" operator="between">
      <formula>0</formula>
      <formula>0</formula>
    </cfRule>
  </conditionalFormatting>
  <conditionalFormatting sqref="P290:Q290">
    <cfRule type="cellIs" dxfId="2233" priority="2295" operator="between">
      <formula>0</formula>
      <formula>0</formula>
    </cfRule>
  </conditionalFormatting>
  <conditionalFormatting sqref="P106:Q106">
    <cfRule type="cellIs" dxfId="2232" priority="2398" operator="between">
      <formula>0</formula>
      <formula>0</formula>
    </cfRule>
  </conditionalFormatting>
  <conditionalFormatting sqref="P104:Q104">
    <cfRule type="cellIs" dxfId="2231" priority="2400" operator="between">
      <formula>0</formula>
      <formula>0</formula>
    </cfRule>
  </conditionalFormatting>
  <conditionalFormatting sqref="P285:Q285">
    <cfRule type="cellIs" dxfId="2230" priority="2294" operator="between">
      <formula>0</formula>
      <formula>0</formula>
    </cfRule>
  </conditionalFormatting>
  <conditionalFormatting sqref="P107:Q107">
    <cfRule type="cellIs" dxfId="2229" priority="2399" operator="between">
      <formula>0</formula>
      <formula>0</formula>
    </cfRule>
  </conditionalFormatting>
  <conditionalFormatting sqref="P287:Q287">
    <cfRule type="cellIs" dxfId="2228" priority="2293" operator="between">
      <formula>0</formula>
      <formula>0</formula>
    </cfRule>
  </conditionalFormatting>
  <conditionalFormatting sqref="P282:Q282">
    <cfRule type="cellIs" dxfId="2227" priority="2292" operator="between">
      <formula>0</formula>
      <formula>0</formula>
    </cfRule>
  </conditionalFormatting>
  <conditionalFormatting sqref="P134:Q134">
    <cfRule type="cellIs" dxfId="2226" priority="2397" operator="between">
      <formula>0</formula>
      <formula>0</formula>
    </cfRule>
  </conditionalFormatting>
  <conditionalFormatting sqref="P284:Q284">
    <cfRule type="cellIs" dxfId="2225" priority="2291" operator="between">
      <formula>0</formula>
      <formula>0</formula>
    </cfRule>
  </conditionalFormatting>
  <conditionalFormatting sqref="P135:Q135">
    <cfRule type="cellIs" dxfId="2224" priority="2396" operator="between">
      <formula>0</formula>
      <formula>0</formula>
    </cfRule>
  </conditionalFormatting>
  <conditionalFormatting sqref="P283:Q283">
    <cfRule type="cellIs" dxfId="2223" priority="2290" operator="between">
      <formula>0</formula>
      <formula>0</formula>
    </cfRule>
  </conditionalFormatting>
  <conditionalFormatting sqref="P278:Q278">
    <cfRule type="cellIs" dxfId="2222" priority="2288" operator="between">
      <formula>0</formula>
      <formula>0</formula>
    </cfRule>
  </conditionalFormatting>
  <conditionalFormatting sqref="P279:Q279">
    <cfRule type="cellIs" dxfId="2221" priority="2287" operator="between">
      <formula>0</formula>
      <formula>0</formula>
    </cfRule>
  </conditionalFormatting>
  <conditionalFormatting sqref="P162:Q162 P154:Q154">
    <cfRule type="cellIs" dxfId="2220" priority="2393" operator="between">
      <formula>0</formula>
      <formula>0</formula>
    </cfRule>
  </conditionalFormatting>
  <conditionalFormatting sqref="P165:Q165">
    <cfRule type="cellIs" dxfId="2219" priority="2388" operator="between">
      <formula>0</formula>
      <formula>0</formula>
    </cfRule>
  </conditionalFormatting>
  <conditionalFormatting sqref="P163:Q163">
    <cfRule type="cellIs" dxfId="2218" priority="2390" operator="between">
      <formula>0</formula>
      <formula>0</formula>
    </cfRule>
  </conditionalFormatting>
  <conditionalFormatting sqref="P166:Q166">
    <cfRule type="cellIs" dxfId="2217" priority="2389" operator="between">
      <formula>0</formula>
      <formula>0</formula>
    </cfRule>
  </conditionalFormatting>
  <conditionalFormatting sqref="P159:Q159">
    <cfRule type="cellIs" dxfId="2216" priority="2387" operator="between">
      <formula>0</formula>
      <formula>0</formula>
    </cfRule>
  </conditionalFormatting>
  <conditionalFormatting sqref="P157:Q157">
    <cfRule type="cellIs" dxfId="2215" priority="2383" operator="between">
      <formula>0</formula>
      <formula>0</formula>
    </cfRule>
  </conditionalFormatting>
  <conditionalFormatting sqref="P160:Q160">
    <cfRule type="cellIs" dxfId="2214" priority="2386" operator="between">
      <formula>0</formula>
      <formula>0</formula>
    </cfRule>
  </conditionalFormatting>
  <conditionalFormatting sqref="P156:Q156">
    <cfRule type="cellIs" dxfId="2213" priority="2385" operator="between">
      <formula>0</formula>
      <formula>0</formula>
    </cfRule>
  </conditionalFormatting>
  <conditionalFormatting sqref="P158:Q158">
    <cfRule type="cellIs" dxfId="2212" priority="2384" operator="between">
      <formula>0</formula>
      <formula>0</formula>
    </cfRule>
  </conditionalFormatting>
  <conditionalFormatting sqref="P325:Q325">
    <cfRule type="cellIs" dxfId="2211" priority="2277" operator="between">
      <formula>0</formula>
      <formula>0</formula>
    </cfRule>
  </conditionalFormatting>
  <conditionalFormatting sqref="P320:Q320">
    <cfRule type="cellIs" dxfId="2210" priority="2276" operator="between">
      <formula>0</formula>
      <formula>0</formula>
    </cfRule>
  </conditionalFormatting>
  <conditionalFormatting sqref="P147:Q147 P140:Q140">
    <cfRule type="cellIs" dxfId="2209" priority="2382" operator="between">
      <formula>0</formula>
      <formula>0</formula>
    </cfRule>
  </conditionalFormatting>
  <conditionalFormatting sqref="P309:Q309">
    <cfRule type="cellIs" dxfId="2208" priority="2267" operator="between">
      <formula>0</formula>
      <formula>0</formula>
    </cfRule>
  </conditionalFormatting>
  <conditionalFormatting sqref="P310:Q310">
    <cfRule type="cellIs" dxfId="2207" priority="2266" operator="between">
      <formula>0</formula>
      <formula>0</formula>
    </cfRule>
  </conditionalFormatting>
  <conditionalFormatting sqref="P306:Q306">
    <cfRule type="cellIs" dxfId="2206" priority="2265" operator="between">
      <formula>0</formula>
      <formula>0</formula>
    </cfRule>
  </conditionalFormatting>
  <conditionalFormatting sqref="P192:Q192 P184:Q184">
    <cfRule type="cellIs" dxfId="2205" priority="2371" operator="between">
      <formula>0</formula>
      <formula>0</formula>
    </cfRule>
  </conditionalFormatting>
  <conditionalFormatting sqref="P301:Q301">
    <cfRule type="cellIs" dxfId="2204" priority="2260" operator="between">
      <formula>0</formula>
      <formula>0</formula>
    </cfRule>
  </conditionalFormatting>
  <conditionalFormatting sqref="P300:Q300">
    <cfRule type="cellIs" dxfId="2203" priority="2259" operator="between">
      <formula>0</formula>
      <formula>0</formula>
    </cfRule>
  </conditionalFormatting>
  <conditionalFormatting sqref="P332:Q332">
    <cfRule type="cellIs" dxfId="2202" priority="2258" operator="between">
      <formula>0</formula>
      <formula>0</formula>
    </cfRule>
  </conditionalFormatting>
  <conditionalFormatting sqref="P328:Q328">
    <cfRule type="cellIs" dxfId="2201" priority="2257" operator="between">
      <formula>0</formula>
      <formula>0</formula>
    </cfRule>
  </conditionalFormatting>
  <conditionalFormatting sqref="P331:Q331">
    <cfRule type="cellIs" dxfId="2200" priority="2256" operator="between">
      <formula>0</formula>
      <formula>0</formula>
    </cfRule>
  </conditionalFormatting>
  <conditionalFormatting sqref="P329:Q329">
    <cfRule type="cellIs" dxfId="2199" priority="2255" operator="between">
      <formula>0</formula>
      <formula>0</formula>
    </cfRule>
  </conditionalFormatting>
  <conditionalFormatting sqref="P182:Q182">
    <cfRule type="cellIs" dxfId="2198" priority="2359" operator="between">
      <formula>0</formula>
      <formula>0</formula>
    </cfRule>
  </conditionalFormatting>
  <conditionalFormatting sqref="P180:Q180">
    <cfRule type="cellIs" dxfId="2197" priority="2355" operator="between">
      <formula>0</formula>
      <formula>0</formula>
    </cfRule>
  </conditionalFormatting>
  <conditionalFormatting sqref="P183:Q183">
    <cfRule type="cellIs" dxfId="2196" priority="2358" operator="between">
      <formula>0</formula>
      <formula>0</formula>
    </cfRule>
  </conditionalFormatting>
  <conditionalFormatting sqref="P178:Q178">
    <cfRule type="cellIs" dxfId="2195" priority="2357" operator="between">
      <formula>0</formula>
      <formula>0</formula>
    </cfRule>
  </conditionalFormatting>
  <conditionalFormatting sqref="P181:Q181">
    <cfRule type="cellIs" dxfId="2194" priority="2356" operator="between">
      <formula>0</formula>
      <formula>0</formula>
    </cfRule>
  </conditionalFormatting>
  <conditionalFormatting sqref="P175:Q175">
    <cfRule type="cellIs" dxfId="2193" priority="2354" operator="between">
      <formula>0</formula>
      <formula>0</formula>
    </cfRule>
  </conditionalFormatting>
  <conditionalFormatting sqref="P172:Q172">
    <cfRule type="cellIs" dxfId="2192" priority="2350" operator="between">
      <formula>0</formula>
      <formula>0</formula>
    </cfRule>
  </conditionalFormatting>
  <conditionalFormatting sqref="P176:Q176">
    <cfRule type="cellIs" dxfId="2191" priority="2353" operator="between">
      <formula>0</formula>
      <formula>0</formula>
    </cfRule>
  </conditionalFormatting>
  <conditionalFormatting sqref="P171:Q171">
    <cfRule type="cellIs" dxfId="2190" priority="2352" operator="between">
      <formula>0</formula>
      <formula>0</formula>
    </cfRule>
  </conditionalFormatting>
  <conditionalFormatting sqref="P174:Q174">
    <cfRule type="cellIs" dxfId="2189" priority="2351" operator="between">
      <formula>0</formula>
      <formula>0</formula>
    </cfRule>
  </conditionalFormatting>
  <conditionalFormatting sqref="P343:Q343">
    <cfRule type="cellIs" dxfId="2188" priority="2243" operator="between">
      <formula>0</formula>
      <formula>0</formula>
    </cfRule>
  </conditionalFormatting>
  <conditionalFormatting sqref="P224:Q224">
    <cfRule type="cellIs" dxfId="2187" priority="2348" operator="between">
      <formula>0</formula>
      <formula>0</formula>
    </cfRule>
  </conditionalFormatting>
  <conditionalFormatting sqref="P222:Q222">
    <cfRule type="cellIs" dxfId="2186" priority="2344" operator="between">
      <formula>0</formula>
      <formula>0</formula>
    </cfRule>
  </conditionalFormatting>
  <conditionalFormatting sqref="P226:Q226">
    <cfRule type="cellIs" dxfId="2185" priority="2347" operator="between">
      <formula>0</formula>
      <formula>0</formula>
    </cfRule>
  </conditionalFormatting>
  <conditionalFormatting sqref="P221:Q221">
    <cfRule type="cellIs" dxfId="2184" priority="2346" operator="between">
      <formula>0</formula>
      <formula>0</formula>
    </cfRule>
  </conditionalFormatting>
  <conditionalFormatting sqref="P223:Q223">
    <cfRule type="cellIs" dxfId="2183" priority="2345" operator="between">
      <formula>0</formula>
      <formula>0</formula>
    </cfRule>
  </conditionalFormatting>
  <conditionalFormatting sqref="P217:Q217">
    <cfRule type="cellIs" dxfId="2182" priority="2343" operator="between">
      <formula>0</formula>
      <formula>0</formula>
    </cfRule>
  </conditionalFormatting>
  <conditionalFormatting sqref="P215:Q215">
    <cfRule type="cellIs" dxfId="2181" priority="2339" operator="between">
      <formula>0</formula>
      <formula>0</formula>
    </cfRule>
  </conditionalFormatting>
  <conditionalFormatting sqref="P218:Q218">
    <cfRule type="cellIs" dxfId="2180" priority="2342" operator="between">
      <formula>0</formula>
      <formula>0</formula>
    </cfRule>
  </conditionalFormatting>
  <conditionalFormatting sqref="P214:Q214">
    <cfRule type="cellIs" dxfId="2179" priority="2341" operator="between">
      <formula>0</formula>
      <formula>0</formula>
    </cfRule>
  </conditionalFormatting>
  <conditionalFormatting sqref="P216:Q216">
    <cfRule type="cellIs" dxfId="2178" priority="2340" operator="between">
      <formula>0</formula>
      <formula>0</formula>
    </cfRule>
  </conditionalFormatting>
  <conditionalFormatting sqref="P205:Q205">
    <cfRule type="cellIs" dxfId="2177" priority="2338" operator="between">
      <formula>0</formula>
      <formula>0</formula>
    </cfRule>
  </conditionalFormatting>
  <conditionalFormatting sqref="P209:Q209">
    <cfRule type="cellIs" dxfId="2176" priority="2337" operator="between">
      <formula>0</formula>
      <formula>0</formula>
    </cfRule>
  </conditionalFormatting>
  <conditionalFormatting sqref="P210:Q210">
    <cfRule type="cellIs" dxfId="2175" priority="2336" operator="between">
      <formula>0</formula>
      <formula>0</formula>
    </cfRule>
  </conditionalFormatting>
  <conditionalFormatting sqref="P206:Q206">
    <cfRule type="cellIs" dxfId="2174" priority="2335" operator="between">
      <formula>0</formula>
      <formula>0</formula>
    </cfRule>
  </conditionalFormatting>
  <conditionalFormatting sqref="P208:Q208">
    <cfRule type="cellIs" dxfId="2173" priority="2334" operator="between">
      <formula>0</formula>
      <formula>0</formula>
    </cfRule>
  </conditionalFormatting>
  <conditionalFormatting sqref="P204:Q204">
    <cfRule type="cellIs" dxfId="2172" priority="2332" operator="between">
      <formula>0</formula>
      <formula>0</formula>
    </cfRule>
  </conditionalFormatting>
  <conditionalFormatting sqref="P202:Q202">
    <cfRule type="cellIs" dxfId="2171" priority="2329" operator="between">
      <formula>0</formula>
      <formula>0</formula>
    </cfRule>
  </conditionalFormatting>
  <conditionalFormatting sqref="P230:Q230">
    <cfRule type="cellIs" dxfId="2170" priority="2326" operator="between">
      <formula>0</formula>
      <formula>0</formula>
    </cfRule>
  </conditionalFormatting>
  <conditionalFormatting sqref="P227:Q227">
    <cfRule type="cellIs" dxfId="2169" priority="2328" operator="between">
      <formula>0</formula>
      <formula>0</formula>
    </cfRule>
  </conditionalFormatting>
  <conditionalFormatting sqref="P200:Q200">
    <cfRule type="cellIs" dxfId="2168" priority="2331" operator="between">
      <formula>0</formula>
      <formula>0</formula>
    </cfRule>
  </conditionalFormatting>
  <conditionalFormatting sqref="P203:Q203">
    <cfRule type="cellIs" dxfId="2167" priority="2330" operator="between">
      <formula>0</formula>
      <formula>0</formula>
    </cfRule>
  </conditionalFormatting>
  <conditionalFormatting sqref="P229:Q229">
    <cfRule type="cellIs" dxfId="2166" priority="2325" operator="between">
      <formula>0</formula>
      <formula>0</formula>
    </cfRule>
  </conditionalFormatting>
  <conditionalFormatting sqref="P228:Q228">
    <cfRule type="cellIs" dxfId="2165" priority="2327" operator="between">
      <formula>0</formula>
      <formula>0</formula>
    </cfRule>
  </conditionalFormatting>
  <conditionalFormatting sqref="P362:Q362">
    <cfRule type="cellIs" dxfId="2164" priority="2252" operator="between">
      <formula>0</formula>
      <formula>0</formula>
    </cfRule>
  </conditionalFormatting>
  <conditionalFormatting sqref="P233:Q233">
    <cfRule type="cellIs" dxfId="2163" priority="2323" operator="between">
      <formula>0</formula>
      <formula>0</formula>
    </cfRule>
  </conditionalFormatting>
  <conditionalFormatting sqref="P234:Q234">
    <cfRule type="cellIs" dxfId="2162" priority="2324" operator="between">
      <formula>0</formula>
      <formula>0</formula>
    </cfRule>
  </conditionalFormatting>
  <conditionalFormatting sqref="P358:Q358">
    <cfRule type="cellIs" dxfId="2161" priority="2251" operator="between">
      <formula>0</formula>
      <formula>0</formula>
    </cfRule>
  </conditionalFormatting>
  <conditionalFormatting sqref="P361:Q361">
    <cfRule type="cellIs" dxfId="2160" priority="2250" operator="between">
      <formula>0</formula>
      <formula>0</formula>
    </cfRule>
  </conditionalFormatting>
  <conditionalFormatting sqref="P257:Q257 P251:Q251">
    <cfRule type="cellIs" dxfId="2159" priority="2322" operator="between">
      <formula>0</formula>
      <formula>0</formula>
    </cfRule>
  </conditionalFormatting>
  <conditionalFormatting sqref="P262:Q262">
    <cfRule type="cellIs" dxfId="2158" priority="2321" operator="between">
      <formula>0</formula>
      <formula>0</formula>
    </cfRule>
  </conditionalFormatting>
  <conditionalFormatting sqref="P259:Q259">
    <cfRule type="cellIs" dxfId="2157" priority="2317" operator="between">
      <formula>0</formula>
      <formula>0</formula>
    </cfRule>
  </conditionalFormatting>
  <conditionalFormatting sqref="P263:Q263">
    <cfRule type="cellIs" dxfId="2156" priority="2320" operator="between">
      <formula>0</formula>
      <formula>0</formula>
    </cfRule>
  </conditionalFormatting>
  <conditionalFormatting sqref="P258:Q258">
    <cfRule type="cellIs" dxfId="2155" priority="2319" operator="between">
      <formula>0</formula>
      <formula>0</formula>
    </cfRule>
  </conditionalFormatting>
  <conditionalFormatting sqref="P260:Q260">
    <cfRule type="cellIs" dxfId="2154" priority="2318" operator="between">
      <formula>0</formula>
      <formula>0</formula>
    </cfRule>
  </conditionalFormatting>
  <conditionalFormatting sqref="P254:Q254">
    <cfRule type="cellIs" dxfId="2153" priority="2316" operator="between">
      <formula>0</formula>
      <formula>0</formula>
    </cfRule>
  </conditionalFormatting>
  <conditionalFormatting sqref="P252:Q252">
    <cfRule type="cellIs" dxfId="2152" priority="2312" operator="between">
      <formula>0</formula>
      <formula>0</formula>
    </cfRule>
  </conditionalFormatting>
  <conditionalFormatting sqref="P256:Q256">
    <cfRule type="cellIs" dxfId="2151" priority="2315" operator="between">
      <formula>0</formula>
      <formula>0</formula>
    </cfRule>
  </conditionalFormatting>
  <conditionalFormatting sqref="P347:Q347">
    <cfRule type="cellIs" dxfId="2150" priority="2242" operator="between">
      <formula>0</formula>
      <formula>0</formula>
    </cfRule>
  </conditionalFormatting>
  <conditionalFormatting sqref="P350:Q350">
    <cfRule type="cellIs" dxfId="2149" priority="2241" operator="between">
      <formula>0</formula>
      <formula>0</formula>
    </cfRule>
  </conditionalFormatting>
  <conditionalFormatting sqref="P253:Q253">
    <cfRule type="cellIs" dxfId="2148" priority="2313" operator="between">
      <formula>0</formula>
      <formula>0</formula>
    </cfRule>
  </conditionalFormatting>
  <conditionalFormatting sqref="P344:Q344">
    <cfRule type="cellIs" dxfId="2147" priority="2240" operator="between">
      <formula>0</formula>
      <formula>0</formula>
    </cfRule>
  </conditionalFormatting>
  <conditionalFormatting sqref="P346:Q346">
    <cfRule type="cellIs" dxfId="2146" priority="2239" operator="between">
      <formula>0</formula>
      <formula>0</formula>
    </cfRule>
  </conditionalFormatting>
  <conditionalFormatting sqref="P243:Q243 P235:Q235">
    <cfRule type="cellIs" dxfId="2145" priority="2311" operator="between">
      <formula>0</formula>
      <formula>0</formula>
    </cfRule>
  </conditionalFormatting>
  <conditionalFormatting sqref="P248:Q248">
    <cfRule type="cellIs" dxfId="2144" priority="2310" operator="between">
      <formula>0</formula>
      <formula>0</formula>
    </cfRule>
  </conditionalFormatting>
  <conditionalFormatting sqref="P246:Q246">
    <cfRule type="cellIs" dxfId="2143" priority="2306" operator="between">
      <formula>0</formula>
      <formula>0</formula>
    </cfRule>
  </conditionalFormatting>
  <conditionalFormatting sqref="P249:Q249">
    <cfRule type="cellIs" dxfId="2142" priority="2309" operator="between">
      <formula>0</formula>
      <formula>0</formula>
    </cfRule>
  </conditionalFormatting>
  <conditionalFormatting sqref="P245:Q245">
    <cfRule type="cellIs" dxfId="2141" priority="2308" operator="between">
      <formula>0</formula>
      <formula>0</formula>
    </cfRule>
  </conditionalFormatting>
  <conditionalFormatting sqref="P247:Q247">
    <cfRule type="cellIs" dxfId="2140" priority="2307" operator="between">
      <formula>0</formula>
      <formula>0</formula>
    </cfRule>
  </conditionalFormatting>
  <conditionalFormatting sqref="P339:Q339">
    <cfRule type="cellIs" dxfId="2139" priority="2235" operator="between">
      <formula>0</formula>
      <formula>0</formula>
    </cfRule>
  </conditionalFormatting>
  <conditionalFormatting sqref="P338:Q338">
    <cfRule type="cellIs" dxfId="2138" priority="2234" operator="between">
      <formula>0</formula>
      <formula>0</formula>
    </cfRule>
  </conditionalFormatting>
  <conditionalFormatting sqref="P241:Q241">
    <cfRule type="cellIs" dxfId="2137" priority="2305" operator="between">
      <formula>0</formula>
      <formula>0</formula>
    </cfRule>
  </conditionalFormatting>
  <conditionalFormatting sqref="P388:Q388 P381:Q381">
    <cfRule type="cellIs" dxfId="2136" priority="2231" operator="between">
      <formula>0</formula>
      <formula>0</formula>
    </cfRule>
  </conditionalFormatting>
  <conditionalFormatting sqref="P394:Q394">
    <cfRule type="cellIs" dxfId="2135" priority="2232" operator="between">
      <formula>0</formula>
      <formula>0</formula>
    </cfRule>
  </conditionalFormatting>
  <conditionalFormatting sqref="P238:Q238">
    <cfRule type="cellIs" dxfId="2134" priority="2301" operator="between">
      <formula>0</formula>
      <formula>0</formula>
    </cfRule>
  </conditionalFormatting>
  <conditionalFormatting sqref="P242:Q242">
    <cfRule type="cellIs" dxfId="2133" priority="2304" operator="between">
      <formula>0</formula>
      <formula>0</formula>
    </cfRule>
  </conditionalFormatting>
  <conditionalFormatting sqref="P236:Q236">
    <cfRule type="cellIs" dxfId="2132" priority="2303" operator="between">
      <formula>0</formula>
      <formula>0</formula>
    </cfRule>
  </conditionalFormatting>
  <conditionalFormatting sqref="P239:Q239">
    <cfRule type="cellIs" dxfId="2131" priority="2302" operator="between">
      <formula>0</formula>
      <formula>0</formula>
    </cfRule>
  </conditionalFormatting>
  <conditionalFormatting sqref="P288:Q288 P281:Q281">
    <cfRule type="cellIs" dxfId="2130" priority="2300" operator="between">
      <formula>0</formula>
      <formula>0</formula>
    </cfRule>
  </conditionalFormatting>
  <conditionalFormatting sqref="P373:Q373">
    <cfRule type="cellIs" dxfId="2129" priority="2221" operator="between">
      <formula>0</formula>
      <formula>0</formula>
    </cfRule>
  </conditionalFormatting>
  <conditionalFormatting sqref="P273:Q273 P265:Q265">
    <cfRule type="cellIs" dxfId="2128" priority="2289" operator="between">
      <formula>0</formula>
      <formula>0</formula>
    </cfRule>
  </conditionalFormatting>
  <conditionalFormatting sqref="P40:Q40">
    <cfRule type="cellIs" dxfId="2127" priority="2211" operator="between">
      <formula>0</formula>
      <formula>0</formula>
    </cfRule>
  </conditionalFormatting>
  <conditionalFormatting sqref="P276:Q276">
    <cfRule type="cellIs" dxfId="2126" priority="2284" operator="between">
      <formula>0</formula>
      <formula>0</formula>
    </cfRule>
  </conditionalFormatting>
  <conditionalFormatting sqref="P275:Q275">
    <cfRule type="cellIs" dxfId="2125" priority="2286" operator="between">
      <formula>0</formula>
      <formula>0</formula>
    </cfRule>
  </conditionalFormatting>
  <conditionalFormatting sqref="P277:Q277">
    <cfRule type="cellIs" dxfId="2124" priority="2285" operator="between">
      <formula>0</formula>
      <formula>0</formula>
    </cfRule>
  </conditionalFormatting>
  <conditionalFormatting sqref="P271:Q271">
    <cfRule type="cellIs" dxfId="2123" priority="2283" operator="between">
      <formula>0</formula>
      <formula>0</formula>
    </cfRule>
  </conditionalFormatting>
  <conditionalFormatting sqref="P269:Q269">
    <cfRule type="cellIs" dxfId="2122" priority="2279" operator="between">
      <formula>0</formula>
      <formula>0</formula>
    </cfRule>
  </conditionalFormatting>
  <conditionalFormatting sqref="P272:Q272">
    <cfRule type="cellIs" dxfId="2121" priority="2282" operator="between">
      <formula>0</formula>
      <formula>0</formula>
    </cfRule>
  </conditionalFormatting>
  <conditionalFormatting sqref="P266:Q266">
    <cfRule type="cellIs" dxfId="2120" priority="2281" operator="between">
      <formula>0</formula>
      <formula>0</formula>
    </cfRule>
  </conditionalFormatting>
  <conditionalFormatting sqref="P270:Q270">
    <cfRule type="cellIs" dxfId="2119" priority="2280" operator="between">
      <formula>0</formula>
      <formula>0</formula>
    </cfRule>
  </conditionalFormatting>
  <conditionalFormatting sqref="P319:Q319 P312:Q312">
    <cfRule type="cellIs" dxfId="2118" priority="2278" operator="between">
      <formula>0</formula>
      <formula>0</formula>
    </cfRule>
  </conditionalFormatting>
  <conditionalFormatting sqref="P322:Q322">
    <cfRule type="cellIs" dxfId="2117" priority="2274" operator="between">
      <formula>0</formula>
      <formula>0</formula>
    </cfRule>
  </conditionalFormatting>
  <conditionalFormatting sqref="P323:Q323">
    <cfRule type="cellIs" dxfId="2116" priority="2275" operator="between">
      <formula>0</formula>
      <formula>0</formula>
    </cfRule>
  </conditionalFormatting>
  <conditionalFormatting sqref="P316:Q316">
    <cfRule type="cellIs" dxfId="2115" priority="2273" operator="between">
      <formula>0</formula>
      <formula>0</formula>
    </cfRule>
  </conditionalFormatting>
  <conditionalFormatting sqref="P314:Q314">
    <cfRule type="cellIs" dxfId="2114" priority="2269" operator="between">
      <formula>0</formula>
      <formula>0</formula>
    </cfRule>
  </conditionalFormatting>
  <conditionalFormatting sqref="P318:Q318">
    <cfRule type="cellIs" dxfId="2113" priority="2272" operator="between">
      <formula>0</formula>
      <formula>0</formula>
    </cfRule>
  </conditionalFormatting>
  <conditionalFormatting sqref="P313:Q313">
    <cfRule type="cellIs" dxfId="2112" priority="2271" operator="between">
      <formula>0</formula>
      <formula>0</formula>
    </cfRule>
  </conditionalFormatting>
  <conditionalFormatting sqref="P315:Q315">
    <cfRule type="cellIs" dxfId="2111" priority="2270" operator="between">
      <formula>0</formula>
      <formula>0</formula>
    </cfRule>
  </conditionalFormatting>
  <conditionalFormatting sqref="P304:Q304">
    <cfRule type="cellIs" dxfId="2110" priority="2268" operator="between">
      <formula>0</formula>
      <formula>0</formula>
    </cfRule>
  </conditionalFormatting>
  <conditionalFormatting sqref="P307:Q307">
    <cfRule type="cellIs" dxfId="2109" priority="2263" operator="between">
      <formula>0</formula>
      <formula>0</formula>
    </cfRule>
  </conditionalFormatting>
  <conditionalFormatting sqref="P308:Q308">
    <cfRule type="cellIs" dxfId="2108" priority="2264" operator="between">
      <formula>0</formula>
      <formula>0</formula>
    </cfRule>
  </conditionalFormatting>
  <conditionalFormatting sqref="P302:Q302">
    <cfRule type="cellIs" dxfId="2107" priority="2262" operator="between">
      <formula>0</formula>
      <formula>0</formula>
    </cfRule>
  </conditionalFormatting>
  <conditionalFormatting sqref="P303:Q303">
    <cfRule type="cellIs" dxfId="2106" priority="2261" operator="between">
      <formula>0</formula>
      <formula>0</formula>
    </cfRule>
  </conditionalFormatting>
  <conditionalFormatting sqref="P363:Q363">
    <cfRule type="cellIs" dxfId="2105" priority="2254" operator="between">
      <formula>0</formula>
      <formula>0</formula>
    </cfRule>
  </conditionalFormatting>
  <conditionalFormatting sqref="P351:Q351">
    <cfRule type="cellIs" dxfId="2104" priority="2253" operator="between">
      <formula>0</formula>
      <formula>0</formula>
    </cfRule>
  </conditionalFormatting>
  <conditionalFormatting sqref="P359:Q359">
    <cfRule type="cellIs" dxfId="2103" priority="2249" operator="between">
      <formula>0</formula>
      <formula>0</formula>
    </cfRule>
  </conditionalFormatting>
  <conditionalFormatting sqref="P356:Q356">
    <cfRule type="cellIs" dxfId="2102" priority="2248" operator="between">
      <formula>0</formula>
      <formula>0</formula>
    </cfRule>
  </conditionalFormatting>
  <conditionalFormatting sqref="P353:Q353">
    <cfRule type="cellIs" dxfId="2101" priority="2244" operator="between">
      <formula>0</formula>
      <formula>0</formula>
    </cfRule>
  </conditionalFormatting>
  <conditionalFormatting sqref="P357:Q357">
    <cfRule type="cellIs" dxfId="2100" priority="2247" operator="between">
      <formula>0</formula>
      <formula>0</formula>
    </cfRule>
  </conditionalFormatting>
  <conditionalFormatting sqref="P352:Q352">
    <cfRule type="cellIs" dxfId="2099" priority="2246" operator="between">
      <formula>0</formula>
      <formula>0</formula>
    </cfRule>
  </conditionalFormatting>
  <conditionalFormatting sqref="P354:Q354">
    <cfRule type="cellIs" dxfId="2098" priority="2245" operator="between">
      <formula>0</formula>
      <formula>0</formula>
    </cfRule>
  </conditionalFormatting>
  <conditionalFormatting sqref="P345:Q345">
    <cfRule type="cellIs" dxfId="2097" priority="2238" operator="between">
      <formula>0</formula>
      <formula>0</formula>
    </cfRule>
  </conditionalFormatting>
  <conditionalFormatting sqref="P340:Q340">
    <cfRule type="cellIs" dxfId="2096" priority="2237" operator="between">
      <formula>0</formula>
      <formula>0</formula>
    </cfRule>
  </conditionalFormatting>
  <conditionalFormatting sqref="P341:Q341">
    <cfRule type="cellIs" dxfId="2095" priority="2236" operator="between">
      <formula>0</formula>
      <formula>0</formula>
    </cfRule>
  </conditionalFormatting>
  <conditionalFormatting sqref="P365:Q365 P367:Q367">
    <cfRule type="cellIs" dxfId="2094" priority="2233" operator="between">
      <formula>0</formula>
      <formula>0</formula>
    </cfRule>
  </conditionalFormatting>
  <conditionalFormatting sqref="P393:Q393">
    <cfRule type="cellIs" dxfId="2093" priority="2230" operator="between">
      <formula>0</formula>
      <formula>0</formula>
    </cfRule>
  </conditionalFormatting>
  <conditionalFormatting sqref="P390:Q390">
    <cfRule type="cellIs" dxfId="2092" priority="2227" operator="between">
      <formula>0</formula>
      <formula>0</formula>
    </cfRule>
  </conditionalFormatting>
  <conditionalFormatting sqref="P389:Q389">
    <cfRule type="cellIs" dxfId="2091" priority="2229" operator="between">
      <formula>0</formula>
      <formula>0</formula>
    </cfRule>
  </conditionalFormatting>
  <conditionalFormatting sqref="P392:Q392">
    <cfRule type="cellIs" dxfId="2090" priority="2228" operator="between">
      <formula>0</formula>
      <formula>0</formula>
    </cfRule>
  </conditionalFormatting>
  <conditionalFormatting sqref="P386:Q386">
    <cfRule type="cellIs" dxfId="2089" priority="2226" operator="between">
      <formula>0</formula>
      <formula>0</formula>
    </cfRule>
  </conditionalFormatting>
  <conditionalFormatting sqref="P383:Q383">
    <cfRule type="cellIs" dxfId="2088" priority="2222" operator="between">
      <formula>0</formula>
      <formula>0</formula>
    </cfRule>
  </conditionalFormatting>
  <conditionalFormatting sqref="P387:Q387">
    <cfRule type="cellIs" dxfId="2087" priority="2225" operator="between">
      <formula>0</formula>
      <formula>0</formula>
    </cfRule>
  </conditionalFormatting>
  <conditionalFormatting sqref="P382:Q382">
    <cfRule type="cellIs" dxfId="2086" priority="2224" operator="between">
      <formula>0</formula>
      <formula>0</formula>
    </cfRule>
  </conditionalFormatting>
  <conditionalFormatting sqref="P384:Q384">
    <cfRule type="cellIs" dxfId="2085" priority="2223" operator="between">
      <formula>0</formula>
      <formula>0</formula>
    </cfRule>
  </conditionalFormatting>
  <conditionalFormatting sqref="P378:Q378">
    <cfRule type="cellIs" dxfId="2084" priority="2220" operator="between">
      <formula>0</formula>
      <formula>0</formula>
    </cfRule>
  </conditionalFormatting>
  <conditionalFormatting sqref="P376:Q376">
    <cfRule type="cellIs" dxfId="2083" priority="2216" operator="between">
      <formula>0</formula>
      <formula>0</formula>
    </cfRule>
  </conditionalFormatting>
  <conditionalFormatting sqref="P380:Q380">
    <cfRule type="cellIs" dxfId="2082" priority="2219" operator="between">
      <formula>0</formula>
      <formula>0</formula>
    </cfRule>
  </conditionalFormatting>
  <conditionalFormatting sqref="P375:Q375">
    <cfRule type="cellIs" dxfId="2081" priority="2218" operator="between">
      <formula>0</formula>
      <formula>0</formula>
    </cfRule>
  </conditionalFormatting>
  <conditionalFormatting sqref="P377:Q377">
    <cfRule type="cellIs" dxfId="2080" priority="2217" operator="between">
      <formula>0</formula>
      <formula>0</formula>
    </cfRule>
  </conditionalFormatting>
  <conditionalFormatting sqref="P370:Q370">
    <cfRule type="cellIs" dxfId="2079" priority="2215" operator="between">
      <formula>0</formula>
      <formula>0</formula>
    </cfRule>
  </conditionalFormatting>
  <conditionalFormatting sqref="P368:Q368">
    <cfRule type="cellIs" dxfId="2078" priority="2212" operator="between">
      <formula>0</formula>
      <formula>0</formula>
    </cfRule>
  </conditionalFormatting>
  <conditionalFormatting sqref="P371:Q371">
    <cfRule type="cellIs" dxfId="2077" priority="2214" operator="between">
      <formula>0</formula>
      <formula>0</formula>
    </cfRule>
  </conditionalFormatting>
  <conditionalFormatting sqref="P369:Q369">
    <cfRule type="cellIs" dxfId="2076" priority="2213" operator="between">
      <formula>0</formula>
      <formula>0</formula>
    </cfRule>
  </conditionalFormatting>
  <conditionalFormatting sqref="P138:Q138">
    <cfRule type="cellIs" dxfId="2075" priority="2210" operator="between">
      <formula>0</formula>
      <formula>0</formula>
    </cfRule>
  </conditionalFormatting>
  <conditionalFormatting sqref="R42:S42 R49:S49 R56:S56 R86:S86 R94:S94 R101:S103 R139:S139 R131:S131 R123:S123 R116:S116 R108:S108 R169:S169 R198:S199 R232:S232 R264:S264 R296:S298 R333:S335 R326:S327 R364:S364 R395:S395 R337:S337 R397:S397">
    <cfRule type="cellIs" dxfId="2074" priority="2209" operator="between">
      <formula>0</formula>
      <formula>0</formula>
    </cfRule>
  </conditionalFormatting>
  <conditionalFormatting sqref="R18:S18 R16:S16 R25:S25">
    <cfRule type="cellIs" dxfId="2073" priority="2208" operator="between">
      <formula>0</formula>
      <formula>0</formula>
    </cfRule>
  </conditionalFormatting>
  <conditionalFormatting sqref="R42:S42 R49:S49 R56:S56">
    <cfRule type="cellIs" dxfId="2072" priority="2206" operator="between">
      <formula>0</formula>
      <formula>0</formula>
    </cfRule>
  </conditionalFormatting>
  <conditionalFormatting sqref="R1">
    <cfRule type="cellIs" dxfId="2071" priority="2205" operator="between">
      <formula>0</formula>
      <formula>0</formula>
    </cfRule>
  </conditionalFormatting>
  <conditionalFormatting sqref="R1">
    <cfRule type="cellIs" dxfId="2070" priority="2204" operator="between">
      <formula>0</formula>
      <formula>0</formula>
    </cfRule>
  </conditionalFormatting>
  <conditionalFormatting sqref="R1">
    <cfRule type="cellIs" dxfId="2069" priority="2203" operator="between">
      <formula>0</formula>
      <formula>0</formula>
    </cfRule>
  </conditionalFormatting>
  <conditionalFormatting sqref="R13:S13">
    <cfRule type="cellIs" dxfId="2068" priority="2198" operator="between">
      <formula>0</formula>
      <formula>0</formula>
    </cfRule>
  </conditionalFormatting>
  <conditionalFormatting sqref="R11:S11">
    <cfRule type="cellIs" dxfId="2067" priority="2202" operator="between">
      <formula>0</formula>
      <formula>0</formula>
    </cfRule>
  </conditionalFormatting>
  <conditionalFormatting sqref="R128:S128">
    <cfRule type="cellIs" dxfId="2066" priority="2138" operator="between">
      <formula>0</formula>
      <formula>0</formula>
    </cfRule>
  </conditionalFormatting>
  <conditionalFormatting sqref="R17:S17">
    <cfRule type="cellIs" dxfId="2065" priority="2201" operator="between">
      <formula>0</formula>
      <formula>0</formula>
    </cfRule>
  </conditionalFormatting>
  <conditionalFormatting sqref="R129:S129">
    <cfRule type="cellIs" dxfId="2064" priority="2137" operator="between">
      <formula>0</formula>
      <formula>0</formula>
    </cfRule>
  </conditionalFormatting>
  <conditionalFormatting sqref="R12:S12">
    <cfRule type="cellIs" dxfId="2063" priority="2200" operator="between">
      <formula>0</formula>
      <formula>0</formula>
    </cfRule>
  </conditionalFormatting>
  <conditionalFormatting sqref="R125:S125">
    <cfRule type="cellIs" dxfId="2062" priority="2136" operator="between">
      <formula>0</formula>
      <formula>0</formula>
    </cfRule>
  </conditionalFormatting>
  <conditionalFormatting sqref="R15:S15">
    <cfRule type="cellIs" dxfId="2061" priority="2199" operator="between">
      <formula>0</formula>
      <formula>0</formula>
    </cfRule>
  </conditionalFormatting>
  <conditionalFormatting sqref="R127:S127">
    <cfRule type="cellIs" dxfId="2060" priority="2135" operator="between">
      <formula>0</formula>
      <formula>0</formula>
    </cfRule>
  </conditionalFormatting>
  <conditionalFormatting sqref="R7:S7">
    <cfRule type="cellIs" dxfId="2059" priority="2194" operator="between">
      <formula>0</formula>
      <formula>0</formula>
    </cfRule>
  </conditionalFormatting>
  <conditionalFormatting sqref="R126:S126">
    <cfRule type="cellIs" dxfId="2058" priority="2134" operator="between">
      <formula>0</formula>
      <formula>0</formula>
    </cfRule>
  </conditionalFormatting>
  <conditionalFormatting sqref="R10:S10">
    <cfRule type="cellIs" dxfId="2057" priority="2197" operator="between">
      <formula>0</formula>
      <formula>0</formula>
    </cfRule>
  </conditionalFormatting>
  <conditionalFormatting sqref="R121:S121">
    <cfRule type="cellIs" dxfId="2056" priority="2133" operator="between">
      <formula>0</formula>
      <formula>0</formula>
    </cfRule>
  </conditionalFormatting>
  <conditionalFormatting sqref="R24:S24">
    <cfRule type="cellIs" dxfId="2055" priority="2192" operator="between">
      <formula>0</formula>
      <formula>0</formula>
    </cfRule>
  </conditionalFormatting>
  <conditionalFormatting sqref="R6:S6">
    <cfRule type="cellIs" dxfId="2054" priority="2196" operator="between">
      <formula>0</formula>
      <formula>0</formula>
    </cfRule>
  </conditionalFormatting>
  <conditionalFormatting sqref="R117:S117">
    <cfRule type="cellIs" dxfId="2053" priority="2131" operator="between">
      <formula>0</formula>
      <formula>0</formula>
    </cfRule>
  </conditionalFormatting>
  <conditionalFormatting sqref="R9:S9">
    <cfRule type="cellIs" dxfId="2052" priority="2195" operator="between">
      <formula>0</formula>
      <formula>0</formula>
    </cfRule>
  </conditionalFormatting>
  <conditionalFormatting sqref="R120:S120">
    <cfRule type="cellIs" dxfId="2051" priority="2130" operator="between">
      <formula>0</formula>
      <formula>0</formula>
    </cfRule>
  </conditionalFormatting>
  <conditionalFormatting sqref="R21:S21">
    <cfRule type="cellIs" dxfId="2050" priority="2189" operator="between">
      <formula>0</formula>
      <formula>0</formula>
    </cfRule>
  </conditionalFormatting>
  <conditionalFormatting sqref="R119:S119">
    <cfRule type="cellIs" dxfId="2049" priority="2129" operator="between">
      <formula>0</formula>
      <formula>0</formula>
    </cfRule>
  </conditionalFormatting>
  <conditionalFormatting sqref="R23:S23">
    <cfRule type="cellIs" dxfId="2048" priority="2193" operator="between">
      <formula>0</formula>
      <formula>0</formula>
    </cfRule>
  </conditionalFormatting>
  <conditionalFormatting sqref="R19:S19">
    <cfRule type="cellIs" dxfId="2047" priority="2191" operator="between">
      <formula>0</formula>
      <formula>0</formula>
    </cfRule>
  </conditionalFormatting>
  <conditionalFormatting sqref="R22:S22">
    <cfRule type="cellIs" dxfId="2046" priority="2190" operator="between">
      <formula>0</formula>
      <formula>0</formula>
    </cfRule>
  </conditionalFormatting>
  <conditionalFormatting sqref="R30:S30">
    <cfRule type="cellIs" dxfId="2045" priority="2188" operator="between">
      <formula>0</formula>
      <formula>0</formula>
    </cfRule>
  </conditionalFormatting>
  <conditionalFormatting sqref="R28:S28">
    <cfRule type="cellIs" dxfId="2044" priority="2184" operator="between">
      <formula>0</formula>
      <formula>0</formula>
    </cfRule>
  </conditionalFormatting>
  <conditionalFormatting sqref="R31:S31">
    <cfRule type="cellIs" dxfId="2043" priority="2187" operator="between">
      <formula>0</formula>
      <formula>0</formula>
    </cfRule>
  </conditionalFormatting>
  <conditionalFormatting sqref="R27:S27">
    <cfRule type="cellIs" dxfId="2042" priority="2186" operator="between">
      <formula>0</formula>
      <formula>0</formula>
    </cfRule>
  </conditionalFormatting>
  <conditionalFormatting sqref="R29:S29">
    <cfRule type="cellIs" dxfId="2041" priority="2185" operator="between">
      <formula>0</formula>
      <formula>0</formula>
    </cfRule>
  </conditionalFormatting>
  <conditionalFormatting sqref="R133:S133">
    <cfRule type="cellIs" dxfId="2040" priority="2118" operator="between">
      <formula>0</formula>
      <formula>0</formula>
    </cfRule>
  </conditionalFormatting>
  <conditionalFormatting sqref="R132:S132">
    <cfRule type="cellIs" dxfId="2039" priority="2117" operator="between">
      <formula>0</formula>
      <formula>0</formula>
    </cfRule>
  </conditionalFormatting>
  <conditionalFormatting sqref="R167:S167">
    <cfRule type="cellIs" dxfId="2038" priority="2115" operator="between">
      <formula>0</formula>
      <formula>0</formula>
    </cfRule>
  </conditionalFormatting>
  <conditionalFormatting sqref="R38:S38">
    <cfRule type="cellIs" dxfId="2037" priority="2180" operator="between">
      <formula>0</formula>
      <formula>0</formula>
    </cfRule>
  </conditionalFormatting>
  <conditionalFormatting sqref="R41:S41">
    <cfRule type="cellIs" dxfId="2036" priority="2179" operator="between">
      <formula>0</formula>
      <formula>0</formula>
    </cfRule>
  </conditionalFormatting>
  <conditionalFormatting sqref="R47:S47">
    <cfRule type="cellIs" dxfId="2035" priority="2178" operator="between">
      <formula>0</formula>
      <formula>0</formula>
    </cfRule>
  </conditionalFormatting>
  <conditionalFormatting sqref="R44:S44">
    <cfRule type="cellIs" dxfId="2034" priority="2174" operator="between">
      <formula>0</formula>
      <formula>0</formula>
    </cfRule>
  </conditionalFormatting>
  <conditionalFormatting sqref="R48:S48">
    <cfRule type="cellIs" dxfId="2033" priority="2177" operator="between">
      <formula>0</formula>
      <formula>0</formula>
    </cfRule>
  </conditionalFormatting>
  <conditionalFormatting sqref="R43:S43">
    <cfRule type="cellIs" dxfId="2032" priority="2176" operator="between">
      <formula>0</formula>
      <formula>0</formula>
    </cfRule>
  </conditionalFormatting>
  <conditionalFormatting sqref="R46:S46">
    <cfRule type="cellIs" dxfId="2031" priority="2175" operator="between">
      <formula>0</formula>
      <formula>0</formula>
    </cfRule>
  </conditionalFormatting>
  <conditionalFormatting sqref="R54:S54">
    <cfRule type="cellIs" dxfId="2030" priority="2173" operator="between">
      <formula>0</formula>
      <formula>0</formula>
    </cfRule>
  </conditionalFormatting>
  <conditionalFormatting sqref="R52:S52">
    <cfRule type="cellIs" dxfId="2029" priority="2169" operator="between">
      <formula>0</formula>
      <formula>0</formula>
    </cfRule>
  </conditionalFormatting>
  <conditionalFormatting sqref="R55:S55">
    <cfRule type="cellIs" dxfId="2028" priority="2172" operator="between">
      <formula>0</formula>
      <formula>0</formula>
    </cfRule>
  </conditionalFormatting>
  <conditionalFormatting sqref="R50:S50">
    <cfRule type="cellIs" dxfId="2027" priority="2171" operator="between">
      <formula>0</formula>
      <formula>0</formula>
    </cfRule>
  </conditionalFormatting>
  <conditionalFormatting sqref="R152:S152">
    <cfRule type="cellIs" dxfId="2026" priority="2104" operator="between">
      <formula>0</formula>
      <formula>0</formula>
    </cfRule>
  </conditionalFormatting>
  <conditionalFormatting sqref="R53:S53">
    <cfRule type="cellIs" dxfId="2025" priority="2170" operator="between">
      <formula>0</formula>
      <formula>0</formula>
    </cfRule>
  </conditionalFormatting>
  <conditionalFormatting sqref="R153:S153">
    <cfRule type="cellIs" dxfId="2024" priority="2103" operator="between">
      <formula>0</formula>
      <formula>0</formula>
    </cfRule>
  </conditionalFormatting>
  <conditionalFormatting sqref="R148:S148">
    <cfRule type="cellIs" dxfId="2023" priority="2102" operator="between">
      <formula>0</formula>
      <formula>0</formula>
    </cfRule>
  </conditionalFormatting>
  <conditionalFormatting sqref="R151:S151">
    <cfRule type="cellIs" dxfId="2022" priority="2101" operator="between">
      <formula>0</formula>
      <formula>0</formula>
    </cfRule>
  </conditionalFormatting>
  <conditionalFormatting sqref="R150:S150">
    <cfRule type="cellIs" dxfId="2021" priority="2100" operator="between">
      <formula>0</formula>
      <formula>0</formula>
    </cfRule>
  </conditionalFormatting>
  <conditionalFormatting sqref="R145:S145">
    <cfRule type="cellIs" dxfId="2020" priority="2099" operator="between">
      <formula>0</formula>
      <formula>0</formula>
    </cfRule>
  </conditionalFormatting>
  <conditionalFormatting sqref="R146:S146">
    <cfRule type="cellIs" dxfId="2019" priority="2098" operator="between">
      <formula>0</formula>
      <formula>0</formula>
    </cfRule>
  </conditionalFormatting>
  <conditionalFormatting sqref="R141:S141">
    <cfRule type="cellIs" dxfId="2018" priority="2097" operator="between">
      <formula>0</formula>
      <formula>0</formula>
    </cfRule>
  </conditionalFormatting>
  <conditionalFormatting sqref="R144:S144">
    <cfRule type="cellIs" dxfId="2017" priority="2096" operator="between">
      <formula>0</formula>
      <formula>0</formula>
    </cfRule>
  </conditionalFormatting>
  <conditionalFormatting sqref="R142:S142">
    <cfRule type="cellIs" dxfId="2016" priority="2095" operator="between">
      <formula>0</formula>
      <formula>0</formula>
    </cfRule>
  </conditionalFormatting>
  <conditionalFormatting sqref="R197:S197">
    <cfRule type="cellIs" dxfId="2015" priority="2092" operator="between">
      <formula>0</formula>
      <formula>0</formula>
    </cfRule>
  </conditionalFormatting>
  <conditionalFormatting sqref="R193:S193">
    <cfRule type="cellIs" dxfId="2014" priority="2091" operator="between">
      <formula>0</formula>
      <formula>0</formula>
    </cfRule>
  </conditionalFormatting>
  <conditionalFormatting sqref="R98:S98">
    <cfRule type="cellIs" dxfId="2013" priority="2158" operator="between">
      <formula>0</formula>
      <formula>0</formula>
    </cfRule>
  </conditionalFormatting>
  <conditionalFormatting sqref="R195:S195">
    <cfRule type="cellIs" dxfId="2012" priority="2090" operator="between">
      <formula>0</formula>
      <formula>0</formula>
    </cfRule>
  </conditionalFormatting>
  <conditionalFormatting sqref="R96:S96">
    <cfRule type="cellIs" dxfId="2011" priority="2154" operator="between">
      <formula>0</formula>
      <formula>0</formula>
    </cfRule>
  </conditionalFormatting>
  <conditionalFormatting sqref="R100:S100">
    <cfRule type="cellIs" dxfId="2010" priority="2157" operator="between">
      <formula>0</formula>
      <formula>0</formula>
    </cfRule>
  </conditionalFormatting>
  <conditionalFormatting sqref="R194:S194">
    <cfRule type="cellIs" dxfId="2009" priority="2089" operator="between">
      <formula>0</formula>
      <formula>0</formula>
    </cfRule>
  </conditionalFormatting>
  <conditionalFormatting sqref="R95:S95">
    <cfRule type="cellIs" dxfId="2008" priority="2156" operator="between">
      <formula>0</formula>
      <formula>0</formula>
    </cfRule>
  </conditionalFormatting>
  <conditionalFormatting sqref="R189:S189">
    <cfRule type="cellIs" dxfId="2007" priority="2088" operator="between">
      <formula>0</formula>
      <formula>0</formula>
    </cfRule>
  </conditionalFormatting>
  <conditionalFormatting sqref="R97:S97">
    <cfRule type="cellIs" dxfId="2006" priority="2155" operator="between">
      <formula>0</formula>
      <formula>0</formula>
    </cfRule>
  </conditionalFormatting>
  <conditionalFormatting sqref="R186:S186">
    <cfRule type="cellIs" dxfId="2005" priority="2086" operator="between">
      <formula>0</formula>
      <formula>0</formula>
    </cfRule>
  </conditionalFormatting>
  <conditionalFormatting sqref="R188:S188">
    <cfRule type="cellIs" dxfId="2004" priority="2085" operator="between">
      <formula>0</formula>
      <formula>0</formula>
    </cfRule>
  </conditionalFormatting>
  <conditionalFormatting sqref="R187:S187">
    <cfRule type="cellIs" dxfId="2003" priority="2084" operator="between">
      <formula>0</formula>
      <formula>0</formula>
    </cfRule>
  </conditionalFormatting>
  <conditionalFormatting sqref="R177:S177 R170:S170">
    <cfRule type="cellIs" dxfId="2002" priority="2083" operator="between">
      <formula>0</formula>
      <formula>0</formula>
    </cfRule>
  </conditionalFormatting>
  <conditionalFormatting sqref="R91:S91">
    <cfRule type="cellIs" dxfId="2001" priority="2143" operator="between">
      <formula>0</formula>
      <formula>0</formula>
    </cfRule>
  </conditionalFormatting>
  <conditionalFormatting sqref="R89:S89">
    <cfRule type="cellIs" dxfId="2000" priority="2139" operator="between">
      <formula>0</formula>
      <formula>0</formula>
    </cfRule>
  </conditionalFormatting>
  <conditionalFormatting sqref="R92:S92">
    <cfRule type="cellIs" dxfId="1999" priority="2142" operator="between">
      <formula>0</formula>
      <formula>0</formula>
    </cfRule>
  </conditionalFormatting>
  <conditionalFormatting sqref="R88:S88">
    <cfRule type="cellIs" dxfId="1998" priority="2141" operator="between">
      <formula>0</formula>
      <formula>0</formula>
    </cfRule>
  </conditionalFormatting>
  <conditionalFormatting sqref="R220:S220 R211:S211">
    <cfRule type="cellIs" dxfId="1997" priority="2072" operator="between">
      <formula>0</formula>
      <formula>0</formula>
    </cfRule>
  </conditionalFormatting>
  <conditionalFormatting sqref="R90:S90">
    <cfRule type="cellIs" dxfId="1996" priority="2140" operator="between">
      <formula>0</formula>
      <formula>0</formula>
    </cfRule>
  </conditionalFormatting>
  <conditionalFormatting sqref="R122:S122">
    <cfRule type="cellIs" dxfId="1995" priority="2132" operator="between">
      <formula>0</formula>
      <formula>0</formula>
    </cfRule>
  </conditionalFormatting>
  <conditionalFormatting sqref="R114:S114">
    <cfRule type="cellIs" dxfId="1994" priority="2128" operator="between">
      <formula>0</formula>
      <formula>0</formula>
    </cfRule>
  </conditionalFormatting>
  <conditionalFormatting sqref="R293:S293">
    <cfRule type="cellIs" dxfId="1993" priority="2022" operator="between">
      <formula>0</formula>
      <formula>0</formula>
    </cfRule>
  </conditionalFormatting>
  <conditionalFormatting sqref="R110:S110">
    <cfRule type="cellIs" dxfId="1992" priority="2124" operator="between">
      <formula>0</formula>
      <formula>0</formula>
    </cfRule>
  </conditionalFormatting>
  <conditionalFormatting sqref="R115:S115">
    <cfRule type="cellIs" dxfId="1991" priority="2127" operator="between">
      <formula>0</formula>
      <formula>0</formula>
    </cfRule>
  </conditionalFormatting>
  <conditionalFormatting sqref="R295:S295">
    <cfRule type="cellIs" dxfId="1990" priority="2021" operator="between">
      <formula>0</formula>
      <formula>0</formula>
    </cfRule>
  </conditionalFormatting>
  <conditionalFormatting sqref="R109:S109">
    <cfRule type="cellIs" dxfId="1989" priority="2126" operator="between">
      <formula>0</formula>
      <formula>0</formula>
    </cfRule>
  </conditionalFormatting>
  <conditionalFormatting sqref="R289:S289">
    <cfRule type="cellIs" dxfId="1988" priority="2020" operator="between">
      <formula>0</formula>
      <formula>0</formula>
    </cfRule>
  </conditionalFormatting>
  <conditionalFormatting sqref="R113:S113">
    <cfRule type="cellIs" dxfId="1987" priority="2125" operator="between">
      <formula>0</formula>
      <formula>0</formula>
    </cfRule>
  </conditionalFormatting>
  <conditionalFormatting sqref="R291:S291">
    <cfRule type="cellIs" dxfId="1986" priority="2019" operator="between">
      <formula>0</formula>
      <formula>0</formula>
    </cfRule>
  </conditionalFormatting>
  <conditionalFormatting sqref="R290:S290">
    <cfRule type="cellIs" dxfId="1985" priority="2018" operator="between">
      <formula>0</formula>
      <formula>0</formula>
    </cfRule>
  </conditionalFormatting>
  <conditionalFormatting sqref="R106:S106">
    <cfRule type="cellIs" dxfId="1984" priority="2121" operator="between">
      <formula>0</formula>
      <formula>0</formula>
    </cfRule>
  </conditionalFormatting>
  <conditionalFormatting sqref="R104:S104">
    <cfRule type="cellIs" dxfId="1983" priority="2123" operator="between">
      <formula>0</formula>
      <formula>0</formula>
    </cfRule>
  </conditionalFormatting>
  <conditionalFormatting sqref="R285:S285">
    <cfRule type="cellIs" dxfId="1982" priority="2017" operator="between">
      <formula>0</formula>
      <formula>0</formula>
    </cfRule>
  </conditionalFormatting>
  <conditionalFormatting sqref="R107:S107">
    <cfRule type="cellIs" dxfId="1981" priority="2122" operator="between">
      <formula>0</formula>
      <formula>0</formula>
    </cfRule>
  </conditionalFormatting>
  <conditionalFormatting sqref="R287:S287">
    <cfRule type="cellIs" dxfId="1980" priority="2016" operator="between">
      <formula>0</formula>
      <formula>0</formula>
    </cfRule>
  </conditionalFormatting>
  <conditionalFormatting sqref="R282:S282">
    <cfRule type="cellIs" dxfId="1979" priority="2015" operator="between">
      <formula>0</formula>
      <formula>0</formula>
    </cfRule>
  </conditionalFormatting>
  <conditionalFormatting sqref="R134:S134">
    <cfRule type="cellIs" dxfId="1978" priority="2120" operator="between">
      <formula>0</formula>
      <formula>0</formula>
    </cfRule>
  </conditionalFormatting>
  <conditionalFormatting sqref="R284:S284">
    <cfRule type="cellIs" dxfId="1977" priority="2014" operator="between">
      <formula>0</formula>
      <formula>0</formula>
    </cfRule>
  </conditionalFormatting>
  <conditionalFormatting sqref="R135:S135">
    <cfRule type="cellIs" dxfId="1976" priority="2119" operator="between">
      <formula>0</formula>
      <formula>0</formula>
    </cfRule>
  </conditionalFormatting>
  <conditionalFormatting sqref="R283:S283">
    <cfRule type="cellIs" dxfId="1975" priority="2013" operator="between">
      <formula>0</formula>
      <formula>0</formula>
    </cfRule>
  </conditionalFormatting>
  <conditionalFormatting sqref="R278:S278">
    <cfRule type="cellIs" dxfId="1974" priority="2011" operator="between">
      <formula>0</formula>
      <formula>0</formula>
    </cfRule>
  </conditionalFormatting>
  <conditionalFormatting sqref="R279:S279">
    <cfRule type="cellIs" dxfId="1973" priority="2010" operator="between">
      <formula>0</formula>
      <formula>0</formula>
    </cfRule>
  </conditionalFormatting>
  <conditionalFormatting sqref="R162:S162 R154:S154">
    <cfRule type="cellIs" dxfId="1972" priority="2116" operator="between">
      <formula>0</formula>
      <formula>0</formula>
    </cfRule>
  </conditionalFormatting>
  <conditionalFormatting sqref="R165:S165">
    <cfRule type="cellIs" dxfId="1971" priority="2111" operator="between">
      <formula>0</formula>
      <formula>0</formula>
    </cfRule>
  </conditionalFormatting>
  <conditionalFormatting sqref="R163:S163">
    <cfRule type="cellIs" dxfId="1970" priority="2113" operator="between">
      <formula>0</formula>
      <formula>0</formula>
    </cfRule>
  </conditionalFormatting>
  <conditionalFormatting sqref="R166:S166">
    <cfRule type="cellIs" dxfId="1969" priority="2112" operator="between">
      <formula>0</formula>
      <formula>0</formula>
    </cfRule>
  </conditionalFormatting>
  <conditionalFormatting sqref="R159:S159">
    <cfRule type="cellIs" dxfId="1968" priority="2110" operator="between">
      <formula>0</formula>
      <formula>0</formula>
    </cfRule>
  </conditionalFormatting>
  <conditionalFormatting sqref="R157:S157">
    <cfRule type="cellIs" dxfId="1967" priority="2106" operator="between">
      <formula>0</formula>
      <formula>0</formula>
    </cfRule>
  </conditionalFormatting>
  <conditionalFormatting sqref="R160:S160">
    <cfRule type="cellIs" dxfId="1966" priority="2109" operator="between">
      <formula>0</formula>
      <formula>0</formula>
    </cfRule>
  </conditionalFormatting>
  <conditionalFormatting sqref="R156:S156">
    <cfRule type="cellIs" dxfId="1965" priority="2108" operator="between">
      <formula>0</formula>
      <formula>0</formula>
    </cfRule>
  </conditionalFormatting>
  <conditionalFormatting sqref="R158:S158">
    <cfRule type="cellIs" dxfId="1964" priority="2107" operator="between">
      <formula>0</formula>
      <formula>0</formula>
    </cfRule>
  </conditionalFormatting>
  <conditionalFormatting sqref="R325:S325">
    <cfRule type="cellIs" dxfId="1963" priority="2000" operator="between">
      <formula>0</formula>
      <formula>0</formula>
    </cfRule>
  </conditionalFormatting>
  <conditionalFormatting sqref="R320:S320">
    <cfRule type="cellIs" dxfId="1962" priority="1999" operator="between">
      <formula>0</formula>
      <formula>0</formula>
    </cfRule>
  </conditionalFormatting>
  <conditionalFormatting sqref="R147:S147 R140:S140">
    <cfRule type="cellIs" dxfId="1961" priority="2105" operator="between">
      <formula>0</formula>
      <formula>0</formula>
    </cfRule>
  </conditionalFormatting>
  <conditionalFormatting sqref="R309:S309">
    <cfRule type="cellIs" dxfId="1960" priority="1990" operator="between">
      <formula>0</formula>
      <formula>0</formula>
    </cfRule>
  </conditionalFormatting>
  <conditionalFormatting sqref="R310:S310">
    <cfRule type="cellIs" dxfId="1959" priority="1989" operator="between">
      <formula>0</formula>
      <formula>0</formula>
    </cfRule>
  </conditionalFormatting>
  <conditionalFormatting sqref="R306:S306">
    <cfRule type="cellIs" dxfId="1958" priority="1988" operator="between">
      <formula>0</formula>
      <formula>0</formula>
    </cfRule>
  </conditionalFormatting>
  <conditionalFormatting sqref="R192:S192 R184:S184">
    <cfRule type="cellIs" dxfId="1957" priority="2094" operator="between">
      <formula>0</formula>
      <formula>0</formula>
    </cfRule>
  </conditionalFormatting>
  <conditionalFormatting sqref="R301:S301">
    <cfRule type="cellIs" dxfId="1956" priority="1983" operator="between">
      <formula>0</formula>
      <formula>0</formula>
    </cfRule>
  </conditionalFormatting>
  <conditionalFormatting sqref="R300:S300">
    <cfRule type="cellIs" dxfId="1955" priority="1982" operator="between">
      <formula>0</formula>
      <formula>0</formula>
    </cfRule>
  </conditionalFormatting>
  <conditionalFormatting sqref="R332:S332">
    <cfRule type="cellIs" dxfId="1954" priority="1981" operator="between">
      <formula>0</formula>
      <formula>0</formula>
    </cfRule>
  </conditionalFormatting>
  <conditionalFormatting sqref="R328:S328">
    <cfRule type="cellIs" dxfId="1953" priority="1980" operator="between">
      <formula>0</formula>
      <formula>0</formula>
    </cfRule>
  </conditionalFormatting>
  <conditionalFormatting sqref="R331:S331">
    <cfRule type="cellIs" dxfId="1952" priority="1979" operator="between">
      <formula>0</formula>
      <formula>0</formula>
    </cfRule>
  </conditionalFormatting>
  <conditionalFormatting sqref="R329:S329">
    <cfRule type="cellIs" dxfId="1951" priority="1978" operator="between">
      <formula>0</formula>
      <formula>0</formula>
    </cfRule>
  </conditionalFormatting>
  <conditionalFormatting sqref="R182:S182">
    <cfRule type="cellIs" dxfId="1950" priority="2082" operator="between">
      <formula>0</formula>
      <formula>0</formula>
    </cfRule>
  </conditionalFormatting>
  <conditionalFormatting sqref="R180:S180">
    <cfRule type="cellIs" dxfId="1949" priority="2078" operator="between">
      <formula>0</formula>
      <formula>0</formula>
    </cfRule>
  </conditionalFormatting>
  <conditionalFormatting sqref="R183:S183">
    <cfRule type="cellIs" dxfId="1948" priority="2081" operator="between">
      <formula>0</formula>
      <formula>0</formula>
    </cfRule>
  </conditionalFormatting>
  <conditionalFormatting sqref="R178:S178">
    <cfRule type="cellIs" dxfId="1947" priority="2080" operator="between">
      <formula>0</formula>
      <formula>0</formula>
    </cfRule>
  </conditionalFormatting>
  <conditionalFormatting sqref="R181:S181">
    <cfRule type="cellIs" dxfId="1946" priority="2079" operator="between">
      <formula>0</formula>
      <formula>0</formula>
    </cfRule>
  </conditionalFormatting>
  <conditionalFormatting sqref="R175:S175">
    <cfRule type="cellIs" dxfId="1945" priority="2077" operator="between">
      <formula>0</formula>
      <formula>0</formula>
    </cfRule>
  </conditionalFormatting>
  <conditionalFormatting sqref="R172:S172">
    <cfRule type="cellIs" dxfId="1944" priority="2073" operator="between">
      <formula>0</formula>
      <formula>0</formula>
    </cfRule>
  </conditionalFormatting>
  <conditionalFormatting sqref="R176:S176">
    <cfRule type="cellIs" dxfId="1943" priority="2076" operator="between">
      <formula>0</formula>
      <formula>0</formula>
    </cfRule>
  </conditionalFormatting>
  <conditionalFormatting sqref="R171:S171">
    <cfRule type="cellIs" dxfId="1942" priority="2075" operator="between">
      <formula>0</formula>
      <formula>0</formula>
    </cfRule>
  </conditionalFormatting>
  <conditionalFormatting sqref="R174:S174">
    <cfRule type="cellIs" dxfId="1941" priority="2074" operator="between">
      <formula>0</formula>
      <formula>0</formula>
    </cfRule>
  </conditionalFormatting>
  <conditionalFormatting sqref="R343:S343">
    <cfRule type="cellIs" dxfId="1940" priority="1966" operator="between">
      <formula>0</formula>
      <formula>0</formula>
    </cfRule>
  </conditionalFormatting>
  <conditionalFormatting sqref="R224:S224">
    <cfRule type="cellIs" dxfId="1939" priority="2071" operator="between">
      <formula>0</formula>
      <formula>0</formula>
    </cfRule>
  </conditionalFormatting>
  <conditionalFormatting sqref="R222:S222">
    <cfRule type="cellIs" dxfId="1938" priority="2067" operator="between">
      <formula>0</formula>
      <formula>0</formula>
    </cfRule>
  </conditionalFormatting>
  <conditionalFormatting sqref="R226:S226">
    <cfRule type="cellIs" dxfId="1937" priority="2070" operator="between">
      <formula>0</formula>
      <formula>0</formula>
    </cfRule>
  </conditionalFormatting>
  <conditionalFormatting sqref="R221:S221">
    <cfRule type="cellIs" dxfId="1936" priority="2069" operator="between">
      <formula>0</formula>
      <formula>0</formula>
    </cfRule>
  </conditionalFormatting>
  <conditionalFormatting sqref="R223:S223">
    <cfRule type="cellIs" dxfId="1935" priority="2068" operator="between">
      <formula>0</formula>
      <formula>0</formula>
    </cfRule>
  </conditionalFormatting>
  <conditionalFormatting sqref="R217:S217">
    <cfRule type="cellIs" dxfId="1934" priority="2066" operator="between">
      <formula>0</formula>
      <formula>0</formula>
    </cfRule>
  </conditionalFormatting>
  <conditionalFormatting sqref="R215:S215">
    <cfRule type="cellIs" dxfId="1933" priority="2062" operator="between">
      <formula>0</formula>
      <formula>0</formula>
    </cfRule>
  </conditionalFormatting>
  <conditionalFormatting sqref="R218:S218">
    <cfRule type="cellIs" dxfId="1932" priority="2065" operator="between">
      <formula>0</formula>
      <formula>0</formula>
    </cfRule>
  </conditionalFormatting>
  <conditionalFormatting sqref="R214:S214">
    <cfRule type="cellIs" dxfId="1931" priority="2064" operator="between">
      <formula>0</formula>
      <formula>0</formula>
    </cfRule>
  </conditionalFormatting>
  <conditionalFormatting sqref="R216:S216">
    <cfRule type="cellIs" dxfId="1930" priority="2063" operator="between">
      <formula>0</formula>
      <formula>0</formula>
    </cfRule>
  </conditionalFormatting>
  <conditionalFormatting sqref="R205:S205">
    <cfRule type="cellIs" dxfId="1929" priority="2061" operator="between">
      <formula>0</formula>
      <formula>0</formula>
    </cfRule>
  </conditionalFormatting>
  <conditionalFormatting sqref="R209:S209">
    <cfRule type="cellIs" dxfId="1928" priority="2060" operator="between">
      <formula>0</formula>
      <formula>0</formula>
    </cfRule>
  </conditionalFormatting>
  <conditionalFormatting sqref="R210:S210">
    <cfRule type="cellIs" dxfId="1927" priority="2059" operator="between">
      <formula>0</formula>
      <formula>0</formula>
    </cfRule>
  </conditionalFormatting>
  <conditionalFormatting sqref="R206:S206">
    <cfRule type="cellIs" dxfId="1926" priority="2058" operator="between">
      <formula>0</formula>
      <formula>0</formula>
    </cfRule>
  </conditionalFormatting>
  <conditionalFormatting sqref="R208:S208">
    <cfRule type="cellIs" dxfId="1925" priority="2057" operator="between">
      <formula>0</formula>
      <formula>0</formula>
    </cfRule>
  </conditionalFormatting>
  <conditionalFormatting sqref="R204:S204">
    <cfRule type="cellIs" dxfId="1924" priority="2055" operator="between">
      <formula>0</formula>
      <formula>0</formula>
    </cfRule>
  </conditionalFormatting>
  <conditionalFormatting sqref="R202:S202">
    <cfRule type="cellIs" dxfId="1923" priority="2052" operator="between">
      <formula>0</formula>
      <formula>0</formula>
    </cfRule>
  </conditionalFormatting>
  <conditionalFormatting sqref="R230:S230">
    <cfRule type="cellIs" dxfId="1922" priority="2049" operator="between">
      <formula>0</formula>
      <formula>0</formula>
    </cfRule>
  </conditionalFormatting>
  <conditionalFormatting sqref="R227:S227">
    <cfRule type="cellIs" dxfId="1921" priority="2051" operator="between">
      <formula>0</formula>
      <formula>0</formula>
    </cfRule>
  </conditionalFormatting>
  <conditionalFormatting sqref="R200:S200">
    <cfRule type="cellIs" dxfId="1920" priority="2054" operator="between">
      <formula>0</formula>
      <formula>0</formula>
    </cfRule>
  </conditionalFormatting>
  <conditionalFormatting sqref="R203:S203">
    <cfRule type="cellIs" dxfId="1919" priority="2053" operator="between">
      <formula>0</formula>
      <formula>0</formula>
    </cfRule>
  </conditionalFormatting>
  <conditionalFormatting sqref="R229:S229">
    <cfRule type="cellIs" dxfId="1918" priority="2048" operator="between">
      <formula>0</formula>
      <formula>0</formula>
    </cfRule>
  </conditionalFormatting>
  <conditionalFormatting sqref="R228:S228">
    <cfRule type="cellIs" dxfId="1917" priority="2050" operator="between">
      <formula>0</formula>
      <formula>0</formula>
    </cfRule>
  </conditionalFormatting>
  <conditionalFormatting sqref="R362:S362">
    <cfRule type="cellIs" dxfId="1916" priority="1975" operator="between">
      <formula>0</formula>
      <formula>0</formula>
    </cfRule>
  </conditionalFormatting>
  <conditionalFormatting sqref="R233:S233">
    <cfRule type="cellIs" dxfId="1915" priority="2046" operator="between">
      <formula>0</formula>
      <formula>0</formula>
    </cfRule>
  </conditionalFormatting>
  <conditionalFormatting sqref="R234:S234">
    <cfRule type="cellIs" dxfId="1914" priority="2047" operator="between">
      <formula>0</formula>
      <formula>0</formula>
    </cfRule>
  </conditionalFormatting>
  <conditionalFormatting sqref="R358:S358">
    <cfRule type="cellIs" dxfId="1913" priority="1974" operator="between">
      <formula>0</formula>
      <formula>0</formula>
    </cfRule>
  </conditionalFormatting>
  <conditionalFormatting sqref="R361:S361">
    <cfRule type="cellIs" dxfId="1912" priority="1973" operator="between">
      <formula>0</formula>
      <formula>0</formula>
    </cfRule>
  </conditionalFormatting>
  <conditionalFormatting sqref="R257:S257 R251:S251">
    <cfRule type="cellIs" dxfId="1911" priority="2045" operator="between">
      <formula>0</formula>
      <formula>0</formula>
    </cfRule>
  </conditionalFormatting>
  <conditionalFormatting sqref="R262:S262">
    <cfRule type="cellIs" dxfId="1910" priority="2044" operator="between">
      <formula>0</formula>
      <formula>0</formula>
    </cfRule>
  </conditionalFormatting>
  <conditionalFormatting sqref="R259:S259">
    <cfRule type="cellIs" dxfId="1909" priority="2040" operator="between">
      <formula>0</formula>
      <formula>0</formula>
    </cfRule>
  </conditionalFormatting>
  <conditionalFormatting sqref="R263:S263">
    <cfRule type="cellIs" dxfId="1908" priority="2043" operator="between">
      <formula>0</formula>
      <formula>0</formula>
    </cfRule>
  </conditionalFormatting>
  <conditionalFormatting sqref="R258:S258">
    <cfRule type="cellIs" dxfId="1907" priority="2042" operator="between">
      <formula>0</formula>
      <formula>0</formula>
    </cfRule>
  </conditionalFormatting>
  <conditionalFormatting sqref="R260:S260">
    <cfRule type="cellIs" dxfId="1906" priority="2041" operator="between">
      <formula>0</formula>
      <formula>0</formula>
    </cfRule>
  </conditionalFormatting>
  <conditionalFormatting sqref="R254:S254">
    <cfRule type="cellIs" dxfId="1905" priority="2039" operator="between">
      <formula>0</formula>
      <formula>0</formula>
    </cfRule>
  </conditionalFormatting>
  <conditionalFormatting sqref="R252:S252">
    <cfRule type="cellIs" dxfId="1904" priority="2035" operator="between">
      <formula>0</formula>
      <formula>0</formula>
    </cfRule>
  </conditionalFormatting>
  <conditionalFormatting sqref="R256:S256">
    <cfRule type="cellIs" dxfId="1903" priority="2038" operator="between">
      <formula>0</formula>
      <formula>0</formula>
    </cfRule>
  </conditionalFormatting>
  <conditionalFormatting sqref="R347:S347">
    <cfRule type="cellIs" dxfId="1902" priority="1965" operator="between">
      <formula>0</formula>
      <formula>0</formula>
    </cfRule>
  </conditionalFormatting>
  <conditionalFormatting sqref="R350:S350">
    <cfRule type="cellIs" dxfId="1901" priority="1964" operator="between">
      <formula>0</formula>
      <formula>0</formula>
    </cfRule>
  </conditionalFormatting>
  <conditionalFormatting sqref="R253:S253">
    <cfRule type="cellIs" dxfId="1900" priority="2036" operator="between">
      <formula>0</formula>
      <formula>0</formula>
    </cfRule>
  </conditionalFormatting>
  <conditionalFormatting sqref="R344:S344">
    <cfRule type="cellIs" dxfId="1899" priority="1963" operator="between">
      <formula>0</formula>
      <formula>0</formula>
    </cfRule>
  </conditionalFormatting>
  <conditionalFormatting sqref="R346:S346">
    <cfRule type="cellIs" dxfId="1898" priority="1962" operator="between">
      <formula>0</formula>
      <formula>0</formula>
    </cfRule>
  </conditionalFormatting>
  <conditionalFormatting sqref="R243:S243 R235:S235">
    <cfRule type="cellIs" dxfId="1897" priority="2034" operator="between">
      <formula>0</formula>
      <formula>0</formula>
    </cfRule>
  </conditionalFormatting>
  <conditionalFormatting sqref="R248:S248">
    <cfRule type="cellIs" dxfId="1896" priority="2033" operator="between">
      <formula>0</formula>
      <formula>0</formula>
    </cfRule>
  </conditionalFormatting>
  <conditionalFormatting sqref="R246:S246">
    <cfRule type="cellIs" dxfId="1895" priority="2029" operator="between">
      <formula>0</formula>
      <formula>0</formula>
    </cfRule>
  </conditionalFormatting>
  <conditionalFormatting sqref="R249:S249">
    <cfRule type="cellIs" dxfId="1894" priority="2032" operator="between">
      <formula>0</formula>
      <formula>0</formula>
    </cfRule>
  </conditionalFormatting>
  <conditionalFormatting sqref="R245:S245">
    <cfRule type="cellIs" dxfId="1893" priority="2031" operator="between">
      <formula>0</formula>
      <formula>0</formula>
    </cfRule>
  </conditionalFormatting>
  <conditionalFormatting sqref="R247:S247">
    <cfRule type="cellIs" dxfId="1892" priority="2030" operator="between">
      <formula>0</formula>
      <formula>0</formula>
    </cfRule>
  </conditionalFormatting>
  <conditionalFormatting sqref="R339:S339">
    <cfRule type="cellIs" dxfId="1891" priority="1958" operator="between">
      <formula>0</formula>
      <formula>0</formula>
    </cfRule>
  </conditionalFormatting>
  <conditionalFormatting sqref="R338:S338">
    <cfRule type="cellIs" dxfId="1890" priority="1957" operator="between">
      <formula>0</formula>
      <formula>0</formula>
    </cfRule>
  </conditionalFormatting>
  <conditionalFormatting sqref="R241:S241">
    <cfRule type="cellIs" dxfId="1889" priority="2028" operator="between">
      <formula>0</formula>
      <formula>0</formula>
    </cfRule>
  </conditionalFormatting>
  <conditionalFormatting sqref="R388:S388 R381:S381">
    <cfRule type="cellIs" dxfId="1888" priority="1954" operator="between">
      <formula>0</formula>
      <formula>0</formula>
    </cfRule>
  </conditionalFormatting>
  <conditionalFormatting sqref="R394:S394">
    <cfRule type="cellIs" dxfId="1887" priority="1955" operator="between">
      <formula>0</formula>
      <formula>0</formula>
    </cfRule>
  </conditionalFormatting>
  <conditionalFormatting sqref="R238:S238">
    <cfRule type="cellIs" dxfId="1886" priority="2024" operator="between">
      <formula>0</formula>
      <formula>0</formula>
    </cfRule>
  </conditionalFormatting>
  <conditionalFormatting sqref="R242:S242">
    <cfRule type="cellIs" dxfId="1885" priority="2027" operator="between">
      <formula>0</formula>
      <formula>0</formula>
    </cfRule>
  </conditionalFormatting>
  <conditionalFormatting sqref="R236:S236">
    <cfRule type="cellIs" dxfId="1884" priority="2026" operator="between">
      <formula>0</formula>
      <formula>0</formula>
    </cfRule>
  </conditionalFormatting>
  <conditionalFormatting sqref="R239:S239">
    <cfRule type="cellIs" dxfId="1883" priority="2025" operator="between">
      <formula>0</formula>
      <formula>0</formula>
    </cfRule>
  </conditionalFormatting>
  <conditionalFormatting sqref="R288:S288 R281:S281">
    <cfRule type="cellIs" dxfId="1882" priority="2023" operator="between">
      <formula>0</formula>
      <formula>0</formula>
    </cfRule>
  </conditionalFormatting>
  <conditionalFormatting sqref="R373:S373">
    <cfRule type="cellIs" dxfId="1881" priority="1944" operator="between">
      <formula>0</formula>
      <formula>0</formula>
    </cfRule>
  </conditionalFormatting>
  <conditionalFormatting sqref="R273:S273 R265:S265">
    <cfRule type="cellIs" dxfId="1880" priority="2012" operator="between">
      <formula>0</formula>
      <formula>0</formula>
    </cfRule>
  </conditionalFormatting>
  <conditionalFormatting sqref="R40:S40">
    <cfRule type="cellIs" dxfId="1879" priority="1934" operator="between">
      <formula>0</formula>
      <formula>0</formula>
    </cfRule>
  </conditionalFormatting>
  <conditionalFormatting sqref="R276:S276">
    <cfRule type="cellIs" dxfId="1878" priority="2007" operator="between">
      <formula>0</formula>
      <formula>0</formula>
    </cfRule>
  </conditionalFormatting>
  <conditionalFormatting sqref="R275:S275">
    <cfRule type="cellIs" dxfId="1877" priority="2009" operator="between">
      <formula>0</formula>
      <formula>0</formula>
    </cfRule>
  </conditionalFormatting>
  <conditionalFormatting sqref="R277:S277">
    <cfRule type="cellIs" dxfId="1876" priority="2008" operator="between">
      <formula>0</formula>
      <formula>0</formula>
    </cfRule>
  </conditionalFormatting>
  <conditionalFormatting sqref="R271:S271">
    <cfRule type="cellIs" dxfId="1875" priority="2006" operator="between">
      <formula>0</formula>
      <formula>0</formula>
    </cfRule>
  </conditionalFormatting>
  <conditionalFormatting sqref="R269:S269">
    <cfRule type="cellIs" dxfId="1874" priority="2002" operator="between">
      <formula>0</formula>
      <formula>0</formula>
    </cfRule>
  </conditionalFormatting>
  <conditionalFormatting sqref="R272:S272">
    <cfRule type="cellIs" dxfId="1873" priority="2005" operator="between">
      <formula>0</formula>
      <formula>0</formula>
    </cfRule>
  </conditionalFormatting>
  <conditionalFormatting sqref="R266:S266">
    <cfRule type="cellIs" dxfId="1872" priority="2004" operator="between">
      <formula>0</formula>
      <formula>0</formula>
    </cfRule>
  </conditionalFormatting>
  <conditionalFormatting sqref="R270:S270">
    <cfRule type="cellIs" dxfId="1871" priority="2003" operator="between">
      <formula>0</formula>
      <formula>0</formula>
    </cfRule>
  </conditionalFormatting>
  <conditionalFormatting sqref="R319:S319 R312:S312">
    <cfRule type="cellIs" dxfId="1870" priority="2001" operator="between">
      <formula>0</formula>
      <formula>0</formula>
    </cfRule>
  </conditionalFormatting>
  <conditionalFormatting sqref="R322:S322">
    <cfRule type="cellIs" dxfId="1869" priority="1997" operator="between">
      <formula>0</formula>
      <formula>0</formula>
    </cfRule>
  </conditionalFormatting>
  <conditionalFormatting sqref="R323:S323">
    <cfRule type="cellIs" dxfId="1868" priority="1998" operator="between">
      <formula>0</formula>
      <formula>0</formula>
    </cfRule>
  </conditionalFormatting>
  <conditionalFormatting sqref="R316:S316">
    <cfRule type="cellIs" dxfId="1867" priority="1996" operator="between">
      <formula>0</formula>
      <formula>0</formula>
    </cfRule>
  </conditionalFormatting>
  <conditionalFormatting sqref="R314:S314">
    <cfRule type="cellIs" dxfId="1866" priority="1992" operator="between">
      <formula>0</formula>
      <formula>0</formula>
    </cfRule>
  </conditionalFormatting>
  <conditionalFormatting sqref="R318:S318">
    <cfRule type="cellIs" dxfId="1865" priority="1995" operator="between">
      <formula>0</formula>
      <formula>0</formula>
    </cfRule>
  </conditionalFormatting>
  <conditionalFormatting sqref="R313:S313">
    <cfRule type="cellIs" dxfId="1864" priority="1994" operator="between">
      <formula>0</formula>
      <formula>0</formula>
    </cfRule>
  </conditionalFormatting>
  <conditionalFormatting sqref="R315:S315">
    <cfRule type="cellIs" dxfId="1863" priority="1993" operator="between">
      <formula>0</formula>
      <formula>0</formula>
    </cfRule>
  </conditionalFormatting>
  <conditionalFormatting sqref="R304:S304">
    <cfRule type="cellIs" dxfId="1862" priority="1991" operator="between">
      <formula>0</formula>
      <formula>0</formula>
    </cfRule>
  </conditionalFormatting>
  <conditionalFormatting sqref="R307:S307">
    <cfRule type="cellIs" dxfId="1861" priority="1986" operator="between">
      <formula>0</formula>
      <formula>0</formula>
    </cfRule>
  </conditionalFormatting>
  <conditionalFormatting sqref="R308:S308">
    <cfRule type="cellIs" dxfId="1860" priority="1987" operator="between">
      <formula>0</formula>
      <formula>0</formula>
    </cfRule>
  </conditionalFormatting>
  <conditionalFormatting sqref="R302:S302">
    <cfRule type="cellIs" dxfId="1859" priority="1985" operator="between">
      <formula>0</formula>
      <formula>0</formula>
    </cfRule>
  </conditionalFormatting>
  <conditionalFormatting sqref="R303:S303">
    <cfRule type="cellIs" dxfId="1858" priority="1984" operator="between">
      <formula>0</formula>
      <formula>0</formula>
    </cfRule>
  </conditionalFormatting>
  <conditionalFormatting sqref="R363:S363">
    <cfRule type="cellIs" dxfId="1857" priority="1977" operator="between">
      <formula>0</formula>
      <formula>0</formula>
    </cfRule>
  </conditionalFormatting>
  <conditionalFormatting sqref="R351:S351">
    <cfRule type="cellIs" dxfId="1856" priority="1976" operator="between">
      <formula>0</formula>
      <formula>0</formula>
    </cfRule>
  </conditionalFormatting>
  <conditionalFormatting sqref="R359:S359">
    <cfRule type="cellIs" dxfId="1855" priority="1972" operator="between">
      <formula>0</formula>
      <formula>0</formula>
    </cfRule>
  </conditionalFormatting>
  <conditionalFormatting sqref="R356:S356">
    <cfRule type="cellIs" dxfId="1854" priority="1971" operator="between">
      <formula>0</formula>
      <formula>0</formula>
    </cfRule>
  </conditionalFormatting>
  <conditionalFormatting sqref="R353:S353">
    <cfRule type="cellIs" dxfId="1853" priority="1967" operator="between">
      <formula>0</formula>
      <formula>0</formula>
    </cfRule>
  </conditionalFormatting>
  <conditionalFormatting sqref="R357:S357">
    <cfRule type="cellIs" dxfId="1852" priority="1970" operator="between">
      <formula>0</formula>
      <formula>0</formula>
    </cfRule>
  </conditionalFormatting>
  <conditionalFormatting sqref="R352:S352">
    <cfRule type="cellIs" dxfId="1851" priority="1969" operator="between">
      <formula>0</formula>
      <formula>0</formula>
    </cfRule>
  </conditionalFormatting>
  <conditionalFormatting sqref="R354:S354">
    <cfRule type="cellIs" dxfId="1850" priority="1968" operator="between">
      <formula>0</formula>
      <formula>0</formula>
    </cfRule>
  </conditionalFormatting>
  <conditionalFormatting sqref="R345:S345">
    <cfRule type="cellIs" dxfId="1849" priority="1961" operator="between">
      <formula>0</formula>
      <formula>0</formula>
    </cfRule>
  </conditionalFormatting>
  <conditionalFormatting sqref="R340:S340">
    <cfRule type="cellIs" dxfId="1848" priority="1960" operator="between">
      <formula>0</formula>
      <formula>0</formula>
    </cfRule>
  </conditionalFormatting>
  <conditionalFormatting sqref="R341:S341">
    <cfRule type="cellIs" dxfId="1847" priority="1959" operator="between">
      <formula>0</formula>
      <formula>0</formula>
    </cfRule>
  </conditionalFormatting>
  <conditionalFormatting sqref="R365:S365 R367:S367">
    <cfRule type="cellIs" dxfId="1846" priority="1956" operator="between">
      <formula>0</formula>
      <formula>0</formula>
    </cfRule>
  </conditionalFormatting>
  <conditionalFormatting sqref="R393:S393">
    <cfRule type="cellIs" dxfId="1845" priority="1953" operator="between">
      <formula>0</formula>
      <formula>0</formula>
    </cfRule>
  </conditionalFormatting>
  <conditionalFormatting sqref="R390:S390">
    <cfRule type="cellIs" dxfId="1844" priority="1950" operator="between">
      <formula>0</formula>
      <formula>0</formula>
    </cfRule>
  </conditionalFormatting>
  <conditionalFormatting sqref="R389:S389">
    <cfRule type="cellIs" dxfId="1843" priority="1952" operator="between">
      <formula>0</formula>
      <formula>0</formula>
    </cfRule>
  </conditionalFormatting>
  <conditionalFormatting sqref="R392:S392">
    <cfRule type="cellIs" dxfId="1842" priority="1951" operator="between">
      <formula>0</formula>
      <formula>0</formula>
    </cfRule>
  </conditionalFormatting>
  <conditionalFormatting sqref="R386:S386">
    <cfRule type="cellIs" dxfId="1841" priority="1949" operator="between">
      <formula>0</formula>
      <formula>0</formula>
    </cfRule>
  </conditionalFormatting>
  <conditionalFormatting sqref="R383:S383">
    <cfRule type="cellIs" dxfId="1840" priority="1945" operator="between">
      <formula>0</formula>
      <formula>0</formula>
    </cfRule>
  </conditionalFormatting>
  <conditionalFormatting sqref="R387:S387">
    <cfRule type="cellIs" dxfId="1839" priority="1948" operator="between">
      <formula>0</formula>
      <formula>0</formula>
    </cfRule>
  </conditionalFormatting>
  <conditionalFormatting sqref="R382:S382">
    <cfRule type="cellIs" dxfId="1838" priority="1947" operator="between">
      <formula>0</formula>
      <formula>0</formula>
    </cfRule>
  </conditionalFormatting>
  <conditionalFormatting sqref="R384:S384">
    <cfRule type="cellIs" dxfId="1837" priority="1946" operator="between">
      <formula>0</formula>
      <formula>0</formula>
    </cfRule>
  </conditionalFormatting>
  <conditionalFormatting sqref="R378:S378">
    <cfRule type="cellIs" dxfId="1836" priority="1943" operator="between">
      <formula>0</formula>
      <formula>0</formula>
    </cfRule>
  </conditionalFormatting>
  <conditionalFormatting sqref="R376:S376">
    <cfRule type="cellIs" dxfId="1835" priority="1939" operator="between">
      <formula>0</formula>
      <formula>0</formula>
    </cfRule>
  </conditionalFormatting>
  <conditionalFormatting sqref="R380:S380">
    <cfRule type="cellIs" dxfId="1834" priority="1942" operator="between">
      <formula>0</formula>
      <formula>0</formula>
    </cfRule>
  </conditionalFormatting>
  <conditionalFormatting sqref="R375:S375">
    <cfRule type="cellIs" dxfId="1833" priority="1941" operator="between">
      <formula>0</formula>
      <formula>0</formula>
    </cfRule>
  </conditionalFormatting>
  <conditionalFormatting sqref="R377:S377">
    <cfRule type="cellIs" dxfId="1832" priority="1940" operator="between">
      <formula>0</formula>
      <formula>0</formula>
    </cfRule>
  </conditionalFormatting>
  <conditionalFormatting sqref="R370:S370">
    <cfRule type="cellIs" dxfId="1831" priority="1938" operator="between">
      <formula>0</formula>
      <formula>0</formula>
    </cfRule>
  </conditionalFormatting>
  <conditionalFormatting sqref="R368:S368">
    <cfRule type="cellIs" dxfId="1830" priority="1935" operator="between">
      <formula>0</formula>
      <formula>0</formula>
    </cfRule>
  </conditionalFormatting>
  <conditionalFormatting sqref="R371:S371">
    <cfRule type="cellIs" dxfId="1829" priority="1937" operator="between">
      <formula>0</formula>
      <formula>0</formula>
    </cfRule>
  </conditionalFormatting>
  <conditionalFormatting sqref="R369:S369">
    <cfRule type="cellIs" dxfId="1828" priority="1936" operator="between">
      <formula>0</formula>
      <formula>0</formula>
    </cfRule>
  </conditionalFormatting>
  <conditionalFormatting sqref="R138:S138">
    <cfRule type="cellIs" dxfId="1827" priority="1933" operator="between">
      <formula>0</formula>
      <formula>0</formula>
    </cfRule>
  </conditionalFormatting>
  <conditionalFormatting sqref="T42:U42 T49:U49 T56:U56 T86:U86 T94:U94 T101:U103 T139:U139 T131:U131 T123:U123 T116:U116 T108:U108 T169:U169 T198:U199 T232:U232 T264:U264 T296:U298 T333:U335 T326:U327 T364:U364 T395:U395 T337:U337 T397:U397">
    <cfRule type="cellIs" dxfId="1826" priority="1932" operator="between">
      <formula>0</formula>
      <formula>0</formula>
    </cfRule>
  </conditionalFormatting>
  <conditionalFormatting sqref="T42:U42 T49:U49 T56:U56">
    <cfRule type="cellIs" dxfId="1825" priority="1930" operator="between">
      <formula>0</formula>
      <formula>0</formula>
    </cfRule>
  </conditionalFormatting>
  <conditionalFormatting sqref="T1">
    <cfRule type="cellIs" dxfId="1824" priority="1929" operator="between">
      <formula>0</formula>
      <formula>0</formula>
    </cfRule>
  </conditionalFormatting>
  <conditionalFormatting sqref="T1">
    <cfRule type="cellIs" dxfId="1823" priority="1928" operator="between">
      <formula>0</formula>
      <formula>0</formula>
    </cfRule>
  </conditionalFormatting>
  <conditionalFormatting sqref="T1">
    <cfRule type="cellIs" dxfId="1822" priority="1927" operator="between">
      <formula>0</formula>
      <formula>0</formula>
    </cfRule>
  </conditionalFormatting>
  <conditionalFormatting sqref="T128:U128">
    <cfRule type="cellIs" dxfId="1821" priority="1882" operator="between">
      <formula>0</formula>
      <formula>0</formula>
    </cfRule>
  </conditionalFormatting>
  <conditionalFormatting sqref="T129:U129">
    <cfRule type="cellIs" dxfId="1820" priority="1881" operator="between">
      <formula>0</formula>
      <formula>0</formula>
    </cfRule>
  </conditionalFormatting>
  <conditionalFormatting sqref="T125:U125">
    <cfRule type="cellIs" dxfId="1819" priority="1880" operator="between">
      <formula>0</formula>
      <formula>0</formula>
    </cfRule>
  </conditionalFormatting>
  <conditionalFormatting sqref="T127:U127">
    <cfRule type="cellIs" dxfId="1818" priority="1879" operator="between">
      <formula>0</formula>
      <formula>0</formula>
    </cfRule>
  </conditionalFormatting>
  <conditionalFormatting sqref="T126:U126">
    <cfRule type="cellIs" dxfId="1817" priority="1878" operator="between">
      <formula>0</formula>
      <formula>0</formula>
    </cfRule>
  </conditionalFormatting>
  <conditionalFormatting sqref="T121:U121">
    <cfRule type="cellIs" dxfId="1816" priority="1877" operator="between">
      <formula>0</formula>
      <formula>0</formula>
    </cfRule>
  </conditionalFormatting>
  <conditionalFormatting sqref="T117:U117">
    <cfRule type="cellIs" dxfId="1815" priority="1875" operator="between">
      <formula>0</formula>
      <formula>0</formula>
    </cfRule>
  </conditionalFormatting>
  <conditionalFormatting sqref="T120:U120">
    <cfRule type="cellIs" dxfId="1814" priority="1874" operator="between">
      <formula>0</formula>
      <formula>0</formula>
    </cfRule>
  </conditionalFormatting>
  <conditionalFormatting sqref="T119:U119">
    <cfRule type="cellIs" dxfId="1813" priority="1873" operator="between">
      <formula>0</formula>
      <formula>0</formula>
    </cfRule>
  </conditionalFormatting>
  <conditionalFormatting sqref="T133:U133">
    <cfRule type="cellIs" dxfId="1812" priority="1862" operator="between">
      <formula>0</formula>
      <formula>0</formula>
    </cfRule>
  </conditionalFormatting>
  <conditionalFormatting sqref="T132:U132">
    <cfRule type="cellIs" dxfId="1811" priority="1861" operator="between">
      <formula>0</formula>
      <formula>0</formula>
    </cfRule>
  </conditionalFormatting>
  <conditionalFormatting sqref="T167:U167">
    <cfRule type="cellIs" dxfId="1810" priority="1859" operator="between">
      <formula>0</formula>
      <formula>0</formula>
    </cfRule>
  </conditionalFormatting>
  <conditionalFormatting sqref="T38:U38">
    <cfRule type="cellIs" dxfId="1809" priority="1923" operator="between">
      <formula>0</formula>
      <formula>0</formula>
    </cfRule>
  </conditionalFormatting>
  <conditionalFormatting sqref="T41:U41">
    <cfRule type="cellIs" dxfId="1808" priority="1922" operator="between">
      <formula>0</formula>
      <formula>0</formula>
    </cfRule>
  </conditionalFormatting>
  <conditionalFormatting sqref="T47:U47">
    <cfRule type="cellIs" dxfId="1807" priority="1921" operator="between">
      <formula>0</formula>
      <formula>0</formula>
    </cfRule>
  </conditionalFormatting>
  <conditionalFormatting sqref="T44:U44">
    <cfRule type="cellIs" dxfId="1806" priority="1917" operator="between">
      <formula>0</formula>
      <formula>0</formula>
    </cfRule>
  </conditionalFormatting>
  <conditionalFormatting sqref="T48:U48">
    <cfRule type="cellIs" dxfId="1805" priority="1920" operator="between">
      <formula>0</formula>
      <formula>0</formula>
    </cfRule>
  </conditionalFormatting>
  <conditionalFormatting sqref="T43:U43">
    <cfRule type="cellIs" dxfId="1804" priority="1919" operator="between">
      <formula>0</formula>
      <formula>0</formula>
    </cfRule>
  </conditionalFormatting>
  <conditionalFormatting sqref="T46:U46">
    <cfRule type="cellIs" dxfId="1803" priority="1918" operator="between">
      <formula>0</formula>
      <formula>0</formula>
    </cfRule>
  </conditionalFormatting>
  <conditionalFormatting sqref="T54:U54">
    <cfRule type="cellIs" dxfId="1802" priority="1916" operator="between">
      <formula>0</formula>
      <formula>0</formula>
    </cfRule>
  </conditionalFormatting>
  <conditionalFormatting sqref="T52:U52">
    <cfRule type="cellIs" dxfId="1801" priority="1912" operator="between">
      <formula>0</formula>
      <formula>0</formula>
    </cfRule>
  </conditionalFormatting>
  <conditionalFormatting sqref="T55:U55">
    <cfRule type="cellIs" dxfId="1800" priority="1915" operator="between">
      <formula>0</formula>
      <formula>0</formula>
    </cfRule>
  </conditionalFormatting>
  <conditionalFormatting sqref="T50:U50">
    <cfRule type="cellIs" dxfId="1799" priority="1914" operator="between">
      <formula>0</formula>
      <formula>0</formula>
    </cfRule>
  </conditionalFormatting>
  <conditionalFormatting sqref="T152:U152">
    <cfRule type="cellIs" dxfId="1798" priority="1848" operator="between">
      <formula>0</formula>
      <formula>0</formula>
    </cfRule>
  </conditionalFormatting>
  <conditionalFormatting sqref="T53:U53">
    <cfRule type="cellIs" dxfId="1797" priority="1913" operator="between">
      <formula>0</formula>
      <formula>0</formula>
    </cfRule>
  </conditionalFormatting>
  <conditionalFormatting sqref="T153:U153">
    <cfRule type="cellIs" dxfId="1796" priority="1847" operator="between">
      <formula>0</formula>
      <formula>0</formula>
    </cfRule>
  </conditionalFormatting>
  <conditionalFormatting sqref="T148:U148">
    <cfRule type="cellIs" dxfId="1795" priority="1846" operator="between">
      <formula>0</formula>
      <formula>0</formula>
    </cfRule>
  </conditionalFormatting>
  <conditionalFormatting sqref="T151:U151">
    <cfRule type="cellIs" dxfId="1794" priority="1845" operator="between">
      <formula>0</formula>
      <formula>0</formula>
    </cfRule>
  </conditionalFormatting>
  <conditionalFormatting sqref="T150:U150">
    <cfRule type="cellIs" dxfId="1793" priority="1844" operator="between">
      <formula>0</formula>
      <formula>0</formula>
    </cfRule>
  </conditionalFormatting>
  <conditionalFormatting sqref="T145:U145">
    <cfRule type="cellIs" dxfId="1792" priority="1843" operator="between">
      <formula>0</formula>
      <formula>0</formula>
    </cfRule>
  </conditionalFormatting>
  <conditionalFormatting sqref="T146:U146">
    <cfRule type="cellIs" dxfId="1791" priority="1842" operator="between">
      <formula>0</formula>
      <formula>0</formula>
    </cfRule>
  </conditionalFormatting>
  <conditionalFormatting sqref="T141:U141">
    <cfRule type="cellIs" dxfId="1790" priority="1841" operator="between">
      <formula>0</formula>
      <formula>0</formula>
    </cfRule>
  </conditionalFormatting>
  <conditionalFormatting sqref="T144:U144">
    <cfRule type="cellIs" dxfId="1789" priority="1840" operator="between">
      <formula>0</formula>
      <formula>0</formula>
    </cfRule>
  </conditionalFormatting>
  <conditionalFormatting sqref="T142:U142">
    <cfRule type="cellIs" dxfId="1788" priority="1839" operator="between">
      <formula>0</formula>
      <formula>0</formula>
    </cfRule>
  </conditionalFormatting>
  <conditionalFormatting sqref="T197:U197">
    <cfRule type="cellIs" dxfId="1787" priority="1836" operator="between">
      <formula>0</formula>
      <formula>0</formula>
    </cfRule>
  </conditionalFormatting>
  <conditionalFormatting sqref="T193:U193">
    <cfRule type="cellIs" dxfId="1786" priority="1835" operator="between">
      <formula>0</formula>
      <formula>0</formula>
    </cfRule>
  </conditionalFormatting>
  <conditionalFormatting sqref="T98:U98">
    <cfRule type="cellIs" dxfId="1785" priority="1901" operator="between">
      <formula>0</formula>
      <formula>0</formula>
    </cfRule>
  </conditionalFormatting>
  <conditionalFormatting sqref="T195:U195">
    <cfRule type="cellIs" dxfId="1784" priority="1834" operator="between">
      <formula>0</formula>
      <formula>0</formula>
    </cfRule>
  </conditionalFormatting>
  <conditionalFormatting sqref="T96:U96">
    <cfRule type="cellIs" dxfId="1783" priority="1897" operator="between">
      <formula>0</formula>
      <formula>0</formula>
    </cfRule>
  </conditionalFormatting>
  <conditionalFormatting sqref="T100:U100">
    <cfRule type="cellIs" dxfId="1782" priority="1900" operator="between">
      <formula>0</formula>
      <formula>0</formula>
    </cfRule>
  </conditionalFormatting>
  <conditionalFormatting sqref="T194:U194">
    <cfRule type="cellIs" dxfId="1781" priority="1833" operator="between">
      <formula>0</formula>
      <formula>0</formula>
    </cfRule>
  </conditionalFormatting>
  <conditionalFormatting sqref="T95:U95">
    <cfRule type="cellIs" dxfId="1780" priority="1899" operator="between">
      <formula>0</formula>
      <formula>0</formula>
    </cfRule>
  </conditionalFormatting>
  <conditionalFormatting sqref="T189:U189">
    <cfRule type="cellIs" dxfId="1779" priority="1832" operator="between">
      <formula>0</formula>
      <formula>0</formula>
    </cfRule>
  </conditionalFormatting>
  <conditionalFormatting sqref="T97:U97">
    <cfRule type="cellIs" dxfId="1778" priority="1898" operator="between">
      <formula>0</formula>
      <formula>0</formula>
    </cfRule>
  </conditionalFormatting>
  <conditionalFormatting sqref="T186:U186">
    <cfRule type="cellIs" dxfId="1777" priority="1830" operator="between">
      <formula>0</formula>
      <formula>0</formula>
    </cfRule>
  </conditionalFormatting>
  <conditionalFormatting sqref="T188:U188">
    <cfRule type="cellIs" dxfId="1776" priority="1829" operator="between">
      <formula>0</formula>
      <formula>0</formula>
    </cfRule>
  </conditionalFormatting>
  <conditionalFormatting sqref="T187:U187">
    <cfRule type="cellIs" dxfId="1775" priority="1828" operator="between">
      <formula>0</formula>
      <formula>0</formula>
    </cfRule>
  </conditionalFormatting>
  <conditionalFormatting sqref="T177:U177 T170:U170">
    <cfRule type="cellIs" dxfId="1774" priority="1827" operator="between">
      <formula>0</formula>
      <formula>0</formula>
    </cfRule>
  </conditionalFormatting>
  <conditionalFormatting sqref="T91:U91">
    <cfRule type="cellIs" dxfId="1773" priority="1887" operator="between">
      <formula>0</formula>
      <formula>0</formula>
    </cfRule>
  </conditionalFormatting>
  <conditionalFormatting sqref="T89:U89">
    <cfRule type="cellIs" dxfId="1772" priority="1883" operator="between">
      <formula>0</formula>
      <formula>0</formula>
    </cfRule>
  </conditionalFormatting>
  <conditionalFormatting sqref="T92:U92">
    <cfRule type="cellIs" dxfId="1771" priority="1886" operator="between">
      <formula>0</formula>
      <formula>0</formula>
    </cfRule>
  </conditionalFormatting>
  <conditionalFormatting sqref="T88:U88">
    <cfRule type="cellIs" dxfId="1770" priority="1885" operator="between">
      <formula>0</formula>
      <formula>0</formula>
    </cfRule>
  </conditionalFormatting>
  <conditionalFormatting sqref="T220:U220 T211:U211">
    <cfRule type="cellIs" dxfId="1769" priority="1816" operator="between">
      <formula>0</formula>
      <formula>0</formula>
    </cfRule>
  </conditionalFormatting>
  <conditionalFormatting sqref="T90:U90">
    <cfRule type="cellIs" dxfId="1768" priority="1884" operator="between">
      <formula>0</formula>
      <formula>0</formula>
    </cfRule>
  </conditionalFormatting>
  <conditionalFormatting sqref="T122:U122">
    <cfRule type="cellIs" dxfId="1767" priority="1876" operator="between">
      <formula>0</formula>
      <formula>0</formula>
    </cfRule>
  </conditionalFormatting>
  <conditionalFormatting sqref="T114:U114">
    <cfRule type="cellIs" dxfId="1766" priority="1872" operator="between">
      <formula>0</formula>
      <formula>0</formula>
    </cfRule>
  </conditionalFormatting>
  <conditionalFormatting sqref="T293:U293">
    <cfRule type="cellIs" dxfId="1765" priority="1766" operator="between">
      <formula>0</formula>
      <formula>0</formula>
    </cfRule>
  </conditionalFormatting>
  <conditionalFormatting sqref="T110:U110">
    <cfRule type="cellIs" dxfId="1764" priority="1868" operator="between">
      <formula>0</formula>
      <formula>0</formula>
    </cfRule>
  </conditionalFormatting>
  <conditionalFormatting sqref="T115:U115">
    <cfRule type="cellIs" dxfId="1763" priority="1871" operator="between">
      <formula>0</formula>
      <formula>0</formula>
    </cfRule>
  </conditionalFormatting>
  <conditionalFormatting sqref="T295:U295">
    <cfRule type="cellIs" dxfId="1762" priority="1765" operator="between">
      <formula>0</formula>
      <formula>0</formula>
    </cfRule>
  </conditionalFormatting>
  <conditionalFormatting sqref="T109:U109">
    <cfRule type="cellIs" dxfId="1761" priority="1870" operator="between">
      <formula>0</formula>
      <formula>0</formula>
    </cfRule>
  </conditionalFormatting>
  <conditionalFormatting sqref="T289:U289">
    <cfRule type="cellIs" dxfId="1760" priority="1764" operator="between">
      <formula>0</formula>
      <formula>0</formula>
    </cfRule>
  </conditionalFormatting>
  <conditionalFormatting sqref="T113:U113">
    <cfRule type="cellIs" dxfId="1759" priority="1869" operator="between">
      <formula>0</formula>
      <formula>0</formula>
    </cfRule>
  </conditionalFormatting>
  <conditionalFormatting sqref="T291:U291">
    <cfRule type="cellIs" dxfId="1758" priority="1763" operator="between">
      <formula>0</formula>
      <formula>0</formula>
    </cfRule>
  </conditionalFormatting>
  <conditionalFormatting sqref="T290:U290">
    <cfRule type="cellIs" dxfId="1757" priority="1762" operator="between">
      <formula>0</formula>
      <formula>0</formula>
    </cfRule>
  </conditionalFormatting>
  <conditionalFormatting sqref="T106:U106">
    <cfRule type="cellIs" dxfId="1756" priority="1865" operator="between">
      <formula>0</formula>
      <formula>0</formula>
    </cfRule>
  </conditionalFormatting>
  <conditionalFormatting sqref="T104:U104">
    <cfRule type="cellIs" dxfId="1755" priority="1867" operator="between">
      <formula>0</formula>
      <formula>0</formula>
    </cfRule>
  </conditionalFormatting>
  <conditionalFormatting sqref="T285:U285">
    <cfRule type="cellIs" dxfId="1754" priority="1761" operator="between">
      <formula>0</formula>
      <formula>0</formula>
    </cfRule>
  </conditionalFormatting>
  <conditionalFormatting sqref="T107:U107">
    <cfRule type="cellIs" dxfId="1753" priority="1866" operator="between">
      <formula>0</formula>
      <formula>0</formula>
    </cfRule>
  </conditionalFormatting>
  <conditionalFormatting sqref="T287:U287">
    <cfRule type="cellIs" dxfId="1752" priority="1760" operator="between">
      <formula>0</formula>
      <formula>0</formula>
    </cfRule>
  </conditionalFormatting>
  <conditionalFormatting sqref="T282:U282">
    <cfRule type="cellIs" dxfId="1751" priority="1759" operator="between">
      <formula>0</formula>
      <formula>0</formula>
    </cfRule>
  </conditionalFormatting>
  <conditionalFormatting sqref="T134:U134">
    <cfRule type="cellIs" dxfId="1750" priority="1864" operator="between">
      <formula>0</formula>
      <formula>0</formula>
    </cfRule>
  </conditionalFormatting>
  <conditionalFormatting sqref="T284:U284">
    <cfRule type="cellIs" dxfId="1749" priority="1758" operator="between">
      <formula>0</formula>
      <formula>0</formula>
    </cfRule>
  </conditionalFormatting>
  <conditionalFormatting sqref="T135:U135">
    <cfRule type="cellIs" dxfId="1748" priority="1863" operator="between">
      <formula>0</formula>
      <formula>0</formula>
    </cfRule>
  </conditionalFormatting>
  <conditionalFormatting sqref="T283:U283">
    <cfRule type="cellIs" dxfId="1747" priority="1757" operator="between">
      <formula>0</formula>
      <formula>0</formula>
    </cfRule>
  </conditionalFormatting>
  <conditionalFormatting sqref="T278:U278">
    <cfRule type="cellIs" dxfId="1746" priority="1755" operator="between">
      <formula>0</formula>
      <formula>0</formula>
    </cfRule>
  </conditionalFormatting>
  <conditionalFormatting sqref="T279:U279">
    <cfRule type="cellIs" dxfId="1745" priority="1754" operator="between">
      <formula>0</formula>
      <formula>0</formula>
    </cfRule>
  </conditionalFormatting>
  <conditionalFormatting sqref="T162:U162 T154:U154">
    <cfRule type="cellIs" dxfId="1744" priority="1860" operator="between">
      <formula>0</formula>
      <formula>0</formula>
    </cfRule>
  </conditionalFormatting>
  <conditionalFormatting sqref="T165:U165">
    <cfRule type="cellIs" dxfId="1743" priority="1855" operator="between">
      <formula>0</formula>
      <formula>0</formula>
    </cfRule>
  </conditionalFormatting>
  <conditionalFormatting sqref="T163:U163">
    <cfRule type="cellIs" dxfId="1742" priority="1857" operator="between">
      <formula>0</formula>
      <formula>0</formula>
    </cfRule>
  </conditionalFormatting>
  <conditionalFormatting sqref="T166:U166">
    <cfRule type="cellIs" dxfId="1741" priority="1856" operator="between">
      <formula>0</formula>
      <formula>0</formula>
    </cfRule>
  </conditionalFormatting>
  <conditionalFormatting sqref="T159:U159">
    <cfRule type="cellIs" dxfId="1740" priority="1854" operator="between">
      <formula>0</formula>
      <formula>0</formula>
    </cfRule>
  </conditionalFormatting>
  <conditionalFormatting sqref="T157:U157">
    <cfRule type="cellIs" dxfId="1739" priority="1850" operator="between">
      <formula>0</formula>
      <formula>0</formula>
    </cfRule>
  </conditionalFormatting>
  <conditionalFormatting sqref="T160:U160">
    <cfRule type="cellIs" dxfId="1738" priority="1853" operator="between">
      <formula>0</formula>
      <formula>0</formula>
    </cfRule>
  </conditionalFormatting>
  <conditionalFormatting sqref="T156:U156">
    <cfRule type="cellIs" dxfId="1737" priority="1852" operator="between">
      <formula>0</formula>
      <formula>0</formula>
    </cfRule>
  </conditionalFormatting>
  <conditionalFormatting sqref="T158:U158">
    <cfRule type="cellIs" dxfId="1736" priority="1851" operator="between">
      <formula>0</formula>
      <formula>0</formula>
    </cfRule>
  </conditionalFormatting>
  <conditionalFormatting sqref="T325:U325">
    <cfRule type="cellIs" dxfId="1735" priority="1744" operator="between">
      <formula>0</formula>
      <formula>0</formula>
    </cfRule>
  </conditionalFormatting>
  <conditionalFormatting sqref="T320:U320">
    <cfRule type="cellIs" dxfId="1734" priority="1743" operator="between">
      <formula>0</formula>
      <formula>0</formula>
    </cfRule>
  </conditionalFormatting>
  <conditionalFormatting sqref="T147:U147 T140:U140">
    <cfRule type="cellIs" dxfId="1733" priority="1849" operator="between">
      <formula>0</formula>
      <formula>0</formula>
    </cfRule>
  </conditionalFormatting>
  <conditionalFormatting sqref="T309:U309">
    <cfRule type="cellIs" dxfId="1732" priority="1734" operator="between">
      <formula>0</formula>
      <formula>0</formula>
    </cfRule>
  </conditionalFormatting>
  <conditionalFormatting sqref="T310:U310">
    <cfRule type="cellIs" dxfId="1731" priority="1733" operator="between">
      <formula>0</formula>
      <formula>0</formula>
    </cfRule>
  </conditionalFormatting>
  <conditionalFormatting sqref="T306:U306">
    <cfRule type="cellIs" dxfId="1730" priority="1732" operator="between">
      <formula>0</formula>
      <formula>0</formula>
    </cfRule>
  </conditionalFormatting>
  <conditionalFormatting sqref="T192:U192 T184:U184">
    <cfRule type="cellIs" dxfId="1729" priority="1838" operator="between">
      <formula>0</formula>
      <formula>0</formula>
    </cfRule>
  </conditionalFormatting>
  <conditionalFormatting sqref="T301:U301">
    <cfRule type="cellIs" dxfId="1728" priority="1727" operator="between">
      <formula>0</formula>
      <formula>0</formula>
    </cfRule>
  </conditionalFormatting>
  <conditionalFormatting sqref="T300:U300">
    <cfRule type="cellIs" dxfId="1727" priority="1726" operator="between">
      <formula>0</formula>
      <formula>0</formula>
    </cfRule>
  </conditionalFormatting>
  <conditionalFormatting sqref="T332:U332">
    <cfRule type="cellIs" dxfId="1726" priority="1725" operator="between">
      <formula>0</formula>
      <formula>0</formula>
    </cfRule>
  </conditionalFormatting>
  <conditionalFormatting sqref="T328:U328">
    <cfRule type="cellIs" dxfId="1725" priority="1724" operator="between">
      <formula>0</formula>
      <formula>0</formula>
    </cfRule>
  </conditionalFormatting>
  <conditionalFormatting sqref="T331:U331">
    <cfRule type="cellIs" dxfId="1724" priority="1723" operator="between">
      <formula>0</formula>
      <formula>0</formula>
    </cfRule>
  </conditionalFormatting>
  <conditionalFormatting sqref="T329:U329">
    <cfRule type="cellIs" dxfId="1723" priority="1722" operator="between">
      <formula>0</formula>
      <formula>0</formula>
    </cfRule>
  </conditionalFormatting>
  <conditionalFormatting sqref="T182:U182">
    <cfRule type="cellIs" dxfId="1722" priority="1826" operator="between">
      <formula>0</formula>
      <formula>0</formula>
    </cfRule>
  </conditionalFormatting>
  <conditionalFormatting sqref="T180:U180">
    <cfRule type="cellIs" dxfId="1721" priority="1822" operator="between">
      <formula>0</formula>
      <formula>0</formula>
    </cfRule>
  </conditionalFormatting>
  <conditionalFormatting sqref="T183:U183">
    <cfRule type="cellIs" dxfId="1720" priority="1825" operator="between">
      <formula>0</formula>
      <formula>0</formula>
    </cfRule>
  </conditionalFormatting>
  <conditionalFormatting sqref="T178:U178">
    <cfRule type="cellIs" dxfId="1719" priority="1824" operator="between">
      <formula>0</formula>
      <formula>0</formula>
    </cfRule>
  </conditionalFormatting>
  <conditionalFormatting sqref="T181:U181">
    <cfRule type="cellIs" dxfId="1718" priority="1823" operator="between">
      <formula>0</formula>
      <formula>0</formula>
    </cfRule>
  </conditionalFormatting>
  <conditionalFormatting sqref="T175:U175">
    <cfRule type="cellIs" dxfId="1717" priority="1821" operator="between">
      <formula>0</formula>
      <formula>0</formula>
    </cfRule>
  </conditionalFormatting>
  <conditionalFormatting sqref="T172:U172">
    <cfRule type="cellIs" dxfId="1716" priority="1817" operator="between">
      <formula>0</formula>
      <formula>0</formula>
    </cfRule>
  </conditionalFormatting>
  <conditionalFormatting sqref="T176:U176">
    <cfRule type="cellIs" dxfId="1715" priority="1820" operator="between">
      <formula>0</formula>
      <formula>0</formula>
    </cfRule>
  </conditionalFormatting>
  <conditionalFormatting sqref="T171:U171">
    <cfRule type="cellIs" dxfId="1714" priority="1819" operator="between">
      <formula>0</formula>
      <formula>0</formula>
    </cfRule>
  </conditionalFormatting>
  <conditionalFormatting sqref="T174:U174">
    <cfRule type="cellIs" dxfId="1713" priority="1818" operator="between">
      <formula>0</formula>
      <formula>0</formula>
    </cfRule>
  </conditionalFormatting>
  <conditionalFormatting sqref="T343:U343">
    <cfRule type="cellIs" dxfId="1712" priority="1710" operator="between">
      <formula>0</formula>
      <formula>0</formula>
    </cfRule>
  </conditionalFormatting>
  <conditionalFormatting sqref="T224:U224">
    <cfRule type="cellIs" dxfId="1711" priority="1815" operator="between">
      <formula>0</formula>
      <formula>0</formula>
    </cfRule>
  </conditionalFormatting>
  <conditionalFormatting sqref="T222:U222">
    <cfRule type="cellIs" dxfId="1710" priority="1811" operator="between">
      <formula>0</formula>
      <formula>0</formula>
    </cfRule>
  </conditionalFormatting>
  <conditionalFormatting sqref="T226:U226">
    <cfRule type="cellIs" dxfId="1709" priority="1814" operator="between">
      <formula>0</formula>
      <formula>0</formula>
    </cfRule>
  </conditionalFormatting>
  <conditionalFormatting sqref="T221:U221">
    <cfRule type="cellIs" dxfId="1708" priority="1813" operator="between">
      <formula>0</formula>
      <formula>0</formula>
    </cfRule>
  </conditionalFormatting>
  <conditionalFormatting sqref="T223:U223">
    <cfRule type="cellIs" dxfId="1707" priority="1812" operator="between">
      <formula>0</formula>
      <formula>0</formula>
    </cfRule>
  </conditionalFormatting>
  <conditionalFormatting sqref="T217:U217">
    <cfRule type="cellIs" dxfId="1706" priority="1810" operator="between">
      <formula>0</formula>
      <formula>0</formula>
    </cfRule>
  </conditionalFormatting>
  <conditionalFormatting sqref="T215:U215">
    <cfRule type="cellIs" dxfId="1705" priority="1806" operator="between">
      <formula>0</formula>
      <formula>0</formula>
    </cfRule>
  </conditionalFormatting>
  <conditionalFormatting sqref="T218:U218">
    <cfRule type="cellIs" dxfId="1704" priority="1809" operator="between">
      <formula>0</formula>
      <formula>0</formula>
    </cfRule>
  </conditionalFormatting>
  <conditionalFormatting sqref="T214:U214">
    <cfRule type="cellIs" dxfId="1703" priority="1808" operator="between">
      <formula>0</formula>
      <formula>0</formula>
    </cfRule>
  </conditionalFormatting>
  <conditionalFormatting sqref="T216:U216">
    <cfRule type="cellIs" dxfId="1702" priority="1807" operator="between">
      <formula>0</formula>
      <formula>0</formula>
    </cfRule>
  </conditionalFormatting>
  <conditionalFormatting sqref="T205:U205">
    <cfRule type="cellIs" dxfId="1701" priority="1805" operator="between">
      <formula>0</formula>
      <formula>0</formula>
    </cfRule>
  </conditionalFormatting>
  <conditionalFormatting sqref="T209:U209">
    <cfRule type="cellIs" dxfId="1700" priority="1804" operator="between">
      <formula>0</formula>
      <formula>0</formula>
    </cfRule>
  </conditionalFormatting>
  <conditionalFormatting sqref="T210:U210">
    <cfRule type="cellIs" dxfId="1699" priority="1803" operator="between">
      <formula>0</formula>
      <formula>0</formula>
    </cfRule>
  </conditionalFormatting>
  <conditionalFormatting sqref="T206:U206">
    <cfRule type="cellIs" dxfId="1698" priority="1802" operator="between">
      <formula>0</formula>
      <formula>0</formula>
    </cfRule>
  </conditionalFormatting>
  <conditionalFormatting sqref="T208:U208">
    <cfRule type="cellIs" dxfId="1697" priority="1801" operator="between">
      <formula>0</formula>
      <formula>0</formula>
    </cfRule>
  </conditionalFormatting>
  <conditionalFormatting sqref="T204:U204">
    <cfRule type="cellIs" dxfId="1696" priority="1799" operator="between">
      <formula>0</formula>
      <formula>0</formula>
    </cfRule>
  </conditionalFormatting>
  <conditionalFormatting sqref="T202:U202">
    <cfRule type="cellIs" dxfId="1695" priority="1796" operator="between">
      <formula>0</formula>
      <formula>0</formula>
    </cfRule>
  </conditionalFormatting>
  <conditionalFormatting sqref="T230:U230">
    <cfRule type="cellIs" dxfId="1694" priority="1793" operator="between">
      <formula>0</formula>
      <formula>0</formula>
    </cfRule>
  </conditionalFormatting>
  <conditionalFormatting sqref="T227:U227">
    <cfRule type="cellIs" dxfId="1693" priority="1795" operator="between">
      <formula>0</formula>
      <formula>0</formula>
    </cfRule>
  </conditionalFormatting>
  <conditionalFormatting sqref="T200:U200">
    <cfRule type="cellIs" dxfId="1692" priority="1798" operator="between">
      <formula>0</formula>
      <formula>0</formula>
    </cfRule>
  </conditionalFormatting>
  <conditionalFormatting sqref="T203:U203">
    <cfRule type="cellIs" dxfId="1691" priority="1797" operator="between">
      <formula>0</formula>
      <formula>0</formula>
    </cfRule>
  </conditionalFormatting>
  <conditionalFormatting sqref="T229:U229">
    <cfRule type="cellIs" dxfId="1690" priority="1792" operator="between">
      <formula>0</formula>
      <formula>0</formula>
    </cfRule>
  </conditionalFormatting>
  <conditionalFormatting sqref="T228:U228">
    <cfRule type="cellIs" dxfId="1689" priority="1794" operator="between">
      <formula>0</formula>
      <formula>0</formula>
    </cfRule>
  </conditionalFormatting>
  <conditionalFormatting sqref="T362:U362">
    <cfRule type="cellIs" dxfId="1688" priority="1719" operator="between">
      <formula>0</formula>
      <formula>0</formula>
    </cfRule>
  </conditionalFormatting>
  <conditionalFormatting sqref="T233:U233">
    <cfRule type="cellIs" dxfId="1687" priority="1790" operator="between">
      <formula>0</formula>
      <formula>0</formula>
    </cfRule>
  </conditionalFormatting>
  <conditionalFormatting sqref="T234:U234">
    <cfRule type="cellIs" dxfId="1686" priority="1791" operator="between">
      <formula>0</formula>
      <formula>0</formula>
    </cfRule>
  </conditionalFormatting>
  <conditionalFormatting sqref="T358:U358">
    <cfRule type="cellIs" dxfId="1685" priority="1718" operator="between">
      <formula>0</formula>
      <formula>0</formula>
    </cfRule>
  </conditionalFormatting>
  <conditionalFormatting sqref="T361:U361">
    <cfRule type="cellIs" dxfId="1684" priority="1717" operator="between">
      <formula>0</formula>
      <formula>0</formula>
    </cfRule>
  </conditionalFormatting>
  <conditionalFormatting sqref="T257:U257 T251:U251">
    <cfRule type="cellIs" dxfId="1683" priority="1789" operator="between">
      <formula>0</formula>
      <formula>0</formula>
    </cfRule>
  </conditionalFormatting>
  <conditionalFormatting sqref="T262:U262">
    <cfRule type="cellIs" dxfId="1682" priority="1788" operator="between">
      <formula>0</formula>
      <formula>0</formula>
    </cfRule>
  </conditionalFormatting>
  <conditionalFormatting sqref="T259:U259">
    <cfRule type="cellIs" dxfId="1681" priority="1784" operator="between">
      <formula>0</formula>
      <formula>0</formula>
    </cfRule>
  </conditionalFormatting>
  <conditionalFormatting sqref="T263:U263">
    <cfRule type="cellIs" dxfId="1680" priority="1787" operator="between">
      <formula>0</formula>
      <formula>0</formula>
    </cfRule>
  </conditionalFormatting>
  <conditionalFormatting sqref="T258:U258">
    <cfRule type="cellIs" dxfId="1679" priority="1786" operator="between">
      <formula>0</formula>
      <formula>0</formula>
    </cfRule>
  </conditionalFormatting>
  <conditionalFormatting sqref="T260:U260">
    <cfRule type="cellIs" dxfId="1678" priority="1785" operator="between">
      <formula>0</formula>
      <formula>0</formula>
    </cfRule>
  </conditionalFormatting>
  <conditionalFormatting sqref="T254:U254">
    <cfRule type="cellIs" dxfId="1677" priority="1783" operator="between">
      <formula>0</formula>
      <formula>0</formula>
    </cfRule>
  </conditionalFormatting>
  <conditionalFormatting sqref="T252:U252">
    <cfRule type="cellIs" dxfId="1676" priority="1779" operator="between">
      <formula>0</formula>
      <formula>0</formula>
    </cfRule>
  </conditionalFormatting>
  <conditionalFormatting sqref="T256:U256">
    <cfRule type="cellIs" dxfId="1675" priority="1782" operator="between">
      <formula>0</formula>
      <formula>0</formula>
    </cfRule>
  </conditionalFormatting>
  <conditionalFormatting sqref="T347:U347">
    <cfRule type="cellIs" dxfId="1674" priority="1709" operator="between">
      <formula>0</formula>
      <formula>0</formula>
    </cfRule>
  </conditionalFormatting>
  <conditionalFormatting sqref="T350:U350">
    <cfRule type="cellIs" dxfId="1673" priority="1708" operator="between">
      <formula>0</formula>
      <formula>0</formula>
    </cfRule>
  </conditionalFormatting>
  <conditionalFormatting sqref="T253:U253">
    <cfRule type="cellIs" dxfId="1672" priority="1780" operator="between">
      <formula>0</formula>
      <formula>0</formula>
    </cfRule>
  </conditionalFormatting>
  <conditionalFormatting sqref="T344:U344">
    <cfRule type="cellIs" dxfId="1671" priority="1707" operator="between">
      <formula>0</formula>
      <formula>0</formula>
    </cfRule>
  </conditionalFormatting>
  <conditionalFormatting sqref="T346:U346">
    <cfRule type="cellIs" dxfId="1670" priority="1706" operator="between">
      <formula>0</formula>
      <formula>0</formula>
    </cfRule>
  </conditionalFormatting>
  <conditionalFormatting sqref="T243:U243 T235:U235">
    <cfRule type="cellIs" dxfId="1669" priority="1778" operator="between">
      <formula>0</formula>
      <formula>0</formula>
    </cfRule>
  </conditionalFormatting>
  <conditionalFormatting sqref="T248:U248">
    <cfRule type="cellIs" dxfId="1668" priority="1777" operator="between">
      <formula>0</formula>
      <formula>0</formula>
    </cfRule>
  </conditionalFormatting>
  <conditionalFormatting sqref="T246:U246">
    <cfRule type="cellIs" dxfId="1667" priority="1773" operator="between">
      <formula>0</formula>
      <formula>0</formula>
    </cfRule>
  </conditionalFormatting>
  <conditionalFormatting sqref="T249:U249">
    <cfRule type="cellIs" dxfId="1666" priority="1776" operator="between">
      <formula>0</formula>
      <formula>0</formula>
    </cfRule>
  </conditionalFormatting>
  <conditionalFormatting sqref="T245:U245">
    <cfRule type="cellIs" dxfId="1665" priority="1775" operator="between">
      <formula>0</formula>
      <formula>0</formula>
    </cfRule>
  </conditionalFormatting>
  <conditionalFormatting sqref="T247:U247">
    <cfRule type="cellIs" dxfId="1664" priority="1774" operator="between">
      <formula>0</formula>
      <formula>0</formula>
    </cfRule>
  </conditionalFormatting>
  <conditionalFormatting sqref="T339:U339">
    <cfRule type="cellIs" dxfId="1663" priority="1702" operator="between">
      <formula>0</formula>
      <formula>0</formula>
    </cfRule>
  </conditionalFormatting>
  <conditionalFormatting sqref="T338:U338">
    <cfRule type="cellIs" dxfId="1662" priority="1701" operator="between">
      <formula>0</formula>
      <formula>0</formula>
    </cfRule>
  </conditionalFormatting>
  <conditionalFormatting sqref="T241:U241">
    <cfRule type="cellIs" dxfId="1661" priority="1772" operator="between">
      <formula>0</formula>
      <formula>0</formula>
    </cfRule>
  </conditionalFormatting>
  <conditionalFormatting sqref="T388:U388 T381:U381">
    <cfRule type="cellIs" dxfId="1660" priority="1698" operator="between">
      <formula>0</formula>
      <formula>0</formula>
    </cfRule>
  </conditionalFormatting>
  <conditionalFormatting sqref="T394:U394">
    <cfRule type="cellIs" dxfId="1659" priority="1699" operator="between">
      <formula>0</formula>
      <formula>0</formula>
    </cfRule>
  </conditionalFormatting>
  <conditionalFormatting sqref="T238:U238">
    <cfRule type="cellIs" dxfId="1658" priority="1768" operator="between">
      <formula>0</formula>
      <formula>0</formula>
    </cfRule>
  </conditionalFormatting>
  <conditionalFormatting sqref="T242:U242">
    <cfRule type="cellIs" dxfId="1657" priority="1771" operator="between">
      <formula>0</formula>
      <formula>0</formula>
    </cfRule>
  </conditionalFormatting>
  <conditionalFormatting sqref="T236:U236">
    <cfRule type="cellIs" dxfId="1656" priority="1770" operator="between">
      <formula>0</formula>
      <formula>0</formula>
    </cfRule>
  </conditionalFormatting>
  <conditionalFormatting sqref="T239:U239">
    <cfRule type="cellIs" dxfId="1655" priority="1769" operator="between">
      <formula>0</formula>
      <formula>0</formula>
    </cfRule>
  </conditionalFormatting>
  <conditionalFormatting sqref="T288:U288 T281:U281">
    <cfRule type="cellIs" dxfId="1654" priority="1767" operator="between">
      <formula>0</formula>
      <formula>0</formula>
    </cfRule>
  </conditionalFormatting>
  <conditionalFormatting sqref="T373:U373">
    <cfRule type="cellIs" dxfId="1653" priority="1688" operator="between">
      <formula>0</formula>
      <formula>0</formula>
    </cfRule>
  </conditionalFormatting>
  <conditionalFormatting sqref="T273:U273 T265:U265">
    <cfRule type="cellIs" dxfId="1652" priority="1756" operator="between">
      <formula>0</formula>
      <formula>0</formula>
    </cfRule>
  </conditionalFormatting>
  <conditionalFormatting sqref="T40:U40">
    <cfRule type="cellIs" dxfId="1651" priority="1678" operator="between">
      <formula>0</formula>
      <formula>0</formula>
    </cfRule>
  </conditionalFormatting>
  <conditionalFormatting sqref="T276:U276">
    <cfRule type="cellIs" dxfId="1650" priority="1751" operator="between">
      <formula>0</formula>
      <formula>0</formula>
    </cfRule>
  </conditionalFormatting>
  <conditionalFormatting sqref="T275:U275">
    <cfRule type="cellIs" dxfId="1649" priority="1753" operator="between">
      <formula>0</formula>
      <formula>0</formula>
    </cfRule>
  </conditionalFormatting>
  <conditionalFormatting sqref="T277:U277">
    <cfRule type="cellIs" dxfId="1648" priority="1752" operator="between">
      <formula>0</formula>
      <formula>0</formula>
    </cfRule>
  </conditionalFormatting>
  <conditionalFormatting sqref="T271:U271">
    <cfRule type="cellIs" dxfId="1647" priority="1750" operator="between">
      <formula>0</formula>
      <formula>0</formula>
    </cfRule>
  </conditionalFormatting>
  <conditionalFormatting sqref="T269:U269">
    <cfRule type="cellIs" dxfId="1646" priority="1746" operator="between">
      <formula>0</formula>
      <formula>0</formula>
    </cfRule>
  </conditionalFormatting>
  <conditionalFormatting sqref="T272:U272">
    <cfRule type="cellIs" dxfId="1645" priority="1749" operator="between">
      <formula>0</formula>
      <formula>0</formula>
    </cfRule>
  </conditionalFormatting>
  <conditionalFormatting sqref="T266:U266">
    <cfRule type="cellIs" dxfId="1644" priority="1748" operator="between">
      <formula>0</formula>
      <formula>0</formula>
    </cfRule>
  </conditionalFormatting>
  <conditionalFormatting sqref="T270:U270">
    <cfRule type="cellIs" dxfId="1643" priority="1747" operator="between">
      <formula>0</formula>
      <formula>0</formula>
    </cfRule>
  </conditionalFormatting>
  <conditionalFormatting sqref="T319:U319 T312:U312">
    <cfRule type="cellIs" dxfId="1642" priority="1745" operator="between">
      <formula>0</formula>
      <formula>0</formula>
    </cfRule>
  </conditionalFormatting>
  <conditionalFormatting sqref="T322:U322">
    <cfRule type="cellIs" dxfId="1641" priority="1741" operator="between">
      <formula>0</formula>
      <formula>0</formula>
    </cfRule>
  </conditionalFormatting>
  <conditionalFormatting sqref="T323:U323">
    <cfRule type="cellIs" dxfId="1640" priority="1742" operator="between">
      <formula>0</formula>
      <formula>0</formula>
    </cfRule>
  </conditionalFormatting>
  <conditionalFormatting sqref="T316:U316">
    <cfRule type="cellIs" dxfId="1639" priority="1740" operator="between">
      <formula>0</formula>
      <formula>0</formula>
    </cfRule>
  </conditionalFormatting>
  <conditionalFormatting sqref="T314:U314">
    <cfRule type="cellIs" dxfId="1638" priority="1736" operator="between">
      <formula>0</formula>
      <formula>0</formula>
    </cfRule>
  </conditionalFormatting>
  <conditionalFormatting sqref="T318:U318">
    <cfRule type="cellIs" dxfId="1637" priority="1739" operator="between">
      <formula>0</formula>
      <formula>0</formula>
    </cfRule>
  </conditionalFormatting>
  <conditionalFormatting sqref="T313:U313">
    <cfRule type="cellIs" dxfId="1636" priority="1738" operator="between">
      <formula>0</formula>
      <formula>0</formula>
    </cfRule>
  </conditionalFormatting>
  <conditionalFormatting sqref="T315:U315">
    <cfRule type="cellIs" dxfId="1635" priority="1737" operator="between">
      <formula>0</formula>
      <formula>0</formula>
    </cfRule>
  </conditionalFormatting>
  <conditionalFormatting sqref="T304:U304">
    <cfRule type="cellIs" dxfId="1634" priority="1735" operator="between">
      <formula>0</formula>
      <formula>0</formula>
    </cfRule>
  </conditionalFormatting>
  <conditionalFormatting sqref="T307:U307">
    <cfRule type="cellIs" dxfId="1633" priority="1730" operator="between">
      <formula>0</formula>
      <formula>0</formula>
    </cfRule>
  </conditionalFormatting>
  <conditionalFormatting sqref="T308:U308">
    <cfRule type="cellIs" dxfId="1632" priority="1731" operator="between">
      <formula>0</formula>
      <formula>0</formula>
    </cfRule>
  </conditionalFormatting>
  <conditionalFormatting sqref="T302:U302">
    <cfRule type="cellIs" dxfId="1631" priority="1729" operator="between">
      <formula>0</formula>
      <formula>0</formula>
    </cfRule>
  </conditionalFormatting>
  <conditionalFormatting sqref="T303:U303">
    <cfRule type="cellIs" dxfId="1630" priority="1728" operator="between">
      <formula>0</formula>
      <formula>0</formula>
    </cfRule>
  </conditionalFormatting>
  <conditionalFormatting sqref="T363:U363">
    <cfRule type="cellIs" dxfId="1629" priority="1721" operator="between">
      <formula>0</formula>
      <formula>0</formula>
    </cfRule>
  </conditionalFormatting>
  <conditionalFormatting sqref="T351:U351">
    <cfRule type="cellIs" dxfId="1628" priority="1720" operator="between">
      <formula>0</formula>
      <formula>0</formula>
    </cfRule>
  </conditionalFormatting>
  <conditionalFormatting sqref="T359:U359">
    <cfRule type="cellIs" dxfId="1627" priority="1716" operator="between">
      <formula>0</formula>
      <formula>0</formula>
    </cfRule>
  </conditionalFormatting>
  <conditionalFormatting sqref="T356:U356">
    <cfRule type="cellIs" dxfId="1626" priority="1715" operator="between">
      <formula>0</formula>
      <formula>0</formula>
    </cfRule>
  </conditionalFormatting>
  <conditionalFormatting sqref="T353:U353">
    <cfRule type="cellIs" dxfId="1625" priority="1711" operator="between">
      <formula>0</formula>
      <formula>0</formula>
    </cfRule>
  </conditionalFormatting>
  <conditionalFormatting sqref="T357:U357">
    <cfRule type="cellIs" dxfId="1624" priority="1714" operator="between">
      <formula>0</formula>
      <formula>0</formula>
    </cfRule>
  </conditionalFormatting>
  <conditionalFormatting sqref="T352:U352">
    <cfRule type="cellIs" dxfId="1623" priority="1713" operator="between">
      <formula>0</formula>
      <formula>0</formula>
    </cfRule>
  </conditionalFormatting>
  <conditionalFormatting sqref="T354:U354">
    <cfRule type="cellIs" dxfId="1622" priority="1712" operator="between">
      <formula>0</formula>
      <formula>0</formula>
    </cfRule>
  </conditionalFormatting>
  <conditionalFormatting sqref="T345:U345">
    <cfRule type="cellIs" dxfId="1621" priority="1705" operator="between">
      <formula>0</formula>
      <formula>0</formula>
    </cfRule>
  </conditionalFormatting>
  <conditionalFormatting sqref="T340:U340">
    <cfRule type="cellIs" dxfId="1620" priority="1704" operator="between">
      <formula>0</formula>
      <formula>0</formula>
    </cfRule>
  </conditionalFormatting>
  <conditionalFormatting sqref="T341:U341">
    <cfRule type="cellIs" dxfId="1619" priority="1703" operator="between">
      <formula>0</formula>
      <formula>0</formula>
    </cfRule>
  </conditionalFormatting>
  <conditionalFormatting sqref="T365:U365 T367:U367">
    <cfRule type="cellIs" dxfId="1618" priority="1700" operator="between">
      <formula>0</formula>
      <formula>0</formula>
    </cfRule>
  </conditionalFormatting>
  <conditionalFormatting sqref="T393:U393">
    <cfRule type="cellIs" dxfId="1617" priority="1697" operator="between">
      <formula>0</formula>
      <formula>0</formula>
    </cfRule>
  </conditionalFormatting>
  <conditionalFormatting sqref="T390:U390">
    <cfRule type="cellIs" dxfId="1616" priority="1694" operator="between">
      <formula>0</formula>
      <formula>0</formula>
    </cfRule>
  </conditionalFormatting>
  <conditionalFormatting sqref="T389:U389">
    <cfRule type="cellIs" dxfId="1615" priority="1696" operator="between">
      <formula>0</formula>
      <formula>0</formula>
    </cfRule>
  </conditionalFormatting>
  <conditionalFormatting sqref="T392:U392">
    <cfRule type="cellIs" dxfId="1614" priority="1695" operator="between">
      <formula>0</formula>
      <formula>0</formula>
    </cfRule>
  </conditionalFormatting>
  <conditionalFormatting sqref="T386:U386">
    <cfRule type="cellIs" dxfId="1613" priority="1693" operator="between">
      <formula>0</formula>
      <formula>0</formula>
    </cfRule>
  </conditionalFormatting>
  <conditionalFormatting sqref="T383:U383">
    <cfRule type="cellIs" dxfId="1612" priority="1689" operator="between">
      <formula>0</formula>
      <formula>0</formula>
    </cfRule>
  </conditionalFormatting>
  <conditionalFormatting sqref="T387:U387">
    <cfRule type="cellIs" dxfId="1611" priority="1692" operator="between">
      <formula>0</formula>
      <formula>0</formula>
    </cfRule>
  </conditionalFormatting>
  <conditionalFormatting sqref="T382:U382">
    <cfRule type="cellIs" dxfId="1610" priority="1691" operator="between">
      <formula>0</formula>
      <formula>0</formula>
    </cfRule>
  </conditionalFormatting>
  <conditionalFormatting sqref="T384:U384">
    <cfRule type="cellIs" dxfId="1609" priority="1690" operator="between">
      <formula>0</formula>
      <formula>0</formula>
    </cfRule>
  </conditionalFormatting>
  <conditionalFormatting sqref="T378:U378">
    <cfRule type="cellIs" dxfId="1608" priority="1687" operator="between">
      <formula>0</formula>
      <formula>0</formula>
    </cfRule>
  </conditionalFormatting>
  <conditionalFormatting sqref="T376:U376">
    <cfRule type="cellIs" dxfId="1607" priority="1683" operator="between">
      <formula>0</formula>
      <formula>0</formula>
    </cfRule>
  </conditionalFormatting>
  <conditionalFormatting sqref="T380:U380">
    <cfRule type="cellIs" dxfId="1606" priority="1686" operator="between">
      <formula>0</formula>
      <formula>0</formula>
    </cfRule>
  </conditionalFormatting>
  <conditionalFormatting sqref="T375:U375">
    <cfRule type="cellIs" dxfId="1605" priority="1685" operator="between">
      <formula>0</formula>
      <formula>0</formula>
    </cfRule>
  </conditionalFormatting>
  <conditionalFormatting sqref="T377:U377">
    <cfRule type="cellIs" dxfId="1604" priority="1684" operator="between">
      <formula>0</formula>
      <formula>0</formula>
    </cfRule>
  </conditionalFormatting>
  <conditionalFormatting sqref="T370:U370">
    <cfRule type="cellIs" dxfId="1603" priority="1682" operator="between">
      <formula>0</formula>
      <formula>0</formula>
    </cfRule>
  </conditionalFormatting>
  <conditionalFormatting sqref="T368:U368">
    <cfRule type="cellIs" dxfId="1602" priority="1679" operator="between">
      <formula>0</formula>
      <formula>0</formula>
    </cfRule>
  </conditionalFormatting>
  <conditionalFormatting sqref="T371:U371">
    <cfRule type="cellIs" dxfId="1601" priority="1681" operator="between">
      <formula>0</formula>
      <formula>0</formula>
    </cfRule>
  </conditionalFormatting>
  <conditionalFormatting sqref="T369:U369">
    <cfRule type="cellIs" dxfId="1600" priority="1680" operator="between">
      <formula>0</formula>
      <formula>0</formula>
    </cfRule>
  </conditionalFormatting>
  <conditionalFormatting sqref="T138:U138">
    <cfRule type="cellIs" dxfId="1599" priority="1677" operator="between">
      <formula>0</formula>
      <formula>0</formula>
    </cfRule>
  </conditionalFormatting>
  <conditionalFormatting sqref="V42:W42 V49:W49 V56:W56 V86:W86 V94:W94 V101:W103 V139:W139 V131:W131 V123:W123 V116:W116 V108:W108 V169:W169 V198:W199 V232:W232 V264:W264 V296:W298 V333:W335 V326:W327 V364:W364 V395:W395 V337:W337 V397:W397">
    <cfRule type="cellIs" dxfId="1598" priority="1676" operator="between">
      <formula>0</formula>
      <formula>0</formula>
    </cfRule>
  </conditionalFormatting>
  <conditionalFormatting sqref="V18:W18 V16:W16 V25:W25">
    <cfRule type="cellIs" dxfId="1597" priority="1675" operator="between">
      <formula>0</formula>
      <formula>0</formula>
    </cfRule>
  </conditionalFormatting>
  <conditionalFormatting sqref="V42:W42 V49:W49 V56:W56">
    <cfRule type="cellIs" dxfId="1596" priority="1673" operator="between">
      <formula>0</formula>
      <formula>0</formula>
    </cfRule>
  </conditionalFormatting>
  <conditionalFormatting sqref="V1">
    <cfRule type="cellIs" dxfId="1595" priority="1672" operator="between">
      <formula>0</formula>
      <formula>0</formula>
    </cfRule>
  </conditionalFormatting>
  <conditionalFormatting sqref="V1">
    <cfRule type="cellIs" dxfId="1594" priority="1671" operator="between">
      <formula>0</formula>
      <formula>0</formula>
    </cfRule>
  </conditionalFormatting>
  <conditionalFormatting sqref="V1">
    <cfRule type="cellIs" dxfId="1593" priority="1670" operator="between">
      <formula>0</formula>
      <formula>0</formula>
    </cfRule>
  </conditionalFormatting>
  <conditionalFormatting sqref="V13:W13">
    <cfRule type="cellIs" dxfId="1592" priority="1665" operator="between">
      <formula>0</formula>
      <formula>0</formula>
    </cfRule>
  </conditionalFormatting>
  <conditionalFormatting sqref="V11:W11">
    <cfRule type="cellIs" dxfId="1591" priority="1669" operator="between">
      <formula>0</formula>
      <formula>0</formula>
    </cfRule>
  </conditionalFormatting>
  <conditionalFormatting sqref="V128:W128">
    <cfRule type="cellIs" dxfId="1590" priority="1605" operator="between">
      <formula>0</formula>
      <formula>0</formula>
    </cfRule>
  </conditionalFormatting>
  <conditionalFormatting sqref="V17:W17">
    <cfRule type="cellIs" dxfId="1589" priority="1668" operator="between">
      <formula>0</formula>
      <formula>0</formula>
    </cfRule>
  </conditionalFormatting>
  <conditionalFormatting sqref="V129:W129">
    <cfRule type="cellIs" dxfId="1588" priority="1604" operator="between">
      <formula>0</formula>
      <formula>0</formula>
    </cfRule>
  </conditionalFormatting>
  <conditionalFormatting sqref="V12:W12">
    <cfRule type="cellIs" dxfId="1587" priority="1667" operator="between">
      <formula>0</formula>
      <formula>0</formula>
    </cfRule>
  </conditionalFormatting>
  <conditionalFormatting sqref="V125:W125">
    <cfRule type="cellIs" dxfId="1586" priority="1603" operator="between">
      <formula>0</formula>
      <formula>0</formula>
    </cfRule>
  </conditionalFormatting>
  <conditionalFormatting sqref="V15:W15">
    <cfRule type="cellIs" dxfId="1585" priority="1666" operator="between">
      <formula>0</formula>
      <formula>0</formula>
    </cfRule>
  </conditionalFormatting>
  <conditionalFormatting sqref="V127:W127">
    <cfRule type="cellIs" dxfId="1584" priority="1602" operator="between">
      <formula>0</formula>
      <formula>0</formula>
    </cfRule>
  </conditionalFormatting>
  <conditionalFormatting sqref="V7:W7">
    <cfRule type="cellIs" dxfId="1583" priority="1661" operator="between">
      <formula>0</formula>
      <formula>0</formula>
    </cfRule>
  </conditionalFormatting>
  <conditionalFormatting sqref="V126:W126">
    <cfRule type="cellIs" dxfId="1582" priority="1601" operator="between">
      <formula>0</formula>
      <formula>0</formula>
    </cfRule>
  </conditionalFormatting>
  <conditionalFormatting sqref="V10:W10">
    <cfRule type="cellIs" dxfId="1581" priority="1664" operator="between">
      <formula>0</formula>
      <formula>0</formula>
    </cfRule>
  </conditionalFormatting>
  <conditionalFormatting sqref="V121:W121">
    <cfRule type="cellIs" dxfId="1580" priority="1600" operator="between">
      <formula>0</formula>
      <formula>0</formula>
    </cfRule>
  </conditionalFormatting>
  <conditionalFormatting sqref="V24:W24">
    <cfRule type="cellIs" dxfId="1579" priority="1659" operator="between">
      <formula>0</formula>
      <formula>0</formula>
    </cfRule>
  </conditionalFormatting>
  <conditionalFormatting sqref="V6:W6">
    <cfRule type="cellIs" dxfId="1578" priority="1663" operator="between">
      <formula>0</formula>
      <formula>0</formula>
    </cfRule>
  </conditionalFormatting>
  <conditionalFormatting sqref="V117:W117">
    <cfRule type="cellIs" dxfId="1577" priority="1598" operator="between">
      <formula>0</formula>
      <formula>0</formula>
    </cfRule>
  </conditionalFormatting>
  <conditionalFormatting sqref="V9:W9">
    <cfRule type="cellIs" dxfId="1576" priority="1662" operator="between">
      <formula>0</formula>
      <formula>0</formula>
    </cfRule>
  </conditionalFormatting>
  <conditionalFormatting sqref="V120:W120">
    <cfRule type="cellIs" dxfId="1575" priority="1597" operator="between">
      <formula>0</formula>
      <formula>0</formula>
    </cfRule>
  </conditionalFormatting>
  <conditionalFormatting sqref="V21:W21">
    <cfRule type="cellIs" dxfId="1574" priority="1656" operator="between">
      <formula>0</formula>
      <formula>0</formula>
    </cfRule>
  </conditionalFormatting>
  <conditionalFormatting sqref="V119:W119">
    <cfRule type="cellIs" dxfId="1573" priority="1596" operator="between">
      <formula>0</formula>
      <formula>0</formula>
    </cfRule>
  </conditionalFormatting>
  <conditionalFormatting sqref="V23:W23">
    <cfRule type="cellIs" dxfId="1572" priority="1660" operator="between">
      <formula>0</formula>
      <formula>0</formula>
    </cfRule>
  </conditionalFormatting>
  <conditionalFormatting sqref="V19:W19">
    <cfRule type="cellIs" dxfId="1571" priority="1658" operator="between">
      <formula>0</formula>
      <formula>0</formula>
    </cfRule>
  </conditionalFormatting>
  <conditionalFormatting sqref="V22:W22">
    <cfRule type="cellIs" dxfId="1570" priority="1657" operator="between">
      <formula>0</formula>
      <formula>0</formula>
    </cfRule>
  </conditionalFormatting>
  <conditionalFormatting sqref="V30:W30">
    <cfRule type="cellIs" dxfId="1569" priority="1655" operator="between">
      <formula>0</formula>
      <formula>0</formula>
    </cfRule>
  </conditionalFormatting>
  <conditionalFormatting sqref="V28:W28">
    <cfRule type="cellIs" dxfId="1568" priority="1651" operator="between">
      <formula>0</formula>
      <formula>0</formula>
    </cfRule>
  </conditionalFormatting>
  <conditionalFormatting sqref="V31:W31">
    <cfRule type="cellIs" dxfId="1567" priority="1654" operator="between">
      <formula>0</formula>
      <formula>0</formula>
    </cfRule>
  </conditionalFormatting>
  <conditionalFormatting sqref="V27:W27">
    <cfRule type="cellIs" dxfId="1566" priority="1653" operator="between">
      <formula>0</formula>
      <formula>0</formula>
    </cfRule>
  </conditionalFormatting>
  <conditionalFormatting sqref="V29:W29">
    <cfRule type="cellIs" dxfId="1565" priority="1652" operator="between">
      <formula>0</formula>
      <formula>0</formula>
    </cfRule>
  </conditionalFormatting>
  <conditionalFormatting sqref="V133:W133">
    <cfRule type="cellIs" dxfId="1564" priority="1585" operator="between">
      <formula>0</formula>
      <formula>0</formula>
    </cfRule>
  </conditionalFormatting>
  <conditionalFormatting sqref="V132:W132">
    <cfRule type="cellIs" dxfId="1563" priority="1584" operator="between">
      <formula>0</formula>
      <formula>0</formula>
    </cfRule>
  </conditionalFormatting>
  <conditionalFormatting sqref="V167:W167">
    <cfRule type="cellIs" dxfId="1562" priority="1582" operator="between">
      <formula>0</formula>
      <formula>0</formula>
    </cfRule>
  </conditionalFormatting>
  <conditionalFormatting sqref="V38:W38">
    <cfRule type="cellIs" dxfId="1561" priority="1647" operator="between">
      <formula>0</formula>
      <formula>0</formula>
    </cfRule>
  </conditionalFormatting>
  <conditionalFormatting sqref="V41:W41">
    <cfRule type="cellIs" dxfId="1560" priority="1646" operator="between">
      <formula>0</formula>
      <formula>0</formula>
    </cfRule>
  </conditionalFormatting>
  <conditionalFormatting sqref="V47:W47">
    <cfRule type="cellIs" dxfId="1559" priority="1645" operator="between">
      <formula>0</formula>
      <formula>0</formula>
    </cfRule>
  </conditionalFormatting>
  <conditionalFormatting sqref="V44:W44">
    <cfRule type="cellIs" dxfId="1558" priority="1641" operator="between">
      <formula>0</formula>
      <formula>0</formula>
    </cfRule>
  </conditionalFormatting>
  <conditionalFormatting sqref="V48:W48">
    <cfRule type="cellIs" dxfId="1557" priority="1644" operator="between">
      <formula>0</formula>
      <formula>0</formula>
    </cfRule>
  </conditionalFormatting>
  <conditionalFormatting sqref="V43:W43">
    <cfRule type="cellIs" dxfId="1556" priority="1643" operator="between">
      <formula>0</formula>
      <formula>0</formula>
    </cfRule>
  </conditionalFormatting>
  <conditionalFormatting sqref="V46:W46">
    <cfRule type="cellIs" dxfId="1555" priority="1642" operator="between">
      <formula>0</formula>
      <formula>0</formula>
    </cfRule>
  </conditionalFormatting>
  <conditionalFormatting sqref="V54:W54">
    <cfRule type="cellIs" dxfId="1554" priority="1640" operator="between">
      <formula>0</formula>
      <formula>0</formula>
    </cfRule>
  </conditionalFormatting>
  <conditionalFormatting sqref="V52:W52">
    <cfRule type="cellIs" dxfId="1553" priority="1636" operator="between">
      <formula>0</formula>
      <formula>0</formula>
    </cfRule>
  </conditionalFormatting>
  <conditionalFormatting sqref="V55:W55">
    <cfRule type="cellIs" dxfId="1552" priority="1639" operator="between">
      <formula>0</formula>
      <formula>0</formula>
    </cfRule>
  </conditionalFormatting>
  <conditionalFormatting sqref="V50:W50">
    <cfRule type="cellIs" dxfId="1551" priority="1638" operator="between">
      <formula>0</formula>
      <formula>0</formula>
    </cfRule>
  </conditionalFormatting>
  <conditionalFormatting sqref="V152:W152">
    <cfRule type="cellIs" dxfId="1550" priority="1571" operator="between">
      <formula>0</formula>
      <formula>0</formula>
    </cfRule>
  </conditionalFormatting>
  <conditionalFormatting sqref="V53:W53">
    <cfRule type="cellIs" dxfId="1549" priority="1637" operator="between">
      <formula>0</formula>
      <formula>0</formula>
    </cfRule>
  </conditionalFormatting>
  <conditionalFormatting sqref="V153:W153">
    <cfRule type="cellIs" dxfId="1548" priority="1570" operator="between">
      <formula>0</formula>
      <formula>0</formula>
    </cfRule>
  </conditionalFormatting>
  <conditionalFormatting sqref="V148:W148">
    <cfRule type="cellIs" dxfId="1547" priority="1569" operator="between">
      <formula>0</formula>
      <formula>0</formula>
    </cfRule>
  </conditionalFormatting>
  <conditionalFormatting sqref="V151:W151">
    <cfRule type="cellIs" dxfId="1546" priority="1568" operator="between">
      <formula>0</formula>
      <formula>0</formula>
    </cfRule>
  </conditionalFormatting>
  <conditionalFormatting sqref="V150:W150">
    <cfRule type="cellIs" dxfId="1545" priority="1567" operator="between">
      <formula>0</formula>
      <formula>0</formula>
    </cfRule>
  </conditionalFormatting>
  <conditionalFormatting sqref="V145:W145">
    <cfRule type="cellIs" dxfId="1544" priority="1566" operator="between">
      <formula>0</formula>
      <formula>0</formula>
    </cfRule>
  </conditionalFormatting>
  <conditionalFormatting sqref="V146:W146">
    <cfRule type="cellIs" dxfId="1543" priority="1565" operator="between">
      <formula>0</formula>
      <formula>0</formula>
    </cfRule>
  </conditionalFormatting>
  <conditionalFormatting sqref="V141:W141">
    <cfRule type="cellIs" dxfId="1542" priority="1564" operator="between">
      <formula>0</formula>
      <formula>0</formula>
    </cfRule>
  </conditionalFormatting>
  <conditionalFormatting sqref="V144:W144">
    <cfRule type="cellIs" dxfId="1541" priority="1563" operator="between">
      <formula>0</formula>
      <formula>0</formula>
    </cfRule>
  </conditionalFormatting>
  <conditionalFormatting sqref="V142:W142">
    <cfRule type="cellIs" dxfId="1540" priority="1562" operator="between">
      <formula>0</formula>
      <formula>0</formula>
    </cfRule>
  </conditionalFormatting>
  <conditionalFormatting sqref="V197:W197">
    <cfRule type="cellIs" dxfId="1539" priority="1559" operator="between">
      <formula>0</formula>
      <formula>0</formula>
    </cfRule>
  </conditionalFormatting>
  <conditionalFormatting sqref="V193:W193">
    <cfRule type="cellIs" dxfId="1538" priority="1558" operator="between">
      <formula>0</formula>
      <formula>0</formula>
    </cfRule>
  </conditionalFormatting>
  <conditionalFormatting sqref="V98:W98">
    <cfRule type="cellIs" dxfId="1537" priority="1625" operator="between">
      <formula>0</formula>
      <formula>0</formula>
    </cfRule>
  </conditionalFormatting>
  <conditionalFormatting sqref="V195:W195">
    <cfRule type="cellIs" dxfId="1536" priority="1557" operator="between">
      <formula>0</formula>
      <formula>0</formula>
    </cfRule>
  </conditionalFormatting>
  <conditionalFormatting sqref="V96:W96">
    <cfRule type="cellIs" dxfId="1535" priority="1621" operator="between">
      <formula>0</formula>
      <formula>0</formula>
    </cfRule>
  </conditionalFormatting>
  <conditionalFormatting sqref="V100:W100">
    <cfRule type="cellIs" dxfId="1534" priority="1624" operator="between">
      <formula>0</formula>
      <formula>0</formula>
    </cfRule>
  </conditionalFormatting>
  <conditionalFormatting sqref="V194:W194">
    <cfRule type="cellIs" dxfId="1533" priority="1556" operator="between">
      <formula>0</formula>
      <formula>0</formula>
    </cfRule>
  </conditionalFormatting>
  <conditionalFormatting sqref="V95:W95">
    <cfRule type="cellIs" dxfId="1532" priority="1623" operator="between">
      <formula>0</formula>
      <formula>0</formula>
    </cfRule>
  </conditionalFormatting>
  <conditionalFormatting sqref="V189:W189">
    <cfRule type="cellIs" dxfId="1531" priority="1555" operator="between">
      <formula>0</formula>
      <formula>0</formula>
    </cfRule>
  </conditionalFormatting>
  <conditionalFormatting sqref="V97:W97">
    <cfRule type="cellIs" dxfId="1530" priority="1622" operator="between">
      <formula>0</formula>
      <formula>0</formula>
    </cfRule>
  </conditionalFormatting>
  <conditionalFormatting sqref="V186:W186">
    <cfRule type="cellIs" dxfId="1529" priority="1553" operator="between">
      <formula>0</formula>
      <formula>0</formula>
    </cfRule>
  </conditionalFormatting>
  <conditionalFormatting sqref="V188:W188">
    <cfRule type="cellIs" dxfId="1528" priority="1552" operator="between">
      <formula>0</formula>
      <formula>0</formula>
    </cfRule>
  </conditionalFormatting>
  <conditionalFormatting sqref="V187:W187">
    <cfRule type="cellIs" dxfId="1527" priority="1551" operator="between">
      <formula>0</formula>
      <formula>0</formula>
    </cfRule>
  </conditionalFormatting>
  <conditionalFormatting sqref="V177:W177 V170:W170">
    <cfRule type="cellIs" dxfId="1526" priority="1550" operator="between">
      <formula>0</formula>
      <formula>0</formula>
    </cfRule>
  </conditionalFormatting>
  <conditionalFormatting sqref="V91:W91">
    <cfRule type="cellIs" dxfId="1525" priority="1610" operator="between">
      <formula>0</formula>
      <formula>0</formula>
    </cfRule>
  </conditionalFormatting>
  <conditionalFormatting sqref="V89:W89">
    <cfRule type="cellIs" dxfId="1524" priority="1606" operator="between">
      <formula>0</formula>
      <formula>0</formula>
    </cfRule>
  </conditionalFormatting>
  <conditionalFormatting sqref="V92:W92">
    <cfRule type="cellIs" dxfId="1523" priority="1609" operator="between">
      <formula>0</formula>
      <formula>0</formula>
    </cfRule>
  </conditionalFormatting>
  <conditionalFormatting sqref="V88:W88">
    <cfRule type="cellIs" dxfId="1522" priority="1608" operator="between">
      <formula>0</formula>
      <formula>0</formula>
    </cfRule>
  </conditionalFormatting>
  <conditionalFormatting sqref="V220:W220 V211:W211">
    <cfRule type="cellIs" dxfId="1521" priority="1539" operator="between">
      <formula>0</formula>
      <formula>0</formula>
    </cfRule>
  </conditionalFormatting>
  <conditionalFormatting sqref="V90:W90">
    <cfRule type="cellIs" dxfId="1520" priority="1607" operator="between">
      <formula>0</formula>
      <formula>0</formula>
    </cfRule>
  </conditionalFormatting>
  <conditionalFormatting sqref="V122:W122">
    <cfRule type="cellIs" dxfId="1519" priority="1599" operator="between">
      <formula>0</formula>
      <formula>0</formula>
    </cfRule>
  </conditionalFormatting>
  <conditionalFormatting sqref="V114:W114">
    <cfRule type="cellIs" dxfId="1518" priority="1595" operator="between">
      <formula>0</formula>
      <formula>0</formula>
    </cfRule>
  </conditionalFormatting>
  <conditionalFormatting sqref="V293:W293">
    <cfRule type="cellIs" dxfId="1517" priority="1489" operator="between">
      <formula>0</formula>
      <formula>0</formula>
    </cfRule>
  </conditionalFormatting>
  <conditionalFormatting sqref="V110:W110">
    <cfRule type="cellIs" dxfId="1516" priority="1591" operator="between">
      <formula>0</formula>
      <formula>0</formula>
    </cfRule>
  </conditionalFormatting>
  <conditionalFormatting sqref="V115:W115">
    <cfRule type="cellIs" dxfId="1515" priority="1594" operator="between">
      <formula>0</formula>
      <formula>0</formula>
    </cfRule>
  </conditionalFormatting>
  <conditionalFormatting sqref="V295:W295">
    <cfRule type="cellIs" dxfId="1514" priority="1488" operator="between">
      <formula>0</formula>
      <formula>0</formula>
    </cfRule>
  </conditionalFormatting>
  <conditionalFormatting sqref="V109:W109">
    <cfRule type="cellIs" dxfId="1513" priority="1593" operator="between">
      <formula>0</formula>
      <formula>0</formula>
    </cfRule>
  </conditionalFormatting>
  <conditionalFormatting sqref="V289:W289">
    <cfRule type="cellIs" dxfId="1512" priority="1487" operator="between">
      <formula>0</formula>
      <formula>0</formula>
    </cfRule>
  </conditionalFormatting>
  <conditionalFormatting sqref="V113:W113">
    <cfRule type="cellIs" dxfId="1511" priority="1592" operator="between">
      <formula>0</formula>
      <formula>0</formula>
    </cfRule>
  </conditionalFormatting>
  <conditionalFormatting sqref="V291:W291">
    <cfRule type="cellIs" dxfId="1510" priority="1486" operator="between">
      <formula>0</formula>
      <formula>0</formula>
    </cfRule>
  </conditionalFormatting>
  <conditionalFormatting sqref="V290:W290">
    <cfRule type="cellIs" dxfId="1509" priority="1485" operator="between">
      <formula>0</formula>
      <formula>0</formula>
    </cfRule>
  </conditionalFormatting>
  <conditionalFormatting sqref="V106:W106">
    <cfRule type="cellIs" dxfId="1508" priority="1588" operator="between">
      <formula>0</formula>
      <formula>0</formula>
    </cfRule>
  </conditionalFormatting>
  <conditionalFormatting sqref="V104:W104">
    <cfRule type="cellIs" dxfId="1507" priority="1590" operator="between">
      <formula>0</formula>
      <formula>0</formula>
    </cfRule>
  </conditionalFormatting>
  <conditionalFormatting sqref="V285:W285">
    <cfRule type="cellIs" dxfId="1506" priority="1484" operator="between">
      <formula>0</formula>
      <formula>0</formula>
    </cfRule>
  </conditionalFormatting>
  <conditionalFormatting sqref="V107:W107">
    <cfRule type="cellIs" dxfId="1505" priority="1589" operator="between">
      <formula>0</formula>
      <formula>0</formula>
    </cfRule>
  </conditionalFormatting>
  <conditionalFormatting sqref="V287:W287">
    <cfRule type="cellIs" dxfId="1504" priority="1483" operator="between">
      <formula>0</formula>
      <formula>0</formula>
    </cfRule>
  </conditionalFormatting>
  <conditionalFormatting sqref="V282:W282">
    <cfRule type="cellIs" dxfId="1503" priority="1482" operator="between">
      <formula>0</formula>
      <formula>0</formula>
    </cfRule>
  </conditionalFormatting>
  <conditionalFormatting sqref="V134:W134">
    <cfRule type="cellIs" dxfId="1502" priority="1587" operator="between">
      <formula>0</formula>
      <formula>0</formula>
    </cfRule>
  </conditionalFormatting>
  <conditionalFormatting sqref="V284:W284">
    <cfRule type="cellIs" dxfId="1501" priority="1481" operator="between">
      <formula>0</formula>
      <formula>0</formula>
    </cfRule>
  </conditionalFormatting>
  <conditionalFormatting sqref="V135:W135">
    <cfRule type="cellIs" dxfId="1500" priority="1586" operator="between">
      <formula>0</formula>
      <formula>0</formula>
    </cfRule>
  </conditionalFormatting>
  <conditionalFormatting sqref="V283:W283">
    <cfRule type="cellIs" dxfId="1499" priority="1480" operator="between">
      <formula>0</formula>
      <formula>0</formula>
    </cfRule>
  </conditionalFormatting>
  <conditionalFormatting sqref="V278:W278">
    <cfRule type="cellIs" dxfId="1498" priority="1478" operator="between">
      <formula>0</formula>
      <formula>0</formula>
    </cfRule>
  </conditionalFormatting>
  <conditionalFormatting sqref="V279:W279">
    <cfRule type="cellIs" dxfId="1497" priority="1477" operator="between">
      <formula>0</formula>
      <formula>0</formula>
    </cfRule>
  </conditionalFormatting>
  <conditionalFormatting sqref="V162:W162 V154:W154">
    <cfRule type="cellIs" dxfId="1496" priority="1583" operator="between">
      <formula>0</formula>
      <formula>0</formula>
    </cfRule>
  </conditionalFormatting>
  <conditionalFormatting sqref="V165:W165">
    <cfRule type="cellIs" dxfId="1495" priority="1578" operator="between">
      <formula>0</formula>
      <formula>0</formula>
    </cfRule>
  </conditionalFormatting>
  <conditionalFormatting sqref="V163:W163">
    <cfRule type="cellIs" dxfId="1494" priority="1580" operator="between">
      <formula>0</formula>
      <formula>0</formula>
    </cfRule>
  </conditionalFormatting>
  <conditionalFormatting sqref="V166:W166">
    <cfRule type="cellIs" dxfId="1493" priority="1579" operator="between">
      <formula>0</formula>
      <formula>0</formula>
    </cfRule>
  </conditionalFormatting>
  <conditionalFormatting sqref="V159:W159">
    <cfRule type="cellIs" dxfId="1492" priority="1577" operator="between">
      <formula>0</formula>
      <formula>0</formula>
    </cfRule>
  </conditionalFormatting>
  <conditionalFormatting sqref="V157:W157">
    <cfRule type="cellIs" dxfId="1491" priority="1573" operator="between">
      <formula>0</formula>
      <formula>0</formula>
    </cfRule>
  </conditionalFormatting>
  <conditionalFormatting sqref="V160:W160">
    <cfRule type="cellIs" dxfId="1490" priority="1576" operator="between">
      <formula>0</formula>
      <formula>0</formula>
    </cfRule>
  </conditionalFormatting>
  <conditionalFormatting sqref="V156:W156">
    <cfRule type="cellIs" dxfId="1489" priority="1575" operator="between">
      <formula>0</formula>
      <formula>0</formula>
    </cfRule>
  </conditionalFormatting>
  <conditionalFormatting sqref="V158:W158">
    <cfRule type="cellIs" dxfId="1488" priority="1574" operator="between">
      <formula>0</formula>
      <formula>0</formula>
    </cfRule>
  </conditionalFormatting>
  <conditionalFormatting sqref="V325:W325">
    <cfRule type="cellIs" dxfId="1487" priority="1467" operator="between">
      <formula>0</formula>
      <formula>0</formula>
    </cfRule>
  </conditionalFormatting>
  <conditionalFormatting sqref="V320:W320">
    <cfRule type="cellIs" dxfId="1486" priority="1466" operator="between">
      <formula>0</formula>
      <formula>0</formula>
    </cfRule>
  </conditionalFormatting>
  <conditionalFormatting sqref="V147:W147 V140:W140">
    <cfRule type="cellIs" dxfId="1485" priority="1572" operator="between">
      <formula>0</formula>
      <formula>0</formula>
    </cfRule>
  </conditionalFormatting>
  <conditionalFormatting sqref="V309:W309">
    <cfRule type="cellIs" dxfId="1484" priority="1457" operator="between">
      <formula>0</formula>
      <formula>0</formula>
    </cfRule>
  </conditionalFormatting>
  <conditionalFormatting sqref="V310:W310">
    <cfRule type="cellIs" dxfId="1483" priority="1456" operator="between">
      <formula>0</formula>
      <formula>0</formula>
    </cfRule>
  </conditionalFormatting>
  <conditionalFormatting sqref="V306:W306">
    <cfRule type="cellIs" dxfId="1482" priority="1455" operator="between">
      <formula>0</formula>
      <formula>0</formula>
    </cfRule>
  </conditionalFormatting>
  <conditionalFormatting sqref="V192:W192 V184:W184">
    <cfRule type="cellIs" dxfId="1481" priority="1561" operator="between">
      <formula>0</formula>
      <formula>0</formula>
    </cfRule>
  </conditionalFormatting>
  <conditionalFormatting sqref="V301:W301">
    <cfRule type="cellIs" dxfId="1480" priority="1450" operator="between">
      <formula>0</formula>
      <formula>0</formula>
    </cfRule>
  </conditionalFormatting>
  <conditionalFormatting sqref="V300:W300">
    <cfRule type="cellIs" dxfId="1479" priority="1449" operator="between">
      <formula>0</formula>
      <formula>0</formula>
    </cfRule>
  </conditionalFormatting>
  <conditionalFormatting sqref="V332:W332">
    <cfRule type="cellIs" dxfId="1478" priority="1448" operator="between">
      <formula>0</formula>
      <formula>0</formula>
    </cfRule>
  </conditionalFormatting>
  <conditionalFormatting sqref="V328:W328">
    <cfRule type="cellIs" dxfId="1477" priority="1447" operator="between">
      <formula>0</formula>
      <formula>0</formula>
    </cfRule>
  </conditionalFormatting>
  <conditionalFormatting sqref="V331:W331">
    <cfRule type="cellIs" dxfId="1476" priority="1446" operator="between">
      <formula>0</formula>
      <formula>0</formula>
    </cfRule>
  </conditionalFormatting>
  <conditionalFormatting sqref="V329:W329">
    <cfRule type="cellIs" dxfId="1475" priority="1445" operator="between">
      <formula>0</formula>
      <formula>0</formula>
    </cfRule>
  </conditionalFormatting>
  <conditionalFormatting sqref="V182:W182">
    <cfRule type="cellIs" dxfId="1474" priority="1549" operator="between">
      <formula>0</formula>
      <formula>0</formula>
    </cfRule>
  </conditionalFormatting>
  <conditionalFormatting sqref="V180:W180">
    <cfRule type="cellIs" dxfId="1473" priority="1545" operator="between">
      <formula>0</formula>
      <formula>0</formula>
    </cfRule>
  </conditionalFormatting>
  <conditionalFormatting sqref="V183:W183">
    <cfRule type="cellIs" dxfId="1472" priority="1548" operator="between">
      <formula>0</formula>
      <formula>0</formula>
    </cfRule>
  </conditionalFormatting>
  <conditionalFormatting sqref="V178:W178">
    <cfRule type="cellIs" dxfId="1471" priority="1547" operator="between">
      <formula>0</formula>
      <formula>0</formula>
    </cfRule>
  </conditionalFormatting>
  <conditionalFormatting sqref="V181:W181">
    <cfRule type="cellIs" dxfId="1470" priority="1546" operator="between">
      <formula>0</formula>
      <formula>0</formula>
    </cfRule>
  </conditionalFormatting>
  <conditionalFormatting sqref="V175:W175">
    <cfRule type="cellIs" dxfId="1469" priority="1544" operator="between">
      <formula>0</formula>
      <formula>0</formula>
    </cfRule>
  </conditionalFormatting>
  <conditionalFormatting sqref="V172:W172">
    <cfRule type="cellIs" dxfId="1468" priority="1540" operator="between">
      <formula>0</formula>
      <formula>0</formula>
    </cfRule>
  </conditionalFormatting>
  <conditionalFormatting sqref="V176:W176">
    <cfRule type="cellIs" dxfId="1467" priority="1543" operator="between">
      <formula>0</formula>
      <formula>0</formula>
    </cfRule>
  </conditionalFormatting>
  <conditionalFormatting sqref="V171:W171">
    <cfRule type="cellIs" dxfId="1466" priority="1542" operator="between">
      <formula>0</formula>
      <formula>0</formula>
    </cfRule>
  </conditionalFormatting>
  <conditionalFormatting sqref="V174:W174">
    <cfRule type="cellIs" dxfId="1465" priority="1541" operator="between">
      <formula>0</formula>
      <formula>0</formula>
    </cfRule>
  </conditionalFormatting>
  <conditionalFormatting sqref="V343:W343">
    <cfRule type="cellIs" dxfId="1464" priority="1433" operator="between">
      <formula>0</formula>
      <formula>0</formula>
    </cfRule>
  </conditionalFormatting>
  <conditionalFormatting sqref="V224:W224">
    <cfRule type="cellIs" dxfId="1463" priority="1538" operator="between">
      <formula>0</formula>
      <formula>0</formula>
    </cfRule>
  </conditionalFormatting>
  <conditionalFormatting sqref="V222:W222">
    <cfRule type="cellIs" dxfId="1462" priority="1534" operator="between">
      <formula>0</formula>
      <formula>0</formula>
    </cfRule>
  </conditionalFormatting>
  <conditionalFormatting sqref="V226:W226">
    <cfRule type="cellIs" dxfId="1461" priority="1537" operator="between">
      <formula>0</formula>
      <formula>0</formula>
    </cfRule>
  </conditionalFormatting>
  <conditionalFormatting sqref="V221:W221">
    <cfRule type="cellIs" dxfId="1460" priority="1536" operator="between">
      <formula>0</formula>
      <formula>0</formula>
    </cfRule>
  </conditionalFormatting>
  <conditionalFormatting sqref="V223:W223">
    <cfRule type="cellIs" dxfId="1459" priority="1535" operator="between">
      <formula>0</formula>
      <formula>0</formula>
    </cfRule>
  </conditionalFormatting>
  <conditionalFormatting sqref="V217:W217">
    <cfRule type="cellIs" dxfId="1458" priority="1533" operator="between">
      <formula>0</formula>
      <formula>0</formula>
    </cfRule>
  </conditionalFormatting>
  <conditionalFormatting sqref="V215:W215">
    <cfRule type="cellIs" dxfId="1457" priority="1529" operator="between">
      <formula>0</formula>
      <formula>0</formula>
    </cfRule>
  </conditionalFormatting>
  <conditionalFormatting sqref="V218:W218">
    <cfRule type="cellIs" dxfId="1456" priority="1532" operator="between">
      <formula>0</formula>
      <formula>0</formula>
    </cfRule>
  </conditionalFormatting>
  <conditionalFormatting sqref="V214:W214">
    <cfRule type="cellIs" dxfId="1455" priority="1531" operator="between">
      <formula>0</formula>
      <formula>0</formula>
    </cfRule>
  </conditionalFormatting>
  <conditionalFormatting sqref="V216:W216">
    <cfRule type="cellIs" dxfId="1454" priority="1530" operator="between">
      <formula>0</formula>
      <formula>0</formula>
    </cfRule>
  </conditionalFormatting>
  <conditionalFormatting sqref="V205:W205">
    <cfRule type="cellIs" dxfId="1453" priority="1528" operator="between">
      <formula>0</formula>
      <formula>0</formula>
    </cfRule>
  </conditionalFormatting>
  <conditionalFormatting sqref="V209:W209">
    <cfRule type="cellIs" dxfId="1452" priority="1527" operator="between">
      <formula>0</formula>
      <formula>0</formula>
    </cfRule>
  </conditionalFormatting>
  <conditionalFormatting sqref="V210:W210">
    <cfRule type="cellIs" dxfId="1451" priority="1526" operator="between">
      <formula>0</formula>
      <formula>0</formula>
    </cfRule>
  </conditionalFormatting>
  <conditionalFormatting sqref="V206:W206">
    <cfRule type="cellIs" dxfId="1450" priority="1525" operator="between">
      <formula>0</formula>
      <formula>0</formula>
    </cfRule>
  </conditionalFormatting>
  <conditionalFormatting sqref="V208:W208">
    <cfRule type="cellIs" dxfId="1449" priority="1524" operator="between">
      <formula>0</formula>
      <formula>0</formula>
    </cfRule>
  </conditionalFormatting>
  <conditionalFormatting sqref="V204:W204">
    <cfRule type="cellIs" dxfId="1448" priority="1522" operator="between">
      <formula>0</formula>
      <formula>0</formula>
    </cfRule>
  </conditionalFormatting>
  <conditionalFormatting sqref="V202:W202">
    <cfRule type="cellIs" dxfId="1447" priority="1519" operator="between">
      <formula>0</formula>
      <formula>0</formula>
    </cfRule>
  </conditionalFormatting>
  <conditionalFormatting sqref="V230:W230">
    <cfRule type="cellIs" dxfId="1446" priority="1516" operator="between">
      <formula>0</formula>
      <formula>0</formula>
    </cfRule>
  </conditionalFormatting>
  <conditionalFormatting sqref="V227:W227">
    <cfRule type="cellIs" dxfId="1445" priority="1518" operator="between">
      <formula>0</formula>
      <formula>0</formula>
    </cfRule>
  </conditionalFormatting>
  <conditionalFormatting sqref="V200:W200">
    <cfRule type="cellIs" dxfId="1444" priority="1521" operator="between">
      <formula>0</formula>
      <formula>0</formula>
    </cfRule>
  </conditionalFormatting>
  <conditionalFormatting sqref="V203:W203">
    <cfRule type="cellIs" dxfId="1443" priority="1520" operator="between">
      <formula>0</formula>
      <formula>0</formula>
    </cfRule>
  </conditionalFormatting>
  <conditionalFormatting sqref="V229:W229">
    <cfRule type="cellIs" dxfId="1442" priority="1515" operator="between">
      <formula>0</formula>
      <formula>0</formula>
    </cfRule>
  </conditionalFormatting>
  <conditionalFormatting sqref="V228:W228">
    <cfRule type="cellIs" dxfId="1441" priority="1517" operator="between">
      <formula>0</formula>
      <formula>0</formula>
    </cfRule>
  </conditionalFormatting>
  <conditionalFormatting sqref="V362:W362">
    <cfRule type="cellIs" dxfId="1440" priority="1442" operator="between">
      <formula>0</formula>
      <formula>0</formula>
    </cfRule>
  </conditionalFormatting>
  <conditionalFormatting sqref="V233:W233">
    <cfRule type="cellIs" dxfId="1439" priority="1513" operator="between">
      <formula>0</formula>
      <formula>0</formula>
    </cfRule>
  </conditionalFormatting>
  <conditionalFormatting sqref="V234:W234">
    <cfRule type="cellIs" dxfId="1438" priority="1514" operator="between">
      <formula>0</formula>
      <formula>0</formula>
    </cfRule>
  </conditionalFormatting>
  <conditionalFormatting sqref="V358:W358">
    <cfRule type="cellIs" dxfId="1437" priority="1441" operator="between">
      <formula>0</formula>
      <formula>0</formula>
    </cfRule>
  </conditionalFormatting>
  <conditionalFormatting sqref="V361:W361">
    <cfRule type="cellIs" dxfId="1436" priority="1440" operator="between">
      <formula>0</formula>
      <formula>0</formula>
    </cfRule>
  </conditionalFormatting>
  <conditionalFormatting sqref="V257:W257 V251:W251">
    <cfRule type="cellIs" dxfId="1435" priority="1512" operator="between">
      <formula>0</formula>
      <formula>0</formula>
    </cfRule>
  </conditionalFormatting>
  <conditionalFormatting sqref="V262:W262">
    <cfRule type="cellIs" dxfId="1434" priority="1511" operator="between">
      <formula>0</formula>
      <formula>0</formula>
    </cfRule>
  </conditionalFormatting>
  <conditionalFormatting sqref="V259:W259">
    <cfRule type="cellIs" dxfId="1433" priority="1507" operator="between">
      <formula>0</formula>
      <formula>0</formula>
    </cfRule>
  </conditionalFormatting>
  <conditionalFormatting sqref="V263:W263">
    <cfRule type="cellIs" dxfId="1432" priority="1510" operator="between">
      <formula>0</formula>
      <formula>0</formula>
    </cfRule>
  </conditionalFormatting>
  <conditionalFormatting sqref="V258:W258">
    <cfRule type="cellIs" dxfId="1431" priority="1509" operator="between">
      <formula>0</formula>
      <formula>0</formula>
    </cfRule>
  </conditionalFormatting>
  <conditionalFormatting sqref="V260:W260">
    <cfRule type="cellIs" dxfId="1430" priority="1508" operator="between">
      <formula>0</formula>
      <formula>0</formula>
    </cfRule>
  </conditionalFormatting>
  <conditionalFormatting sqref="V254:W254">
    <cfRule type="cellIs" dxfId="1429" priority="1506" operator="between">
      <formula>0</formula>
      <formula>0</formula>
    </cfRule>
  </conditionalFormatting>
  <conditionalFormatting sqref="V252:W252">
    <cfRule type="cellIs" dxfId="1428" priority="1502" operator="between">
      <formula>0</formula>
      <formula>0</formula>
    </cfRule>
  </conditionalFormatting>
  <conditionalFormatting sqref="V256:W256">
    <cfRule type="cellIs" dxfId="1427" priority="1505" operator="between">
      <formula>0</formula>
      <formula>0</formula>
    </cfRule>
  </conditionalFormatting>
  <conditionalFormatting sqref="V347:W347">
    <cfRule type="cellIs" dxfId="1426" priority="1432" operator="between">
      <formula>0</formula>
      <formula>0</formula>
    </cfRule>
  </conditionalFormatting>
  <conditionalFormatting sqref="V350:W350">
    <cfRule type="cellIs" dxfId="1425" priority="1431" operator="between">
      <formula>0</formula>
      <formula>0</formula>
    </cfRule>
  </conditionalFormatting>
  <conditionalFormatting sqref="V253:W253">
    <cfRule type="cellIs" dxfId="1424" priority="1503" operator="between">
      <formula>0</formula>
      <formula>0</formula>
    </cfRule>
  </conditionalFormatting>
  <conditionalFormatting sqref="V344:W344">
    <cfRule type="cellIs" dxfId="1423" priority="1430" operator="between">
      <formula>0</formula>
      <formula>0</formula>
    </cfRule>
  </conditionalFormatting>
  <conditionalFormatting sqref="V346:W346">
    <cfRule type="cellIs" dxfId="1422" priority="1429" operator="between">
      <formula>0</formula>
      <formula>0</formula>
    </cfRule>
  </conditionalFormatting>
  <conditionalFormatting sqref="V243:W243 V235:W235">
    <cfRule type="cellIs" dxfId="1421" priority="1501" operator="between">
      <formula>0</formula>
      <formula>0</formula>
    </cfRule>
  </conditionalFormatting>
  <conditionalFormatting sqref="V248:W248">
    <cfRule type="cellIs" dxfId="1420" priority="1500" operator="between">
      <formula>0</formula>
      <formula>0</formula>
    </cfRule>
  </conditionalFormatting>
  <conditionalFormatting sqref="V246:W246">
    <cfRule type="cellIs" dxfId="1419" priority="1496" operator="between">
      <formula>0</formula>
      <formula>0</formula>
    </cfRule>
  </conditionalFormatting>
  <conditionalFormatting sqref="V249:W249">
    <cfRule type="cellIs" dxfId="1418" priority="1499" operator="between">
      <formula>0</formula>
      <formula>0</formula>
    </cfRule>
  </conditionalFormatting>
  <conditionalFormatting sqref="V245:W245">
    <cfRule type="cellIs" dxfId="1417" priority="1498" operator="between">
      <formula>0</formula>
      <formula>0</formula>
    </cfRule>
  </conditionalFormatting>
  <conditionalFormatting sqref="V247:W247">
    <cfRule type="cellIs" dxfId="1416" priority="1497" operator="between">
      <formula>0</formula>
      <formula>0</formula>
    </cfRule>
  </conditionalFormatting>
  <conditionalFormatting sqref="V339:W339">
    <cfRule type="cellIs" dxfId="1415" priority="1425" operator="between">
      <formula>0</formula>
      <formula>0</formula>
    </cfRule>
  </conditionalFormatting>
  <conditionalFormatting sqref="V338:W338">
    <cfRule type="cellIs" dxfId="1414" priority="1424" operator="between">
      <formula>0</formula>
      <formula>0</formula>
    </cfRule>
  </conditionalFormatting>
  <conditionalFormatting sqref="V241:W241">
    <cfRule type="cellIs" dxfId="1413" priority="1495" operator="between">
      <formula>0</formula>
      <formula>0</formula>
    </cfRule>
  </conditionalFormatting>
  <conditionalFormatting sqref="V388:W388 V381:W381">
    <cfRule type="cellIs" dxfId="1412" priority="1421" operator="between">
      <formula>0</formula>
      <formula>0</formula>
    </cfRule>
  </conditionalFormatting>
  <conditionalFormatting sqref="V394:W394">
    <cfRule type="cellIs" dxfId="1411" priority="1422" operator="between">
      <formula>0</formula>
      <formula>0</formula>
    </cfRule>
  </conditionalFormatting>
  <conditionalFormatting sqref="V238:W238">
    <cfRule type="cellIs" dxfId="1410" priority="1491" operator="between">
      <formula>0</formula>
      <formula>0</formula>
    </cfRule>
  </conditionalFormatting>
  <conditionalFormatting sqref="V242:W242">
    <cfRule type="cellIs" dxfId="1409" priority="1494" operator="between">
      <formula>0</formula>
      <formula>0</formula>
    </cfRule>
  </conditionalFormatting>
  <conditionalFormatting sqref="V236:W236">
    <cfRule type="cellIs" dxfId="1408" priority="1493" operator="between">
      <formula>0</formula>
      <formula>0</formula>
    </cfRule>
  </conditionalFormatting>
  <conditionalFormatting sqref="V239:W239">
    <cfRule type="cellIs" dxfId="1407" priority="1492" operator="between">
      <formula>0</formula>
      <formula>0</formula>
    </cfRule>
  </conditionalFormatting>
  <conditionalFormatting sqref="V288:W288 V281:W281">
    <cfRule type="cellIs" dxfId="1406" priority="1490" operator="between">
      <formula>0</formula>
      <formula>0</formula>
    </cfRule>
  </conditionalFormatting>
  <conditionalFormatting sqref="V373:W373">
    <cfRule type="cellIs" dxfId="1405" priority="1411" operator="between">
      <formula>0</formula>
      <formula>0</formula>
    </cfRule>
  </conditionalFormatting>
  <conditionalFormatting sqref="V273:W273 V265:W265">
    <cfRule type="cellIs" dxfId="1404" priority="1479" operator="between">
      <formula>0</formula>
      <formula>0</formula>
    </cfRule>
  </conditionalFormatting>
  <conditionalFormatting sqref="V40:W40">
    <cfRule type="cellIs" dxfId="1403" priority="1401" operator="between">
      <formula>0</formula>
      <formula>0</formula>
    </cfRule>
  </conditionalFormatting>
  <conditionalFormatting sqref="V276:W276">
    <cfRule type="cellIs" dxfId="1402" priority="1474" operator="between">
      <formula>0</formula>
      <formula>0</formula>
    </cfRule>
  </conditionalFormatting>
  <conditionalFormatting sqref="V275:W275">
    <cfRule type="cellIs" dxfId="1401" priority="1476" operator="between">
      <formula>0</formula>
      <formula>0</formula>
    </cfRule>
  </conditionalFormatting>
  <conditionalFormatting sqref="V277:W277">
    <cfRule type="cellIs" dxfId="1400" priority="1475" operator="between">
      <formula>0</formula>
      <formula>0</formula>
    </cfRule>
  </conditionalFormatting>
  <conditionalFormatting sqref="V271:W271">
    <cfRule type="cellIs" dxfId="1399" priority="1473" operator="between">
      <formula>0</formula>
      <formula>0</formula>
    </cfRule>
  </conditionalFormatting>
  <conditionalFormatting sqref="V269:W269">
    <cfRule type="cellIs" dxfId="1398" priority="1469" operator="between">
      <formula>0</formula>
      <formula>0</formula>
    </cfRule>
  </conditionalFormatting>
  <conditionalFormatting sqref="V272:W272">
    <cfRule type="cellIs" dxfId="1397" priority="1472" operator="between">
      <formula>0</formula>
      <formula>0</formula>
    </cfRule>
  </conditionalFormatting>
  <conditionalFormatting sqref="V266:W266">
    <cfRule type="cellIs" dxfId="1396" priority="1471" operator="between">
      <formula>0</formula>
      <formula>0</formula>
    </cfRule>
  </conditionalFormatting>
  <conditionalFormatting sqref="V270:W270">
    <cfRule type="cellIs" dxfId="1395" priority="1470" operator="between">
      <formula>0</formula>
      <formula>0</formula>
    </cfRule>
  </conditionalFormatting>
  <conditionalFormatting sqref="V319:W319 V312:W312">
    <cfRule type="cellIs" dxfId="1394" priority="1468" operator="between">
      <formula>0</formula>
      <formula>0</formula>
    </cfRule>
  </conditionalFormatting>
  <conditionalFormatting sqref="V322:W322">
    <cfRule type="cellIs" dxfId="1393" priority="1464" operator="between">
      <formula>0</formula>
      <formula>0</formula>
    </cfRule>
  </conditionalFormatting>
  <conditionalFormatting sqref="V323:W323">
    <cfRule type="cellIs" dxfId="1392" priority="1465" operator="between">
      <formula>0</formula>
      <formula>0</formula>
    </cfRule>
  </conditionalFormatting>
  <conditionalFormatting sqref="V316:W316">
    <cfRule type="cellIs" dxfId="1391" priority="1463" operator="between">
      <formula>0</formula>
      <formula>0</formula>
    </cfRule>
  </conditionalFormatting>
  <conditionalFormatting sqref="V314:W314">
    <cfRule type="cellIs" dxfId="1390" priority="1459" operator="between">
      <formula>0</formula>
      <formula>0</formula>
    </cfRule>
  </conditionalFormatting>
  <conditionalFormatting sqref="V318:W318">
    <cfRule type="cellIs" dxfId="1389" priority="1462" operator="between">
      <formula>0</formula>
      <formula>0</formula>
    </cfRule>
  </conditionalFormatting>
  <conditionalFormatting sqref="V313:W313">
    <cfRule type="cellIs" dxfId="1388" priority="1461" operator="between">
      <formula>0</formula>
      <formula>0</formula>
    </cfRule>
  </conditionalFormatting>
  <conditionalFormatting sqref="V315:W315">
    <cfRule type="cellIs" dxfId="1387" priority="1460" operator="between">
      <formula>0</formula>
      <formula>0</formula>
    </cfRule>
  </conditionalFormatting>
  <conditionalFormatting sqref="V304:W304">
    <cfRule type="cellIs" dxfId="1386" priority="1458" operator="between">
      <formula>0</formula>
      <formula>0</formula>
    </cfRule>
  </conditionalFormatting>
  <conditionalFormatting sqref="V307:W307">
    <cfRule type="cellIs" dxfId="1385" priority="1453" operator="between">
      <formula>0</formula>
      <formula>0</formula>
    </cfRule>
  </conditionalFormatting>
  <conditionalFormatting sqref="V308:W308">
    <cfRule type="cellIs" dxfId="1384" priority="1454" operator="between">
      <formula>0</formula>
      <formula>0</formula>
    </cfRule>
  </conditionalFormatting>
  <conditionalFormatting sqref="V302:W302">
    <cfRule type="cellIs" dxfId="1383" priority="1452" operator="between">
      <formula>0</formula>
      <formula>0</formula>
    </cfRule>
  </conditionalFormatting>
  <conditionalFormatting sqref="V303:W303">
    <cfRule type="cellIs" dxfId="1382" priority="1451" operator="between">
      <formula>0</formula>
      <formula>0</formula>
    </cfRule>
  </conditionalFormatting>
  <conditionalFormatting sqref="V363:W363">
    <cfRule type="cellIs" dxfId="1381" priority="1444" operator="between">
      <formula>0</formula>
      <formula>0</formula>
    </cfRule>
  </conditionalFormatting>
  <conditionalFormatting sqref="V351:W351">
    <cfRule type="cellIs" dxfId="1380" priority="1443" operator="between">
      <formula>0</formula>
      <formula>0</formula>
    </cfRule>
  </conditionalFormatting>
  <conditionalFormatting sqref="V359:W359">
    <cfRule type="cellIs" dxfId="1379" priority="1439" operator="between">
      <formula>0</formula>
      <formula>0</formula>
    </cfRule>
  </conditionalFormatting>
  <conditionalFormatting sqref="V356:W356">
    <cfRule type="cellIs" dxfId="1378" priority="1438" operator="between">
      <formula>0</formula>
      <formula>0</formula>
    </cfRule>
  </conditionalFormatting>
  <conditionalFormatting sqref="V353:W353">
    <cfRule type="cellIs" dxfId="1377" priority="1434" operator="between">
      <formula>0</formula>
      <formula>0</formula>
    </cfRule>
  </conditionalFormatting>
  <conditionalFormatting sqref="V357:W357">
    <cfRule type="cellIs" dxfId="1376" priority="1437" operator="between">
      <formula>0</formula>
      <formula>0</formula>
    </cfRule>
  </conditionalFormatting>
  <conditionalFormatting sqref="V352:W352">
    <cfRule type="cellIs" dxfId="1375" priority="1436" operator="between">
      <formula>0</formula>
      <formula>0</formula>
    </cfRule>
  </conditionalFormatting>
  <conditionalFormatting sqref="V354:W354">
    <cfRule type="cellIs" dxfId="1374" priority="1435" operator="between">
      <formula>0</formula>
      <formula>0</formula>
    </cfRule>
  </conditionalFormatting>
  <conditionalFormatting sqref="V345:W345">
    <cfRule type="cellIs" dxfId="1373" priority="1428" operator="between">
      <formula>0</formula>
      <formula>0</formula>
    </cfRule>
  </conditionalFormatting>
  <conditionalFormatting sqref="V340:W340">
    <cfRule type="cellIs" dxfId="1372" priority="1427" operator="between">
      <formula>0</formula>
      <formula>0</formula>
    </cfRule>
  </conditionalFormatting>
  <conditionalFormatting sqref="V341:W341">
    <cfRule type="cellIs" dxfId="1371" priority="1426" operator="between">
      <formula>0</formula>
      <formula>0</formula>
    </cfRule>
  </conditionalFormatting>
  <conditionalFormatting sqref="V365:W365 V367:W367">
    <cfRule type="cellIs" dxfId="1370" priority="1423" operator="between">
      <formula>0</formula>
      <formula>0</formula>
    </cfRule>
  </conditionalFormatting>
  <conditionalFormatting sqref="V393:W393">
    <cfRule type="cellIs" dxfId="1369" priority="1420" operator="between">
      <formula>0</formula>
      <formula>0</formula>
    </cfRule>
  </conditionalFormatting>
  <conditionalFormatting sqref="V390:W390">
    <cfRule type="cellIs" dxfId="1368" priority="1417" operator="between">
      <formula>0</formula>
      <formula>0</formula>
    </cfRule>
  </conditionalFormatting>
  <conditionalFormatting sqref="V389:W389">
    <cfRule type="cellIs" dxfId="1367" priority="1419" operator="between">
      <formula>0</formula>
      <formula>0</formula>
    </cfRule>
  </conditionalFormatting>
  <conditionalFormatting sqref="V392:W392">
    <cfRule type="cellIs" dxfId="1366" priority="1418" operator="between">
      <formula>0</formula>
      <formula>0</formula>
    </cfRule>
  </conditionalFormatting>
  <conditionalFormatting sqref="V386:W386">
    <cfRule type="cellIs" dxfId="1365" priority="1416" operator="between">
      <formula>0</formula>
      <formula>0</formula>
    </cfRule>
  </conditionalFormatting>
  <conditionalFormatting sqref="V383:W383">
    <cfRule type="cellIs" dxfId="1364" priority="1412" operator="between">
      <formula>0</formula>
      <formula>0</formula>
    </cfRule>
  </conditionalFormatting>
  <conditionalFormatting sqref="V387:W387">
    <cfRule type="cellIs" dxfId="1363" priority="1415" operator="between">
      <formula>0</formula>
      <formula>0</formula>
    </cfRule>
  </conditionalFormatting>
  <conditionalFormatting sqref="V382:W382">
    <cfRule type="cellIs" dxfId="1362" priority="1414" operator="between">
      <formula>0</formula>
      <formula>0</formula>
    </cfRule>
  </conditionalFormatting>
  <conditionalFormatting sqref="V384:W384">
    <cfRule type="cellIs" dxfId="1361" priority="1413" operator="between">
      <formula>0</formula>
      <formula>0</formula>
    </cfRule>
  </conditionalFormatting>
  <conditionalFormatting sqref="V378:W378">
    <cfRule type="cellIs" dxfId="1360" priority="1410" operator="between">
      <formula>0</formula>
      <formula>0</formula>
    </cfRule>
  </conditionalFormatting>
  <conditionalFormatting sqref="V376:W376">
    <cfRule type="cellIs" dxfId="1359" priority="1406" operator="between">
      <formula>0</formula>
      <formula>0</formula>
    </cfRule>
  </conditionalFormatting>
  <conditionalFormatting sqref="V380:W380">
    <cfRule type="cellIs" dxfId="1358" priority="1409" operator="between">
      <formula>0</formula>
      <formula>0</formula>
    </cfRule>
  </conditionalFormatting>
  <conditionalFormatting sqref="V375:W375">
    <cfRule type="cellIs" dxfId="1357" priority="1408" operator="between">
      <formula>0</formula>
      <formula>0</formula>
    </cfRule>
  </conditionalFormatting>
  <conditionalFormatting sqref="V377:W377">
    <cfRule type="cellIs" dxfId="1356" priority="1407" operator="between">
      <formula>0</formula>
      <formula>0</formula>
    </cfRule>
  </conditionalFormatting>
  <conditionalFormatting sqref="V370:W370">
    <cfRule type="cellIs" dxfId="1355" priority="1405" operator="between">
      <formula>0</formula>
      <formula>0</formula>
    </cfRule>
  </conditionalFormatting>
  <conditionalFormatting sqref="V368:W368">
    <cfRule type="cellIs" dxfId="1354" priority="1402" operator="between">
      <formula>0</formula>
      <formula>0</formula>
    </cfRule>
  </conditionalFormatting>
  <conditionalFormatting sqref="V371:W371">
    <cfRule type="cellIs" dxfId="1353" priority="1404" operator="between">
      <formula>0</formula>
      <formula>0</formula>
    </cfRule>
  </conditionalFormatting>
  <conditionalFormatting sqref="V369:W369">
    <cfRule type="cellIs" dxfId="1352" priority="1403" operator="between">
      <formula>0</formula>
      <formula>0</formula>
    </cfRule>
  </conditionalFormatting>
  <conditionalFormatting sqref="V138:W138">
    <cfRule type="cellIs" dxfId="1351" priority="1400" operator="between">
      <formula>0</formula>
      <formula>0</formula>
    </cfRule>
  </conditionalFormatting>
  <conditionalFormatting sqref="X42:Y42 X49:Y49 X56:Y56 X86:Y86 X94:Y94 X101:Y103 X139:Y139 X131:Y131 X123:Y123 X116:Y116 X108:Y108 X169:Y169 X198:Y199 X232:Y232 X264:Y264 X296:Y298 X333:Y335 X326:Y327 X364:Y364 X395:Y395 X337:Y337 X397:Y397">
    <cfRule type="cellIs" dxfId="1350" priority="1399" operator="between">
      <formula>0</formula>
      <formula>0</formula>
    </cfRule>
  </conditionalFormatting>
  <conditionalFormatting sqref="X18:Y18 X16:Y16 X25:Y25">
    <cfRule type="cellIs" dxfId="1349" priority="1398" operator="between">
      <formula>0</formula>
      <formula>0</formula>
    </cfRule>
  </conditionalFormatting>
  <conditionalFormatting sqref="X42:Y42 X49:Y49 X56:Y56">
    <cfRule type="cellIs" dxfId="1348" priority="1396" operator="between">
      <formula>0</formula>
      <formula>0</formula>
    </cfRule>
  </conditionalFormatting>
  <conditionalFormatting sqref="X1">
    <cfRule type="cellIs" dxfId="1347" priority="1395" operator="between">
      <formula>0</formula>
      <formula>0</formula>
    </cfRule>
  </conditionalFormatting>
  <conditionalFormatting sqref="X1">
    <cfRule type="cellIs" dxfId="1346" priority="1394" operator="between">
      <formula>0</formula>
      <formula>0</formula>
    </cfRule>
  </conditionalFormatting>
  <conditionalFormatting sqref="X1">
    <cfRule type="cellIs" dxfId="1345" priority="1393" operator="between">
      <formula>0</formula>
      <formula>0</formula>
    </cfRule>
  </conditionalFormatting>
  <conditionalFormatting sqref="X13:Y13">
    <cfRule type="cellIs" dxfId="1344" priority="1388" operator="between">
      <formula>0</formula>
      <formula>0</formula>
    </cfRule>
  </conditionalFormatting>
  <conditionalFormatting sqref="X11:Y11">
    <cfRule type="cellIs" dxfId="1343" priority="1392" operator="between">
      <formula>0</formula>
      <formula>0</formula>
    </cfRule>
  </conditionalFormatting>
  <conditionalFormatting sqref="X128:Y128">
    <cfRule type="cellIs" dxfId="1342" priority="1328" operator="between">
      <formula>0</formula>
      <formula>0</formula>
    </cfRule>
  </conditionalFormatting>
  <conditionalFormatting sqref="X17:Y17">
    <cfRule type="cellIs" dxfId="1341" priority="1391" operator="between">
      <formula>0</formula>
      <formula>0</formula>
    </cfRule>
  </conditionalFormatting>
  <conditionalFormatting sqref="X129:Y129">
    <cfRule type="cellIs" dxfId="1340" priority="1327" operator="between">
      <formula>0</formula>
      <formula>0</formula>
    </cfRule>
  </conditionalFormatting>
  <conditionalFormatting sqref="X12:Y12">
    <cfRule type="cellIs" dxfId="1339" priority="1390" operator="between">
      <formula>0</formula>
      <formula>0</formula>
    </cfRule>
  </conditionalFormatting>
  <conditionalFormatting sqref="X125:Y125">
    <cfRule type="cellIs" dxfId="1338" priority="1326" operator="between">
      <formula>0</formula>
      <formula>0</formula>
    </cfRule>
  </conditionalFormatting>
  <conditionalFormatting sqref="X15:Y15">
    <cfRule type="cellIs" dxfId="1337" priority="1389" operator="between">
      <formula>0</formula>
      <formula>0</formula>
    </cfRule>
  </conditionalFormatting>
  <conditionalFormatting sqref="X127:Y127">
    <cfRule type="cellIs" dxfId="1336" priority="1325" operator="between">
      <formula>0</formula>
      <formula>0</formula>
    </cfRule>
  </conditionalFormatting>
  <conditionalFormatting sqref="X7:Y7">
    <cfRule type="cellIs" dxfId="1335" priority="1384" operator="between">
      <formula>0</formula>
      <formula>0</formula>
    </cfRule>
  </conditionalFormatting>
  <conditionalFormatting sqref="X126:Y126">
    <cfRule type="cellIs" dxfId="1334" priority="1324" operator="between">
      <formula>0</formula>
      <formula>0</formula>
    </cfRule>
  </conditionalFormatting>
  <conditionalFormatting sqref="X10:Y10">
    <cfRule type="cellIs" dxfId="1333" priority="1387" operator="between">
      <formula>0</formula>
      <formula>0</formula>
    </cfRule>
  </conditionalFormatting>
  <conditionalFormatting sqref="X121:Y121">
    <cfRule type="cellIs" dxfId="1332" priority="1323" operator="between">
      <formula>0</formula>
      <formula>0</formula>
    </cfRule>
  </conditionalFormatting>
  <conditionalFormatting sqref="X24:Y24">
    <cfRule type="cellIs" dxfId="1331" priority="1382" operator="between">
      <formula>0</formula>
      <formula>0</formula>
    </cfRule>
  </conditionalFormatting>
  <conditionalFormatting sqref="X6:Y6">
    <cfRule type="cellIs" dxfId="1330" priority="1386" operator="between">
      <formula>0</formula>
      <formula>0</formula>
    </cfRule>
  </conditionalFormatting>
  <conditionalFormatting sqref="X117:Y117">
    <cfRule type="cellIs" dxfId="1329" priority="1321" operator="between">
      <formula>0</formula>
      <formula>0</formula>
    </cfRule>
  </conditionalFormatting>
  <conditionalFormatting sqref="X9:Y9">
    <cfRule type="cellIs" dxfId="1328" priority="1385" operator="between">
      <formula>0</formula>
      <formula>0</formula>
    </cfRule>
  </conditionalFormatting>
  <conditionalFormatting sqref="X120:Y120">
    <cfRule type="cellIs" dxfId="1327" priority="1320" operator="between">
      <formula>0</formula>
      <formula>0</formula>
    </cfRule>
  </conditionalFormatting>
  <conditionalFormatting sqref="X21:Y21">
    <cfRule type="cellIs" dxfId="1326" priority="1379" operator="between">
      <formula>0</formula>
      <formula>0</formula>
    </cfRule>
  </conditionalFormatting>
  <conditionalFormatting sqref="X119:Y119">
    <cfRule type="cellIs" dxfId="1325" priority="1319" operator="between">
      <formula>0</formula>
      <formula>0</formula>
    </cfRule>
  </conditionalFormatting>
  <conditionalFormatting sqref="X23:Y23">
    <cfRule type="cellIs" dxfId="1324" priority="1383" operator="between">
      <formula>0</formula>
      <formula>0</formula>
    </cfRule>
  </conditionalFormatting>
  <conditionalFormatting sqref="X19:Y19">
    <cfRule type="cellIs" dxfId="1323" priority="1381" operator="between">
      <formula>0</formula>
      <formula>0</formula>
    </cfRule>
  </conditionalFormatting>
  <conditionalFormatting sqref="X22:Y22">
    <cfRule type="cellIs" dxfId="1322" priority="1380" operator="between">
      <formula>0</formula>
      <formula>0</formula>
    </cfRule>
  </conditionalFormatting>
  <conditionalFormatting sqref="X30:Y30">
    <cfRule type="cellIs" dxfId="1321" priority="1378" operator="between">
      <formula>0</formula>
      <formula>0</formula>
    </cfRule>
  </conditionalFormatting>
  <conditionalFormatting sqref="X28:Y28">
    <cfRule type="cellIs" dxfId="1320" priority="1374" operator="between">
      <formula>0</formula>
      <formula>0</formula>
    </cfRule>
  </conditionalFormatting>
  <conditionalFormatting sqref="X31:Y31">
    <cfRule type="cellIs" dxfId="1319" priority="1377" operator="between">
      <formula>0</formula>
      <formula>0</formula>
    </cfRule>
  </conditionalFormatting>
  <conditionalFormatting sqref="X27:Y27">
    <cfRule type="cellIs" dxfId="1318" priority="1376" operator="between">
      <formula>0</formula>
      <formula>0</formula>
    </cfRule>
  </conditionalFormatting>
  <conditionalFormatting sqref="X29:Y29">
    <cfRule type="cellIs" dxfId="1317" priority="1375" operator="between">
      <formula>0</formula>
      <formula>0</formula>
    </cfRule>
  </conditionalFormatting>
  <conditionalFormatting sqref="X133:Y133">
    <cfRule type="cellIs" dxfId="1316" priority="1308" operator="between">
      <formula>0</formula>
      <formula>0</formula>
    </cfRule>
  </conditionalFormatting>
  <conditionalFormatting sqref="X132:Y132">
    <cfRule type="cellIs" dxfId="1315" priority="1307" operator="between">
      <formula>0</formula>
      <formula>0</formula>
    </cfRule>
  </conditionalFormatting>
  <conditionalFormatting sqref="X167:Y167">
    <cfRule type="cellIs" dxfId="1314" priority="1305" operator="between">
      <formula>0</formula>
      <formula>0</formula>
    </cfRule>
  </conditionalFormatting>
  <conditionalFormatting sqref="X38:Y38">
    <cfRule type="cellIs" dxfId="1313" priority="1370" operator="between">
      <formula>0</formula>
      <formula>0</formula>
    </cfRule>
  </conditionalFormatting>
  <conditionalFormatting sqref="X41:Y41">
    <cfRule type="cellIs" dxfId="1312" priority="1369" operator="between">
      <formula>0</formula>
      <formula>0</formula>
    </cfRule>
  </conditionalFormatting>
  <conditionalFormatting sqref="X47:Y47">
    <cfRule type="cellIs" dxfId="1311" priority="1368" operator="between">
      <formula>0</formula>
      <formula>0</formula>
    </cfRule>
  </conditionalFormatting>
  <conditionalFormatting sqref="X44:Y44">
    <cfRule type="cellIs" dxfId="1310" priority="1364" operator="between">
      <formula>0</formula>
      <formula>0</formula>
    </cfRule>
  </conditionalFormatting>
  <conditionalFormatting sqref="X48:Y48">
    <cfRule type="cellIs" dxfId="1309" priority="1367" operator="between">
      <formula>0</formula>
      <formula>0</formula>
    </cfRule>
  </conditionalFormatting>
  <conditionalFormatting sqref="X43:Y43">
    <cfRule type="cellIs" dxfId="1308" priority="1366" operator="between">
      <formula>0</formula>
      <formula>0</formula>
    </cfRule>
  </conditionalFormatting>
  <conditionalFormatting sqref="X46:Y46">
    <cfRule type="cellIs" dxfId="1307" priority="1365" operator="between">
      <formula>0</formula>
      <formula>0</formula>
    </cfRule>
  </conditionalFormatting>
  <conditionalFormatting sqref="X54:Y54">
    <cfRule type="cellIs" dxfId="1306" priority="1363" operator="between">
      <formula>0</formula>
      <formula>0</formula>
    </cfRule>
  </conditionalFormatting>
  <conditionalFormatting sqref="X52:Y52">
    <cfRule type="cellIs" dxfId="1305" priority="1359" operator="between">
      <formula>0</formula>
      <formula>0</formula>
    </cfRule>
  </conditionalFormatting>
  <conditionalFormatting sqref="X55:Y55">
    <cfRule type="cellIs" dxfId="1304" priority="1362" operator="between">
      <formula>0</formula>
      <formula>0</formula>
    </cfRule>
  </conditionalFormatting>
  <conditionalFormatting sqref="X50:Y50">
    <cfRule type="cellIs" dxfId="1303" priority="1361" operator="between">
      <formula>0</formula>
      <formula>0</formula>
    </cfRule>
  </conditionalFormatting>
  <conditionalFormatting sqref="X152:Y152">
    <cfRule type="cellIs" dxfId="1302" priority="1294" operator="between">
      <formula>0</formula>
      <formula>0</formula>
    </cfRule>
  </conditionalFormatting>
  <conditionalFormatting sqref="X53:Y53">
    <cfRule type="cellIs" dxfId="1301" priority="1360" operator="between">
      <formula>0</formula>
      <formula>0</formula>
    </cfRule>
  </conditionalFormatting>
  <conditionalFormatting sqref="X153:Y153">
    <cfRule type="cellIs" dxfId="1300" priority="1293" operator="between">
      <formula>0</formula>
      <formula>0</formula>
    </cfRule>
  </conditionalFormatting>
  <conditionalFormatting sqref="X148:Y148">
    <cfRule type="cellIs" dxfId="1299" priority="1292" operator="between">
      <formula>0</formula>
      <formula>0</formula>
    </cfRule>
  </conditionalFormatting>
  <conditionalFormatting sqref="X151:Y151">
    <cfRule type="cellIs" dxfId="1298" priority="1291" operator="between">
      <formula>0</formula>
      <formula>0</formula>
    </cfRule>
  </conditionalFormatting>
  <conditionalFormatting sqref="X150:Y150">
    <cfRule type="cellIs" dxfId="1297" priority="1290" operator="between">
      <formula>0</formula>
      <formula>0</formula>
    </cfRule>
  </conditionalFormatting>
  <conditionalFormatting sqref="X145:Y145">
    <cfRule type="cellIs" dxfId="1296" priority="1289" operator="between">
      <formula>0</formula>
      <formula>0</formula>
    </cfRule>
  </conditionalFormatting>
  <conditionalFormatting sqref="X146:Y146">
    <cfRule type="cellIs" dxfId="1295" priority="1288" operator="between">
      <formula>0</formula>
      <formula>0</formula>
    </cfRule>
  </conditionalFormatting>
  <conditionalFormatting sqref="X141:Y141">
    <cfRule type="cellIs" dxfId="1294" priority="1287" operator="between">
      <formula>0</formula>
      <formula>0</formula>
    </cfRule>
  </conditionalFormatting>
  <conditionalFormatting sqref="X144:Y144">
    <cfRule type="cellIs" dxfId="1293" priority="1286" operator="between">
      <formula>0</formula>
      <formula>0</formula>
    </cfRule>
  </conditionalFormatting>
  <conditionalFormatting sqref="X142:Y142">
    <cfRule type="cellIs" dxfId="1292" priority="1285" operator="between">
      <formula>0</formula>
      <formula>0</formula>
    </cfRule>
  </conditionalFormatting>
  <conditionalFormatting sqref="X197:Y197">
    <cfRule type="cellIs" dxfId="1291" priority="1282" operator="between">
      <formula>0</formula>
      <formula>0</formula>
    </cfRule>
  </conditionalFormatting>
  <conditionalFormatting sqref="X193:Y193">
    <cfRule type="cellIs" dxfId="1290" priority="1281" operator="between">
      <formula>0</formula>
      <formula>0</formula>
    </cfRule>
  </conditionalFormatting>
  <conditionalFormatting sqref="X98:Y98">
    <cfRule type="cellIs" dxfId="1289" priority="1348" operator="between">
      <formula>0</formula>
      <formula>0</formula>
    </cfRule>
  </conditionalFormatting>
  <conditionalFormatting sqref="X195:Y195">
    <cfRule type="cellIs" dxfId="1288" priority="1280" operator="between">
      <formula>0</formula>
      <formula>0</formula>
    </cfRule>
  </conditionalFormatting>
  <conditionalFormatting sqref="X96:Y96">
    <cfRule type="cellIs" dxfId="1287" priority="1344" operator="between">
      <formula>0</formula>
      <formula>0</formula>
    </cfRule>
  </conditionalFormatting>
  <conditionalFormatting sqref="X100:Y100">
    <cfRule type="cellIs" dxfId="1286" priority="1347" operator="between">
      <formula>0</formula>
      <formula>0</formula>
    </cfRule>
  </conditionalFormatting>
  <conditionalFormatting sqref="X194:Y194">
    <cfRule type="cellIs" dxfId="1285" priority="1279" operator="between">
      <formula>0</formula>
      <formula>0</formula>
    </cfRule>
  </conditionalFormatting>
  <conditionalFormatting sqref="X95:Y95">
    <cfRule type="cellIs" dxfId="1284" priority="1346" operator="between">
      <formula>0</formula>
      <formula>0</formula>
    </cfRule>
  </conditionalFormatting>
  <conditionalFormatting sqref="X189:Y189">
    <cfRule type="cellIs" dxfId="1283" priority="1278" operator="between">
      <formula>0</formula>
      <formula>0</formula>
    </cfRule>
  </conditionalFormatting>
  <conditionalFormatting sqref="X97:Y97">
    <cfRule type="cellIs" dxfId="1282" priority="1345" operator="between">
      <formula>0</formula>
      <formula>0</formula>
    </cfRule>
  </conditionalFormatting>
  <conditionalFormatting sqref="X186:Y186">
    <cfRule type="cellIs" dxfId="1281" priority="1276" operator="between">
      <formula>0</formula>
      <formula>0</formula>
    </cfRule>
  </conditionalFormatting>
  <conditionalFormatting sqref="X188:Y188">
    <cfRule type="cellIs" dxfId="1280" priority="1275" operator="between">
      <formula>0</formula>
      <formula>0</formula>
    </cfRule>
  </conditionalFormatting>
  <conditionalFormatting sqref="X187:Y187">
    <cfRule type="cellIs" dxfId="1279" priority="1274" operator="between">
      <formula>0</formula>
      <formula>0</formula>
    </cfRule>
  </conditionalFormatting>
  <conditionalFormatting sqref="X177:Y177 X170:Y170">
    <cfRule type="cellIs" dxfId="1278" priority="1273" operator="between">
      <formula>0</formula>
      <formula>0</formula>
    </cfRule>
  </conditionalFormatting>
  <conditionalFormatting sqref="X91:Y91">
    <cfRule type="cellIs" dxfId="1277" priority="1333" operator="between">
      <formula>0</formula>
      <formula>0</formula>
    </cfRule>
  </conditionalFormatting>
  <conditionalFormatting sqref="X89:Y89">
    <cfRule type="cellIs" dxfId="1276" priority="1329" operator="between">
      <formula>0</formula>
      <formula>0</formula>
    </cfRule>
  </conditionalFormatting>
  <conditionalFormatting sqref="X92:Y92">
    <cfRule type="cellIs" dxfId="1275" priority="1332" operator="between">
      <formula>0</formula>
      <formula>0</formula>
    </cfRule>
  </conditionalFormatting>
  <conditionalFormatting sqref="X88:Y88">
    <cfRule type="cellIs" dxfId="1274" priority="1331" operator="between">
      <formula>0</formula>
      <formula>0</formula>
    </cfRule>
  </conditionalFormatting>
  <conditionalFormatting sqref="X220:Y220 X211:Y211">
    <cfRule type="cellIs" dxfId="1273" priority="1262" operator="between">
      <formula>0</formula>
      <formula>0</formula>
    </cfRule>
  </conditionalFormatting>
  <conditionalFormatting sqref="X90:Y90">
    <cfRule type="cellIs" dxfId="1272" priority="1330" operator="between">
      <formula>0</formula>
      <formula>0</formula>
    </cfRule>
  </conditionalFormatting>
  <conditionalFormatting sqref="X122:Y122">
    <cfRule type="cellIs" dxfId="1271" priority="1322" operator="between">
      <formula>0</formula>
      <formula>0</formula>
    </cfRule>
  </conditionalFormatting>
  <conditionalFormatting sqref="X114:Y114">
    <cfRule type="cellIs" dxfId="1270" priority="1318" operator="between">
      <formula>0</formula>
      <formula>0</formula>
    </cfRule>
  </conditionalFormatting>
  <conditionalFormatting sqref="X293:Y293">
    <cfRule type="cellIs" dxfId="1269" priority="1212" operator="between">
      <formula>0</formula>
      <formula>0</formula>
    </cfRule>
  </conditionalFormatting>
  <conditionalFormatting sqref="X110:Y110">
    <cfRule type="cellIs" dxfId="1268" priority="1314" operator="between">
      <formula>0</formula>
      <formula>0</formula>
    </cfRule>
  </conditionalFormatting>
  <conditionalFormatting sqref="X115:Y115">
    <cfRule type="cellIs" dxfId="1267" priority="1317" operator="between">
      <formula>0</formula>
      <formula>0</formula>
    </cfRule>
  </conditionalFormatting>
  <conditionalFormatting sqref="X295:Y295">
    <cfRule type="cellIs" dxfId="1266" priority="1211" operator="between">
      <formula>0</formula>
      <formula>0</formula>
    </cfRule>
  </conditionalFormatting>
  <conditionalFormatting sqref="X109:Y109">
    <cfRule type="cellIs" dxfId="1265" priority="1316" operator="between">
      <formula>0</formula>
      <formula>0</formula>
    </cfRule>
  </conditionalFormatting>
  <conditionalFormatting sqref="X289:Y289">
    <cfRule type="cellIs" dxfId="1264" priority="1210" operator="between">
      <formula>0</formula>
      <formula>0</formula>
    </cfRule>
  </conditionalFormatting>
  <conditionalFormatting sqref="X113:Y113">
    <cfRule type="cellIs" dxfId="1263" priority="1315" operator="between">
      <formula>0</formula>
      <formula>0</formula>
    </cfRule>
  </conditionalFormatting>
  <conditionalFormatting sqref="X291:Y291">
    <cfRule type="cellIs" dxfId="1262" priority="1209" operator="between">
      <formula>0</formula>
      <formula>0</formula>
    </cfRule>
  </conditionalFormatting>
  <conditionalFormatting sqref="X290:Y290">
    <cfRule type="cellIs" dxfId="1261" priority="1208" operator="between">
      <formula>0</formula>
      <formula>0</formula>
    </cfRule>
  </conditionalFormatting>
  <conditionalFormatting sqref="X106:Y106">
    <cfRule type="cellIs" dxfId="1260" priority="1311" operator="between">
      <formula>0</formula>
      <formula>0</formula>
    </cfRule>
  </conditionalFormatting>
  <conditionalFormatting sqref="X104:Y104">
    <cfRule type="cellIs" dxfId="1259" priority="1313" operator="between">
      <formula>0</formula>
      <formula>0</formula>
    </cfRule>
  </conditionalFormatting>
  <conditionalFormatting sqref="X285:Y285">
    <cfRule type="cellIs" dxfId="1258" priority="1207" operator="between">
      <formula>0</formula>
      <formula>0</formula>
    </cfRule>
  </conditionalFormatting>
  <conditionalFormatting sqref="X107:Y107">
    <cfRule type="cellIs" dxfId="1257" priority="1312" operator="between">
      <formula>0</formula>
      <formula>0</formula>
    </cfRule>
  </conditionalFormatting>
  <conditionalFormatting sqref="X287:Y287">
    <cfRule type="cellIs" dxfId="1256" priority="1206" operator="between">
      <formula>0</formula>
      <formula>0</formula>
    </cfRule>
  </conditionalFormatting>
  <conditionalFormatting sqref="X282:Y282">
    <cfRule type="cellIs" dxfId="1255" priority="1205" operator="between">
      <formula>0</formula>
      <formula>0</formula>
    </cfRule>
  </conditionalFormatting>
  <conditionalFormatting sqref="X134:Y134">
    <cfRule type="cellIs" dxfId="1254" priority="1310" operator="between">
      <formula>0</formula>
      <formula>0</formula>
    </cfRule>
  </conditionalFormatting>
  <conditionalFormatting sqref="X284:Y284">
    <cfRule type="cellIs" dxfId="1253" priority="1204" operator="between">
      <formula>0</formula>
      <formula>0</formula>
    </cfRule>
  </conditionalFormatting>
  <conditionalFormatting sqref="X135:Y135">
    <cfRule type="cellIs" dxfId="1252" priority="1309" operator="between">
      <formula>0</formula>
      <formula>0</formula>
    </cfRule>
  </conditionalFormatting>
  <conditionalFormatting sqref="X283:Y283">
    <cfRule type="cellIs" dxfId="1251" priority="1203" operator="between">
      <formula>0</formula>
      <formula>0</formula>
    </cfRule>
  </conditionalFormatting>
  <conditionalFormatting sqref="X278:Y278">
    <cfRule type="cellIs" dxfId="1250" priority="1201" operator="between">
      <formula>0</formula>
      <formula>0</formula>
    </cfRule>
  </conditionalFormatting>
  <conditionalFormatting sqref="X279:Y279">
    <cfRule type="cellIs" dxfId="1249" priority="1200" operator="between">
      <formula>0</formula>
      <formula>0</formula>
    </cfRule>
  </conditionalFormatting>
  <conditionalFormatting sqref="X162:Y162 X154:Y154">
    <cfRule type="cellIs" dxfId="1248" priority="1306" operator="between">
      <formula>0</formula>
      <formula>0</formula>
    </cfRule>
  </conditionalFormatting>
  <conditionalFormatting sqref="X165:Y165">
    <cfRule type="cellIs" dxfId="1247" priority="1301" operator="between">
      <formula>0</formula>
      <formula>0</formula>
    </cfRule>
  </conditionalFormatting>
  <conditionalFormatting sqref="X163:Y163">
    <cfRule type="cellIs" dxfId="1246" priority="1303" operator="between">
      <formula>0</formula>
      <formula>0</formula>
    </cfRule>
  </conditionalFormatting>
  <conditionalFormatting sqref="X166:Y166">
    <cfRule type="cellIs" dxfId="1245" priority="1302" operator="between">
      <formula>0</formula>
      <formula>0</formula>
    </cfRule>
  </conditionalFormatting>
  <conditionalFormatting sqref="X159:Y159">
    <cfRule type="cellIs" dxfId="1244" priority="1300" operator="between">
      <formula>0</formula>
      <formula>0</formula>
    </cfRule>
  </conditionalFormatting>
  <conditionalFormatting sqref="X157:Y157">
    <cfRule type="cellIs" dxfId="1243" priority="1296" operator="between">
      <formula>0</formula>
      <formula>0</formula>
    </cfRule>
  </conditionalFormatting>
  <conditionalFormatting sqref="X160:Y160">
    <cfRule type="cellIs" dxfId="1242" priority="1299" operator="between">
      <formula>0</formula>
      <formula>0</formula>
    </cfRule>
  </conditionalFormatting>
  <conditionalFormatting sqref="X156:Y156">
    <cfRule type="cellIs" dxfId="1241" priority="1298" operator="between">
      <formula>0</formula>
      <formula>0</formula>
    </cfRule>
  </conditionalFormatting>
  <conditionalFormatting sqref="X158:Y158">
    <cfRule type="cellIs" dxfId="1240" priority="1297" operator="between">
      <formula>0</formula>
      <formula>0</formula>
    </cfRule>
  </conditionalFormatting>
  <conditionalFormatting sqref="X325:Y325">
    <cfRule type="cellIs" dxfId="1239" priority="1190" operator="between">
      <formula>0</formula>
      <formula>0</formula>
    </cfRule>
  </conditionalFormatting>
  <conditionalFormatting sqref="X320:Y320">
    <cfRule type="cellIs" dxfId="1238" priority="1189" operator="between">
      <formula>0</formula>
      <formula>0</formula>
    </cfRule>
  </conditionalFormatting>
  <conditionalFormatting sqref="X147:Y147 X140:Y140">
    <cfRule type="cellIs" dxfId="1237" priority="1295" operator="between">
      <formula>0</formula>
      <formula>0</formula>
    </cfRule>
  </conditionalFormatting>
  <conditionalFormatting sqref="X309:Y309">
    <cfRule type="cellIs" dxfId="1236" priority="1180" operator="between">
      <formula>0</formula>
      <formula>0</formula>
    </cfRule>
  </conditionalFormatting>
  <conditionalFormatting sqref="X310:Y310">
    <cfRule type="cellIs" dxfId="1235" priority="1179" operator="between">
      <formula>0</formula>
      <formula>0</formula>
    </cfRule>
  </conditionalFormatting>
  <conditionalFormatting sqref="X306:Y306">
    <cfRule type="cellIs" dxfId="1234" priority="1178" operator="between">
      <formula>0</formula>
      <formula>0</formula>
    </cfRule>
  </conditionalFormatting>
  <conditionalFormatting sqref="X192:Y192 X184:Y184">
    <cfRule type="cellIs" dxfId="1233" priority="1284" operator="between">
      <formula>0</formula>
      <formula>0</formula>
    </cfRule>
  </conditionalFormatting>
  <conditionalFormatting sqref="X301:Y301">
    <cfRule type="cellIs" dxfId="1232" priority="1173" operator="between">
      <formula>0</formula>
      <formula>0</formula>
    </cfRule>
  </conditionalFormatting>
  <conditionalFormatting sqref="X300:Y300">
    <cfRule type="cellIs" dxfId="1231" priority="1172" operator="between">
      <formula>0</formula>
      <formula>0</formula>
    </cfRule>
  </conditionalFormatting>
  <conditionalFormatting sqref="X332:Y332">
    <cfRule type="cellIs" dxfId="1230" priority="1171" operator="between">
      <formula>0</formula>
      <formula>0</formula>
    </cfRule>
  </conditionalFormatting>
  <conditionalFormatting sqref="X328:Y328">
    <cfRule type="cellIs" dxfId="1229" priority="1170" operator="between">
      <formula>0</formula>
      <formula>0</formula>
    </cfRule>
  </conditionalFormatting>
  <conditionalFormatting sqref="X331:Y331">
    <cfRule type="cellIs" dxfId="1228" priority="1169" operator="between">
      <formula>0</formula>
      <formula>0</formula>
    </cfRule>
  </conditionalFormatting>
  <conditionalFormatting sqref="X329:Y329">
    <cfRule type="cellIs" dxfId="1227" priority="1168" operator="between">
      <formula>0</formula>
      <formula>0</formula>
    </cfRule>
  </conditionalFormatting>
  <conditionalFormatting sqref="X182:Y182">
    <cfRule type="cellIs" dxfId="1226" priority="1272" operator="between">
      <formula>0</formula>
      <formula>0</formula>
    </cfRule>
  </conditionalFormatting>
  <conditionalFormatting sqref="X180:Y180">
    <cfRule type="cellIs" dxfId="1225" priority="1268" operator="between">
      <formula>0</formula>
      <formula>0</formula>
    </cfRule>
  </conditionalFormatting>
  <conditionalFormatting sqref="X183:Y183">
    <cfRule type="cellIs" dxfId="1224" priority="1271" operator="between">
      <formula>0</formula>
      <formula>0</formula>
    </cfRule>
  </conditionalFormatting>
  <conditionalFormatting sqref="X178:Y178">
    <cfRule type="cellIs" dxfId="1223" priority="1270" operator="between">
      <formula>0</formula>
      <formula>0</formula>
    </cfRule>
  </conditionalFormatting>
  <conditionalFormatting sqref="X181:Y181">
    <cfRule type="cellIs" dxfId="1222" priority="1269" operator="between">
      <formula>0</formula>
      <formula>0</formula>
    </cfRule>
  </conditionalFormatting>
  <conditionalFormatting sqref="X175:Y175">
    <cfRule type="cellIs" dxfId="1221" priority="1267" operator="between">
      <formula>0</formula>
      <formula>0</formula>
    </cfRule>
  </conditionalFormatting>
  <conditionalFormatting sqref="X172:Y172">
    <cfRule type="cellIs" dxfId="1220" priority="1263" operator="between">
      <formula>0</formula>
      <formula>0</formula>
    </cfRule>
  </conditionalFormatting>
  <conditionalFormatting sqref="X176:Y176">
    <cfRule type="cellIs" dxfId="1219" priority="1266" operator="between">
      <formula>0</formula>
      <formula>0</formula>
    </cfRule>
  </conditionalFormatting>
  <conditionalFormatting sqref="X171:Y171">
    <cfRule type="cellIs" dxfId="1218" priority="1265" operator="between">
      <formula>0</formula>
      <formula>0</formula>
    </cfRule>
  </conditionalFormatting>
  <conditionalFormatting sqref="X174:Y174">
    <cfRule type="cellIs" dxfId="1217" priority="1264" operator="between">
      <formula>0</formula>
      <formula>0</formula>
    </cfRule>
  </conditionalFormatting>
  <conditionalFormatting sqref="X343:Y343">
    <cfRule type="cellIs" dxfId="1216" priority="1156" operator="between">
      <formula>0</formula>
      <formula>0</formula>
    </cfRule>
  </conditionalFormatting>
  <conditionalFormatting sqref="X224:Y224">
    <cfRule type="cellIs" dxfId="1215" priority="1261" operator="between">
      <formula>0</formula>
      <formula>0</formula>
    </cfRule>
  </conditionalFormatting>
  <conditionalFormatting sqref="X222:Y222">
    <cfRule type="cellIs" dxfId="1214" priority="1257" operator="between">
      <formula>0</formula>
      <formula>0</formula>
    </cfRule>
  </conditionalFormatting>
  <conditionalFormatting sqref="X226:Y226">
    <cfRule type="cellIs" dxfId="1213" priority="1260" operator="between">
      <formula>0</formula>
      <formula>0</formula>
    </cfRule>
  </conditionalFormatting>
  <conditionalFormatting sqref="X221:Y221">
    <cfRule type="cellIs" dxfId="1212" priority="1259" operator="between">
      <formula>0</formula>
      <formula>0</formula>
    </cfRule>
  </conditionalFormatting>
  <conditionalFormatting sqref="X223:Y223">
    <cfRule type="cellIs" dxfId="1211" priority="1258" operator="between">
      <formula>0</formula>
      <formula>0</formula>
    </cfRule>
  </conditionalFormatting>
  <conditionalFormatting sqref="X217:Y217">
    <cfRule type="cellIs" dxfId="1210" priority="1256" operator="between">
      <formula>0</formula>
      <formula>0</formula>
    </cfRule>
  </conditionalFormatting>
  <conditionalFormatting sqref="X215:Y215">
    <cfRule type="cellIs" dxfId="1209" priority="1252" operator="between">
      <formula>0</formula>
      <formula>0</formula>
    </cfRule>
  </conditionalFormatting>
  <conditionalFormatting sqref="X218:Y218">
    <cfRule type="cellIs" dxfId="1208" priority="1255" operator="between">
      <formula>0</formula>
      <formula>0</formula>
    </cfRule>
  </conditionalFormatting>
  <conditionalFormatting sqref="X214:Y214">
    <cfRule type="cellIs" dxfId="1207" priority="1254" operator="between">
      <formula>0</formula>
      <formula>0</formula>
    </cfRule>
  </conditionalFormatting>
  <conditionalFormatting sqref="X216:Y216">
    <cfRule type="cellIs" dxfId="1206" priority="1253" operator="between">
      <formula>0</formula>
      <formula>0</formula>
    </cfRule>
  </conditionalFormatting>
  <conditionalFormatting sqref="X205:Y205">
    <cfRule type="cellIs" dxfId="1205" priority="1251" operator="between">
      <formula>0</formula>
      <formula>0</formula>
    </cfRule>
  </conditionalFormatting>
  <conditionalFormatting sqref="X209:Y209">
    <cfRule type="cellIs" dxfId="1204" priority="1250" operator="between">
      <formula>0</formula>
      <formula>0</formula>
    </cfRule>
  </conditionalFormatting>
  <conditionalFormatting sqref="X210:Y210">
    <cfRule type="cellIs" dxfId="1203" priority="1249" operator="between">
      <formula>0</formula>
      <formula>0</formula>
    </cfRule>
  </conditionalFormatting>
  <conditionalFormatting sqref="X206:Y206">
    <cfRule type="cellIs" dxfId="1202" priority="1248" operator="between">
      <formula>0</formula>
      <formula>0</formula>
    </cfRule>
  </conditionalFormatting>
  <conditionalFormatting sqref="X208:Y208">
    <cfRule type="cellIs" dxfId="1201" priority="1247" operator="between">
      <formula>0</formula>
      <formula>0</formula>
    </cfRule>
  </conditionalFormatting>
  <conditionalFormatting sqref="X204:Y204">
    <cfRule type="cellIs" dxfId="1200" priority="1245" operator="between">
      <formula>0</formula>
      <formula>0</formula>
    </cfRule>
  </conditionalFormatting>
  <conditionalFormatting sqref="X202:Y202">
    <cfRule type="cellIs" dxfId="1199" priority="1242" operator="between">
      <formula>0</formula>
      <formula>0</formula>
    </cfRule>
  </conditionalFormatting>
  <conditionalFormatting sqref="X230:Y230">
    <cfRule type="cellIs" dxfId="1198" priority="1239" operator="between">
      <formula>0</formula>
      <formula>0</formula>
    </cfRule>
  </conditionalFormatting>
  <conditionalFormatting sqref="X227:Y227">
    <cfRule type="cellIs" dxfId="1197" priority="1241" operator="between">
      <formula>0</formula>
      <formula>0</formula>
    </cfRule>
  </conditionalFormatting>
  <conditionalFormatting sqref="X200:Y200">
    <cfRule type="cellIs" dxfId="1196" priority="1244" operator="between">
      <formula>0</formula>
      <formula>0</formula>
    </cfRule>
  </conditionalFormatting>
  <conditionalFormatting sqref="X203:Y203">
    <cfRule type="cellIs" dxfId="1195" priority="1243" operator="between">
      <formula>0</formula>
      <formula>0</formula>
    </cfRule>
  </conditionalFormatting>
  <conditionalFormatting sqref="X229:Y229">
    <cfRule type="cellIs" dxfId="1194" priority="1238" operator="between">
      <formula>0</formula>
      <formula>0</formula>
    </cfRule>
  </conditionalFormatting>
  <conditionalFormatting sqref="X228:Y228">
    <cfRule type="cellIs" dxfId="1193" priority="1240" operator="between">
      <formula>0</formula>
      <formula>0</formula>
    </cfRule>
  </conditionalFormatting>
  <conditionalFormatting sqref="X362:Y362">
    <cfRule type="cellIs" dxfId="1192" priority="1165" operator="between">
      <formula>0</formula>
      <formula>0</formula>
    </cfRule>
  </conditionalFormatting>
  <conditionalFormatting sqref="X233:Y233">
    <cfRule type="cellIs" dxfId="1191" priority="1236" operator="between">
      <formula>0</formula>
      <formula>0</formula>
    </cfRule>
  </conditionalFormatting>
  <conditionalFormatting sqref="X234:Y234">
    <cfRule type="cellIs" dxfId="1190" priority="1237" operator="between">
      <formula>0</formula>
      <formula>0</formula>
    </cfRule>
  </conditionalFormatting>
  <conditionalFormatting sqref="X358:Y358">
    <cfRule type="cellIs" dxfId="1189" priority="1164" operator="between">
      <formula>0</formula>
      <formula>0</formula>
    </cfRule>
  </conditionalFormatting>
  <conditionalFormatting sqref="X361:Y361">
    <cfRule type="cellIs" dxfId="1188" priority="1163" operator="between">
      <formula>0</formula>
      <formula>0</formula>
    </cfRule>
  </conditionalFormatting>
  <conditionalFormatting sqref="X257:Y257 X251:Y251">
    <cfRule type="cellIs" dxfId="1187" priority="1235" operator="between">
      <formula>0</formula>
      <formula>0</formula>
    </cfRule>
  </conditionalFormatting>
  <conditionalFormatting sqref="X262:Y262">
    <cfRule type="cellIs" dxfId="1186" priority="1234" operator="between">
      <formula>0</formula>
      <formula>0</formula>
    </cfRule>
  </conditionalFormatting>
  <conditionalFormatting sqref="X259:Y259">
    <cfRule type="cellIs" dxfId="1185" priority="1230" operator="between">
      <formula>0</formula>
      <formula>0</formula>
    </cfRule>
  </conditionalFormatting>
  <conditionalFormatting sqref="X263:Y263">
    <cfRule type="cellIs" dxfId="1184" priority="1233" operator="between">
      <formula>0</formula>
      <formula>0</formula>
    </cfRule>
  </conditionalFormatting>
  <conditionalFormatting sqref="X258:Y258">
    <cfRule type="cellIs" dxfId="1183" priority="1232" operator="between">
      <formula>0</formula>
      <formula>0</formula>
    </cfRule>
  </conditionalFormatting>
  <conditionalFormatting sqref="X260:Y260">
    <cfRule type="cellIs" dxfId="1182" priority="1231" operator="between">
      <formula>0</formula>
      <formula>0</formula>
    </cfRule>
  </conditionalFormatting>
  <conditionalFormatting sqref="X254:Y254">
    <cfRule type="cellIs" dxfId="1181" priority="1229" operator="between">
      <formula>0</formula>
      <formula>0</formula>
    </cfRule>
  </conditionalFormatting>
  <conditionalFormatting sqref="X252:Y252">
    <cfRule type="cellIs" dxfId="1180" priority="1225" operator="between">
      <formula>0</formula>
      <formula>0</formula>
    </cfRule>
  </conditionalFormatting>
  <conditionalFormatting sqref="X256:Y256">
    <cfRule type="cellIs" dxfId="1179" priority="1228" operator="between">
      <formula>0</formula>
      <formula>0</formula>
    </cfRule>
  </conditionalFormatting>
  <conditionalFormatting sqref="X347:Y347">
    <cfRule type="cellIs" dxfId="1178" priority="1155" operator="between">
      <formula>0</formula>
      <formula>0</formula>
    </cfRule>
  </conditionalFormatting>
  <conditionalFormatting sqref="X350:Y350">
    <cfRule type="cellIs" dxfId="1177" priority="1154" operator="between">
      <formula>0</formula>
      <formula>0</formula>
    </cfRule>
  </conditionalFormatting>
  <conditionalFormatting sqref="X253:Y253">
    <cfRule type="cellIs" dxfId="1176" priority="1226" operator="between">
      <formula>0</formula>
      <formula>0</formula>
    </cfRule>
  </conditionalFormatting>
  <conditionalFormatting sqref="X344:Y344">
    <cfRule type="cellIs" dxfId="1175" priority="1153" operator="between">
      <formula>0</formula>
      <formula>0</formula>
    </cfRule>
  </conditionalFormatting>
  <conditionalFormatting sqref="X346:Y346">
    <cfRule type="cellIs" dxfId="1174" priority="1152" operator="between">
      <formula>0</formula>
      <formula>0</formula>
    </cfRule>
  </conditionalFormatting>
  <conditionalFormatting sqref="X243:Y243 X235:Y235">
    <cfRule type="cellIs" dxfId="1173" priority="1224" operator="between">
      <formula>0</formula>
      <formula>0</formula>
    </cfRule>
  </conditionalFormatting>
  <conditionalFormatting sqref="X248:Y248">
    <cfRule type="cellIs" dxfId="1172" priority="1223" operator="between">
      <formula>0</formula>
      <formula>0</formula>
    </cfRule>
  </conditionalFormatting>
  <conditionalFormatting sqref="X246:Y246">
    <cfRule type="cellIs" dxfId="1171" priority="1219" operator="between">
      <formula>0</formula>
      <formula>0</formula>
    </cfRule>
  </conditionalFormatting>
  <conditionalFormatting sqref="X249:Y249">
    <cfRule type="cellIs" dxfId="1170" priority="1222" operator="between">
      <formula>0</formula>
      <formula>0</formula>
    </cfRule>
  </conditionalFormatting>
  <conditionalFormatting sqref="X245:Y245">
    <cfRule type="cellIs" dxfId="1169" priority="1221" operator="between">
      <formula>0</formula>
      <formula>0</formula>
    </cfRule>
  </conditionalFormatting>
  <conditionalFormatting sqref="X247:Y247">
    <cfRule type="cellIs" dxfId="1168" priority="1220" operator="between">
      <formula>0</formula>
      <formula>0</formula>
    </cfRule>
  </conditionalFormatting>
  <conditionalFormatting sqref="X339:Y339">
    <cfRule type="cellIs" dxfId="1167" priority="1148" operator="between">
      <formula>0</formula>
      <formula>0</formula>
    </cfRule>
  </conditionalFormatting>
  <conditionalFormatting sqref="X338:Y338">
    <cfRule type="cellIs" dxfId="1166" priority="1147" operator="between">
      <formula>0</formula>
      <formula>0</formula>
    </cfRule>
  </conditionalFormatting>
  <conditionalFormatting sqref="X241:Y241">
    <cfRule type="cellIs" dxfId="1165" priority="1218" operator="between">
      <formula>0</formula>
      <formula>0</formula>
    </cfRule>
  </conditionalFormatting>
  <conditionalFormatting sqref="X388:Y388 X381:Y381">
    <cfRule type="cellIs" dxfId="1164" priority="1144" operator="between">
      <formula>0</formula>
      <formula>0</formula>
    </cfRule>
  </conditionalFormatting>
  <conditionalFormatting sqref="X394:Y394">
    <cfRule type="cellIs" dxfId="1163" priority="1145" operator="between">
      <formula>0</formula>
      <formula>0</formula>
    </cfRule>
  </conditionalFormatting>
  <conditionalFormatting sqref="X238:Y238">
    <cfRule type="cellIs" dxfId="1162" priority="1214" operator="between">
      <formula>0</formula>
      <formula>0</formula>
    </cfRule>
  </conditionalFormatting>
  <conditionalFormatting sqref="X242:Y242">
    <cfRule type="cellIs" dxfId="1161" priority="1217" operator="between">
      <formula>0</formula>
      <formula>0</formula>
    </cfRule>
  </conditionalFormatting>
  <conditionalFormatting sqref="X236:Y236">
    <cfRule type="cellIs" dxfId="1160" priority="1216" operator="between">
      <formula>0</formula>
      <formula>0</formula>
    </cfRule>
  </conditionalFormatting>
  <conditionalFormatting sqref="X239:Y239">
    <cfRule type="cellIs" dxfId="1159" priority="1215" operator="between">
      <formula>0</formula>
      <formula>0</formula>
    </cfRule>
  </conditionalFormatting>
  <conditionalFormatting sqref="X288:Y288 X281:Y281">
    <cfRule type="cellIs" dxfId="1158" priority="1213" operator="between">
      <formula>0</formula>
      <formula>0</formula>
    </cfRule>
  </conditionalFormatting>
  <conditionalFormatting sqref="X373:Y373">
    <cfRule type="cellIs" dxfId="1157" priority="1134" operator="between">
      <formula>0</formula>
      <formula>0</formula>
    </cfRule>
  </conditionalFormatting>
  <conditionalFormatting sqref="X273:Y273 X265:Y265">
    <cfRule type="cellIs" dxfId="1156" priority="1202" operator="between">
      <formula>0</formula>
      <formula>0</formula>
    </cfRule>
  </conditionalFormatting>
  <conditionalFormatting sqref="X40:Y40">
    <cfRule type="cellIs" dxfId="1155" priority="1124" operator="between">
      <formula>0</formula>
      <formula>0</formula>
    </cfRule>
  </conditionalFormatting>
  <conditionalFormatting sqref="X276:Y276">
    <cfRule type="cellIs" dxfId="1154" priority="1197" operator="between">
      <formula>0</formula>
      <formula>0</formula>
    </cfRule>
  </conditionalFormatting>
  <conditionalFormatting sqref="X275:Y275">
    <cfRule type="cellIs" dxfId="1153" priority="1199" operator="between">
      <formula>0</formula>
      <formula>0</formula>
    </cfRule>
  </conditionalFormatting>
  <conditionalFormatting sqref="X277:Y277">
    <cfRule type="cellIs" dxfId="1152" priority="1198" operator="between">
      <formula>0</formula>
      <formula>0</formula>
    </cfRule>
  </conditionalFormatting>
  <conditionalFormatting sqref="X271:Y271">
    <cfRule type="cellIs" dxfId="1151" priority="1196" operator="between">
      <formula>0</formula>
      <formula>0</formula>
    </cfRule>
  </conditionalFormatting>
  <conditionalFormatting sqref="X269:Y269">
    <cfRule type="cellIs" dxfId="1150" priority="1192" operator="between">
      <formula>0</formula>
      <formula>0</formula>
    </cfRule>
  </conditionalFormatting>
  <conditionalFormatting sqref="X272:Y272">
    <cfRule type="cellIs" dxfId="1149" priority="1195" operator="between">
      <formula>0</formula>
      <formula>0</formula>
    </cfRule>
  </conditionalFormatting>
  <conditionalFormatting sqref="X266:Y266">
    <cfRule type="cellIs" dxfId="1148" priority="1194" operator="between">
      <formula>0</formula>
      <formula>0</formula>
    </cfRule>
  </conditionalFormatting>
  <conditionalFormatting sqref="X270:Y270">
    <cfRule type="cellIs" dxfId="1147" priority="1193" operator="between">
      <formula>0</formula>
      <formula>0</formula>
    </cfRule>
  </conditionalFormatting>
  <conditionalFormatting sqref="X319:Y319 X312:Y312">
    <cfRule type="cellIs" dxfId="1146" priority="1191" operator="between">
      <formula>0</formula>
      <formula>0</formula>
    </cfRule>
  </conditionalFormatting>
  <conditionalFormatting sqref="X322:Y322">
    <cfRule type="cellIs" dxfId="1145" priority="1187" operator="between">
      <formula>0</formula>
      <formula>0</formula>
    </cfRule>
  </conditionalFormatting>
  <conditionalFormatting sqref="X323:Y323">
    <cfRule type="cellIs" dxfId="1144" priority="1188" operator="between">
      <formula>0</formula>
      <formula>0</formula>
    </cfRule>
  </conditionalFormatting>
  <conditionalFormatting sqref="X316:Y316">
    <cfRule type="cellIs" dxfId="1143" priority="1186" operator="between">
      <formula>0</formula>
      <formula>0</formula>
    </cfRule>
  </conditionalFormatting>
  <conditionalFormatting sqref="X314:Y314">
    <cfRule type="cellIs" dxfId="1142" priority="1182" operator="between">
      <formula>0</formula>
      <formula>0</formula>
    </cfRule>
  </conditionalFormatting>
  <conditionalFormatting sqref="X318:Y318">
    <cfRule type="cellIs" dxfId="1141" priority="1185" operator="between">
      <formula>0</formula>
      <formula>0</formula>
    </cfRule>
  </conditionalFormatting>
  <conditionalFormatting sqref="X313:Y313">
    <cfRule type="cellIs" dxfId="1140" priority="1184" operator="between">
      <formula>0</formula>
      <formula>0</formula>
    </cfRule>
  </conditionalFormatting>
  <conditionalFormatting sqref="X315:Y315">
    <cfRule type="cellIs" dxfId="1139" priority="1183" operator="between">
      <formula>0</formula>
      <formula>0</formula>
    </cfRule>
  </conditionalFormatting>
  <conditionalFormatting sqref="X304:Y304">
    <cfRule type="cellIs" dxfId="1138" priority="1181" operator="between">
      <formula>0</formula>
      <formula>0</formula>
    </cfRule>
  </conditionalFormatting>
  <conditionalFormatting sqref="X307:Y307">
    <cfRule type="cellIs" dxfId="1137" priority="1176" operator="between">
      <formula>0</formula>
      <formula>0</formula>
    </cfRule>
  </conditionalFormatting>
  <conditionalFormatting sqref="X308:Y308">
    <cfRule type="cellIs" dxfId="1136" priority="1177" operator="between">
      <formula>0</formula>
      <formula>0</formula>
    </cfRule>
  </conditionalFormatting>
  <conditionalFormatting sqref="X302:Y302">
    <cfRule type="cellIs" dxfId="1135" priority="1175" operator="between">
      <formula>0</formula>
      <formula>0</formula>
    </cfRule>
  </conditionalFormatting>
  <conditionalFormatting sqref="X303:Y303">
    <cfRule type="cellIs" dxfId="1134" priority="1174" operator="between">
      <formula>0</formula>
      <formula>0</formula>
    </cfRule>
  </conditionalFormatting>
  <conditionalFormatting sqref="X363:Y363">
    <cfRule type="cellIs" dxfId="1133" priority="1167" operator="between">
      <formula>0</formula>
      <formula>0</formula>
    </cfRule>
  </conditionalFormatting>
  <conditionalFormatting sqref="X351:Y351">
    <cfRule type="cellIs" dxfId="1132" priority="1166" operator="between">
      <formula>0</formula>
      <formula>0</formula>
    </cfRule>
  </conditionalFormatting>
  <conditionalFormatting sqref="X359:Y359">
    <cfRule type="cellIs" dxfId="1131" priority="1162" operator="between">
      <formula>0</formula>
      <formula>0</formula>
    </cfRule>
  </conditionalFormatting>
  <conditionalFormatting sqref="X356:Y356">
    <cfRule type="cellIs" dxfId="1130" priority="1161" operator="between">
      <formula>0</formula>
      <formula>0</formula>
    </cfRule>
  </conditionalFormatting>
  <conditionalFormatting sqref="X353:Y353">
    <cfRule type="cellIs" dxfId="1129" priority="1157" operator="between">
      <formula>0</formula>
      <formula>0</formula>
    </cfRule>
  </conditionalFormatting>
  <conditionalFormatting sqref="X357:Y357">
    <cfRule type="cellIs" dxfId="1128" priority="1160" operator="between">
      <formula>0</formula>
      <formula>0</formula>
    </cfRule>
  </conditionalFormatting>
  <conditionalFormatting sqref="X352:Y352">
    <cfRule type="cellIs" dxfId="1127" priority="1159" operator="between">
      <formula>0</formula>
      <formula>0</formula>
    </cfRule>
  </conditionalFormatting>
  <conditionalFormatting sqref="X354:Y354">
    <cfRule type="cellIs" dxfId="1126" priority="1158" operator="between">
      <formula>0</formula>
      <formula>0</formula>
    </cfRule>
  </conditionalFormatting>
  <conditionalFormatting sqref="X345:Y345">
    <cfRule type="cellIs" dxfId="1125" priority="1151" operator="between">
      <formula>0</formula>
      <formula>0</formula>
    </cfRule>
  </conditionalFormatting>
  <conditionalFormatting sqref="X340:Y340">
    <cfRule type="cellIs" dxfId="1124" priority="1150" operator="between">
      <formula>0</formula>
      <formula>0</formula>
    </cfRule>
  </conditionalFormatting>
  <conditionalFormatting sqref="X341:Y341">
    <cfRule type="cellIs" dxfId="1123" priority="1149" operator="between">
      <formula>0</formula>
      <formula>0</formula>
    </cfRule>
  </conditionalFormatting>
  <conditionalFormatting sqref="X365:Y365 X367:Y367">
    <cfRule type="cellIs" dxfId="1122" priority="1146" operator="between">
      <formula>0</formula>
      <formula>0</formula>
    </cfRule>
  </conditionalFormatting>
  <conditionalFormatting sqref="X393:Y393">
    <cfRule type="cellIs" dxfId="1121" priority="1143" operator="between">
      <formula>0</formula>
      <formula>0</formula>
    </cfRule>
  </conditionalFormatting>
  <conditionalFormatting sqref="X390:Y390">
    <cfRule type="cellIs" dxfId="1120" priority="1140" operator="between">
      <formula>0</formula>
      <formula>0</formula>
    </cfRule>
  </conditionalFormatting>
  <conditionalFormatting sqref="X389:Y389">
    <cfRule type="cellIs" dxfId="1119" priority="1142" operator="between">
      <formula>0</formula>
      <formula>0</formula>
    </cfRule>
  </conditionalFormatting>
  <conditionalFormatting sqref="X392:Y392">
    <cfRule type="cellIs" dxfId="1118" priority="1141" operator="between">
      <formula>0</formula>
      <formula>0</formula>
    </cfRule>
  </conditionalFormatting>
  <conditionalFormatting sqref="X386:Y386">
    <cfRule type="cellIs" dxfId="1117" priority="1139" operator="between">
      <formula>0</formula>
      <formula>0</formula>
    </cfRule>
  </conditionalFormatting>
  <conditionalFormatting sqref="X383:Y383">
    <cfRule type="cellIs" dxfId="1116" priority="1135" operator="between">
      <formula>0</formula>
      <formula>0</formula>
    </cfRule>
  </conditionalFormatting>
  <conditionalFormatting sqref="X387:Y387">
    <cfRule type="cellIs" dxfId="1115" priority="1138" operator="between">
      <formula>0</formula>
      <formula>0</formula>
    </cfRule>
  </conditionalFormatting>
  <conditionalFormatting sqref="X382:Y382">
    <cfRule type="cellIs" dxfId="1114" priority="1137" operator="between">
      <formula>0</formula>
      <formula>0</formula>
    </cfRule>
  </conditionalFormatting>
  <conditionalFormatting sqref="X384:Y384">
    <cfRule type="cellIs" dxfId="1113" priority="1136" operator="between">
      <formula>0</formula>
      <formula>0</formula>
    </cfRule>
  </conditionalFormatting>
  <conditionalFormatting sqref="X378:Y378">
    <cfRule type="cellIs" dxfId="1112" priority="1133" operator="between">
      <formula>0</formula>
      <formula>0</formula>
    </cfRule>
  </conditionalFormatting>
  <conditionalFormatting sqref="X376:Y376">
    <cfRule type="cellIs" dxfId="1111" priority="1129" operator="between">
      <formula>0</formula>
      <formula>0</formula>
    </cfRule>
  </conditionalFormatting>
  <conditionalFormatting sqref="X380:Y380">
    <cfRule type="cellIs" dxfId="1110" priority="1132" operator="between">
      <formula>0</formula>
      <formula>0</formula>
    </cfRule>
  </conditionalFormatting>
  <conditionalFormatting sqref="X375:Y375">
    <cfRule type="cellIs" dxfId="1109" priority="1131" operator="between">
      <formula>0</formula>
      <formula>0</formula>
    </cfRule>
  </conditionalFormatting>
  <conditionalFormatting sqref="X377:Y377">
    <cfRule type="cellIs" dxfId="1108" priority="1130" operator="between">
      <formula>0</formula>
      <formula>0</formula>
    </cfRule>
  </conditionalFormatting>
  <conditionalFormatting sqref="X370:Y370">
    <cfRule type="cellIs" dxfId="1107" priority="1128" operator="between">
      <formula>0</formula>
      <formula>0</formula>
    </cfRule>
  </conditionalFormatting>
  <conditionalFormatting sqref="X368:Y368">
    <cfRule type="cellIs" dxfId="1106" priority="1125" operator="between">
      <formula>0</formula>
      <formula>0</formula>
    </cfRule>
  </conditionalFormatting>
  <conditionalFormatting sqref="X371:Y371">
    <cfRule type="cellIs" dxfId="1105" priority="1127" operator="between">
      <formula>0</formula>
      <formula>0</formula>
    </cfRule>
  </conditionalFormatting>
  <conditionalFormatting sqref="X369:Y369">
    <cfRule type="cellIs" dxfId="1104" priority="1126" operator="between">
      <formula>0</formula>
      <formula>0</formula>
    </cfRule>
  </conditionalFormatting>
  <conditionalFormatting sqref="X138:Y138">
    <cfRule type="cellIs" dxfId="1103" priority="1123" operator="between">
      <formula>0</formula>
      <formula>0</formula>
    </cfRule>
  </conditionalFormatting>
  <conditionalFormatting sqref="Z34:AA34 Z42:AA42 Z49:AA49 Z56:AA56 Z86:AA86 Z94:AA94 Z101:AA103 Z139:AA139 Z131:AA131 Z123:AA123 Z116:AA116 Z108:AA108 Z169:AA169 Z198:AA199 Z232:AA232 Z264:AA264 Z296:AA298 Z333:AA335 Z326:AA327 Z364:AA364 Z395:AA395 Z337:AA337 Z397:AA397 L65:AA65 L72:AA73">
    <cfRule type="cellIs" dxfId="1102" priority="1122" operator="between">
      <formula>0</formula>
      <formula>0</formula>
    </cfRule>
  </conditionalFormatting>
  <conditionalFormatting sqref="Z18:AA18 Z16:AA16 Z25:AA25">
    <cfRule type="cellIs" dxfId="1101" priority="1121" operator="between">
      <formula>0</formula>
      <formula>0</formula>
    </cfRule>
  </conditionalFormatting>
  <conditionalFormatting sqref="Z34:AA34">
    <cfRule type="cellIs" dxfId="1100" priority="1120" operator="between">
      <formula>0</formula>
      <formula>0</formula>
    </cfRule>
  </conditionalFormatting>
  <conditionalFormatting sqref="Z34:AA34 Z42:AA42 Z49:AA49 Z56:AA56">
    <cfRule type="cellIs" dxfId="1099" priority="1119" operator="between">
      <formula>0</formula>
      <formula>0</formula>
    </cfRule>
  </conditionalFormatting>
  <conditionalFormatting sqref="Z1">
    <cfRule type="cellIs" dxfId="1098" priority="1118" operator="between">
      <formula>0</formula>
      <formula>0</formula>
    </cfRule>
  </conditionalFormatting>
  <conditionalFormatting sqref="Z1">
    <cfRule type="cellIs" dxfId="1097" priority="1117" operator="between">
      <formula>0</formula>
      <formula>0</formula>
    </cfRule>
  </conditionalFormatting>
  <conditionalFormatting sqref="Z1">
    <cfRule type="cellIs" dxfId="1096" priority="1116" operator="between">
      <formula>0</formula>
      <formula>0</formula>
    </cfRule>
  </conditionalFormatting>
  <conditionalFormatting sqref="L84:AA84">
    <cfRule type="cellIs" dxfId="1095" priority="1061" operator="between">
      <formula>0</formula>
      <formula>0</formula>
    </cfRule>
  </conditionalFormatting>
  <conditionalFormatting sqref="L80:AA80">
    <cfRule type="cellIs" dxfId="1094" priority="1059" operator="between">
      <formula>0</formula>
      <formula>0</formula>
    </cfRule>
  </conditionalFormatting>
  <conditionalFormatting sqref="Z13:AA13">
    <cfRule type="cellIs" dxfId="1093" priority="1111" operator="between">
      <formula>0</formula>
      <formula>0</formula>
    </cfRule>
  </conditionalFormatting>
  <conditionalFormatting sqref="Z11:AA11">
    <cfRule type="cellIs" dxfId="1092" priority="1115" operator="between">
      <formula>0</formula>
      <formula>0</formula>
    </cfRule>
  </conditionalFormatting>
  <conditionalFormatting sqref="Z128:AA128">
    <cfRule type="cellIs" dxfId="1091" priority="1051" operator="between">
      <formula>0</formula>
      <formula>0</formula>
    </cfRule>
  </conditionalFormatting>
  <conditionalFormatting sqref="Z17:AA17">
    <cfRule type="cellIs" dxfId="1090" priority="1114" operator="between">
      <formula>0</formula>
      <formula>0</formula>
    </cfRule>
  </conditionalFormatting>
  <conditionalFormatting sqref="Z129:AA129">
    <cfRule type="cellIs" dxfId="1089" priority="1050" operator="between">
      <formula>0</formula>
      <formula>0</formula>
    </cfRule>
  </conditionalFormatting>
  <conditionalFormatting sqref="Z12:AA12">
    <cfRule type="cellIs" dxfId="1088" priority="1113" operator="between">
      <formula>0</formula>
      <formula>0</formula>
    </cfRule>
  </conditionalFormatting>
  <conditionalFormatting sqref="Z125:AA125">
    <cfRule type="cellIs" dxfId="1087" priority="1049" operator="between">
      <formula>0</formula>
      <formula>0</formula>
    </cfRule>
  </conditionalFormatting>
  <conditionalFormatting sqref="Z15:AA15">
    <cfRule type="cellIs" dxfId="1086" priority="1112" operator="between">
      <formula>0</formula>
      <formula>0</formula>
    </cfRule>
  </conditionalFormatting>
  <conditionalFormatting sqref="Z127:AA127">
    <cfRule type="cellIs" dxfId="1085" priority="1048" operator="between">
      <formula>0</formula>
      <formula>0</formula>
    </cfRule>
  </conditionalFormatting>
  <conditionalFormatting sqref="Z7:AA7">
    <cfRule type="cellIs" dxfId="1084" priority="1107" operator="between">
      <formula>0</formula>
      <formula>0</formula>
    </cfRule>
  </conditionalFormatting>
  <conditionalFormatting sqref="Z126:AA126">
    <cfRule type="cellIs" dxfId="1083" priority="1047" operator="between">
      <formula>0</formula>
      <formula>0</formula>
    </cfRule>
  </conditionalFormatting>
  <conditionalFormatting sqref="Z10:AA10">
    <cfRule type="cellIs" dxfId="1082" priority="1110" operator="between">
      <formula>0</formula>
      <formula>0</formula>
    </cfRule>
  </conditionalFormatting>
  <conditionalFormatting sqref="Z121:AA121">
    <cfRule type="cellIs" dxfId="1081" priority="1046" operator="between">
      <formula>0</formula>
      <formula>0</formula>
    </cfRule>
  </conditionalFormatting>
  <conditionalFormatting sqref="Z24:AA24">
    <cfRule type="cellIs" dxfId="1080" priority="1105" operator="between">
      <formula>0</formula>
      <formula>0</formula>
    </cfRule>
  </conditionalFormatting>
  <conditionalFormatting sqref="Z6:AA6">
    <cfRule type="cellIs" dxfId="1079" priority="1109" operator="between">
      <formula>0</formula>
      <formula>0</formula>
    </cfRule>
  </conditionalFormatting>
  <conditionalFormatting sqref="Z117:AA117">
    <cfRule type="cellIs" dxfId="1078" priority="1044" operator="between">
      <formula>0</formula>
      <formula>0</formula>
    </cfRule>
  </conditionalFormatting>
  <conditionalFormatting sqref="Z9:AA9">
    <cfRule type="cellIs" dxfId="1077" priority="1108" operator="between">
      <formula>0</formula>
      <formula>0</formula>
    </cfRule>
  </conditionalFormatting>
  <conditionalFormatting sqref="Z120:AA120">
    <cfRule type="cellIs" dxfId="1076" priority="1043" operator="between">
      <formula>0</formula>
      <formula>0</formula>
    </cfRule>
  </conditionalFormatting>
  <conditionalFormatting sqref="Z21:AA21">
    <cfRule type="cellIs" dxfId="1075" priority="1102" operator="between">
      <formula>0</formula>
      <formula>0</formula>
    </cfRule>
  </conditionalFormatting>
  <conditionalFormatting sqref="Z119:AA119">
    <cfRule type="cellIs" dxfId="1074" priority="1042" operator="between">
      <formula>0</formula>
      <formula>0</formula>
    </cfRule>
  </conditionalFormatting>
  <conditionalFormatting sqref="Z23:AA23">
    <cfRule type="cellIs" dxfId="1073" priority="1106" operator="between">
      <formula>0</formula>
      <formula>0</formula>
    </cfRule>
  </conditionalFormatting>
  <conditionalFormatting sqref="Z19:AA19">
    <cfRule type="cellIs" dxfId="1072" priority="1104" operator="between">
      <formula>0</formula>
      <formula>0</formula>
    </cfRule>
  </conditionalFormatting>
  <conditionalFormatting sqref="Z22:AA22">
    <cfRule type="cellIs" dxfId="1071" priority="1103" operator="between">
      <formula>0</formula>
      <formula>0</formula>
    </cfRule>
  </conditionalFormatting>
  <conditionalFormatting sqref="Z30:AA30">
    <cfRule type="cellIs" dxfId="1070" priority="1101" operator="between">
      <formula>0</formula>
      <formula>0</formula>
    </cfRule>
  </conditionalFormatting>
  <conditionalFormatting sqref="Z28:AA28">
    <cfRule type="cellIs" dxfId="1069" priority="1097" operator="between">
      <formula>0</formula>
      <formula>0</formula>
    </cfRule>
  </conditionalFormatting>
  <conditionalFormatting sqref="Z31:AA31">
    <cfRule type="cellIs" dxfId="1068" priority="1100" operator="between">
      <formula>0</formula>
      <formula>0</formula>
    </cfRule>
  </conditionalFormatting>
  <conditionalFormatting sqref="Z27:AA27">
    <cfRule type="cellIs" dxfId="1067" priority="1099" operator="between">
      <formula>0</formula>
      <formula>0</formula>
    </cfRule>
  </conditionalFormatting>
  <conditionalFormatting sqref="Z29:AA29">
    <cfRule type="cellIs" dxfId="1066" priority="1098" operator="between">
      <formula>0</formula>
      <formula>0</formula>
    </cfRule>
  </conditionalFormatting>
  <conditionalFormatting sqref="Z36:AA36">
    <cfRule type="cellIs" dxfId="1065" priority="1094" operator="between">
      <formula>0</formula>
      <formula>0</formula>
    </cfRule>
  </conditionalFormatting>
  <conditionalFormatting sqref="Z35:AA35">
    <cfRule type="cellIs" dxfId="1064" priority="1096" operator="between">
      <formula>0</formula>
      <formula>0</formula>
    </cfRule>
  </conditionalFormatting>
  <conditionalFormatting sqref="Z133:AA133">
    <cfRule type="cellIs" dxfId="1063" priority="1031" operator="between">
      <formula>0</formula>
      <formula>0</formula>
    </cfRule>
  </conditionalFormatting>
  <conditionalFormatting sqref="Z37:AA37">
    <cfRule type="cellIs" dxfId="1062" priority="1095" operator="between">
      <formula>0</formula>
      <formula>0</formula>
    </cfRule>
  </conditionalFormatting>
  <conditionalFormatting sqref="Z132:AA132">
    <cfRule type="cellIs" dxfId="1061" priority="1030" operator="between">
      <formula>0</formula>
      <formula>0</formula>
    </cfRule>
  </conditionalFormatting>
  <conditionalFormatting sqref="Z167:AA167">
    <cfRule type="cellIs" dxfId="1060" priority="1028" operator="between">
      <formula>0</formula>
      <formula>0</formula>
    </cfRule>
  </conditionalFormatting>
  <conditionalFormatting sqref="Z38:AA38">
    <cfRule type="cellIs" dxfId="1059" priority="1093" operator="between">
      <formula>0</formula>
      <formula>0</formula>
    </cfRule>
  </conditionalFormatting>
  <conditionalFormatting sqref="Z41:AA41">
    <cfRule type="cellIs" dxfId="1058" priority="1092" operator="between">
      <formula>0</formula>
      <formula>0</formula>
    </cfRule>
  </conditionalFormatting>
  <conditionalFormatting sqref="Z47:AA47">
    <cfRule type="cellIs" dxfId="1057" priority="1091" operator="between">
      <formula>0</formula>
      <formula>0</formula>
    </cfRule>
  </conditionalFormatting>
  <conditionalFormatting sqref="Z44:AA44">
    <cfRule type="cellIs" dxfId="1056" priority="1087" operator="between">
      <formula>0</formula>
      <formula>0</formula>
    </cfRule>
  </conditionalFormatting>
  <conditionalFormatting sqref="Z48:AA48">
    <cfRule type="cellIs" dxfId="1055" priority="1090" operator="between">
      <formula>0</formula>
      <formula>0</formula>
    </cfRule>
  </conditionalFormatting>
  <conditionalFormatting sqref="Z43:AA43">
    <cfRule type="cellIs" dxfId="1054" priority="1089" operator="between">
      <formula>0</formula>
      <formula>0</formula>
    </cfRule>
  </conditionalFormatting>
  <conditionalFormatting sqref="Z46:AA46">
    <cfRule type="cellIs" dxfId="1053" priority="1088" operator="between">
      <formula>0</formula>
      <formula>0</formula>
    </cfRule>
  </conditionalFormatting>
  <conditionalFormatting sqref="Z54:AA54">
    <cfRule type="cellIs" dxfId="1052" priority="1086" operator="between">
      <formula>0</formula>
      <formula>0</formula>
    </cfRule>
  </conditionalFormatting>
  <conditionalFormatting sqref="Z52:AA52">
    <cfRule type="cellIs" dxfId="1051" priority="1082" operator="between">
      <formula>0</formula>
      <formula>0</formula>
    </cfRule>
  </conditionalFormatting>
  <conditionalFormatting sqref="Z55:AA55">
    <cfRule type="cellIs" dxfId="1050" priority="1085" operator="between">
      <formula>0</formula>
      <formula>0</formula>
    </cfRule>
  </conditionalFormatting>
  <conditionalFormatting sqref="Z50:AA50">
    <cfRule type="cellIs" dxfId="1049" priority="1084" operator="between">
      <formula>0</formula>
      <formula>0</formula>
    </cfRule>
  </conditionalFormatting>
  <conditionalFormatting sqref="Z152:AA152">
    <cfRule type="cellIs" dxfId="1048" priority="1017" operator="between">
      <formula>0</formula>
      <formula>0</formula>
    </cfRule>
  </conditionalFormatting>
  <conditionalFormatting sqref="Z53:AA53">
    <cfRule type="cellIs" dxfId="1047" priority="1083" operator="between">
      <formula>0</formula>
      <formula>0</formula>
    </cfRule>
  </conditionalFormatting>
  <conditionalFormatting sqref="Z153:AA153">
    <cfRule type="cellIs" dxfId="1046" priority="1016" operator="between">
      <formula>0</formula>
      <formula>0</formula>
    </cfRule>
  </conditionalFormatting>
  <conditionalFormatting sqref="Z148:AA148">
    <cfRule type="cellIs" dxfId="1045" priority="1015" operator="between">
      <formula>0</formula>
      <formula>0</formula>
    </cfRule>
  </conditionalFormatting>
  <conditionalFormatting sqref="L62:AA62">
    <cfRule type="cellIs" dxfId="1044" priority="1081" operator="between">
      <formula>0</formula>
      <formula>0</formula>
    </cfRule>
  </conditionalFormatting>
  <conditionalFormatting sqref="Z151:AA151">
    <cfRule type="cellIs" dxfId="1043" priority="1014" operator="between">
      <formula>0</formula>
      <formula>0</formula>
    </cfRule>
  </conditionalFormatting>
  <conditionalFormatting sqref="L60:AA60">
    <cfRule type="cellIs" dxfId="1042" priority="1077" operator="between">
      <formula>0</formula>
      <formula>0</formula>
    </cfRule>
  </conditionalFormatting>
  <conditionalFormatting sqref="L63:AA63">
    <cfRule type="cellIs" dxfId="1041" priority="1080" operator="between">
      <formula>0</formula>
      <formula>0</formula>
    </cfRule>
  </conditionalFormatting>
  <conditionalFormatting sqref="Z150:AA150">
    <cfRule type="cellIs" dxfId="1040" priority="1013" operator="between">
      <formula>0</formula>
      <formula>0</formula>
    </cfRule>
  </conditionalFormatting>
  <conditionalFormatting sqref="L59:AA59">
    <cfRule type="cellIs" dxfId="1039" priority="1079" operator="between">
      <formula>0</formula>
      <formula>0</formula>
    </cfRule>
  </conditionalFormatting>
  <conditionalFormatting sqref="Z145:AA145">
    <cfRule type="cellIs" dxfId="1038" priority="1012" operator="between">
      <formula>0</formula>
      <formula>0</formula>
    </cfRule>
  </conditionalFormatting>
  <conditionalFormatting sqref="L61:AA61">
    <cfRule type="cellIs" dxfId="1037" priority="1078" operator="between">
      <formula>0</formula>
      <formula>0</formula>
    </cfRule>
  </conditionalFormatting>
  <conditionalFormatting sqref="Z146:AA146">
    <cfRule type="cellIs" dxfId="1036" priority="1011" operator="between">
      <formula>0</formula>
      <formula>0</formula>
    </cfRule>
  </conditionalFormatting>
  <conditionalFormatting sqref="Z141:AA141">
    <cfRule type="cellIs" dxfId="1035" priority="1010" operator="between">
      <formula>0</formula>
      <formula>0</formula>
    </cfRule>
  </conditionalFormatting>
  <conditionalFormatting sqref="L69:AA69">
    <cfRule type="cellIs" dxfId="1034" priority="1076" operator="between">
      <formula>0</formula>
      <formula>0</formula>
    </cfRule>
  </conditionalFormatting>
  <conditionalFormatting sqref="Z144:AA144">
    <cfRule type="cellIs" dxfId="1033" priority="1009" operator="between">
      <formula>0</formula>
      <formula>0</formula>
    </cfRule>
  </conditionalFormatting>
  <conditionalFormatting sqref="L67:AA67">
    <cfRule type="cellIs" dxfId="1032" priority="1072" operator="between">
      <formula>0</formula>
      <formula>0</formula>
    </cfRule>
  </conditionalFormatting>
  <conditionalFormatting sqref="L71:AA71">
    <cfRule type="cellIs" dxfId="1031" priority="1075" operator="between">
      <formula>0</formula>
      <formula>0</formula>
    </cfRule>
  </conditionalFormatting>
  <conditionalFormatting sqref="Z142:AA142">
    <cfRule type="cellIs" dxfId="1030" priority="1008" operator="between">
      <formula>0</formula>
      <formula>0</formula>
    </cfRule>
  </conditionalFormatting>
  <conditionalFormatting sqref="L66:AA66">
    <cfRule type="cellIs" dxfId="1029" priority="1074" operator="between">
      <formula>0</formula>
      <formula>0</formula>
    </cfRule>
  </conditionalFormatting>
  <conditionalFormatting sqref="L68:AA68">
    <cfRule type="cellIs" dxfId="1028" priority="1073" operator="between">
      <formula>0</formula>
      <formula>0</formula>
    </cfRule>
  </conditionalFormatting>
  <conditionalFormatting sqref="Z197:AA197">
    <cfRule type="cellIs" dxfId="1027" priority="1005" operator="between">
      <formula>0</formula>
      <formula>0</formula>
    </cfRule>
  </conditionalFormatting>
  <conditionalFormatting sqref="Z193:AA193">
    <cfRule type="cellIs" dxfId="1026" priority="1004" operator="between">
      <formula>0</formula>
      <formula>0</formula>
    </cfRule>
  </conditionalFormatting>
  <conditionalFormatting sqref="Z98:AA98">
    <cfRule type="cellIs" dxfId="1025" priority="1071" operator="between">
      <formula>0</formula>
      <formula>0</formula>
    </cfRule>
  </conditionalFormatting>
  <conditionalFormatting sqref="Z195:AA195">
    <cfRule type="cellIs" dxfId="1024" priority="1003" operator="between">
      <formula>0</formula>
      <formula>0</formula>
    </cfRule>
  </conditionalFormatting>
  <conditionalFormatting sqref="Z96:AA96">
    <cfRule type="cellIs" dxfId="1023" priority="1067" operator="between">
      <formula>0</formula>
      <formula>0</formula>
    </cfRule>
  </conditionalFormatting>
  <conditionalFormatting sqref="Z100:AA100">
    <cfRule type="cellIs" dxfId="1022" priority="1070" operator="between">
      <formula>0</formula>
      <formula>0</formula>
    </cfRule>
  </conditionalFormatting>
  <conditionalFormatting sqref="Z194:AA194">
    <cfRule type="cellIs" dxfId="1021" priority="1002" operator="between">
      <formula>0</formula>
      <formula>0</formula>
    </cfRule>
  </conditionalFormatting>
  <conditionalFormatting sqref="Z95:AA95">
    <cfRule type="cellIs" dxfId="1020" priority="1069" operator="between">
      <formula>0</formula>
      <formula>0</formula>
    </cfRule>
  </conditionalFormatting>
  <conditionalFormatting sqref="Z189:AA189">
    <cfRule type="cellIs" dxfId="1019" priority="1001" operator="between">
      <formula>0</formula>
      <formula>0</formula>
    </cfRule>
  </conditionalFormatting>
  <conditionalFormatting sqref="Z97:AA97">
    <cfRule type="cellIs" dxfId="1018" priority="1068" operator="between">
      <formula>0</formula>
      <formula>0</formula>
    </cfRule>
  </conditionalFormatting>
  <conditionalFormatting sqref="Z186:AA186">
    <cfRule type="cellIs" dxfId="1017" priority="999" operator="between">
      <formula>0</formula>
      <formula>0</formula>
    </cfRule>
  </conditionalFormatting>
  <conditionalFormatting sqref="L78:AA78">
    <cfRule type="cellIs" dxfId="1016" priority="1066" operator="between">
      <formula>0</formula>
      <formula>0</formula>
    </cfRule>
  </conditionalFormatting>
  <conditionalFormatting sqref="Z188:AA188">
    <cfRule type="cellIs" dxfId="1015" priority="998" operator="between">
      <formula>0</formula>
      <formula>0</formula>
    </cfRule>
  </conditionalFormatting>
  <conditionalFormatting sqref="L75:AA75">
    <cfRule type="cellIs" dxfId="1014" priority="1062" operator="between">
      <formula>0</formula>
      <formula>0</formula>
    </cfRule>
  </conditionalFormatting>
  <conditionalFormatting sqref="L79:AA79">
    <cfRule type="cellIs" dxfId="1013" priority="1065" operator="between">
      <formula>0</formula>
      <formula>0</formula>
    </cfRule>
  </conditionalFormatting>
  <conditionalFormatting sqref="Z187:AA187">
    <cfRule type="cellIs" dxfId="1012" priority="997" operator="between">
      <formula>0</formula>
      <formula>0</formula>
    </cfRule>
  </conditionalFormatting>
  <conditionalFormatting sqref="L74:AA74">
    <cfRule type="cellIs" dxfId="1011" priority="1064" operator="between">
      <formula>0</formula>
      <formula>0</formula>
    </cfRule>
  </conditionalFormatting>
  <conditionalFormatting sqref="Z177:AA177 Z170:AA170">
    <cfRule type="cellIs" dxfId="1010" priority="996" operator="between">
      <formula>0</formula>
      <formula>0</formula>
    </cfRule>
  </conditionalFormatting>
  <conditionalFormatting sqref="L77:AA77">
    <cfRule type="cellIs" dxfId="1009" priority="1063" operator="between">
      <formula>0</formula>
      <formula>0</formula>
    </cfRule>
  </conditionalFormatting>
  <conditionalFormatting sqref="L82:AA82">
    <cfRule type="cellIs" dxfId="1008" priority="1057" operator="between">
      <formula>0</formula>
      <formula>0</formula>
    </cfRule>
  </conditionalFormatting>
  <conditionalFormatting sqref="L83:AA83">
    <cfRule type="cellIs" dxfId="1007" priority="1058" operator="between">
      <formula>0</formula>
      <formula>0</formula>
    </cfRule>
  </conditionalFormatting>
  <conditionalFormatting sqref="Z91:AA91">
    <cfRule type="cellIs" dxfId="1006" priority="1056" operator="between">
      <formula>0</formula>
      <formula>0</formula>
    </cfRule>
  </conditionalFormatting>
  <conditionalFormatting sqref="Z89:AA89">
    <cfRule type="cellIs" dxfId="1005" priority="1052" operator="between">
      <formula>0</formula>
      <formula>0</formula>
    </cfRule>
  </conditionalFormatting>
  <conditionalFormatting sqref="Z92:AA92">
    <cfRule type="cellIs" dxfId="1004" priority="1055" operator="between">
      <formula>0</formula>
      <formula>0</formula>
    </cfRule>
  </conditionalFormatting>
  <conditionalFormatting sqref="Z88:AA88">
    <cfRule type="cellIs" dxfId="1003" priority="1054" operator="between">
      <formula>0</formula>
      <formula>0</formula>
    </cfRule>
  </conditionalFormatting>
  <conditionalFormatting sqref="Z220:AA220 Z211:AA211">
    <cfRule type="cellIs" dxfId="1002" priority="985" operator="between">
      <formula>0</formula>
      <formula>0</formula>
    </cfRule>
  </conditionalFormatting>
  <conditionalFormatting sqref="Z90:AA90">
    <cfRule type="cellIs" dxfId="1001" priority="1053" operator="between">
      <formula>0</formula>
      <formula>0</formula>
    </cfRule>
  </conditionalFormatting>
  <conditionalFormatting sqref="Z122:AA122">
    <cfRule type="cellIs" dxfId="1000" priority="1045" operator="between">
      <formula>0</formula>
      <formula>0</formula>
    </cfRule>
  </conditionalFormatting>
  <conditionalFormatting sqref="Z114:AA114">
    <cfRule type="cellIs" dxfId="999" priority="1041" operator="between">
      <formula>0</formula>
      <formula>0</formula>
    </cfRule>
  </conditionalFormatting>
  <conditionalFormatting sqref="Z293:AA293">
    <cfRule type="cellIs" dxfId="998" priority="935" operator="between">
      <formula>0</formula>
      <formula>0</formula>
    </cfRule>
  </conditionalFormatting>
  <conditionalFormatting sqref="Z110:AA110">
    <cfRule type="cellIs" dxfId="997" priority="1037" operator="between">
      <formula>0</formula>
      <formula>0</formula>
    </cfRule>
  </conditionalFormatting>
  <conditionalFormatting sqref="Z115:AA115">
    <cfRule type="cellIs" dxfId="996" priority="1040" operator="between">
      <formula>0</formula>
      <formula>0</formula>
    </cfRule>
  </conditionalFormatting>
  <conditionalFormatting sqref="Z295:AA295">
    <cfRule type="cellIs" dxfId="995" priority="934" operator="between">
      <formula>0</formula>
      <formula>0</formula>
    </cfRule>
  </conditionalFormatting>
  <conditionalFormatting sqref="Z109:AA109">
    <cfRule type="cellIs" dxfId="994" priority="1039" operator="between">
      <formula>0</formula>
      <formula>0</formula>
    </cfRule>
  </conditionalFormatting>
  <conditionalFormatting sqref="Z289:AA289">
    <cfRule type="cellIs" dxfId="993" priority="933" operator="between">
      <formula>0</formula>
      <formula>0</formula>
    </cfRule>
  </conditionalFormatting>
  <conditionalFormatting sqref="Z113:AA113">
    <cfRule type="cellIs" dxfId="992" priority="1038" operator="between">
      <formula>0</formula>
      <formula>0</formula>
    </cfRule>
  </conditionalFormatting>
  <conditionalFormatting sqref="Z291:AA291">
    <cfRule type="cellIs" dxfId="991" priority="932" operator="between">
      <formula>0</formula>
      <formula>0</formula>
    </cfRule>
  </conditionalFormatting>
  <conditionalFormatting sqref="Z290:AA290">
    <cfRule type="cellIs" dxfId="990" priority="931" operator="between">
      <formula>0</formula>
      <formula>0</formula>
    </cfRule>
  </conditionalFormatting>
  <conditionalFormatting sqref="Z106:AA106">
    <cfRule type="cellIs" dxfId="989" priority="1034" operator="between">
      <formula>0</formula>
      <formula>0</formula>
    </cfRule>
  </conditionalFormatting>
  <conditionalFormatting sqref="Z104:AA104">
    <cfRule type="cellIs" dxfId="988" priority="1036" operator="between">
      <formula>0</formula>
      <formula>0</formula>
    </cfRule>
  </conditionalFormatting>
  <conditionalFormatting sqref="Z285:AA285">
    <cfRule type="cellIs" dxfId="987" priority="930" operator="between">
      <formula>0</formula>
      <formula>0</formula>
    </cfRule>
  </conditionalFormatting>
  <conditionalFormatting sqref="Z107:AA107">
    <cfRule type="cellIs" dxfId="986" priority="1035" operator="between">
      <formula>0</formula>
      <formula>0</formula>
    </cfRule>
  </conditionalFormatting>
  <conditionalFormatting sqref="Z287:AA287">
    <cfRule type="cellIs" dxfId="985" priority="929" operator="between">
      <formula>0</formula>
      <formula>0</formula>
    </cfRule>
  </conditionalFormatting>
  <conditionalFormatting sqref="Z282:AA282">
    <cfRule type="cellIs" dxfId="984" priority="928" operator="between">
      <formula>0</formula>
      <formula>0</formula>
    </cfRule>
  </conditionalFormatting>
  <conditionalFormatting sqref="Z134:AA134">
    <cfRule type="cellIs" dxfId="983" priority="1033" operator="between">
      <formula>0</formula>
      <formula>0</formula>
    </cfRule>
  </conditionalFormatting>
  <conditionalFormatting sqref="Z284:AA284">
    <cfRule type="cellIs" dxfId="982" priority="927" operator="between">
      <formula>0</formula>
      <formula>0</formula>
    </cfRule>
  </conditionalFormatting>
  <conditionalFormatting sqref="Z135:AA135">
    <cfRule type="cellIs" dxfId="981" priority="1032" operator="between">
      <formula>0</formula>
      <formula>0</formula>
    </cfRule>
  </conditionalFormatting>
  <conditionalFormatting sqref="Z283:AA283">
    <cfRule type="cellIs" dxfId="980" priority="926" operator="between">
      <formula>0</formula>
      <formula>0</formula>
    </cfRule>
  </conditionalFormatting>
  <conditionalFormatting sqref="Z278:AA278">
    <cfRule type="cellIs" dxfId="979" priority="924" operator="between">
      <formula>0</formula>
      <formula>0</formula>
    </cfRule>
  </conditionalFormatting>
  <conditionalFormatting sqref="Z279:AA279">
    <cfRule type="cellIs" dxfId="978" priority="923" operator="between">
      <formula>0</formula>
      <formula>0</formula>
    </cfRule>
  </conditionalFormatting>
  <conditionalFormatting sqref="Z162:AA162 Z154:AA154">
    <cfRule type="cellIs" dxfId="977" priority="1029" operator="between">
      <formula>0</formula>
      <formula>0</formula>
    </cfRule>
  </conditionalFormatting>
  <conditionalFormatting sqref="Z165:AA165">
    <cfRule type="cellIs" dxfId="976" priority="1024" operator="between">
      <formula>0</formula>
      <formula>0</formula>
    </cfRule>
  </conditionalFormatting>
  <conditionalFormatting sqref="Z163:AA163">
    <cfRule type="cellIs" dxfId="975" priority="1026" operator="between">
      <formula>0</formula>
      <formula>0</formula>
    </cfRule>
  </conditionalFormatting>
  <conditionalFormatting sqref="Z166:AA166">
    <cfRule type="cellIs" dxfId="974" priority="1025" operator="between">
      <formula>0</formula>
      <formula>0</formula>
    </cfRule>
  </conditionalFormatting>
  <conditionalFormatting sqref="Z159:AA159">
    <cfRule type="cellIs" dxfId="973" priority="1023" operator="between">
      <formula>0</formula>
      <formula>0</formula>
    </cfRule>
  </conditionalFormatting>
  <conditionalFormatting sqref="Z157:AA157">
    <cfRule type="cellIs" dxfId="972" priority="1019" operator="between">
      <formula>0</formula>
      <formula>0</formula>
    </cfRule>
  </conditionalFormatting>
  <conditionalFormatting sqref="Z160:AA160">
    <cfRule type="cellIs" dxfId="971" priority="1022" operator="between">
      <formula>0</formula>
      <formula>0</formula>
    </cfRule>
  </conditionalFormatting>
  <conditionalFormatting sqref="Z156:AA156">
    <cfRule type="cellIs" dxfId="970" priority="1021" operator="between">
      <formula>0</formula>
      <formula>0</formula>
    </cfRule>
  </conditionalFormatting>
  <conditionalFormatting sqref="Z158:AA158">
    <cfRule type="cellIs" dxfId="969" priority="1020" operator="between">
      <formula>0</formula>
      <formula>0</formula>
    </cfRule>
  </conditionalFormatting>
  <conditionalFormatting sqref="Z325:AA325">
    <cfRule type="cellIs" dxfId="968" priority="913" operator="between">
      <formula>0</formula>
      <formula>0</formula>
    </cfRule>
  </conditionalFormatting>
  <conditionalFormatting sqref="Z320:AA320">
    <cfRule type="cellIs" dxfId="967" priority="912" operator="between">
      <formula>0</formula>
      <formula>0</formula>
    </cfRule>
  </conditionalFormatting>
  <conditionalFormatting sqref="Z147:AA147 Z140:AA140">
    <cfRule type="cellIs" dxfId="966" priority="1018" operator="between">
      <formula>0</formula>
      <formula>0</formula>
    </cfRule>
  </conditionalFormatting>
  <conditionalFormatting sqref="Z309:AA309">
    <cfRule type="cellIs" dxfId="965" priority="903" operator="between">
      <formula>0</formula>
      <formula>0</formula>
    </cfRule>
  </conditionalFormatting>
  <conditionalFormatting sqref="Z310:AA310">
    <cfRule type="cellIs" dxfId="964" priority="902" operator="between">
      <formula>0</formula>
      <formula>0</formula>
    </cfRule>
  </conditionalFormatting>
  <conditionalFormatting sqref="Z306:AA306">
    <cfRule type="cellIs" dxfId="963" priority="901" operator="between">
      <formula>0</formula>
      <formula>0</formula>
    </cfRule>
  </conditionalFormatting>
  <conditionalFormatting sqref="Z192:AA192 Z184:AA184">
    <cfRule type="cellIs" dxfId="962" priority="1007" operator="between">
      <formula>0</formula>
      <formula>0</formula>
    </cfRule>
  </conditionalFormatting>
  <conditionalFormatting sqref="Z301:AA301">
    <cfRule type="cellIs" dxfId="961" priority="896" operator="between">
      <formula>0</formula>
      <formula>0</formula>
    </cfRule>
  </conditionalFormatting>
  <conditionalFormatting sqref="Z300:AA300">
    <cfRule type="cellIs" dxfId="960" priority="895" operator="between">
      <formula>0</formula>
      <formula>0</formula>
    </cfRule>
  </conditionalFormatting>
  <conditionalFormatting sqref="Z332:AA332">
    <cfRule type="cellIs" dxfId="959" priority="894" operator="between">
      <formula>0</formula>
      <formula>0</formula>
    </cfRule>
  </conditionalFormatting>
  <conditionalFormatting sqref="Z328:AA328">
    <cfRule type="cellIs" dxfId="958" priority="893" operator="between">
      <formula>0</formula>
      <formula>0</formula>
    </cfRule>
  </conditionalFormatting>
  <conditionalFormatting sqref="Z331:AA331">
    <cfRule type="cellIs" dxfId="957" priority="892" operator="between">
      <formula>0</formula>
      <formula>0</formula>
    </cfRule>
  </conditionalFormatting>
  <conditionalFormatting sqref="Z329:AA329">
    <cfRule type="cellIs" dxfId="956" priority="891" operator="between">
      <formula>0</formula>
      <formula>0</formula>
    </cfRule>
  </conditionalFormatting>
  <conditionalFormatting sqref="Z182:AA182">
    <cfRule type="cellIs" dxfId="955" priority="995" operator="between">
      <formula>0</formula>
      <formula>0</formula>
    </cfRule>
  </conditionalFormatting>
  <conditionalFormatting sqref="Z180:AA180">
    <cfRule type="cellIs" dxfId="954" priority="991" operator="between">
      <formula>0</formula>
      <formula>0</formula>
    </cfRule>
  </conditionalFormatting>
  <conditionalFormatting sqref="Z183:AA183">
    <cfRule type="cellIs" dxfId="953" priority="994" operator="between">
      <formula>0</formula>
      <formula>0</formula>
    </cfRule>
  </conditionalFormatting>
  <conditionalFormatting sqref="Z178:AA178">
    <cfRule type="cellIs" dxfId="952" priority="993" operator="between">
      <formula>0</formula>
      <formula>0</formula>
    </cfRule>
  </conditionalFormatting>
  <conditionalFormatting sqref="Z181:AA181">
    <cfRule type="cellIs" dxfId="951" priority="992" operator="between">
      <formula>0</formula>
      <formula>0</formula>
    </cfRule>
  </conditionalFormatting>
  <conditionalFormatting sqref="Z175:AA175">
    <cfRule type="cellIs" dxfId="950" priority="990" operator="between">
      <formula>0</formula>
      <formula>0</formula>
    </cfRule>
  </conditionalFormatting>
  <conditionalFormatting sqref="Z172:AA172">
    <cfRule type="cellIs" dxfId="949" priority="986" operator="between">
      <formula>0</formula>
      <formula>0</formula>
    </cfRule>
  </conditionalFormatting>
  <conditionalFormatting sqref="Z176:AA176">
    <cfRule type="cellIs" dxfId="948" priority="989" operator="between">
      <formula>0</formula>
      <formula>0</formula>
    </cfRule>
  </conditionalFormatting>
  <conditionalFormatting sqref="Z171:AA171">
    <cfRule type="cellIs" dxfId="947" priority="988" operator="between">
      <formula>0</formula>
      <formula>0</formula>
    </cfRule>
  </conditionalFormatting>
  <conditionalFormatting sqref="Z174:AA174">
    <cfRule type="cellIs" dxfId="946" priority="987" operator="between">
      <formula>0</formula>
      <formula>0</formula>
    </cfRule>
  </conditionalFormatting>
  <conditionalFormatting sqref="Z343:AA343">
    <cfRule type="cellIs" dxfId="945" priority="879" operator="between">
      <formula>0</formula>
      <formula>0</formula>
    </cfRule>
  </conditionalFormatting>
  <conditionalFormatting sqref="Z224:AA224">
    <cfRule type="cellIs" dxfId="944" priority="984" operator="between">
      <formula>0</formula>
      <formula>0</formula>
    </cfRule>
  </conditionalFormatting>
  <conditionalFormatting sqref="Z222:AA222">
    <cfRule type="cellIs" dxfId="943" priority="980" operator="between">
      <formula>0</formula>
      <formula>0</formula>
    </cfRule>
  </conditionalFormatting>
  <conditionalFormatting sqref="Z226:AA226">
    <cfRule type="cellIs" dxfId="942" priority="983" operator="between">
      <formula>0</formula>
      <formula>0</formula>
    </cfRule>
  </conditionalFormatting>
  <conditionalFormatting sqref="Z221:AA221">
    <cfRule type="cellIs" dxfId="941" priority="982" operator="between">
      <formula>0</formula>
      <formula>0</formula>
    </cfRule>
  </conditionalFormatting>
  <conditionalFormatting sqref="Z223:AA223">
    <cfRule type="cellIs" dxfId="940" priority="981" operator="between">
      <formula>0</formula>
      <formula>0</formula>
    </cfRule>
  </conditionalFormatting>
  <conditionalFormatting sqref="Z217:AA217">
    <cfRule type="cellIs" dxfId="939" priority="979" operator="between">
      <formula>0</formula>
      <formula>0</formula>
    </cfRule>
  </conditionalFormatting>
  <conditionalFormatting sqref="Z215:AA215">
    <cfRule type="cellIs" dxfId="938" priority="975" operator="between">
      <formula>0</formula>
      <formula>0</formula>
    </cfRule>
  </conditionalFormatting>
  <conditionalFormatting sqref="Z218:AA218">
    <cfRule type="cellIs" dxfId="937" priority="978" operator="between">
      <formula>0</formula>
      <formula>0</formula>
    </cfRule>
  </conditionalFormatting>
  <conditionalFormatting sqref="Z214:AA214">
    <cfRule type="cellIs" dxfId="936" priority="977" operator="between">
      <formula>0</formula>
      <formula>0</formula>
    </cfRule>
  </conditionalFormatting>
  <conditionalFormatting sqref="Z216:AA216">
    <cfRule type="cellIs" dxfId="935" priority="976" operator="between">
      <formula>0</formula>
      <formula>0</formula>
    </cfRule>
  </conditionalFormatting>
  <conditionalFormatting sqref="Z205:AA205">
    <cfRule type="cellIs" dxfId="934" priority="974" operator="between">
      <formula>0</formula>
      <formula>0</formula>
    </cfRule>
  </conditionalFormatting>
  <conditionalFormatting sqref="Z209:AA209">
    <cfRule type="cellIs" dxfId="933" priority="973" operator="between">
      <formula>0</formula>
      <formula>0</formula>
    </cfRule>
  </conditionalFormatting>
  <conditionalFormatting sqref="Z210:AA210">
    <cfRule type="cellIs" dxfId="932" priority="972" operator="between">
      <formula>0</formula>
      <formula>0</formula>
    </cfRule>
  </conditionalFormatting>
  <conditionalFormatting sqref="Z206:AA206">
    <cfRule type="cellIs" dxfId="931" priority="971" operator="between">
      <formula>0</formula>
      <formula>0</formula>
    </cfRule>
  </conditionalFormatting>
  <conditionalFormatting sqref="Z208:AA208">
    <cfRule type="cellIs" dxfId="930" priority="970" operator="between">
      <formula>0</formula>
      <formula>0</formula>
    </cfRule>
  </conditionalFormatting>
  <conditionalFormatting sqref="Z204:AA204">
    <cfRule type="cellIs" dxfId="929" priority="968" operator="between">
      <formula>0</formula>
      <formula>0</formula>
    </cfRule>
  </conditionalFormatting>
  <conditionalFormatting sqref="Z202:AA202">
    <cfRule type="cellIs" dxfId="928" priority="965" operator="between">
      <formula>0</formula>
      <formula>0</formula>
    </cfRule>
  </conditionalFormatting>
  <conditionalFormatting sqref="Z230:AA230">
    <cfRule type="cellIs" dxfId="927" priority="962" operator="between">
      <formula>0</formula>
      <formula>0</formula>
    </cfRule>
  </conditionalFormatting>
  <conditionalFormatting sqref="Z227:AA227">
    <cfRule type="cellIs" dxfId="926" priority="964" operator="between">
      <formula>0</formula>
      <formula>0</formula>
    </cfRule>
  </conditionalFormatting>
  <conditionalFormatting sqref="Z200:AA200">
    <cfRule type="cellIs" dxfId="925" priority="967" operator="between">
      <formula>0</formula>
      <formula>0</formula>
    </cfRule>
  </conditionalFormatting>
  <conditionalFormatting sqref="Z203:AA203">
    <cfRule type="cellIs" dxfId="924" priority="966" operator="between">
      <formula>0</formula>
      <formula>0</formula>
    </cfRule>
  </conditionalFormatting>
  <conditionalFormatting sqref="Z229:AA229">
    <cfRule type="cellIs" dxfId="923" priority="961" operator="between">
      <formula>0</formula>
      <formula>0</formula>
    </cfRule>
  </conditionalFormatting>
  <conditionalFormatting sqref="Z228:AA228">
    <cfRule type="cellIs" dxfId="922" priority="963" operator="between">
      <formula>0</formula>
      <formula>0</formula>
    </cfRule>
  </conditionalFormatting>
  <conditionalFormatting sqref="Z362:AA362">
    <cfRule type="cellIs" dxfId="921" priority="888" operator="between">
      <formula>0</formula>
      <formula>0</formula>
    </cfRule>
  </conditionalFormatting>
  <conditionalFormatting sqref="Z233:AA233">
    <cfRule type="cellIs" dxfId="920" priority="959" operator="between">
      <formula>0</formula>
      <formula>0</formula>
    </cfRule>
  </conditionalFormatting>
  <conditionalFormatting sqref="Z234:AA234">
    <cfRule type="cellIs" dxfId="919" priority="960" operator="between">
      <formula>0</formula>
      <formula>0</formula>
    </cfRule>
  </conditionalFormatting>
  <conditionalFormatting sqref="Z358:AA358">
    <cfRule type="cellIs" dxfId="918" priority="887" operator="between">
      <formula>0</formula>
      <formula>0</formula>
    </cfRule>
  </conditionalFormatting>
  <conditionalFormatting sqref="Z361:AA361">
    <cfRule type="cellIs" dxfId="917" priority="886" operator="between">
      <formula>0</formula>
      <formula>0</formula>
    </cfRule>
  </conditionalFormatting>
  <conditionalFormatting sqref="Z257:AA257 Z251:AA251">
    <cfRule type="cellIs" dxfId="916" priority="958" operator="between">
      <formula>0</formula>
      <formula>0</formula>
    </cfRule>
  </conditionalFormatting>
  <conditionalFormatting sqref="Z262:AA262">
    <cfRule type="cellIs" dxfId="915" priority="957" operator="between">
      <formula>0</formula>
      <formula>0</formula>
    </cfRule>
  </conditionalFormatting>
  <conditionalFormatting sqref="Z259:AA259">
    <cfRule type="cellIs" dxfId="914" priority="953" operator="between">
      <formula>0</formula>
      <formula>0</formula>
    </cfRule>
  </conditionalFormatting>
  <conditionalFormatting sqref="Z263:AA263">
    <cfRule type="cellIs" dxfId="913" priority="956" operator="between">
      <formula>0</formula>
      <formula>0</formula>
    </cfRule>
  </conditionalFormatting>
  <conditionalFormatting sqref="Z258:AA258">
    <cfRule type="cellIs" dxfId="912" priority="955" operator="between">
      <formula>0</formula>
      <formula>0</formula>
    </cfRule>
  </conditionalFormatting>
  <conditionalFormatting sqref="Z260:AA260">
    <cfRule type="cellIs" dxfId="911" priority="954" operator="between">
      <formula>0</formula>
      <formula>0</formula>
    </cfRule>
  </conditionalFormatting>
  <conditionalFormatting sqref="Z254:AA254">
    <cfRule type="cellIs" dxfId="910" priority="952" operator="between">
      <formula>0</formula>
      <formula>0</formula>
    </cfRule>
  </conditionalFormatting>
  <conditionalFormatting sqref="Z252:AA252">
    <cfRule type="cellIs" dxfId="909" priority="948" operator="between">
      <formula>0</formula>
      <formula>0</formula>
    </cfRule>
  </conditionalFormatting>
  <conditionalFormatting sqref="Z256:AA256">
    <cfRule type="cellIs" dxfId="908" priority="951" operator="between">
      <formula>0</formula>
      <formula>0</formula>
    </cfRule>
  </conditionalFormatting>
  <conditionalFormatting sqref="Z347:AA347">
    <cfRule type="cellIs" dxfId="907" priority="878" operator="between">
      <formula>0</formula>
      <formula>0</formula>
    </cfRule>
  </conditionalFormatting>
  <conditionalFormatting sqref="Z350:AA350">
    <cfRule type="cellIs" dxfId="906" priority="877" operator="between">
      <formula>0</formula>
      <formula>0</formula>
    </cfRule>
  </conditionalFormatting>
  <conditionalFormatting sqref="Z253:AA253">
    <cfRule type="cellIs" dxfId="905" priority="949" operator="between">
      <formula>0</formula>
      <formula>0</formula>
    </cfRule>
  </conditionalFormatting>
  <conditionalFormatting sqref="Z344:AA344">
    <cfRule type="cellIs" dxfId="904" priority="876" operator="between">
      <formula>0</formula>
      <formula>0</formula>
    </cfRule>
  </conditionalFormatting>
  <conditionalFormatting sqref="Z346:AA346">
    <cfRule type="cellIs" dxfId="903" priority="875" operator="between">
      <formula>0</formula>
      <formula>0</formula>
    </cfRule>
  </conditionalFormatting>
  <conditionalFormatting sqref="Z243:AA243 Z235:AA235">
    <cfRule type="cellIs" dxfId="902" priority="947" operator="between">
      <formula>0</formula>
      <formula>0</formula>
    </cfRule>
  </conditionalFormatting>
  <conditionalFormatting sqref="Z248:AA248">
    <cfRule type="cellIs" dxfId="901" priority="946" operator="between">
      <formula>0</formula>
      <formula>0</formula>
    </cfRule>
  </conditionalFormatting>
  <conditionalFormatting sqref="Z246:AA246">
    <cfRule type="cellIs" dxfId="900" priority="942" operator="between">
      <formula>0</formula>
      <formula>0</formula>
    </cfRule>
  </conditionalFormatting>
  <conditionalFormatting sqref="Z249:AA249">
    <cfRule type="cellIs" dxfId="899" priority="945" operator="between">
      <formula>0</formula>
      <formula>0</formula>
    </cfRule>
  </conditionalFormatting>
  <conditionalFormatting sqref="Z245:AA245">
    <cfRule type="cellIs" dxfId="898" priority="944" operator="between">
      <formula>0</formula>
      <formula>0</formula>
    </cfRule>
  </conditionalFormatting>
  <conditionalFormatting sqref="Z247:AA247">
    <cfRule type="cellIs" dxfId="897" priority="943" operator="between">
      <formula>0</formula>
      <formula>0</formula>
    </cfRule>
  </conditionalFormatting>
  <conditionalFormatting sqref="Z339:AA339">
    <cfRule type="cellIs" dxfId="896" priority="871" operator="between">
      <formula>0</formula>
      <formula>0</formula>
    </cfRule>
  </conditionalFormatting>
  <conditionalFormatting sqref="Z338:AA338">
    <cfRule type="cellIs" dxfId="895" priority="870" operator="between">
      <formula>0</formula>
      <formula>0</formula>
    </cfRule>
  </conditionalFormatting>
  <conditionalFormatting sqref="Z241:AA241">
    <cfRule type="cellIs" dxfId="894" priority="941" operator="between">
      <formula>0</formula>
      <formula>0</formula>
    </cfRule>
  </conditionalFormatting>
  <conditionalFormatting sqref="Z388:AA388 Z381:AA381">
    <cfRule type="cellIs" dxfId="893" priority="867" operator="between">
      <formula>0</formula>
      <formula>0</formula>
    </cfRule>
  </conditionalFormatting>
  <conditionalFormatting sqref="Z394:AA394">
    <cfRule type="cellIs" dxfId="892" priority="868" operator="between">
      <formula>0</formula>
      <formula>0</formula>
    </cfRule>
  </conditionalFormatting>
  <conditionalFormatting sqref="Z238:AA238">
    <cfRule type="cellIs" dxfId="891" priority="937" operator="between">
      <formula>0</formula>
      <formula>0</formula>
    </cfRule>
  </conditionalFormatting>
  <conditionalFormatting sqref="Z242:AA242">
    <cfRule type="cellIs" dxfId="890" priority="940" operator="between">
      <formula>0</formula>
      <formula>0</formula>
    </cfRule>
  </conditionalFormatting>
  <conditionalFormatting sqref="Z236:AA236">
    <cfRule type="cellIs" dxfId="889" priority="939" operator="between">
      <formula>0</formula>
      <formula>0</formula>
    </cfRule>
  </conditionalFormatting>
  <conditionalFormatting sqref="Z239:AA239">
    <cfRule type="cellIs" dxfId="888" priority="938" operator="between">
      <formula>0</formula>
      <formula>0</formula>
    </cfRule>
  </conditionalFormatting>
  <conditionalFormatting sqref="Z288:AA288 Z281:AA281">
    <cfRule type="cellIs" dxfId="887" priority="936" operator="between">
      <formula>0</formula>
      <formula>0</formula>
    </cfRule>
  </conditionalFormatting>
  <conditionalFormatting sqref="Z373:AA373">
    <cfRule type="cellIs" dxfId="886" priority="857" operator="between">
      <formula>0</formula>
      <formula>0</formula>
    </cfRule>
  </conditionalFormatting>
  <conditionalFormatting sqref="Z273:AA273 Z265:AA265">
    <cfRule type="cellIs" dxfId="885" priority="925" operator="between">
      <formula>0</formula>
      <formula>0</formula>
    </cfRule>
  </conditionalFormatting>
  <conditionalFormatting sqref="Z40:AA40">
    <cfRule type="cellIs" dxfId="884" priority="847" operator="between">
      <formula>0</formula>
      <formula>0</formula>
    </cfRule>
  </conditionalFormatting>
  <conditionalFormatting sqref="Z276:AA276">
    <cfRule type="cellIs" dxfId="883" priority="920" operator="between">
      <formula>0</formula>
      <formula>0</formula>
    </cfRule>
  </conditionalFormatting>
  <conditionalFormatting sqref="Z275:AA275">
    <cfRule type="cellIs" dxfId="882" priority="922" operator="between">
      <formula>0</formula>
      <formula>0</formula>
    </cfRule>
  </conditionalFormatting>
  <conditionalFormatting sqref="Z277:AA277">
    <cfRule type="cellIs" dxfId="881" priority="921" operator="between">
      <formula>0</formula>
      <formula>0</formula>
    </cfRule>
  </conditionalFormatting>
  <conditionalFormatting sqref="Z271:AA271">
    <cfRule type="cellIs" dxfId="880" priority="919" operator="between">
      <formula>0</formula>
      <formula>0</formula>
    </cfRule>
  </conditionalFormatting>
  <conditionalFormatting sqref="Z269:AA269">
    <cfRule type="cellIs" dxfId="879" priority="915" operator="between">
      <formula>0</formula>
      <formula>0</formula>
    </cfRule>
  </conditionalFormatting>
  <conditionalFormatting sqref="Z272:AA272">
    <cfRule type="cellIs" dxfId="878" priority="918" operator="between">
      <formula>0</formula>
      <formula>0</formula>
    </cfRule>
  </conditionalFormatting>
  <conditionalFormatting sqref="Z266:AA266">
    <cfRule type="cellIs" dxfId="877" priority="917" operator="between">
      <formula>0</formula>
      <formula>0</formula>
    </cfRule>
  </conditionalFormatting>
  <conditionalFormatting sqref="Z270:AA270">
    <cfRule type="cellIs" dxfId="876" priority="916" operator="between">
      <formula>0</formula>
      <formula>0</formula>
    </cfRule>
  </conditionalFormatting>
  <conditionalFormatting sqref="Z319:AA319 Z312:AA312">
    <cfRule type="cellIs" dxfId="875" priority="914" operator="between">
      <formula>0</formula>
      <formula>0</formula>
    </cfRule>
  </conditionalFormatting>
  <conditionalFormatting sqref="Z322:AA322">
    <cfRule type="cellIs" dxfId="874" priority="910" operator="between">
      <formula>0</formula>
      <formula>0</formula>
    </cfRule>
  </conditionalFormatting>
  <conditionalFormatting sqref="Z323:AA323">
    <cfRule type="cellIs" dxfId="873" priority="911" operator="between">
      <formula>0</formula>
      <formula>0</formula>
    </cfRule>
  </conditionalFormatting>
  <conditionalFormatting sqref="Z316:AA316">
    <cfRule type="cellIs" dxfId="872" priority="909" operator="between">
      <formula>0</formula>
      <formula>0</formula>
    </cfRule>
  </conditionalFormatting>
  <conditionalFormatting sqref="Z314:AA314">
    <cfRule type="cellIs" dxfId="871" priority="905" operator="between">
      <formula>0</formula>
      <formula>0</formula>
    </cfRule>
  </conditionalFormatting>
  <conditionalFormatting sqref="Z318:AA318">
    <cfRule type="cellIs" dxfId="870" priority="908" operator="between">
      <formula>0</formula>
      <formula>0</formula>
    </cfRule>
  </conditionalFormatting>
  <conditionalFormatting sqref="Z313:AA313">
    <cfRule type="cellIs" dxfId="869" priority="907" operator="between">
      <formula>0</formula>
      <formula>0</formula>
    </cfRule>
  </conditionalFormatting>
  <conditionalFormatting sqref="Z315:AA315">
    <cfRule type="cellIs" dxfId="868" priority="906" operator="between">
      <formula>0</formula>
      <formula>0</formula>
    </cfRule>
  </conditionalFormatting>
  <conditionalFormatting sqref="Z304:AA304">
    <cfRule type="cellIs" dxfId="867" priority="904" operator="between">
      <formula>0</formula>
      <formula>0</formula>
    </cfRule>
  </conditionalFormatting>
  <conditionalFormatting sqref="Z307:AA307">
    <cfRule type="cellIs" dxfId="866" priority="899" operator="between">
      <formula>0</formula>
      <formula>0</formula>
    </cfRule>
  </conditionalFormatting>
  <conditionalFormatting sqref="Z308:AA308">
    <cfRule type="cellIs" dxfId="865" priority="900" operator="between">
      <formula>0</formula>
      <formula>0</formula>
    </cfRule>
  </conditionalFormatting>
  <conditionalFormatting sqref="Z302:AA302">
    <cfRule type="cellIs" dxfId="864" priority="898" operator="between">
      <formula>0</formula>
      <formula>0</formula>
    </cfRule>
  </conditionalFormatting>
  <conditionalFormatting sqref="Z303:AA303">
    <cfRule type="cellIs" dxfId="863" priority="897" operator="between">
      <formula>0</formula>
      <formula>0</formula>
    </cfRule>
  </conditionalFormatting>
  <conditionalFormatting sqref="Z363:AA363">
    <cfRule type="cellIs" dxfId="862" priority="890" operator="between">
      <formula>0</formula>
      <formula>0</formula>
    </cfRule>
  </conditionalFormatting>
  <conditionalFormatting sqref="Z351:AA351">
    <cfRule type="cellIs" dxfId="861" priority="889" operator="between">
      <formula>0</formula>
      <formula>0</formula>
    </cfRule>
  </conditionalFormatting>
  <conditionalFormatting sqref="Z359:AA359">
    <cfRule type="cellIs" dxfId="860" priority="885" operator="between">
      <formula>0</formula>
      <formula>0</formula>
    </cfRule>
  </conditionalFormatting>
  <conditionalFormatting sqref="Z356:AA356">
    <cfRule type="cellIs" dxfId="859" priority="884" operator="between">
      <formula>0</formula>
      <formula>0</formula>
    </cfRule>
  </conditionalFormatting>
  <conditionalFormatting sqref="Z353:AA353">
    <cfRule type="cellIs" dxfId="858" priority="880" operator="between">
      <formula>0</formula>
      <formula>0</formula>
    </cfRule>
  </conditionalFormatting>
  <conditionalFormatting sqref="Z357:AA357">
    <cfRule type="cellIs" dxfId="857" priority="883" operator="between">
      <formula>0</formula>
      <formula>0</formula>
    </cfRule>
  </conditionalFormatting>
  <conditionalFormatting sqref="Z352:AA352">
    <cfRule type="cellIs" dxfId="856" priority="882" operator="between">
      <formula>0</formula>
      <formula>0</formula>
    </cfRule>
  </conditionalFormatting>
  <conditionalFormatting sqref="Z354:AA354">
    <cfRule type="cellIs" dxfId="855" priority="881" operator="between">
      <formula>0</formula>
      <formula>0</formula>
    </cfRule>
  </conditionalFormatting>
  <conditionalFormatting sqref="Z345:AA345">
    <cfRule type="cellIs" dxfId="854" priority="874" operator="between">
      <formula>0</formula>
      <formula>0</formula>
    </cfRule>
  </conditionalFormatting>
  <conditionalFormatting sqref="Z340:AA340">
    <cfRule type="cellIs" dxfId="853" priority="873" operator="between">
      <formula>0</formula>
      <formula>0</formula>
    </cfRule>
  </conditionalFormatting>
  <conditionalFormatting sqref="Z341:AA341">
    <cfRule type="cellIs" dxfId="852" priority="872" operator="between">
      <formula>0</formula>
      <formula>0</formula>
    </cfRule>
  </conditionalFormatting>
  <conditionalFormatting sqref="Z365:AA365 Z367:AA367">
    <cfRule type="cellIs" dxfId="851" priority="869" operator="between">
      <formula>0</formula>
      <formula>0</formula>
    </cfRule>
  </conditionalFormatting>
  <conditionalFormatting sqref="Z393:AA393">
    <cfRule type="cellIs" dxfId="850" priority="866" operator="between">
      <formula>0</formula>
      <formula>0</formula>
    </cfRule>
  </conditionalFormatting>
  <conditionalFormatting sqref="Z390:AA390">
    <cfRule type="cellIs" dxfId="849" priority="863" operator="between">
      <formula>0</formula>
      <formula>0</formula>
    </cfRule>
  </conditionalFormatting>
  <conditionalFormatting sqref="Z389:AA389">
    <cfRule type="cellIs" dxfId="848" priority="865" operator="between">
      <formula>0</formula>
      <formula>0</formula>
    </cfRule>
  </conditionalFormatting>
  <conditionalFormatting sqref="Z392:AA392">
    <cfRule type="cellIs" dxfId="847" priority="864" operator="between">
      <formula>0</formula>
      <formula>0</formula>
    </cfRule>
  </conditionalFormatting>
  <conditionalFormatting sqref="Z386:AA386">
    <cfRule type="cellIs" dxfId="846" priority="862" operator="between">
      <formula>0</formula>
      <formula>0</formula>
    </cfRule>
  </conditionalFormatting>
  <conditionalFormatting sqref="Z383:AA383">
    <cfRule type="cellIs" dxfId="845" priority="858" operator="between">
      <formula>0</formula>
      <formula>0</formula>
    </cfRule>
  </conditionalFormatting>
  <conditionalFormatting sqref="Z387:AA387">
    <cfRule type="cellIs" dxfId="844" priority="861" operator="between">
      <formula>0</formula>
      <formula>0</formula>
    </cfRule>
  </conditionalFormatting>
  <conditionalFormatting sqref="Z382:AA382">
    <cfRule type="cellIs" dxfId="843" priority="860" operator="between">
      <formula>0</formula>
      <formula>0</formula>
    </cfRule>
  </conditionalFormatting>
  <conditionalFormatting sqref="Z384:AA384">
    <cfRule type="cellIs" dxfId="842" priority="859" operator="between">
      <formula>0</formula>
      <formula>0</formula>
    </cfRule>
  </conditionalFormatting>
  <conditionalFormatting sqref="Z378:AA378">
    <cfRule type="cellIs" dxfId="841" priority="856" operator="between">
      <formula>0</formula>
      <formula>0</formula>
    </cfRule>
  </conditionalFormatting>
  <conditionalFormatting sqref="Z376:AA376">
    <cfRule type="cellIs" dxfId="840" priority="852" operator="between">
      <formula>0</formula>
      <formula>0</formula>
    </cfRule>
  </conditionalFormatting>
  <conditionalFormatting sqref="Z380:AA380">
    <cfRule type="cellIs" dxfId="839" priority="855" operator="between">
      <formula>0</formula>
      <formula>0</formula>
    </cfRule>
  </conditionalFormatting>
  <conditionalFormatting sqref="Z375:AA375">
    <cfRule type="cellIs" dxfId="838" priority="854" operator="between">
      <formula>0</formula>
      <formula>0</formula>
    </cfRule>
  </conditionalFormatting>
  <conditionalFormatting sqref="Z377:AA377">
    <cfRule type="cellIs" dxfId="837" priority="853" operator="between">
      <formula>0</formula>
      <formula>0</formula>
    </cfRule>
  </conditionalFormatting>
  <conditionalFormatting sqref="Z370:AA370">
    <cfRule type="cellIs" dxfId="836" priority="851" operator="between">
      <formula>0</formula>
      <formula>0</formula>
    </cfRule>
  </conditionalFormatting>
  <conditionalFormatting sqref="Z368:AA368">
    <cfRule type="cellIs" dxfId="835" priority="848" operator="between">
      <formula>0</formula>
      <formula>0</formula>
    </cfRule>
  </conditionalFormatting>
  <conditionalFormatting sqref="Z371:AA371">
    <cfRule type="cellIs" dxfId="834" priority="850" operator="between">
      <formula>0</formula>
      <formula>0</formula>
    </cfRule>
  </conditionalFormatting>
  <conditionalFormatting sqref="Z369:AA369">
    <cfRule type="cellIs" dxfId="833" priority="849" operator="between">
      <formula>0</formula>
      <formula>0</formula>
    </cfRule>
  </conditionalFormatting>
  <conditionalFormatting sqref="A2">
    <cfRule type="cellIs" dxfId="832" priority="845" operator="between">
      <formula>0</formula>
      <formula>0</formula>
    </cfRule>
  </conditionalFormatting>
  <conditionalFormatting sqref="C2">
    <cfRule type="cellIs" dxfId="831" priority="844" operator="between">
      <formula>0</formula>
      <formula>0</formula>
    </cfRule>
  </conditionalFormatting>
  <conditionalFormatting sqref="B2 D2:E2">
    <cfRule type="cellIs" dxfId="830" priority="843" operator="between">
      <formula>0</formula>
      <formula>0</formula>
    </cfRule>
  </conditionalFormatting>
  <conditionalFormatting sqref="F2">
    <cfRule type="cellIs" dxfId="829" priority="842" operator="between">
      <formula>0</formula>
      <formula>0</formula>
    </cfRule>
  </conditionalFormatting>
  <conditionalFormatting sqref="H2">
    <cfRule type="cellIs" dxfId="828" priority="841" operator="between">
      <formula>0</formula>
      <formula>0</formula>
    </cfRule>
  </conditionalFormatting>
  <conditionalFormatting sqref="J2">
    <cfRule type="cellIs" dxfId="827" priority="840" operator="between">
      <formula>0</formula>
      <formula>0</formula>
    </cfRule>
  </conditionalFormatting>
  <conditionalFormatting sqref="L2:M2">
    <cfRule type="cellIs" dxfId="826" priority="839" operator="between">
      <formula>0</formula>
      <formula>0</formula>
    </cfRule>
  </conditionalFormatting>
  <conditionalFormatting sqref="N2:O2">
    <cfRule type="cellIs" dxfId="825" priority="838" operator="between">
      <formula>0</formula>
      <formula>0</formula>
    </cfRule>
  </conditionalFormatting>
  <conditionalFormatting sqref="P2:Q2">
    <cfRule type="cellIs" dxfId="824" priority="837" operator="between">
      <formula>0</formula>
      <formula>0</formula>
    </cfRule>
  </conditionalFormatting>
  <conditionalFormatting sqref="R2:S2">
    <cfRule type="cellIs" dxfId="823" priority="836" operator="between">
      <formula>0</formula>
      <formula>0</formula>
    </cfRule>
  </conditionalFormatting>
  <conditionalFormatting sqref="T2:U2">
    <cfRule type="cellIs" dxfId="822" priority="835" operator="between">
      <formula>0</formula>
      <formula>0</formula>
    </cfRule>
  </conditionalFormatting>
  <conditionalFormatting sqref="V2:W2">
    <cfRule type="cellIs" dxfId="821" priority="834" operator="between">
      <formula>0</formula>
      <formula>0</formula>
    </cfRule>
  </conditionalFormatting>
  <conditionalFormatting sqref="X2:Y2">
    <cfRule type="cellIs" dxfId="820" priority="833" operator="between">
      <formula>0</formula>
      <formula>0</formula>
    </cfRule>
  </conditionalFormatting>
  <conditionalFormatting sqref="AB1">
    <cfRule type="cellIs" dxfId="819" priority="831" operator="between">
      <formula>0</formula>
      <formula>0</formula>
    </cfRule>
  </conditionalFormatting>
  <conditionalFormatting sqref="AB1">
    <cfRule type="cellIs" dxfId="818" priority="830" operator="between">
      <formula>0</formula>
      <formula>0</formula>
    </cfRule>
  </conditionalFormatting>
  <conditionalFormatting sqref="AB1">
    <cfRule type="cellIs" dxfId="817" priority="829" operator="between">
      <formula>0</formula>
      <formula>0</formula>
    </cfRule>
  </conditionalFormatting>
  <conditionalFormatting sqref="AB2 AD2">
    <cfRule type="cellIs" dxfId="816" priority="828" operator="between">
      <formula>0</formula>
      <formula>0</formula>
    </cfRule>
  </conditionalFormatting>
  <conditionalFormatting sqref="A115:A135 A137 A213 A216:A239 A268 A270:A293 A296:A320 A323:A347 A349">
    <cfRule type="cellIs" dxfId="815" priority="827" operator="between">
      <formula>0</formula>
      <formula>0</formula>
    </cfRule>
  </conditionalFormatting>
  <conditionalFormatting sqref="A111 A3">
    <cfRule type="cellIs" dxfId="814" priority="826" operator="between">
      <formula>0</formula>
      <formula>0</formula>
    </cfRule>
  </conditionalFormatting>
  <conditionalFormatting sqref="D207:F207 H207 J207 L207:AA207">
    <cfRule type="cellIs" dxfId="813" priority="761" operator="between">
      <formula>0</formula>
      <formula>0</formula>
    </cfRule>
  </conditionalFormatting>
  <conditionalFormatting sqref="AB201 AD201 AF201">
    <cfRule type="cellIs" dxfId="812" priority="762" operator="between">
      <formula>0</formula>
      <formula>0</formula>
    </cfRule>
  </conditionalFormatting>
  <conditionalFormatting sqref="D201:F201 H201 J201 L201:AA201">
    <cfRule type="cellIs" dxfId="811" priority="763" operator="between">
      <formula>0</formula>
      <formula>0</formula>
    </cfRule>
  </conditionalFormatting>
  <conditionalFormatting sqref="AB196 AD196 AF196">
    <cfRule type="cellIs" dxfId="810" priority="764" operator="between">
      <formula>0</formula>
      <formula>0</formula>
    </cfRule>
  </conditionalFormatting>
  <conditionalFormatting sqref="D196:F196 H196 J196 L196:AA196">
    <cfRule type="cellIs" dxfId="809" priority="765" operator="between">
      <formula>0</formula>
      <formula>0</formula>
    </cfRule>
  </conditionalFormatting>
  <conditionalFormatting sqref="AB191 AD191 AF191">
    <cfRule type="cellIs" dxfId="808" priority="766" operator="between">
      <formula>0</formula>
      <formula>0</formula>
    </cfRule>
  </conditionalFormatting>
  <conditionalFormatting sqref="D191:F191 H191 J191 L191:AA191">
    <cfRule type="cellIs" dxfId="807" priority="767" operator="between">
      <formula>0</formula>
      <formula>0</formula>
    </cfRule>
  </conditionalFormatting>
  <conditionalFormatting sqref="AB185 AD185 AF185">
    <cfRule type="cellIs" dxfId="806" priority="768" operator="between">
      <formula>0</formula>
      <formula>0</formula>
    </cfRule>
  </conditionalFormatting>
  <conditionalFormatting sqref="D185:F185 H185 J185 L185:AA185">
    <cfRule type="cellIs" dxfId="805" priority="769" operator="between">
      <formula>0</formula>
      <formula>0</formula>
    </cfRule>
  </conditionalFormatting>
  <conditionalFormatting sqref="AB179 AD179 AF179">
    <cfRule type="cellIs" dxfId="804" priority="770" operator="between">
      <formula>0</formula>
      <formula>0</formula>
    </cfRule>
  </conditionalFormatting>
  <conditionalFormatting sqref="D179:F179 H179 J179 L179:AA179">
    <cfRule type="cellIs" dxfId="803" priority="771" operator="between">
      <formula>0</formula>
      <formula>0</formula>
    </cfRule>
  </conditionalFormatting>
  <conditionalFormatting sqref="AB173 AD173 AF173">
    <cfRule type="cellIs" dxfId="802" priority="772" operator="between">
      <formula>0</formula>
      <formula>0</formula>
    </cfRule>
  </conditionalFormatting>
  <conditionalFormatting sqref="D173:F173 H173 J173 L173:AA173">
    <cfRule type="cellIs" dxfId="801" priority="773" operator="between">
      <formula>0</formula>
      <formula>0</formula>
    </cfRule>
  </conditionalFormatting>
  <conditionalFormatting sqref="AB168 AD168 AF168">
    <cfRule type="cellIs" dxfId="800" priority="774" operator="between">
      <formula>0</formula>
      <formula>0</formula>
    </cfRule>
  </conditionalFormatting>
  <conditionalFormatting sqref="D168:F168 H168 J168 L168:AA168">
    <cfRule type="cellIs" dxfId="799" priority="775" operator="between">
      <formula>0</formula>
      <formula>0</formula>
    </cfRule>
  </conditionalFormatting>
  <conditionalFormatting sqref="AB161 AD161 AF161">
    <cfRule type="cellIs" dxfId="798" priority="776" operator="between">
      <formula>0</formula>
      <formula>0</formula>
    </cfRule>
  </conditionalFormatting>
  <conditionalFormatting sqref="D161:F161 H161 J161 L161:AA161">
    <cfRule type="cellIs" dxfId="797" priority="777" operator="between">
      <formula>0</formula>
      <formula>0</formula>
    </cfRule>
  </conditionalFormatting>
  <conditionalFormatting sqref="AB155 AD155 AF155">
    <cfRule type="cellIs" dxfId="796" priority="778" operator="between">
      <formula>0</formula>
      <formula>0</formula>
    </cfRule>
  </conditionalFormatting>
  <conditionalFormatting sqref="D155:F155 H155 J155 L155:AA155">
    <cfRule type="cellIs" dxfId="795" priority="779" operator="between">
      <formula>0</formula>
      <formula>0</formula>
    </cfRule>
  </conditionalFormatting>
  <conditionalFormatting sqref="AB149 AD149 AF149">
    <cfRule type="cellIs" dxfId="794" priority="780" operator="between">
      <formula>0</formula>
      <formula>0</formula>
    </cfRule>
  </conditionalFormatting>
  <conditionalFormatting sqref="D149:F149 H149 J149 L149:AA149">
    <cfRule type="cellIs" dxfId="793" priority="781" operator="between">
      <formula>0</formula>
      <formula>0</formula>
    </cfRule>
  </conditionalFormatting>
  <conditionalFormatting sqref="AB143 AD143 AF143">
    <cfRule type="cellIs" dxfId="792" priority="782" operator="between">
      <formula>0</formula>
      <formula>0</formula>
    </cfRule>
  </conditionalFormatting>
  <conditionalFormatting sqref="D143:F143 H143 J143 L143:AA143">
    <cfRule type="cellIs" dxfId="791" priority="783" operator="between">
      <formula>0</formula>
      <formula>0</formula>
    </cfRule>
  </conditionalFormatting>
  <conditionalFormatting sqref="AB137 AD137 AF137">
    <cfRule type="cellIs" dxfId="790" priority="784" operator="between">
      <formula>0</formula>
      <formula>0</formula>
    </cfRule>
  </conditionalFormatting>
  <conditionalFormatting sqref="D137:F137 H137 J137 L137:AA137">
    <cfRule type="cellIs" dxfId="789" priority="785" operator="between">
      <formula>0</formula>
      <formula>0</formula>
    </cfRule>
  </conditionalFormatting>
  <conditionalFormatting sqref="AB130 AD130 AF130">
    <cfRule type="cellIs" dxfId="788" priority="786" operator="between">
      <formula>0</formula>
      <formula>0</formula>
    </cfRule>
  </conditionalFormatting>
  <conditionalFormatting sqref="D130:F130 H130 J130 L130:AA130">
    <cfRule type="cellIs" dxfId="787" priority="787" operator="between">
      <formula>0</formula>
      <formula>0</formula>
    </cfRule>
  </conditionalFormatting>
  <conditionalFormatting sqref="AB124 AD124 AF124">
    <cfRule type="cellIs" dxfId="786" priority="788" operator="between">
      <formula>0</formula>
      <formula>0</formula>
    </cfRule>
  </conditionalFormatting>
  <conditionalFormatting sqref="D124:F124 H124 J124 L124:AA124">
    <cfRule type="cellIs" dxfId="785" priority="789" operator="between">
      <formula>0</formula>
      <formula>0</formula>
    </cfRule>
  </conditionalFormatting>
  <conditionalFormatting sqref="AB118 AD118 AF118">
    <cfRule type="cellIs" dxfId="784" priority="790" operator="between">
      <formula>0</formula>
      <formula>0</formula>
    </cfRule>
  </conditionalFormatting>
  <conditionalFormatting sqref="AB396 AD396 AF396">
    <cfRule type="cellIs" dxfId="783" priority="698" operator="between">
      <formula>0</formula>
      <formula>0</formula>
    </cfRule>
  </conditionalFormatting>
  <conditionalFormatting sqref="AB213 AD213 AF213">
    <cfRule type="cellIs" dxfId="782" priority="758" operator="between">
      <formula>0</formula>
      <formula>0</formula>
    </cfRule>
  </conditionalFormatting>
  <conditionalFormatting sqref="D118:F118 H118 J118 L118:AA118">
    <cfRule type="cellIs" dxfId="781" priority="791" operator="between">
      <formula>0</formula>
      <formula>0</formula>
    </cfRule>
  </conditionalFormatting>
  <conditionalFormatting sqref="AB112 AD112 AF112">
    <cfRule type="cellIs" dxfId="780" priority="792" operator="between">
      <formula>0</formula>
      <formula>0</formula>
    </cfRule>
  </conditionalFormatting>
  <conditionalFormatting sqref="D112:F112 H112 J112 L112:AA112">
    <cfRule type="cellIs" dxfId="779" priority="793" operator="between">
      <formula>0</formula>
      <formula>0</formula>
    </cfRule>
  </conditionalFormatting>
  <conditionalFormatting sqref="AB105 AD105 AF105">
    <cfRule type="cellIs" dxfId="778" priority="794" operator="between">
      <formula>0</formula>
      <formula>0</formula>
    </cfRule>
  </conditionalFormatting>
  <conditionalFormatting sqref="D105:F105 H105 J105 L105:AA105">
    <cfRule type="cellIs" dxfId="777" priority="795" operator="between">
      <formula>0</formula>
      <formula>0</formula>
    </cfRule>
  </conditionalFormatting>
  <conditionalFormatting sqref="AB99 AD99 AF99">
    <cfRule type="cellIs" dxfId="776" priority="796" operator="between">
      <formula>0</formula>
      <formula>0</formula>
    </cfRule>
  </conditionalFormatting>
  <conditionalFormatting sqref="D99:F99 H99 J99 L99:AA99">
    <cfRule type="cellIs" dxfId="775" priority="797" operator="between">
      <formula>0</formula>
      <formula>0</formula>
    </cfRule>
  </conditionalFormatting>
  <conditionalFormatting sqref="AB93 AD93 AF93">
    <cfRule type="cellIs" dxfId="774" priority="798" operator="between">
      <formula>0</formula>
      <formula>0</formula>
    </cfRule>
  </conditionalFormatting>
  <conditionalFormatting sqref="D93:F93 H93 J93 L93:AA93">
    <cfRule type="cellIs" dxfId="773" priority="799" operator="between">
      <formula>0</formula>
      <formula>0</formula>
    </cfRule>
  </conditionalFormatting>
  <conditionalFormatting sqref="AB87 AD87 AF87">
    <cfRule type="cellIs" dxfId="772" priority="800" operator="between">
      <formula>0</formula>
      <formula>0</formula>
    </cfRule>
  </conditionalFormatting>
  <conditionalFormatting sqref="D87:F87 H87 J87 L87:AA87">
    <cfRule type="cellIs" dxfId="771" priority="801" operator="between">
      <formula>0</formula>
      <formula>0</formula>
    </cfRule>
  </conditionalFormatting>
  <conditionalFormatting sqref="AB81 AD81 AF81">
    <cfRule type="cellIs" dxfId="770" priority="802" operator="between">
      <formula>0</formula>
      <formula>0</formula>
    </cfRule>
  </conditionalFormatting>
  <conditionalFormatting sqref="D81:F81 H81 J81 L81:AA81">
    <cfRule type="cellIs" dxfId="769" priority="803" operator="between">
      <formula>0</formula>
      <formula>0</formula>
    </cfRule>
  </conditionalFormatting>
  <conditionalFormatting sqref="AB76 AD76 AF76">
    <cfRule type="cellIs" dxfId="768" priority="804" operator="between">
      <formula>0</formula>
      <formula>0</formula>
    </cfRule>
  </conditionalFormatting>
  <conditionalFormatting sqref="D76:F76 H76 J76 L76:AA76">
    <cfRule type="cellIs" dxfId="767" priority="805" operator="between">
      <formula>0</formula>
      <formula>0</formula>
    </cfRule>
  </conditionalFormatting>
  <conditionalFormatting sqref="AB70 AD70 AF70">
    <cfRule type="cellIs" dxfId="766" priority="806" operator="between">
      <formula>0</formula>
      <formula>0</formula>
    </cfRule>
  </conditionalFormatting>
  <conditionalFormatting sqref="D70:F70 H70 J70 L70:AA70">
    <cfRule type="cellIs" dxfId="765" priority="807" operator="between">
      <formula>0</formula>
      <formula>0</formula>
    </cfRule>
  </conditionalFormatting>
  <conditionalFormatting sqref="AB64 AD64 AF64">
    <cfRule type="cellIs" dxfId="764" priority="808" operator="between">
      <formula>0</formula>
      <formula>0</formula>
    </cfRule>
  </conditionalFormatting>
  <conditionalFormatting sqref="D64:F64 H64 J64 L64:AA64">
    <cfRule type="cellIs" dxfId="763" priority="809" operator="between">
      <formula>0</formula>
      <formula>0</formula>
    </cfRule>
  </conditionalFormatting>
  <conditionalFormatting sqref="AB58 AD58 AF58">
    <cfRule type="cellIs" dxfId="762" priority="810" operator="between">
      <formula>0</formula>
      <formula>0</formula>
    </cfRule>
  </conditionalFormatting>
  <conditionalFormatting sqref="D58:F58 H58 J58 L58:AA58">
    <cfRule type="cellIs" dxfId="761" priority="811" operator="between">
      <formula>0</formula>
      <formula>0</formula>
    </cfRule>
  </conditionalFormatting>
  <conditionalFormatting sqref="AB51 AD51 AF51">
    <cfRule type="cellIs" dxfId="760" priority="812" operator="between">
      <formula>0</formula>
      <formula>0</formula>
    </cfRule>
  </conditionalFormatting>
  <conditionalFormatting sqref="D51:F51 H51 J51 L51:AA51">
    <cfRule type="cellIs" dxfId="759" priority="813" operator="between">
      <formula>0</formula>
      <formula>0</formula>
    </cfRule>
  </conditionalFormatting>
  <conditionalFormatting sqref="AB45 AD45 AF45">
    <cfRule type="cellIs" dxfId="758" priority="814" operator="between">
      <formula>0</formula>
      <formula>0</formula>
    </cfRule>
  </conditionalFormatting>
  <conditionalFormatting sqref="D45:F45 H45 J45 L45:AA45">
    <cfRule type="cellIs" dxfId="757" priority="815" operator="between">
      <formula>0</formula>
      <formula>0</formula>
    </cfRule>
  </conditionalFormatting>
  <conditionalFormatting sqref="A32">
    <cfRule type="cellIs" dxfId="756" priority="694" operator="between">
      <formula>0</formula>
      <formula>0</formula>
    </cfRule>
  </conditionalFormatting>
  <conditionalFormatting sqref="D213:F213 H213 J213 L213:AA213">
    <cfRule type="cellIs" dxfId="755" priority="759" operator="between">
      <formula>0</formula>
      <formula>0</formula>
    </cfRule>
  </conditionalFormatting>
  <conditionalFormatting sqref="AB39 AD39 AF39">
    <cfRule type="cellIs" dxfId="754" priority="816" operator="between">
      <formula>0</formula>
      <formula>0</formula>
    </cfRule>
  </conditionalFormatting>
  <conditionalFormatting sqref="D33:F33 H33 J33 L33:AA33">
    <cfRule type="cellIs" dxfId="753" priority="819" operator="between">
      <formula>0</formula>
      <formula>0</formula>
    </cfRule>
  </conditionalFormatting>
  <conditionalFormatting sqref="AB26 AD26 AF26">
    <cfRule type="cellIs" dxfId="752" priority="820" operator="between">
      <formula>0</formula>
      <formula>0</formula>
    </cfRule>
  </conditionalFormatting>
  <conditionalFormatting sqref="D26:F26 H26 J26 L26:AA26">
    <cfRule type="cellIs" dxfId="751" priority="821" operator="between">
      <formula>0</formula>
      <formula>0</formula>
    </cfRule>
  </conditionalFormatting>
  <conditionalFormatting sqref="AB20 AD20 AF20">
    <cfRule type="cellIs" dxfId="750" priority="822" operator="between">
      <formula>0</formula>
      <formula>0</formula>
    </cfRule>
  </conditionalFormatting>
  <conditionalFormatting sqref="D20:F20 H20 J20 L20:AA20">
    <cfRule type="cellIs" dxfId="749" priority="823" operator="between">
      <formula>0</formula>
      <formula>0</formula>
    </cfRule>
  </conditionalFormatting>
  <conditionalFormatting sqref="AB14 AD14 AF14">
    <cfRule type="cellIs" dxfId="748" priority="824" operator="between">
      <formula>0</formula>
      <formula>0</formula>
    </cfRule>
  </conditionalFormatting>
  <conditionalFormatting sqref="D14:F14 H14 J14 L14:AA14">
    <cfRule type="cellIs" dxfId="747" priority="825" operator="between">
      <formula>0</formula>
      <formula>0</formula>
    </cfRule>
  </conditionalFormatting>
  <conditionalFormatting sqref="AB33 AD33 AF33">
    <cfRule type="cellIs" dxfId="746" priority="818" operator="between">
      <formula>0</formula>
      <formula>0</formula>
    </cfRule>
  </conditionalFormatting>
  <conditionalFormatting sqref="D39:F39 H39 J39 L39:AA39">
    <cfRule type="cellIs" dxfId="745" priority="817" operator="between">
      <formula>0</formula>
      <formula>0</formula>
    </cfRule>
  </conditionalFormatting>
  <conditionalFormatting sqref="AB207 AD207 AF207">
    <cfRule type="cellIs" dxfId="744" priority="760" operator="between">
      <formula>0</formula>
      <formula>0</formula>
    </cfRule>
  </conditionalFormatting>
  <conditionalFormatting sqref="D219:F219 H219 J219 L219:AA219">
    <cfRule type="cellIs" dxfId="743" priority="757" operator="between">
      <formula>0</formula>
      <formula>0</formula>
    </cfRule>
  </conditionalFormatting>
  <conditionalFormatting sqref="AB225 AD225 AF225">
    <cfRule type="cellIs" dxfId="742" priority="754" operator="between">
      <formula>0</formula>
      <formula>0</formula>
    </cfRule>
  </conditionalFormatting>
  <conditionalFormatting sqref="AB219 AD219 AF219">
    <cfRule type="cellIs" dxfId="741" priority="756" operator="between">
      <formula>0</formula>
      <formula>0</formula>
    </cfRule>
  </conditionalFormatting>
  <conditionalFormatting sqref="D225:F225 H225 J225 L225:AA225">
    <cfRule type="cellIs" dxfId="740" priority="755" operator="between">
      <formula>0</formula>
      <formula>0</formula>
    </cfRule>
  </conditionalFormatting>
  <conditionalFormatting sqref="D231:F231 H231 J231 L231:AA231">
    <cfRule type="cellIs" dxfId="739" priority="753" operator="between">
      <formula>0</formula>
      <formula>0</formula>
    </cfRule>
  </conditionalFormatting>
  <conditionalFormatting sqref="AB237 AD237 AF237">
    <cfRule type="cellIs" dxfId="738" priority="750" operator="between">
      <formula>0</formula>
      <formula>0</formula>
    </cfRule>
  </conditionalFormatting>
  <conditionalFormatting sqref="AB231 AD231 AF231">
    <cfRule type="cellIs" dxfId="737" priority="752" operator="between">
      <formula>0</formula>
      <formula>0</formula>
    </cfRule>
  </conditionalFormatting>
  <conditionalFormatting sqref="D237:F237 H237 J237 L237:AA237">
    <cfRule type="cellIs" dxfId="736" priority="751" operator="between">
      <formula>0</formula>
      <formula>0</formula>
    </cfRule>
  </conditionalFormatting>
  <conditionalFormatting sqref="D244:F244 H244 J244 L244:AA244">
    <cfRule type="cellIs" dxfId="735" priority="749" operator="between">
      <formula>0</formula>
      <formula>0</formula>
    </cfRule>
  </conditionalFormatting>
  <conditionalFormatting sqref="AB250 AD250 AF250">
    <cfRule type="cellIs" dxfId="734" priority="746" operator="between">
      <formula>0</formula>
      <formula>0</formula>
    </cfRule>
  </conditionalFormatting>
  <conditionalFormatting sqref="AB244 AD244 AF244">
    <cfRule type="cellIs" dxfId="733" priority="748" operator="between">
      <formula>0</formula>
      <formula>0</formula>
    </cfRule>
  </conditionalFormatting>
  <conditionalFormatting sqref="D250:F250 H250 J250 L250:AA250">
    <cfRule type="cellIs" dxfId="732" priority="747" operator="between">
      <formula>0</formula>
      <formula>0</formula>
    </cfRule>
  </conditionalFormatting>
  <conditionalFormatting sqref="D255:F255 H255 J255 L255:AA255">
    <cfRule type="cellIs" dxfId="731" priority="745" operator="between">
      <formula>0</formula>
      <formula>0</formula>
    </cfRule>
  </conditionalFormatting>
  <conditionalFormatting sqref="AB261 AD261 AF261">
    <cfRule type="cellIs" dxfId="730" priority="742" operator="between">
      <formula>0</formula>
      <formula>0</formula>
    </cfRule>
  </conditionalFormatting>
  <conditionalFormatting sqref="AB255 AD255 AF255">
    <cfRule type="cellIs" dxfId="729" priority="744" operator="between">
      <formula>0</formula>
      <formula>0</formula>
    </cfRule>
  </conditionalFormatting>
  <conditionalFormatting sqref="D261:F261 H261 J261 L261:AA261">
    <cfRule type="cellIs" dxfId="728" priority="743" operator="between">
      <formula>0</formula>
      <formula>0</formula>
    </cfRule>
  </conditionalFormatting>
  <conditionalFormatting sqref="D268:F268 H268 J268 L268:AA268">
    <cfRule type="cellIs" dxfId="727" priority="741" operator="between">
      <formula>0</formula>
      <formula>0</formula>
    </cfRule>
  </conditionalFormatting>
  <conditionalFormatting sqref="AB274 AD274 AF274">
    <cfRule type="cellIs" dxfId="726" priority="738" operator="between">
      <formula>0</formula>
      <formula>0</formula>
    </cfRule>
  </conditionalFormatting>
  <conditionalFormatting sqref="AB268 AD268 AF268">
    <cfRule type="cellIs" dxfId="725" priority="740" operator="between">
      <formula>0</formula>
      <formula>0</formula>
    </cfRule>
  </conditionalFormatting>
  <conditionalFormatting sqref="D274:F274 H274 J274 L274:AA274">
    <cfRule type="cellIs" dxfId="724" priority="739" operator="between">
      <formula>0</formula>
      <formula>0</formula>
    </cfRule>
  </conditionalFormatting>
  <conditionalFormatting sqref="D280:F280 H280 J280 L280:AA280">
    <cfRule type="cellIs" dxfId="723" priority="737" operator="between">
      <formula>0</formula>
      <formula>0</formula>
    </cfRule>
  </conditionalFormatting>
  <conditionalFormatting sqref="AB286 AD286 AF286">
    <cfRule type="cellIs" dxfId="722" priority="734" operator="between">
      <formula>0</formula>
      <formula>0</formula>
    </cfRule>
  </conditionalFormatting>
  <conditionalFormatting sqref="AB280 AD280 AF280">
    <cfRule type="cellIs" dxfId="721" priority="736" operator="between">
      <formula>0</formula>
      <formula>0</formula>
    </cfRule>
  </conditionalFormatting>
  <conditionalFormatting sqref="D286:F286 H286 J286 L286:AA286">
    <cfRule type="cellIs" dxfId="720" priority="735" operator="between">
      <formula>0</formula>
      <formula>0</formula>
    </cfRule>
  </conditionalFormatting>
  <conditionalFormatting sqref="D292:F292 H292 J292 L292:AA292">
    <cfRule type="cellIs" dxfId="719" priority="733" operator="between">
      <formula>0</formula>
      <formula>0</formula>
    </cfRule>
  </conditionalFormatting>
  <conditionalFormatting sqref="AB292 AD292 AF292">
    <cfRule type="cellIs" dxfId="718" priority="732" operator="between">
      <formula>0</formula>
      <formula>0</formula>
    </cfRule>
  </conditionalFormatting>
  <conditionalFormatting sqref="AB299 AD299 AF299">
    <cfRule type="cellIs" dxfId="717" priority="730" operator="between">
      <formula>0</formula>
      <formula>0</formula>
    </cfRule>
  </conditionalFormatting>
  <conditionalFormatting sqref="D299:F299 H299 J299 L299:AA299">
    <cfRule type="cellIs" dxfId="716" priority="731" operator="between">
      <formula>0</formula>
      <formula>0</formula>
    </cfRule>
  </conditionalFormatting>
  <conditionalFormatting sqref="D305:F305 H305 J305 L305:AA305">
    <cfRule type="cellIs" dxfId="715" priority="729" operator="between">
      <formula>0</formula>
      <formula>0</formula>
    </cfRule>
  </conditionalFormatting>
  <conditionalFormatting sqref="AB305 AD305 AF305">
    <cfRule type="cellIs" dxfId="714" priority="728" operator="between">
      <formula>0</formula>
      <formula>0</formula>
    </cfRule>
  </conditionalFormatting>
  <conditionalFormatting sqref="AB311 AD311 AF311">
    <cfRule type="cellIs" dxfId="713" priority="726" operator="between">
      <formula>0</formula>
      <formula>0</formula>
    </cfRule>
  </conditionalFormatting>
  <conditionalFormatting sqref="D311:F311 H311 J311 L311:AA311">
    <cfRule type="cellIs" dxfId="712" priority="727" operator="between">
      <formula>0</formula>
      <formula>0</formula>
    </cfRule>
  </conditionalFormatting>
  <conditionalFormatting sqref="D317:F317 H317 J317 L317:AA317">
    <cfRule type="cellIs" dxfId="711" priority="725" operator="between">
      <formula>0</formula>
      <formula>0</formula>
    </cfRule>
  </conditionalFormatting>
  <conditionalFormatting sqref="AB317 AD317 AF317">
    <cfRule type="cellIs" dxfId="710" priority="724" operator="between">
      <formula>0</formula>
      <formula>0</formula>
    </cfRule>
  </conditionalFormatting>
  <conditionalFormatting sqref="AB324 AD324 AF324">
    <cfRule type="cellIs" dxfId="709" priority="722" operator="between">
      <formula>0</formula>
      <formula>0</formula>
    </cfRule>
  </conditionalFormatting>
  <conditionalFormatting sqref="D324:F324 H324 J324 L324:AA324">
    <cfRule type="cellIs" dxfId="708" priority="723" operator="between">
      <formula>0</formula>
      <formula>0</formula>
    </cfRule>
  </conditionalFormatting>
  <conditionalFormatting sqref="D330:F330 H330 J330 L330:AA330">
    <cfRule type="cellIs" dxfId="707" priority="721" operator="between">
      <formula>0</formula>
      <formula>0</formula>
    </cfRule>
  </conditionalFormatting>
  <conditionalFormatting sqref="AB330 AD330 AF330">
    <cfRule type="cellIs" dxfId="706" priority="720" operator="between">
      <formula>0</formula>
      <formula>0</formula>
    </cfRule>
  </conditionalFormatting>
  <conditionalFormatting sqref="AB336 AD336 AF336">
    <cfRule type="cellIs" dxfId="705" priority="718" operator="between">
      <formula>0</formula>
      <formula>0</formula>
    </cfRule>
  </conditionalFormatting>
  <conditionalFormatting sqref="D336:F336 H336 J336 L336:AA336">
    <cfRule type="cellIs" dxfId="704" priority="719" operator="between">
      <formula>0</formula>
      <formula>0</formula>
    </cfRule>
  </conditionalFormatting>
  <conditionalFormatting sqref="D342:F342 H342 J342 L342:AA342">
    <cfRule type="cellIs" dxfId="703" priority="717" operator="between">
      <formula>0</formula>
      <formula>0</formula>
    </cfRule>
  </conditionalFormatting>
  <conditionalFormatting sqref="AB342 AD342 AF342">
    <cfRule type="cellIs" dxfId="702" priority="716" operator="between">
      <formula>0</formula>
      <formula>0</formula>
    </cfRule>
  </conditionalFormatting>
  <conditionalFormatting sqref="AB349 AD349 AF349">
    <cfRule type="cellIs" dxfId="701" priority="714" operator="between">
      <formula>0</formula>
      <formula>0</formula>
    </cfRule>
  </conditionalFormatting>
  <conditionalFormatting sqref="D349:F349 H349 J349 L349:AA349">
    <cfRule type="cellIs" dxfId="700" priority="715" operator="between">
      <formula>0</formula>
      <formula>0</formula>
    </cfRule>
  </conditionalFormatting>
  <conditionalFormatting sqref="D355:F355 H355 J355 L355:AA355">
    <cfRule type="cellIs" dxfId="699" priority="713" operator="between">
      <formula>0</formula>
      <formula>0</formula>
    </cfRule>
  </conditionalFormatting>
  <conditionalFormatting sqref="AB355 AD355 AF355">
    <cfRule type="cellIs" dxfId="698" priority="712" operator="between">
      <formula>0</formula>
      <formula>0</formula>
    </cfRule>
  </conditionalFormatting>
  <conditionalFormatting sqref="D360:F360 H360 J360 L360:AA360">
    <cfRule type="cellIs" dxfId="697" priority="711" operator="between">
      <formula>0</formula>
      <formula>0</formula>
    </cfRule>
  </conditionalFormatting>
  <conditionalFormatting sqref="AB366 AD366 AF366">
    <cfRule type="cellIs" dxfId="696" priority="708" operator="between">
      <formula>0</formula>
      <formula>0</formula>
    </cfRule>
  </conditionalFormatting>
  <conditionalFormatting sqref="D366:F366 H366 J366 L366:AA366">
    <cfRule type="cellIs" dxfId="695" priority="709" operator="between">
      <formula>0</formula>
      <formula>0</formula>
    </cfRule>
  </conditionalFormatting>
  <conditionalFormatting sqref="AB360 AD360 AF360">
    <cfRule type="cellIs" dxfId="694" priority="710" operator="between">
      <formula>0</formula>
      <formula>0</formula>
    </cfRule>
  </conditionalFormatting>
  <conditionalFormatting sqref="D396:F396 H396 J396 L396:AA396">
    <cfRule type="cellIs" dxfId="693" priority="699" operator="between">
      <formula>0</formula>
      <formula>0</formula>
    </cfRule>
  </conditionalFormatting>
  <conditionalFormatting sqref="D372:F372 H372 J372 L372:AA372">
    <cfRule type="cellIs" dxfId="692" priority="707" operator="between">
      <formula>0</formula>
      <formula>0</formula>
    </cfRule>
  </conditionalFormatting>
  <conditionalFormatting sqref="AB372 AD372 AF372">
    <cfRule type="cellIs" dxfId="691" priority="706" operator="between">
      <formula>0</formula>
      <formula>0</formula>
    </cfRule>
  </conditionalFormatting>
  <conditionalFormatting sqref="AB379 AD379 AF379">
    <cfRule type="cellIs" dxfId="690" priority="704" operator="between">
      <formula>0</formula>
      <formula>0</formula>
    </cfRule>
  </conditionalFormatting>
  <conditionalFormatting sqref="D379:F379 H379 J379 L379:AA379">
    <cfRule type="cellIs" dxfId="689" priority="705" operator="between">
      <formula>0</formula>
      <formula>0</formula>
    </cfRule>
  </conditionalFormatting>
  <conditionalFormatting sqref="AB385 AD385 AF385">
    <cfRule type="cellIs" dxfId="688" priority="702" operator="between">
      <formula>0</formula>
      <formula>0</formula>
    </cfRule>
  </conditionalFormatting>
  <conditionalFormatting sqref="D385:F385 H385 J385 L385:AA385">
    <cfRule type="cellIs" dxfId="687" priority="703" operator="between">
      <formula>0</formula>
      <formula>0</formula>
    </cfRule>
  </conditionalFormatting>
  <conditionalFormatting sqref="AB391 AD391 AF391">
    <cfRule type="cellIs" dxfId="686" priority="700" operator="between">
      <formula>0</formula>
      <formula>0</formula>
    </cfRule>
  </conditionalFormatting>
  <conditionalFormatting sqref="D391:F391 H391 J391 L391:AA391">
    <cfRule type="cellIs" dxfId="685" priority="701" operator="between">
      <formula>0</formula>
      <formula>0</formula>
    </cfRule>
  </conditionalFormatting>
  <conditionalFormatting sqref="AB32 AD32 AF32">
    <cfRule type="cellIs" dxfId="684" priority="695" operator="between">
      <formula>0</formula>
      <formula>0</formula>
    </cfRule>
  </conditionalFormatting>
  <conditionalFormatting sqref="AB57 AD57 AF57">
    <cfRule type="cellIs" dxfId="683" priority="691" operator="between">
      <formula>0</formula>
      <formula>0</formula>
    </cfRule>
  </conditionalFormatting>
  <conditionalFormatting sqref="B32:C32">
    <cfRule type="cellIs" dxfId="682" priority="697" operator="between">
      <formula>0</formula>
      <formula>0</formula>
    </cfRule>
  </conditionalFormatting>
  <conditionalFormatting sqref="D32:F32 H32 J32 L32:AA32">
    <cfRule type="cellIs" dxfId="681" priority="696" operator="between">
      <formula>0</formula>
      <formula>0</formula>
    </cfRule>
  </conditionalFormatting>
  <conditionalFormatting sqref="AB85 AD85 AF85">
    <cfRule type="cellIs" dxfId="680" priority="688" operator="between">
      <formula>0</formula>
      <formula>0</formula>
    </cfRule>
  </conditionalFormatting>
  <conditionalFormatting sqref="B57:C57">
    <cfRule type="cellIs" dxfId="679" priority="693" operator="between">
      <formula>0</formula>
      <formula>0</formula>
    </cfRule>
  </conditionalFormatting>
  <conditionalFormatting sqref="D57:AA57">
    <cfRule type="cellIs" dxfId="678" priority="692" operator="between">
      <formula>0</formula>
      <formula>0</formula>
    </cfRule>
  </conditionalFormatting>
  <conditionalFormatting sqref="AB111 AD111 AF111">
    <cfRule type="cellIs" dxfId="677" priority="685" operator="between">
      <formula>0</formula>
      <formula>0</formula>
    </cfRule>
  </conditionalFormatting>
  <conditionalFormatting sqref="B85:C85">
    <cfRule type="cellIs" dxfId="676" priority="690" operator="between">
      <formula>0</formula>
      <formula>0</formula>
    </cfRule>
  </conditionalFormatting>
  <conditionalFormatting sqref="D85:F85 H85 J85 L85:AA85">
    <cfRule type="cellIs" dxfId="675" priority="689" operator="between">
      <formula>0</formula>
      <formula>0</formula>
    </cfRule>
  </conditionalFormatting>
  <conditionalFormatting sqref="AB136 AD136 AF136">
    <cfRule type="cellIs" dxfId="674" priority="682" operator="between">
      <formula>0</formula>
      <formula>0</formula>
    </cfRule>
  </conditionalFormatting>
  <conditionalFormatting sqref="B111:C111">
    <cfRule type="cellIs" dxfId="673" priority="687" operator="between">
      <formula>0</formula>
      <formula>0</formula>
    </cfRule>
  </conditionalFormatting>
  <conditionalFormatting sqref="D111:F111 H111 J111 L111:AA111">
    <cfRule type="cellIs" dxfId="672" priority="686" operator="between">
      <formula>0</formula>
      <formula>0</formula>
    </cfRule>
  </conditionalFormatting>
  <conditionalFormatting sqref="AB164 AD164 AF164">
    <cfRule type="cellIs" dxfId="671" priority="679" operator="between">
      <formula>0</formula>
      <formula>0</formula>
    </cfRule>
  </conditionalFormatting>
  <conditionalFormatting sqref="B136:C136">
    <cfRule type="cellIs" dxfId="670" priority="684" operator="between">
      <formula>0</formula>
      <formula>0</formula>
    </cfRule>
  </conditionalFormatting>
  <conditionalFormatting sqref="D136:F136 H136 J136 L136:AA136">
    <cfRule type="cellIs" dxfId="669" priority="683" operator="between">
      <formula>0</formula>
      <formula>0</formula>
    </cfRule>
  </conditionalFormatting>
  <conditionalFormatting sqref="AB190 AD190 AF190">
    <cfRule type="cellIs" dxfId="668" priority="676" operator="between">
      <formula>0</formula>
      <formula>0</formula>
    </cfRule>
  </conditionalFormatting>
  <conditionalFormatting sqref="B164:C164">
    <cfRule type="cellIs" dxfId="667" priority="681" operator="between">
      <formula>0</formula>
      <formula>0</formula>
    </cfRule>
  </conditionalFormatting>
  <conditionalFormatting sqref="D164:F164 H164 J164 L164:AA164">
    <cfRule type="cellIs" dxfId="666" priority="680" operator="between">
      <formula>0</formula>
      <formula>0</formula>
    </cfRule>
  </conditionalFormatting>
  <conditionalFormatting sqref="AB212 AD212 AF212">
    <cfRule type="cellIs" dxfId="665" priority="673" operator="between">
      <formula>0</formula>
      <formula>0</formula>
    </cfRule>
  </conditionalFormatting>
  <conditionalFormatting sqref="B190:C190">
    <cfRule type="cellIs" dxfId="664" priority="678" operator="between">
      <formula>0</formula>
      <formula>0</formula>
    </cfRule>
  </conditionalFormatting>
  <conditionalFormatting sqref="D190:F190 H190 J190 L190:AA190">
    <cfRule type="cellIs" dxfId="663" priority="677" operator="between">
      <formula>0</formula>
      <formula>0</formula>
    </cfRule>
  </conditionalFormatting>
  <conditionalFormatting sqref="AB240 AD240 AF240">
    <cfRule type="cellIs" dxfId="662" priority="670" operator="between">
      <formula>0</formula>
      <formula>0</formula>
    </cfRule>
  </conditionalFormatting>
  <conditionalFormatting sqref="B212:C212">
    <cfRule type="cellIs" dxfId="661" priority="675" operator="between">
      <formula>0</formula>
      <formula>0</formula>
    </cfRule>
  </conditionalFormatting>
  <conditionalFormatting sqref="D212:F212 H212 J212 L212:AA212">
    <cfRule type="cellIs" dxfId="660" priority="674" operator="between">
      <formula>0</formula>
      <formula>0</formula>
    </cfRule>
  </conditionalFormatting>
  <conditionalFormatting sqref="AB267 AD267 AF267">
    <cfRule type="cellIs" dxfId="659" priority="667" operator="between">
      <formula>0</formula>
      <formula>0</formula>
    </cfRule>
  </conditionalFormatting>
  <conditionalFormatting sqref="B240:C240">
    <cfRule type="cellIs" dxfId="658" priority="672" operator="between">
      <formula>0</formula>
      <formula>0</formula>
    </cfRule>
  </conditionalFormatting>
  <conditionalFormatting sqref="D240:F240 H240 J240 L240:AA240">
    <cfRule type="cellIs" dxfId="657" priority="671" operator="between">
      <formula>0</formula>
      <formula>0</formula>
    </cfRule>
  </conditionalFormatting>
  <conditionalFormatting sqref="AB294 AD294 AF294">
    <cfRule type="cellIs" dxfId="656" priority="664" operator="between">
      <formula>0</formula>
      <formula>0</formula>
    </cfRule>
  </conditionalFormatting>
  <conditionalFormatting sqref="B267:C267">
    <cfRule type="cellIs" dxfId="655" priority="669" operator="between">
      <formula>0</formula>
      <formula>0</formula>
    </cfRule>
  </conditionalFormatting>
  <conditionalFormatting sqref="D267:F267 H267 J267 L267:AA267">
    <cfRule type="cellIs" dxfId="654" priority="668" operator="between">
      <formula>0</formula>
      <formula>0</formula>
    </cfRule>
  </conditionalFormatting>
  <conditionalFormatting sqref="AB321 AD321 AF321">
    <cfRule type="cellIs" dxfId="653" priority="661" operator="between">
      <formula>0</formula>
      <formula>0</formula>
    </cfRule>
  </conditionalFormatting>
  <conditionalFormatting sqref="B294:C294">
    <cfRule type="cellIs" dxfId="652" priority="666" operator="between">
      <formula>0</formula>
      <formula>0</formula>
    </cfRule>
  </conditionalFormatting>
  <conditionalFormatting sqref="D294:F294 H294 J294 L294:AA294">
    <cfRule type="cellIs" dxfId="651" priority="665" operator="between">
      <formula>0</formula>
      <formula>0</formula>
    </cfRule>
  </conditionalFormatting>
  <conditionalFormatting sqref="AB348 AD348 AF348">
    <cfRule type="cellIs" dxfId="650" priority="658" operator="between">
      <formula>0</formula>
      <formula>0</formula>
    </cfRule>
  </conditionalFormatting>
  <conditionalFormatting sqref="B321:C321">
    <cfRule type="cellIs" dxfId="649" priority="663" operator="between">
      <formula>0</formula>
      <formula>0</formula>
    </cfRule>
  </conditionalFormatting>
  <conditionalFormatting sqref="D321:F321 H321 J321 L321:AA321">
    <cfRule type="cellIs" dxfId="648" priority="662" operator="between">
      <formula>0</formula>
      <formula>0</formula>
    </cfRule>
  </conditionalFormatting>
  <conditionalFormatting sqref="AB374 AD374 AF374">
    <cfRule type="cellIs" dxfId="647" priority="655" operator="between">
      <formula>0</formula>
      <formula>0</formula>
    </cfRule>
  </conditionalFormatting>
  <conditionalFormatting sqref="B348:C348">
    <cfRule type="cellIs" dxfId="646" priority="660" operator="between">
      <formula>0</formula>
      <formula>0</formula>
    </cfRule>
  </conditionalFormatting>
  <conditionalFormatting sqref="D348:F348 H348 J348 L348:AA348">
    <cfRule type="cellIs" dxfId="645" priority="659" operator="between">
      <formula>0</formula>
      <formula>0</formula>
    </cfRule>
  </conditionalFormatting>
  <conditionalFormatting sqref="B374:C374">
    <cfRule type="cellIs" dxfId="644" priority="657" operator="between">
      <formula>0</formula>
      <formula>0</formula>
    </cfRule>
  </conditionalFormatting>
  <conditionalFormatting sqref="D374:F374 H374 J374 L374:AA374">
    <cfRule type="cellIs" dxfId="643" priority="656" operator="between">
      <formula>0</formula>
      <formula>0</formula>
    </cfRule>
  </conditionalFormatting>
  <conditionalFormatting sqref="T9:U9 T11:U12">
    <cfRule type="cellIs" dxfId="642" priority="653" operator="between">
      <formula>0</formula>
      <formula>0</formula>
    </cfRule>
  </conditionalFormatting>
  <conditionalFormatting sqref="T10:U10 T13:U13">
    <cfRule type="cellIs" dxfId="641" priority="654" operator="between">
      <formula>0</formula>
      <formula>0</formula>
    </cfRule>
  </conditionalFormatting>
  <conditionalFormatting sqref="T15:U15 T17:U18">
    <cfRule type="cellIs" dxfId="640" priority="651" operator="between">
      <formula>0</formula>
      <formula>0</formula>
    </cfRule>
  </conditionalFormatting>
  <conditionalFormatting sqref="T16:U16 T19:U19">
    <cfRule type="cellIs" dxfId="639" priority="652" operator="between">
      <formula>0</formula>
      <formula>0</formula>
    </cfRule>
  </conditionalFormatting>
  <conditionalFormatting sqref="T21:U21 T23:U24">
    <cfRule type="cellIs" dxfId="638" priority="649" operator="between">
      <formula>0</formula>
      <formula>0</formula>
    </cfRule>
  </conditionalFormatting>
  <conditionalFormatting sqref="T22:U22 T25:U25">
    <cfRule type="cellIs" dxfId="637" priority="650" operator="between">
      <formula>0</formula>
      <formula>0</formula>
    </cfRule>
  </conditionalFormatting>
  <conditionalFormatting sqref="T27:U27 T29:U30">
    <cfRule type="cellIs" dxfId="636" priority="647" operator="between">
      <formula>0</formula>
      <formula>0</formula>
    </cfRule>
  </conditionalFormatting>
  <conditionalFormatting sqref="T28:U28 T31:U31">
    <cfRule type="cellIs" dxfId="635" priority="648" operator="between">
      <formula>0</formula>
      <formula>0</formula>
    </cfRule>
  </conditionalFormatting>
  <conditionalFormatting sqref="L7:M7">
    <cfRule type="cellIs" dxfId="634" priority="640" operator="between">
      <formula>0</formula>
      <formula>0</formula>
    </cfRule>
  </conditionalFormatting>
  <conditionalFormatting sqref="N5:Q5">
    <cfRule type="cellIs" dxfId="633" priority="646" operator="between">
      <formula>0</formula>
      <formula>0</formula>
    </cfRule>
  </conditionalFormatting>
  <conditionalFormatting sqref="L5:M6">
    <cfRule type="cellIs" dxfId="632" priority="645" operator="between">
      <formula>0</formula>
      <formula>0</formula>
    </cfRule>
  </conditionalFormatting>
  <conditionalFormatting sqref="N7:O7">
    <cfRule type="cellIs" dxfId="631" priority="643" operator="between">
      <formula>0</formula>
      <formula>0</formula>
    </cfRule>
  </conditionalFormatting>
  <conditionalFormatting sqref="N6:O6">
    <cfRule type="cellIs" dxfId="630" priority="644" operator="between">
      <formula>0</formula>
      <formula>0</formula>
    </cfRule>
  </conditionalFormatting>
  <conditionalFormatting sqref="P7:Q7">
    <cfRule type="cellIs" dxfId="629" priority="641" operator="between">
      <formula>0</formula>
      <formula>0</formula>
    </cfRule>
  </conditionalFormatting>
  <conditionalFormatting sqref="P6:Q6">
    <cfRule type="cellIs" dxfId="628" priority="642" operator="between">
      <formula>0</formula>
      <formula>0</formula>
    </cfRule>
  </conditionalFormatting>
  <conditionalFormatting sqref="N13:O13">
    <cfRule type="cellIs" dxfId="627" priority="637" operator="between">
      <formula>0</formula>
      <formula>0</formula>
    </cfRule>
  </conditionalFormatting>
  <conditionalFormatting sqref="N11:O11">
    <cfRule type="cellIs" dxfId="626" priority="639" operator="between">
      <formula>0</formula>
      <formula>0</formula>
    </cfRule>
  </conditionalFormatting>
  <conditionalFormatting sqref="N12:O12">
    <cfRule type="cellIs" dxfId="625" priority="638" operator="between">
      <formula>0</formula>
      <formula>0</formula>
    </cfRule>
  </conditionalFormatting>
  <conditionalFormatting sqref="N10:O10">
    <cfRule type="cellIs" dxfId="624" priority="636" operator="between">
      <formula>0</formula>
      <formula>0</formula>
    </cfRule>
  </conditionalFormatting>
  <conditionalFormatting sqref="N9:O9">
    <cfRule type="cellIs" dxfId="623" priority="635" operator="between">
      <formula>0</formula>
      <formula>0</formula>
    </cfRule>
  </conditionalFormatting>
  <conditionalFormatting sqref="P13:Q13">
    <cfRule type="cellIs" dxfId="622" priority="632" operator="between">
      <formula>0</formula>
      <formula>0</formula>
    </cfRule>
  </conditionalFormatting>
  <conditionalFormatting sqref="P11:Q11">
    <cfRule type="cellIs" dxfId="621" priority="634" operator="between">
      <formula>0</formula>
      <formula>0</formula>
    </cfRule>
  </conditionalFormatting>
  <conditionalFormatting sqref="P12:Q12">
    <cfRule type="cellIs" dxfId="620" priority="633" operator="between">
      <formula>0</formula>
      <formula>0</formula>
    </cfRule>
  </conditionalFormatting>
  <conditionalFormatting sqref="P10:Q10">
    <cfRule type="cellIs" dxfId="619" priority="631" operator="between">
      <formula>0</formula>
      <formula>0</formula>
    </cfRule>
  </conditionalFormatting>
  <conditionalFormatting sqref="P9:Q9">
    <cfRule type="cellIs" dxfId="618" priority="630" operator="between">
      <formula>0</formula>
      <formula>0</formula>
    </cfRule>
  </conditionalFormatting>
  <conditionalFormatting sqref="L9:M9 L11:M12">
    <cfRule type="cellIs" dxfId="617" priority="628" operator="between">
      <formula>0</formula>
      <formula>0</formula>
    </cfRule>
  </conditionalFormatting>
  <conditionalFormatting sqref="L10:M10 L13:M13">
    <cfRule type="cellIs" dxfId="616" priority="629" operator="between">
      <formula>0</formula>
      <formula>0</formula>
    </cfRule>
  </conditionalFormatting>
  <conditionalFormatting sqref="N18:O18 N16:O16">
    <cfRule type="cellIs" dxfId="615" priority="627" operator="between">
      <formula>0</formula>
      <formula>0</formula>
    </cfRule>
  </conditionalFormatting>
  <conditionalFormatting sqref="N17:O17">
    <cfRule type="cellIs" dxfId="614" priority="626" operator="between">
      <formula>0</formula>
      <formula>0</formula>
    </cfRule>
  </conditionalFormatting>
  <conditionalFormatting sqref="N15:O15">
    <cfRule type="cellIs" dxfId="613" priority="625" operator="between">
      <formula>0</formula>
      <formula>0</formula>
    </cfRule>
  </conditionalFormatting>
  <conditionalFormatting sqref="N19:O19">
    <cfRule type="cellIs" dxfId="612" priority="624" operator="between">
      <formula>0</formula>
      <formula>0</formula>
    </cfRule>
  </conditionalFormatting>
  <conditionalFormatting sqref="P18:Q18 P16:Q16">
    <cfRule type="cellIs" dxfId="611" priority="623" operator="between">
      <formula>0</formula>
      <formula>0</formula>
    </cfRule>
  </conditionalFormatting>
  <conditionalFormatting sqref="P17:Q17">
    <cfRule type="cellIs" dxfId="610" priority="622" operator="between">
      <formula>0</formula>
      <formula>0</formula>
    </cfRule>
  </conditionalFormatting>
  <conditionalFormatting sqref="P15:Q15">
    <cfRule type="cellIs" dxfId="609" priority="621" operator="between">
      <formula>0</formula>
      <formula>0</formula>
    </cfRule>
  </conditionalFormatting>
  <conditionalFormatting sqref="P19:Q19">
    <cfRule type="cellIs" dxfId="608" priority="620" operator="between">
      <formula>0</formula>
      <formula>0</formula>
    </cfRule>
  </conditionalFormatting>
  <conditionalFormatting sqref="L15:M15 L17:M18">
    <cfRule type="cellIs" dxfId="607" priority="618" operator="between">
      <formula>0</formula>
      <formula>0</formula>
    </cfRule>
  </conditionalFormatting>
  <conditionalFormatting sqref="L16:M16 L19:M19">
    <cfRule type="cellIs" dxfId="606" priority="619" operator="between">
      <formula>0</formula>
      <formula>0</formula>
    </cfRule>
  </conditionalFormatting>
  <conditionalFormatting sqref="N25:O25">
    <cfRule type="cellIs" dxfId="605" priority="617" operator="between">
      <formula>0</formula>
      <formula>0</formula>
    </cfRule>
  </conditionalFormatting>
  <conditionalFormatting sqref="N24:O24">
    <cfRule type="cellIs" dxfId="604" priority="615" operator="between">
      <formula>0</formula>
      <formula>0</formula>
    </cfRule>
  </conditionalFormatting>
  <conditionalFormatting sqref="N21:O21">
    <cfRule type="cellIs" dxfId="603" priority="613" operator="between">
      <formula>0</formula>
      <formula>0</formula>
    </cfRule>
  </conditionalFormatting>
  <conditionalFormatting sqref="N23:O23">
    <cfRule type="cellIs" dxfId="602" priority="616" operator="between">
      <formula>0</formula>
      <formula>0</formula>
    </cfRule>
  </conditionalFormatting>
  <conditionalFormatting sqref="N22:O22">
    <cfRule type="cellIs" dxfId="601" priority="614" operator="between">
      <formula>0</formula>
      <formula>0</formula>
    </cfRule>
  </conditionalFormatting>
  <conditionalFormatting sqref="P25:Q25">
    <cfRule type="cellIs" dxfId="600" priority="612" operator="between">
      <formula>0</formula>
      <formula>0</formula>
    </cfRule>
  </conditionalFormatting>
  <conditionalFormatting sqref="P24:Q24">
    <cfRule type="cellIs" dxfId="599" priority="610" operator="between">
      <formula>0</formula>
      <formula>0</formula>
    </cfRule>
  </conditionalFormatting>
  <conditionalFormatting sqref="P21:Q21">
    <cfRule type="cellIs" dxfId="598" priority="608" operator="between">
      <formula>0</formula>
      <formula>0</formula>
    </cfRule>
  </conditionalFormatting>
  <conditionalFormatting sqref="P23:Q23">
    <cfRule type="cellIs" dxfId="597" priority="611" operator="between">
      <formula>0</formula>
      <formula>0</formula>
    </cfRule>
  </conditionalFormatting>
  <conditionalFormatting sqref="P22:Q22">
    <cfRule type="cellIs" dxfId="596" priority="609" operator="between">
      <formula>0</formula>
      <formula>0</formula>
    </cfRule>
  </conditionalFormatting>
  <conditionalFormatting sqref="L21:M21 L23:M24">
    <cfRule type="cellIs" dxfId="595" priority="606" operator="between">
      <formula>0</formula>
      <formula>0</formula>
    </cfRule>
  </conditionalFormatting>
  <conditionalFormatting sqref="L22:M22 L25:M25">
    <cfRule type="cellIs" dxfId="594" priority="607" operator="between">
      <formula>0</formula>
      <formula>0</formula>
    </cfRule>
  </conditionalFormatting>
  <conditionalFormatting sqref="A4">
    <cfRule type="cellIs" dxfId="593" priority="605" operator="between">
      <formula>0</formula>
      <formula>0</formula>
    </cfRule>
  </conditionalFormatting>
  <conditionalFormatting sqref="A118">
    <cfRule type="cellIs" dxfId="592" priority="604" operator="between">
      <formula>0</formula>
      <formula>0</formula>
    </cfRule>
  </conditionalFormatting>
  <conditionalFormatting sqref="A124">
    <cfRule type="cellIs" dxfId="591" priority="603" operator="between">
      <formula>0</formula>
      <formula>0</formula>
    </cfRule>
  </conditionalFormatting>
  <conditionalFormatting sqref="A130">
    <cfRule type="cellIs" dxfId="590" priority="602" operator="between">
      <formula>0</formula>
      <formula>0</formula>
    </cfRule>
  </conditionalFormatting>
  <conditionalFormatting sqref="A137">
    <cfRule type="cellIs" dxfId="589" priority="601" operator="between">
      <formula>0</formula>
      <formula>0</formula>
    </cfRule>
  </conditionalFormatting>
  <conditionalFormatting sqref="A143">
    <cfRule type="cellIs" dxfId="588" priority="600" operator="between">
      <formula>0</formula>
      <formula>0</formula>
    </cfRule>
  </conditionalFormatting>
  <conditionalFormatting sqref="A143">
    <cfRule type="cellIs" dxfId="587" priority="599" operator="between">
      <formula>0</formula>
      <formula>0</formula>
    </cfRule>
  </conditionalFormatting>
  <conditionalFormatting sqref="A149">
    <cfRule type="cellIs" dxfId="586" priority="598" operator="between">
      <formula>0</formula>
      <formula>0</formula>
    </cfRule>
  </conditionalFormatting>
  <conditionalFormatting sqref="A149">
    <cfRule type="cellIs" dxfId="585" priority="597" operator="between">
      <formula>0</formula>
      <formula>0</formula>
    </cfRule>
  </conditionalFormatting>
  <conditionalFormatting sqref="A155">
    <cfRule type="cellIs" dxfId="584" priority="596" operator="between">
      <formula>0</formula>
      <formula>0</formula>
    </cfRule>
  </conditionalFormatting>
  <conditionalFormatting sqref="A155">
    <cfRule type="cellIs" dxfId="583" priority="595" operator="between">
      <formula>0</formula>
      <formula>0</formula>
    </cfRule>
  </conditionalFormatting>
  <conditionalFormatting sqref="A161">
    <cfRule type="cellIs" dxfId="582" priority="594" operator="between">
      <formula>0</formula>
      <formula>0</formula>
    </cfRule>
  </conditionalFormatting>
  <conditionalFormatting sqref="A161">
    <cfRule type="cellIs" dxfId="581" priority="593" operator="between">
      <formula>0</formula>
      <formula>0</formula>
    </cfRule>
  </conditionalFormatting>
  <conditionalFormatting sqref="A168">
    <cfRule type="cellIs" dxfId="580" priority="592" operator="between">
      <formula>0</formula>
      <formula>0</formula>
    </cfRule>
  </conditionalFormatting>
  <conditionalFormatting sqref="A173">
    <cfRule type="cellIs" dxfId="579" priority="591" operator="between">
      <formula>0</formula>
      <formula>0</formula>
    </cfRule>
  </conditionalFormatting>
  <conditionalFormatting sqref="A179">
    <cfRule type="cellIs" dxfId="578" priority="590" operator="between">
      <formula>0</formula>
      <formula>0</formula>
    </cfRule>
  </conditionalFormatting>
  <conditionalFormatting sqref="A185">
    <cfRule type="cellIs" dxfId="577" priority="589" operator="between">
      <formula>0</formula>
      <formula>0</formula>
    </cfRule>
  </conditionalFormatting>
  <conditionalFormatting sqref="A191">
    <cfRule type="cellIs" dxfId="576" priority="588" operator="between">
      <formula>0</formula>
      <formula>0</formula>
    </cfRule>
  </conditionalFormatting>
  <conditionalFormatting sqref="A196">
    <cfRule type="cellIs" dxfId="575" priority="587" operator="between">
      <formula>0</formula>
      <formula>0</formula>
    </cfRule>
  </conditionalFormatting>
  <conditionalFormatting sqref="A201">
    <cfRule type="cellIs" dxfId="574" priority="586" operator="between">
      <formula>0</formula>
      <formula>0</formula>
    </cfRule>
  </conditionalFormatting>
  <conditionalFormatting sqref="A207">
    <cfRule type="cellIs" dxfId="573" priority="585" operator="between">
      <formula>0</formula>
      <formula>0</formula>
    </cfRule>
  </conditionalFormatting>
  <conditionalFormatting sqref="A213">
    <cfRule type="cellIs" dxfId="572" priority="584" operator="between">
      <formula>0</formula>
      <formula>0</formula>
    </cfRule>
  </conditionalFormatting>
  <conditionalFormatting sqref="A219">
    <cfRule type="cellIs" dxfId="571" priority="583" operator="between">
      <formula>0</formula>
      <formula>0</formula>
    </cfRule>
  </conditionalFormatting>
  <conditionalFormatting sqref="A225">
    <cfRule type="cellIs" dxfId="570" priority="582" operator="between">
      <formula>0</formula>
      <formula>0</formula>
    </cfRule>
  </conditionalFormatting>
  <conditionalFormatting sqref="A237">
    <cfRule type="cellIs" dxfId="569" priority="581" operator="between">
      <formula>0</formula>
      <formula>0</formula>
    </cfRule>
  </conditionalFormatting>
  <conditionalFormatting sqref="A231">
    <cfRule type="cellIs" dxfId="568" priority="580" operator="between">
      <formula>0</formula>
      <formula>0</formula>
    </cfRule>
  </conditionalFormatting>
  <conditionalFormatting sqref="A244">
    <cfRule type="cellIs" dxfId="567" priority="579" operator="between">
      <formula>0</formula>
      <formula>0</formula>
    </cfRule>
  </conditionalFormatting>
  <conditionalFormatting sqref="A250">
    <cfRule type="cellIs" dxfId="566" priority="578" operator="between">
      <formula>0</formula>
      <formula>0</formula>
    </cfRule>
  </conditionalFormatting>
  <conditionalFormatting sqref="A255">
    <cfRule type="cellIs" dxfId="565" priority="577" operator="between">
      <formula>0</formula>
      <formula>0</formula>
    </cfRule>
  </conditionalFormatting>
  <conditionalFormatting sqref="A261">
    <cfRule type="cellIs" dxfId="564" priority="576" operator="between">
      <formula>0</formula>
      <formula>0</formula>
    </cfRule>
  </conditionalFormatting>
  <conditionalFormatting sqref="A268">
    <cfRule type="cellIs" dxfId="563" priority="575" operator="between">
      <formula>0</formula>
      <formula>0</formula>
    </cfRule>
  </conditionalFormatting>
  <conditionalFormatting sqref="A274">
    <cfRule type="cellIs" dxfId="562" priority="574" operator="between">
      <formula>0</formula>
      <formula>0</formula>
    </cfRule>
  </conditionalFormatting>
  <conditionalFormatting sqref="A280">
    <cfRule type="cellIs" dxfId="561" priority="573" operator="between">
      <formula>0</formula>
      <formula>0</formula>
    </cfRule>
  </conditionalFormatting>
  <conditionalFormatting sqref="A286">
    <cfRule type="cellIs" dxfId="560" priority="572" operator="between">
      <formula>0</formula>
      <formula>0</formula>
    </cfRule>
  </conditionalFormatting>
  <conditionalFormatting sqref="A292">
    <cfRule type="cellIs" dxfId="559" priority="571" operator="between">
      <formula>0</formula>
      <formula>0</formula>
    </cfRule>
  </conditionalFormatting>
  <conditionalFormatting sqref="A299">
    <cfRule type="cellIs" dxfId="558" priority="570" operator="between">
      <formula>0</formula>
      <formula>0</formula>
    </cfRule>
  </conditionalFormatting>
  <conditionalFormatting sqref="A305">
    <cfRule type="cellIs" dxfId="557" priority="569" operator="between">
      <formula>0</formula>
      <formula>0</formula>
    </cfRule>
  </conditionalFormatting>
  <conditionalFormatting sqref="A311">
    <cfRule type="cellIs" dxfId="556" priority="568" operator="between">
      <formula>0</formula>
      <formula>0</formula>
    </cfRule>
  </conditionalFormatting>
  <conditionalFormatting sqref="A317">
    <cfRule type="cellIs" dxfId="555" priority="567" operator="between">
      <formula>0</formula>
      <formula>0</formula>
    </cfRule>
  </conditionalFormatting>
  <conditionalFormatting sqref="A324">
    <cfRule type="cellIs" dxfId="554" priority="566" operator="between">
      <formula>0</formula>
      <formula>0</formula>
    </cfRule>
  </conditionalFormatting>
  <conditionalFormatting sqref="A330">
    <cfRule type="cellIs" dxfId="553" priority="565" operator="between">
      <formula>0</formula>
      <formula>0</formula>
    </cfRule>
  </conditionalFormatting>
  <conditionalFormatting sqref="A336">
    <cfRule type="cellIs" dxfId="552" priority="564" operator="between">
      <formula>0</formula>
      <formula>0</formula>
    </cfRule>
  </conditionalFormatting>
  <conditionalFormatting sqref="A342">
    <cfRule type="cellIs" dxfId="551" priority="563" operator="between">
      <formula>0</formula>
      <formula>0</formula>
    </cfRule>
  </conditionalFormatting>
  <conditionalFormatting sqref="A349">
    <cfRule type="cellIs" dxfId="550" priority="562" operator="between">
      <formula>0</formula>
      <formula>0</formula>
    </cfRule>
  </conditionalFormatting>
  <conditionalFormatting sqref="A355">
    <cfRule type="cellIs" dxfId="549" priority="561" operator="between">
      <formula>0</formula>
      <formula>0</formula>
    </cfRule>
  </conditionalFormatting>
  <conditionalFormatting sqref="A355">
    <cfRule type="cellIs" dxfId="548" priority="560" operator="between">
      <formula>0</formula>
      <formula>0</formula>
    </cfRule>
  </conditionalFormatting>
  <conditionalFormatting sqref="A360">
    <cfRule type="cellIs" dxfId="547" priority="559" operator="between">
      <formula>0</formula>
      <formula>0</formula>
    </cfRule>
  </conditionalFormatting>
  <conditionalFormatting sqref="A360">
    <cfRule type="cellIs" dxfId="546" priority="558" operator="between">
      <formula>0</formula>
      <formula>0</formula>
    </cfRule>
  </conditionalFormatting>
  <conditionalFormatting sqref="A366">
    <cfRule type="cellIs" dxfId="545" priority="557" operator="between">
      <formula>0</formula>
      <formula>0</formula>
    </cfRule>
  </conditionalFormatting>
  <conditionalFormatting sqref="A366">
    <cfRule type="cellIs" dxfId="544" priority="556" operator="between">
      <formula>0</formula>
      <formula>0</formula>
    </cfRule>
  </conditionalFormatting>
  <conditionalFormatting sqref="A372">
    <cfRule type="cellIs" dxfId="543" priority="555" operator="between">
      <formula>0</formula>
      <formula>0</formula>
    </cfRule>
  </conditionalFormatting>
  <conditionalFormatting sqref="A372">
    <cfRule type="cellIs" dxfId="542" priority="554" operator="between">
      <formula>0</formula>
      <formula>0</formula>
    </cfRule>
  </conditionalFormatting>
  <conditionalFormatting sqref="A379">
    <cfRule type="cellIs" dxfId="541" priority="553" operator="between">
      <formula>0</formula>
      <formula>0</formula>
    </cfRule>
  </conditionalFormatting>
  <conditionalFormatting sqref="A379">
    <cfRule type="cellIs" dxfId="540" priority="552" operator="between">
      <formula>0</formula>
      <formula>0</formula>
    </cfRule>
  </conditionalFormatting>
  <conditionalFormatting sqref="A385">
    <cfRule type="cellIs" dxfId="539" priority="551" operator="between">
      <formula>0</formula>
      <formula>0</formula>
    </cfRule>
  </conditionalFormatting>
  <conditionalFormatting sqref="A385">
    <cfRule type="cellIs" dxfId="538" priority="550" operator="between">
      <formula>0</formula>
      <formula>0</formula>
    </cfRule>
  </conditionalFormatting>
  <conditionalFormatting sqref="A391">
    <cfRule type="cellIs" dxfId="537" priority="549" operator="between">
      <formula>0</formula>
      <formula>0</formula>
    </cfRule>
  </conditionalFormatting>
  <conditionalFormatting sqref="A391">
    <cfRule type="cellIs" dxfId="536" priority="548" operator="between">
      <formula>0</formula>
      <formula>0</formula>
    </cfRule>
  </conditionalFormatting>
  <conditionalFormatting sqref="A396">
    <cfRule type="cellIs" dxfId="535" priority="547" operator="between">
      <formula>0</formula>
      <formula>0</formula>
    </cfRule>
  </conditionalFormatting>
  <conditionalFormatting sqref="A396">
    <cfRule type="cellIs" dxfId="534" priority="546" operator="between">
      <formula>0</formula>
      <formula>0</formula>
    </cfRule>
  </conditionalFormatting>
  <conditionalFormatting sqref="L37:M37">
    <cfRule type="cellIs" dxfId="533" priority="545" operator="between">
      <formula>0</formula>
      <formula>0</formula>
    </cfRule>
  </conditionalFormatting>
  <conditionalFormatting sqref="L35:M35">
    <cfRule type="cellIs" dxfId="532" priority="542" operator="between">
      <formula>0</formula>
      <formula>0</formula>
    </cfRule>
  </conditionalFormatting>
  <conditionalFormatting sqref="L34:M34">
    <cfRule type="cellIs" dxfId="531" priority="544" operator="between">
      <formula>0</formula>
      <formula>0</formula>
    </cfRule>
  </conditionalFormatting>
  <conditionalFormatting sqref="L36:M36">
    <cfRule type="cellIs" dxfId="530" priority="543" operator="between">
      <formula>0</formula>
      <formula>0</formula>
    </cfRule>
  </conditionalFormatting>
  <conditionalFormatting sqref="N37:O37">
    <cfRule type="cellIs" dxfId="529" priority="541" operator="between">
      <formula>0</formula>
      <formula>0</formula>
    </cfRule>
  </conditionalFormatting>
  <conditionalFormatting sqref="N35:O35">
    <cfRule type="cellIs" dxfId="528" priority="538" operator="between">
      <formula>0</formula>
      <formula>0</formula>
    </cfRule>
  </conditionalFormatting>
  <conditionalFormatting sqref="N34:O34">
    <cfRule type="cellIs" dxfId="527" priority="540" operator="between">
      <formula>0</formula>
      <formula>0</formula>
    </cfRule>
  </conditionalFormatting>
  <conditionalFormatting sqref="N36:O36">
    <cfRule type="cellIs" dxfId="526" priority="539" operator="between">
      <formula>0</formula>
      <formula>0</formula>
    </cfRule>
  </conditionalFormatting>
  <conditionalFormatting sqref="P37:Q37">
    <cfRule type="cellIs" dxfId="525" priority="537" operator="between">
      <formula>0</formula>
      <formula>0</formula>
    </cfRule>
  </conditionalFormatting>
  <conditionalFormatting sqref="P35:Q35">
    <cfRule type="cellIs" dxfId="524" priority="534" operator="between">
      <formula>0</formula>
      <formula>0</formula>
    </cfRule>
  </conditionalFormatting>
  <conditionalFormatting sqref="P34:Q34">
    <cfRule type="cellIs" dxfId="523" priority="536" operator="between">
      <formula>0</formula>
      <formula>0</formula>
    </cfRule>
  </conditionalFormatting>
  <conditionalFormatting sqref="P36:Q36">
    <cfRule type="cellIs" dxfId="522" priority="535" operator="between">
      <formula>0</formula>
      <formula>0</formula>
    </cfRule>
  </conditionalFormatting>
  <conditionalFormatting sqref="R37:S37">
    <cfRule type="cellIs" dxfId="521" priority="533" operator="between">
      <formula>0</formula>
      <formula>0</formula>
    </cfRule>
  </conditionalFormatting>
  <conditionalFormatting sqref="R35:S35">
    <cfRule type="cellIs" dxfId="520" priority="530" operator="between">
      <formula>0</formula>
      <formula>0</formula>
    </cfRule>
  </conditionalFormatting>
  <conditionalFormatting sqref="R34:S34">
    <cfRule type="cellIs" dxfId="519" priority="532" operator="between">
      <formula>0</formula>
      <formula>0</formula>
    </cfRule>
  </conditionalFormatting>
  <conditionalFormatting sqref="R36:S36">
    <cfRule type="cellIs" dxfId="518" priority="531" operator="between">
      <formula>0</formula>
      <formula>0</formula>
    </cfRule>
  </conditionalFormatting>
  <conditionalFormatting sqref="V37:W37">
    <cfRule type="cellIs" dxfId="517" priority="529" operator="between">
      <formula>0</formula>
      <formula>0</formula>
    </cfRule>
  </conditionalFormatting>
  <conditionalFormatting sqref="V35:W35">
    <cfRule type="cellIs" dxfId="516" priority="526" operator="between">
      <formula>0</formula>
      <formula>0</formula>
    </cfRule>
  </conditionalFormatting>
  <conditionalFormatting sqref="V34:W34">
    <cfRule type="cellIs" dxfId="515" priority="528" operator="between">
      <formula>0</formula>
      <formula>0</formula>
    </cfRule>
  </conditionalFormatting>
  <conditionalFormatting sqref="V36:W36">
    <cfRule type="cellIs" dxfId="514" priority="527" operator="between">
      <formula>0</formula>
      <formula>0</formula>
    </cfRule>
  </conditionalFormatting>
  <conditionalFormatting sqref="X37:Y37">
    <cfRule type="cellIs" dxfId="513" priority="525" operator="between">
      <formula>0</formula>
      <formula>0</formula>
    </cfRule>
  </conditionalFormatting>
  <conditionalFormatting sqref="X35:Y35">
    <cfRule type="cellIs" dxfId="512" priority="522" operator="between">
      <formula>0</formula>
      <formula>0</formula>
    </cfRule>
  </conditionalFormatting>
  <conditionalFormatting sqref="X34:Y34">
    <cfRule type="cellIs" dxfId="511" priority="524" operator="between">
      <formula>0</formula>
      <formula>0</formula>
    </cfRule>
  </conditionalFormatting>
  <conditionalFormatting sqref="X36:Y36">
    <cfRule type="cellIs" dxfId="510" priority="523" operator="between">
      <formula>0</formula>
      <formula>0</formula>
    </cfRule>
  </conditionalFormatting>
  <conditionalFormatting sqref="T34:U34 T36:U37">
    <cfRule type="cellIs" dxfId="509" priority="520" operator="between">
      <formula>0</formula>
      <formula>0</formula>
    </cfRule>
  </conditionalFormatting>
  <conditionalFormatting sqref="T35:U35">
    <cfRule type="cellIs" dxfId="508" priority="521" operator="between">
      <formula>0</formula>
      <formula>0</formula>
    </cfRule>
  </conditionalFormatting>
  <conditionalFormatting sqref="K321">
    <cfRule type="cellIs" dxfId="507" priority="255" operator="between">
      <formula>0</formula>
      <formula>0</formula>
    </cfRule>
  </conditionalFormatting>
  <conditionalFormatting sqref="I348">
    <cfRule type="cellIs" dxfId="506" priority="342" operator="between">
      <formula>0</formula>
      <formula>0</formula>
    </cfRule>
  </conditionalFormatting>
  <conditionalFormatting sqref="G374">
    <cfRule type="cellIs" dxfId="505" priority="429" operator="between">
      <formula>0</formula>
      <formula>0</formula>
    </cfRule>
  </conditionalFormatting>
  <conditionalFormatting sqref="E78:E80">
    <cfRule type="cellIs" dxfId="504" priority="516" operator="between">
      <formula>0</formula>
      <formula>0</formula>
    </cfRule>
  </conditionalFormatting>
  <conditionalFormatting sqref="E83:E84">
    <cfRule type="cellIs" dxfId="503" priority="515" operator="between">
      <formula>0</formula>
      <formula>0</formula>
    </cfRule>
  </conditionalFormatting>
  <conditionalFormatting sqref="E170:E172">
    <cfRule type="cellIs" dxfId="502" priority="514" operator="between">
      <formula>0</formula>
      <formula>0</formula>
    </cfRule>
  </conditionalFormatting>
  <conditionalFormatting sqref="E198:E200">
    <cfRule type="cellIs" dxfId="501" priority="513" operator="between">
      <formula>0</formula>
      <formula>0</formula>
    </cfRule>
  </conditionalFormatting>
  <conditionalFormatting sqref="K357:K359">
    <cfRule type="cellIs" dxfId="500" priority="246" operator="between">
      <formula>0</formula>
      <formula>0</formula>
    </cfRule>
  </conditionalFormatting>
  <conditionalFormatting sqref="E209:E211">
    <cfRule type="cellIs" dxfId="499" priority="512" operator="between">
      <formula>0</formula>
      <formula>0</formula>
    </cfRule>
  </conditionalFormatting>
  <conditionalFormatting sqref="E252:E254">
    <cfRule type="cellIs" dxfId="498" priority="511" operator="between">
      <formula>0</formula>
      <formula>0</formula>
    </cfRule>
  </conditionalFormatting>
  <conditionalFormatting sqref="E357:E359">
    <cfRule type="cellIs" dxfId="497" priority="510" operator="between">
      <formula>0</formula>
      <formula>0</formula>
    </cfRule>
  </conditionalFormatting>
  <conditionalFormatting sqref="G77 G86 G169 G208 G197 G356 G251">
    <cfRule type="cellIs" dxfId="496" priority="508" operator="between">
      <formula>0</formula>
      <formula>0</formula>
    </cfRule>
  </conditionalFormatting>
  <conditionalFormatting sqref="G82 G293 G373 G397 G3:G13 G15:G19 G21:G25 G27:G31 G34:G38 G40:G44 G46:G50 G52:G56 G59:G63 G65:G69 G71:G75 G88:G92 G94:G98 G100:G104 G106:G110 G113:G117 G119:G123 G125:G129 G131:G135 G138:G142 G144:G148 G150:G154 G156:G160 G162:G163 G165:G167 G174:G178 G180:G184 G186:G189 G192:G195 G202:G206 G214:G218 G220:G224 G226:G230 G232:G236 G238:G239 G241:G243 G245:G249 G256:G260 G262:G266 G269:G273 G275:G279 G281:G285 G287:G291 G295:G298 G300:G304 G306:G310 G312:G316 G318:G320 G322:G323 G325:G329 G331:G335 G337:G341 G343:G347 G350:G354 G361:G365 G367:G371 G375:G378 G380:G384 G386:G390 G392:G395">
    <cfRule type="cellIs" dxfId="495" priority="509" operator="between">
      <formula>0</formula>
      <formula>0</formula>
    </cfRule>
  </conditionalFormatting>
  <conditionalFormatting sqref="G2">
    <cfRule type="cellIs" dxfId="494" priority="507" operator="between">
      <formula>0</formula>
      <formula>0</formula>
    </cfRule>
  </conditionalFormatting>
  <conditionalFormatting sqref="G207">
    <cfRule type="cellIs" dxfId="493" priority="474" operator="between">
      <formula>0</formula>
      <formula>0</formula>
    </cfRule>
  </conditionalFormatting>
  <conditionalFormatting sqref="G201">
    <cfRule type="cellIs" dxfId="492" priority="475" operator="between">
      <formula>0</formula>
      <formula>0</formula>
    </cfRule>
  </conditionalFormatting>
  <conditionalFormatting sqref="G196">
    <cfRule type="cellIs" dxfId="491" priority="476" operator="between">
      <formula>0</formula>
      <formula>0</formula>
    </cfRule>
  </conditionalFormatting>
  <conditionalFormatting sqref="G191">
    <cfRule type="cellIs" dxfId="490" priority="477" operator="between">
      <formula>0</formula>
      <formula>0</formula>
    </cfRule>
  </conditionalFormatting>
  <conditionalFormatting sqref="G185">
    <cfRule type="cellIs" dxfId="489" priority="478" operator="between">
      <formula>0</formula>
      <formula>0</formula>
    </cfRule>
  </conditionalFormatting>
  <conditionalFormatting sqref="G179">
    <cfRule type="cellIs" dxfId="488" priority="479" operator="between">
      <formula>0</formula>
      <formula>0</formula>
    </cfRule>
  </conditionalFormatting>
  <conditionalFormatting sqref="G173">
    <cfRule type="cellIs" dxfId="487" priority="480" operator="between">
      <formula>0</formula>
      <formula>0</formula>
    </cfRule>
  </conditionalFormatting>
  <conditionalFormatting sqref="G168">
    <cfRule type="cellIs" dxfId="486" priority="481" operator="between">
      <formula>0</formula>
      <formula>0</formula>
    </cfRule>
  </conditionalFormatting>
  <conditionalFormatting sqref="G161">
    <cfRule type="cellIs" dxfId="485" priority="482" operator="between">
      <formula>0</formula>
      <formula>0</formula>
    </cfRule>
  </conditionalFormatting>
  <conditionalFormatting sqref="G155">
    <cfRule type="cellIs" dxfId="484" priority="483" operator="between">
      <formula>0</formula>
      <formula>0</formula>
    </cfRule>
  </conditionalFormatting>
  <conditionalFormatting sqref="G149">
    <cfRule type="cellIs" dxfId="483" priority="484" operator="between">
      <formula>0</formula>
      <formula>0</formula>
    </cfRule>
  </conditionalFormatting>
  <conditionalFormatting sqref="G143">
    <cfRule type="cellIs" dxfId="482" priority="485" operator="between">
      <formula>0</formula>
      <formula>0</formula>
    </cfRule>
  </conditionalFormatting>
  <conditionalFormatting sqref="G137">
    <cfRule type="cellIs" dxfId="481" priority="486" operator="between">
      <formula>0</formula>
      <formula>0</formula>
    </cfRule>
  </conditionalFormatting>
  <conditionalFormatting sqref="G130">
    <cfRule type="cellIs" dxfId="480" priority="487" operator="between">
      <formula>0</formula>
      <formula>0</formula>
    </cfRule>
  </conditionalFormatting>
  <conditionalFormatting sqref="G124">
    <cfRule type="cellIs" dxfId="479" priority="488" operator="between">
      <formula>0</formula>
      <formula>0</formula>
    </cfRule>
  </conditionalFormatting>
  <conditionalFormatting sqref="G118">
    <cfRule type="cellIs" dxfId="478" priority="489" operator="between">
      <formula>0</formula>
      <formula>0</formula>
    </cfRule>
  </conditionalFormatting>
  <conditionalFormatting sqref="G112">
    <cfRule type="cellIs" dxfId="477" priority="490" operator="between">
      <formula>0</formula>
      <formula>0</formula>
    </cfRule>
  </conditionalFormatting>
  <conditionalFormatting sqref="G105">
    <cfRule type="cellIs" dxfId="476" priority="491" operator="between">
      <formula>0</formula>
      <formula>0</formula>
    </cfRule>
  </conditionalFormatting>
  <conditionalFormatting sqref="G99">
    <cfRule type="cellIs" dxfId="475" priority="492" operator="between">
      <formula>0</formula>
      <formula>0</formula>
    </cfRule>
  </conditionalFormatting>
  <conditionalFormatting sqref="G93">
    <cfRule type="cellIs" dxfId="474" priority="493" operator="between">
      <formula>0</formula>
      <formula>0</formula>
    </cfRule>
  </conditionalFormatting>
  <conditionalFormatting sqref="G87">
    <cfRule type="cellIs" dxfId="473" priority="494" operator="between">
      <formula>0</formula>
      <formula>0</formula>
    </cfRule>
  </conditionalFormatting>
  <conditionalFormatting sqref="G81">
    <cfRule type="cellIs" dxfId="472" priority="495" operator="between">
      <formula>0</formula>
      <formula>0</formula>
    </cfRule>
  </conditionalFormatting>
  <conditionalFormatting sqref="G76">
    <cfRule type="cellIs" dxfId="471" priority="496" operator="between">
      <formula>0</formula>
      <formula>0</formula>
    </cfRule>
  </conditionalFormatting>
  <conditionalFormatting sqref="G70">
    <cfRule type="cellIs" dxfId="470" priority="497" operator="between">
      <formula>0</formula>
      <formula>0</formula>
    </cfRule>
  </conditionalFormatting>
  <conditionalFormatting sqref="G64">
    <cfRule type="cellIs" dxfId="469" priority="498" operator="between">
      <formula>0</formula>
      <formula>0</formula>
    </cfRule>
  </conditionalFormatting>
  <conditionalFormatting sqref="G58">
    <cfRule type="cellIs" dxfId="468" priority="499" operator="between">
      <formula>0</formula>
      <formula>0</formula>
    </cfRule>
  </conditionalFormatting>
  <conditionalFormatting sqref="G51">
    <cfRule type="cellIs" dxfId="467" priority="500" operator="between">
      <formula>0</formula>
      <formula>0</formula>
    </cfRule>
  </conditionalFormatting>
  <conditionalFormatting sqref="G45">
    <cfRule type="cellIs" dxfId="466" priority="501" operator="between">
      <formula>0</formula>
      <formula>0</formula>
    </cfRule>
  </conditionalFormatting>
  <conditionalFormatting sqref="G213">
    <cfRule type="cellIs" dxfId="465" priority="473" operator="between">
      <formula>0</formula>
      <formula>0</formula>
    </cfRule>
  </conditionalFormatting>
  <conditionalFormatting sqref="G33">
    <cfRule type="cellIs" dxfId="464" priority="503" operator="between">
      <formula>0</formula>
      <formula>0</formula>
    </cfRule>
  </conditionalFormatting>
  <conditionalFormatting sqref="G26">
    <cfRule type="cellIs" dxfId="463" priority="504" operator="between">
      <formula>0</formula>
      <formula>0</formula>
    </cfRule>
  </conditionalFormatting>
  <conditionalFormatting sqref="G20">
    <cfRule type="cellIs" dxfId="462" priority="505" operator="between">
      <formula>0</formula>
      <formula>0</formula>
    </cfRule>
  </conditionalFormatting>
  <conditionalFormatting sqref="G14">
    <cfRule type="cellIs" dxfId="461" priority="506" operator="between">
      <formula>0</formula>
      <formula>0</formula>
    </cfRule>
  </conditionalFormatting>
  <conditionalFormatting sqref="G39">
    <cfRule type="cellIs" dxfId="460" priority="502" operator="between">
      <formula>0</formula>
      <formula>0</formula>
    </cfRule>
  </conditionalFormatting>
  <conditionalFormatting sqref="G219">
    <cfRule type="cellIs" dxfId="459" priority="472" operator="between">
      <formula>0</formula>
      <formula>0</formula>
    </cfRule>
  </conditionalFormatting>
  <conditionalFormatting sqref="G225">
    <cfRule type="cellIs" dxfId="458" priority="471" operator="between">
      <formula>0</formula>
      <formula>0</formula>
    </cfRule>
  </conditionalFormatting>
  <conditionalFormatting sqref="G231">
    <cfRule type="cellIs" dxfId="457" priority="470" operator="between">
      <formula>0</formula>
      <formula>0</formula>
    </cfRule>
  </conditionalFormatting>
  <conditionalFormatting sqref="G237">
    <cfRule type="cellIs" dxfId="456" priority="469" operator="between">
      <formula>0</formula>
      <formula>0</formula>
    </cfRule>
  </conditionalFormatting>
  <conditionalFormatting sqref="G244">
    <cfRule type="cellIs" dxfId="455" priority="468" operator="between">
      <formula>0</formula>
      <formula>0</formula>
    </cfRule>
  </conditionalFormatting>
  <conditionalFormatting sqref="G250">
    <cfRule type="cellIs" dxfId="454" priority="467" operator="between">
      <formula>0</formula>
      <formula>0</formula>
    </cfRule>
  </conditionalFormatting>
  <conditionalFormatting sqref="G255">
    <cfRule type="cellIs" dxfId="453" priority="466" operator="between">
      <formula>0</formula>
      <formula>0</formula>
    </cfRule>
  </conditionalFormatting>
  <conditionalFormatting sqref="G261">
    <cfRule type="cellIs" dxfId="452" priority="465" operator="between">
      <formula>0</formula>
      <formula>0</formula>
    </cfRule>
  </conditionalFormatting>
  <conditionalFormatting sqref="G268">
    <cfRule type="cellIs" dxfId="451" priority="464" operator="between">
      <formula>0</formula>
      <formula>0</formula>
    </cfRule>
  </conditionalFormatting>
  <conditionalFormatting sqref="G274">
    <cfRule type="cellIs" dxfId="450" priority="463" operator="between">
      <formula>0</formula>
      <formula>0</formula>
    </cfRule>
  </conditionalFormatting>
  <conditionalFormatting sqref="G280">
    <cfRule type="cellIs" dxfId="449" priority="462" operator="between">
      <formula>0</formula>
      <formula>0</formula>
    </cfRule>
  </conditionalFormatting>
  <conditionalFormatting sqref="G286">
    <cfRule type="cellIs" dxfId="448" priority="461" operator="between">
      <formula>0</formula>
      <formula>0</formula>
    </cfRule>
  </conditionalFormatting>
  <conditionalFormatting sqref="G292">
    <cfRule type="cellIs" dxfId="447" priority="460" operator="between">
      <formula>0</formula>
      <formula>0</formula>
    </cfRule>
  </conditionalFormatting>
  <conditionalFormatting sqref="G299">
    <cfRule type="cellIs" dxfId="446" priority="459" operator="between">
      <formula>0</formula>
      <formula>0</formula>
    </cfRule>
  </conditionalFormatting>
  <conditionalFormatting sqref="G305">
    <cfRule type="cellIs" dxfId="445" priority="458" operator="between">
      <formula>0</formula>
      <formula>0</formula>
    </cfRule>
  </conditionalFormatting>
  <conditionalFormatting sqref="G311">
    <cfRule type="cellIs" dxfId="444" priority="457" operator="between">
      <formula>0</formula>
      <formula>0</formula>
    </cfRule>
  </conditionalFormatting>
  <conditionalFormatting sqref="G317">
    <cfRule type="cellIs" dxfId="443" priority="456" operator="between">
      <formula>0</formula>
      <formula>0</formula>
    </cfRule>
  </conditionalFormatting>
  <conditionalFormatting sqref="G324">
    <cfRule type="cellIs" dxfId="442" priority="455" operator="between">
      <formula>0</formula>
      <formula>0</formula>
    </cfRule>
  </conditionalFormatting>
  <conditionalFormatting sqref="G330">
    <cfRule type="cellIs" dxfId="441" priority="454" operator="between">
      <formula>0</formula>
      <formula>0</formula>
    </cfRule>
  </conditionalFormatting>
  <conditionalFormatting sqref="G336">
    <cfRule type="cellIs" dxfId="440" priority="453" operator="between">
      <formula>0</formula>
      <formula>0</formula>
    </cfRule>
  </conditionalFormatting>
  <conditionalFormatting sqref="G342">
    <cfRule type="cellIs" dxfId="439" priority="452" operator="between">
      <formula>0</formula>
      <formula>0</formula>
    </cfRule>
  </conditionalFormatting>
  <conditionalFormatting sqref="G349">
    <cfRule type="cellIs" dxfId="438" priority="451" operator="between">
      <formula>0</formula>
      <formula>0</formula>
    </cfRule>
  </conditionalFormatting>
  <conditionalFormatting sqref="G355">
    <cfRule type="cellIs" dxfId="437" priority="450" operator="between">
      <formula>0</formula>
      <formula>0</formula>
    </cfRule>
  </conditionalFormatting>
  <conditionalFormatting sqref="G360">
    <cfRule type="cellIs" dxfId="436" priority="449" operator="between">
      <formula>0</formula>
      <formula>0</formula>
    </cfRule>
  </conditionalFormatting>
  <conditionalFormatting sqref="G366">
    <cfRule type="cellIs" dxfId="435" priority="448" operator="between">
      <formula>0</formula>
      <formula>0</formula>
    </cfRule>
  </conditionalFormatting>
  <conditionalFormatting sqref="G396">
    <cfRule type="cellIs" dxfId="434" priority="443" operator="between">
      <formula>0</formula>
      <formula>0</formula>
    </cfRule>
  </conditionalFormatting>
  <conditionalFormatting sqref="G372">
    <cfRule type="cellIs" dxfId="433" priority="447" operator="between">
      <formula>0</formula>
      <formula>0</formula>
    </cfRule>
  </conditionalFormatting>
  <conditionalFormatting sqref="G379">
    <cfRule type="cellIs" dxfId="432" priority="446" operator="between">
      <formula>0</formula>
      <formula>0</formula>
    </cfRule>
  </conditionalFormatting>
  <conditionalFormatting sqref="G385">
    <cfRule type="cellIs" dxfId="431" priority="445" operator="between">
      <formula>0</formula>
      <formula>0</formula>
    </cfRule>
  </conditionalFormatting>
  <conditionalFormatting sqref="G391">
    <cfRule type="cellIs" dxfId="430" priority="444" operator="between">
      <formula>0</formula>
      <formula>0</formula>
    </cfRule>
  </conditionalFormatting>
  <conditionalFormatting sqref="G32">
    <cfRule type="cellIs" dxfId="429" priority="442" operator="between">
      <formula>0</formula>
      <formula>0</formula>
    </cfRule>
  </conditionalFormatting>
  <conditionalFormatting sqref="G85">
    <cfRule type="cellIs" dxfId="428" priority="440" operator="between">
      <formula>0</formula>
      <formula>0</formula>
    </cfRule>
  </conditionalFormatting>
  <conditionalFormatting sqref="G111">
    <cfRule type="cellIs" dxfId="427" priority="439" operator="between">
      <formula>0</formula>
      <formula>0</formula>
    </cfRule>
  </conditionalFormatting>
  <conditionalFormatting sqref="G136">
    <cfRule type="cellIs" dxfId="426" priority="438" operator="between">
      <formula>0</formula>
      <formula>0</formula>
    </cfRule>
  </conditionalFormatting>
  <conditionalFormatting sqref="G164">
    <cfRule type="cellIs" dxfId="425" priority="437" operator="between">
      <formula>0</formula>
      <formula>0</formula>
    </cfRule>
  </conditionalFormatting>
  <conditionalFormatting sqref="G190">
    <cfRule type="cellIs" dxfId="424" priority="436" operator="between">
      <formula>0</formula>
      <formula>0</formula>
    </cfRule>
  </conditionalFormatting>
  <conditionalFormatting sqref="G212">
    <cfRule type="cellIs" dxfId="423" priority="435" operator="between">
      <formula>0</formula>
      <formula>0</formula>
    </cfRule>
  </conditionalFormatting>
  <conditionalFormatting sqref="G240">
    <cfRule type="cellIs" dxfId="422" priority="434" operator="between">
      <formula>0</formula>
      <formula>0</formula>
    </cfRule>
  </conditionalFormatting>
  <conditionalFormatting sqref="G267">
    <cfRule type="cellIs" dxfId="421" priority="433" operator="between">
      <formula>0</formula>
      <formula>0</formula>
    </cfRule>
  </conditionalFormatting>
  <conditionalFormatting sqref="G294">
    <cfRule type="cellIs" dxfId="420" priority="432" operator="between">
      <formula>0</formula>
      <formula>0</formula>
    </cfRule>
  </conditionalFormatting>
  <conditionalFormatting sqref="G321">
    <cfRule type="cellIs" dxfId="419" priority="431" operator="between">
      <formula>0</formula>
      <formula>0</formula>
    </cfRule>
  </conditionalFormatting>
  <conditionalFormatting sqref="G348">
    <cfRule type="cellIs" dxfId="418" priority="430" operator="between">
      <formula>0</formula>
      <formula>0</formula>
    </cfRule>
  </conditionalFormatting>
  <conditionalFormatting sqref="I240">
    <cfRule type="cellIs" dxfId="417" priority="346" operator="between">
      <formula>0</formula>
      <formula>0</formula>
    </cfRule>
  </conditionalFormatting>
  <conditionalFormatting sqref="G78:G80">
    <cfRule type="cellIs" dxfId="416" priority="428" operator="between">
      <formula>0</formula>
      <formula>0</formula>
    </cfRule>
  </conditionalFormatting>
  <conditionalFormatting sqref="G83:G84">
    <cfRule type="cellIs" dxfId="415" priority="427" operator="between">
      <formula>0</formula>
      <formula>0</formula>
    </cfRule>
  </conditionalFormatting>
  <conditionalFormatting sqref="G170:G172">
    <cfRule type="cellIs" dxfId="414" priority="426" operator="between">
      <formula>0</formula>
      <formula>0</formula>
    </cfRule>
  </conditionalFormatting>
  <conditionalFormatting sqref="G198:G200">
    <cfRule type="cellIs" dxfId="413" priority="425" operator="between">
      <formula>0</formula>
      <formula>0</formula>
    </cfRule>
  </conditionalFormatting>
  <conditionalFormatting sqref="G209:G211">
    <cfRule type="cellIs" dxfId="412" priority="424" operator="between">
      <formula>0</formula>
      <formula>0</formula>
    </cfRule>
  </conditionalFormatting>
  <conditionalFormatting sqref="G252:G254">
    <cfRule type="cellIs" dxfId="411" priority="423" operator="between">
      <formula>0</formula>
      <formula>0</formula>
    </cfRule>
  </conditionalFormatting>
  <conditionalFormatting sqref="G357:G359">
    <cfRule type="cellIs" dxfId="410" priority="422" operator="between">
      <formula>0</formula>
      <formula>0</formula>
    </cfRule>
  </conditionalFormatting>
  <conditionalFormatting sqref="I77 I86 I169 I208 I197 I356 I251">
    <cfRule type="cellIs" dxfId="409" priority="420" operator="between">
      <formula>0</formula>
      <formula>0</formula>
    </cfRule>
  </conditionalFormatting>
  <conditionalFormatting sqref="I82 I293 I373 I397 I3:I13 I15:I19 I21:I25 I27:I31 I34:I38 I40:I44 I46:I50 I52:I56 I59:I63 I65:I69 I71:I75 I88:I92 I94:I98 I100:I104 I106:I110 I113:I117 I119:I123 I125:I129 I131:I135 I138:I142 I144:I148 I150:I154 I156:I160 I162:I163 I165:I167 I174:I178 I180:I184 I186:I189 I192:I195 I202:I206 I214:I218 I220:I224 I226:I230 I232:I236 I238:I239 I241:I243 I245:I249 I256:I260 I262:I266 I269:I273 I275:I279 I281:I285 I287:I291 I295:I298 I300:I304 I306:I310 I312:I316 I318:I320 I322:I323 I325:I329 I331:I335 I337:I341 I343:I347 I350:I354 I361:I365 I367:I371 I375:I378 I380:I384 I386:I390 I392:I395">
    <cfRule type="cellIs" dxfId="408" priority="421" operator="between">
      <formula>0</formula>
      <formula>0</formula>
    </cfRule>
  </conditionalFormatting>
  <conditionalFormatting sqref="I2">
    <cfRule type="cellIs" dxfId="407" priority="419" operator="between">
      <formula>0</formula>
      <formula>0</formula>
    </cfRule>
  </conditionalFormatting>
  <conditionalFormatting sqref="I207">
    <cfRule type="cellIs" dxfId="406" priority="386" operator="between">
      <formula>0</formula>
      <formula>0</formula>
    </cfRule>
  </conditionalFormatting>
  <conditionalFormatting sqref="I201">
    <cfRule type="cellIs" dxfId="405" priority="387" operator="between">
      <formula>0</formula>
      <formula>0</formula>
    </cfRule>
  </conditionalFormatting>
  <conditionalFormatting sqref="I196">
    <cfRule type="cellIs" dxfId="404" priority="388" operator="between">
      <formula>0</formula>
      <formula>0</formula>
    </cfRule>
  </conditionalFormatting>
  <conditionalFormatting sqref="I191">
    <cfRule type="cellIs" dxfId="403" priority="389" operator="between">
      <formula>0</formula>
      <formula>0</formula>
    </cfRule>
  </conditionalFormatting>
  <conditionalFormatting sqref="I185">
    <cfRule type="cellIs" dxfId="402" priority="390" operator="between">
      <formula>0</formula>
      <formula>0</formula>
    </cfRule>
  </conditionalFormatting>
  <conditionalFormatting sqref="I179">
    <cfRule type="cellIs" dxfId="401" priority="391" operator="between">
      <formula>0</formula>
      <formula>0</formula>
    </cfRule>
  </conditionalFormatting>
  <conditionalFormatting sqref="I173">
    <cfRule type="cellIs" dxfId="400" priority="392" operator="between">
      <formula>0</formula>
      <formula>0</formula>
    </cfRule>
  </conditionalFormatting>
  <conditionalFormatting sqref="I168">
    <cfRule type="cellIs" dxfId="399" priority="393" operator="between">
      <formula>0</formula>
      <formula>0</formula>
    </cfRule>
  </conditionalFormatting>
  <conditionalFormatting sqref="I161">
    <cfRule type="cellIs" dxfId="398" priority="394" operator="between">
      <formula>0</formula>
      <formula>0</formula>
    </cfRule>
  </conditionalFormatting>
  <conditionalFormatting sqref="I155">
    <cfRule type="cellIs" dxfId="397" priority="395" operator="between">
      <formula>0</formula>
      <formula>0</formula>
    </cfRule>
  </conditionalFormatting>
  <conditionalFormatting sqref="I149">
    <cfRule type="cellIs" dxfId="396" priority="396" operator="between">
      <formula>0</formula>
      <formula>0</formula>
    </cfRule>
  </conditionalFormatting>
  <conditionalFormatting sqref="I143">
    <cfRule type="cellIs" dxfId="395" priority="397" operator="between">
      <formula>0</formula>
      <formula>0</formula>
    </cfRule>
  </conditionalFormatting>
  <conditionalFormatting sqref="I137">
    <cfRule type="cellIs" dxfId="394" priority="398" operator="between">
      <formula>0</formula>
      <formula>0</formula>
    </cfRule>
  </conditionalFormatting>
  <conditionalFormatting sqref="I130">
    <cfRule type="cellIs" dxfId="393" priority="399" operator="between">
      <formula>0</formula>
      <formula>0</formula>
    </cfRule>
  </conditionalFormatting>
  <conditionalFormatting sqref="I124">
    <cfRule type="cellIs" dxfId="392" priority="400" operator="between">
      <formula>0</formula>
      <formula>0</formula>
    </cfRule>
  </conditionalFormatting>
  <conditionalFormatting sqref="I118">
    <cfRule type="cellIs" dxfId="391" priority="401" operator="between">
      <formula>0</formula>
      <formula>0</formula>
    </cfRule>
  </conditionalFormatting>
  <conditionalFormatting sqref="I112">
    <cfRule type="cellIs" dxfId="390" priority="402" operator="between">
      <formula>0</formula>
      <formula>0</formula>
    </cfRule>
  </conditionalFormatting>
  <conditionalFormatting sqref="I105">
    <cfRule type="cellIs" dxfId="389" priority="403" operator="between">
      <formula>0</formula>
      <formula>0</formula>
    </cfRule>
  </conditionalFormatting>
  <conditionalFormatting sqref="I99">
    <cfRule type="cellIs" dxfId="388" priority="404" operator="between">
      <formula>0</formula>
      <formula>0</formula>
    </cfRule>
  </conditionalFormatting>
  <conditionalFormatting sqref="I93">
    <cfRule type="cellIs" dxfId="387" priority="405" operator="between">
      <formula>0</formula>
      <formula>0</formula>
    </cfRule>
  </conditionalFormatting>
  <conditionalFormatting sqref="I87">
    <cfRule type="cellIs" dxfId="386" priority="406" operator="between">
      <formula>0</formula>
      <formula>0</formula>
    </cfRule>
  </conditionalFormatting>
  <conditionalFormatting sqref="I81">
    <cfRule type="cellIs" dxfId="385" priority="407" operator="between">
      <formula>0</formula>
      <formula>0</formula>
    </cfRule>
  </conditionalFormatting>
  <conditionalFormatting sqref="I76">
    <cfRule type="cellIs" dxfId="384" priority="408" operator="between">
      <formula>0</formula>
      <formula>0</formula>
    </cfRule>
  </conditionalFormatting>
  <conditionalFormatting sqref="I70">
    <cfRule type="cellIs" dxfId="383" priority="409" operator="between">
      <formula>0</formula>
      <formula>0</formula>
    </cfRule>
  </conditionalFormatting>
  <conditionalFormatting sqref="I64">
    <cfRule type="cellIs" dxfId="382" priority="410" operator="between">
      <formula>0</formula>
      <formula>0</formula>
    </cfRule>
  </conditionalFormatting>
  <conditionalFormatting sqref="I58">
    <cfRule type="cellIs" dxfId="381" priority="411" operator="between">
      <formula>0</formula>
      <formula>0</formula>
    </cfRule>
  </conditionalFormatting>
  <conditionalFormatting sqref="I51">
    <cfRule type="cellIs" dxfId="380" priority="412" operator="between">
      <formula>0</formula>
      <formula>0</formula>
    </cfRule>
  </conditionalFormatting>
  <conditionalFormatting sqref="I45">
    <cfRule type="cellIs" dxfId="379" priority="413" operator="between">
      <formula>0</formula>
      <formula>0</formula>
    </cfRule>
  </conditionalFormatting>
  <conditionalFormatting sqref="I213">
    <cfRule type="cellIs" dxfId="378" priority="385" operator="between">
      <formula>0</formula>
      <formula>0</formula>
    </cfRule>
  </conditionalFormatting>
  <conditionalFormatting sqref="I33">
    <cfRule type="cellIs" dxfId="377" priority="415" operator="between">
      <formula>0</formula>
      <formula>0</formula>
    </cfRule>
  </conditionalFormatting>
  <conditionalFormatting sqref="I26">
    <cfRule type="cellIs" dxfId="376" priority="416" operator="between">
      <formula>0</formula>
      <formula>0</formula>
    </cfRule>
  </conditionalFormatting>
  <conditionalFormatting sqref="I20">
    <cfRule type="cellIs" dxfId="375" priority="417" operator="between">
      <formula>0</formula>
      <formula>0</formula>
    </cfRule>
  </conditionalFormatting>
  <conditionalFormatting sqref="I14">
    <cfRule type="cellIs" dxfId="374" priority="418" operator="between">
      <formula>0</formula>
      <formula>0</formula>
    </cfRule>
  </conditionalFormatting>
  <conditionalFormatting sqref="I39">
    <cfRule type="cellIs" dxfId="373" priority="414" operator="between">
      <formula>0</formula>
      <formula>0</formula>
    </cfRule>
  </conditionalFormatting>
  <conditionalFormatting sqref="I219">
    <cfRule type="cellIs" dxfId="372" priority="384" operator="between">
      <formula>0</formula>
      <formula>0</formula>
    </cfRule>
  </conditionalFormatting>
  <conditionalFormatting sqref="I225">
    <cfRule type="cellIs" dxfId="371" priority="383" operator="between">
      <formula>0</formula>
      <formula>0</formula>
    </cfRule>
  </conditionalFormatting>
  <conditionalFormatting sqref="I231">
    <cfRule type="cellIs" dxfId="370" priority="382" operator="between">
      <formula>0</formula>
      <formula>0</formula>
    </cfRule>
  </conditionalFormatting>
  <conditionalFormatting sqref="I237">
    <cfRule type="cellIs" dxfId="369" priority="381" operator="between">
      <formula>0</formula>
      <formula>0</formula>
    </cfRule>
  </conditionalFormatting>
  <conditionalFormatting sqref="I244">
    <cfRule type="cellIs" dxfId="368" priority="380" operator="between">
      <formula>0</formula>
      <formula>0</formula>
    </cfRule>
  </conditionalFormatting>
  <conditionalFormatting sqref="I250">
    <cfRule type="cellIs" dxfId="367" priority="379" operator="between">
      <formula>0</formula>
      <formula>0</formula>
    </cfRule>
  </conditionalFormatting>
  <conditionalFormatting sqref="I255">
    <cfRule type="cellIs" dxfId="366" priority="378" operator="between">
      <formula>0</formula>
      <formula>0</formula>
    </cfRule>
  </conditionalFormatting>
  <conditionalFormatting sqref="I261">
    <cfRule type="cellIs" dxfId="365" priority="377" operator="between">
      <formula>0</formula>
      <formula>0</formula>
    </cfRule>
  </conditionalFormatting>
  <conditionalFormatting sqref="I268">
    <cfRule type="cellIs" dxfId="364" priority="376" operator="between">
      <formula>0</formula>
      <formula>0</formula>
    </cfRule>
  </conditionalFormatting>
  <conditionalFormatting sqref="I274">
    <cfRule type="cellIs" dxfId="363" priority="375" operator="between">
      <formula>0</formula>
      <formula>0</formula>
    </cfRule>
  </conditionalFormatting>
  <conditionalFormatting sqref="I280">
    <cfRule type="cellIs" dxfId="362" priority="374" operator="between">
      <formula>0</formula>
      <formula>0</formula>
    </cfRule>
  </conditionalFormatting>
  <conditionalFormatting sqref="I286">
    <cfRule type="cellIs" dxfId="361" priority="373" operator="between">
      <formula>0</formula>
      <formula>0</formula>
    </cfRule>
  </conditionalFormatting>
  <conditionalFormatting sqref="I292">
    <cfRule type="cellIs" dxfId="360" priority="372" operator="between">
      <formula>0</formula>
      <formula>0</formula>
    </cfRule>
  </conditionalFormatting>
  <conditionalFormatting sqref="I299">
    <cfRule type="cellIs" dxfId="359" priority="371" operator="between">
      <formula>0</formula>
      <formula>0</formula>
    </cfRule>
  </conditionalFormatting>
  <conditionalFormatting sqref="I305">
    <cfRule type="cellIs" dxfId="358" priority="370" operator="between">
      <formula>0</formula>
      <formula>0</formula>
    </cfRule>
  </conditionalFormatting>
  <conditionalFormatting sqref="I311">
    <cfRule type="cellIs" dxfId="357" priority="369" operator="between">
      <formula>0</formula>
      <formula>0</formula>
    </cfRule>
  </conditionalFormatting>
  <conditionalFormatting sqref="I317">
    <cfRule type="cellIs" dxfId="356" priority="368" operator="between">
      <formula>0</formula>
      <formula>0</formula>
    </cfRule>
  </conditionalFormatting>
  <conditionalFormatting sqref="I324">
    <cfRule type="cellIs" dxfId="355" priority="367" operator="between">
      <formula>0</formula>
      <formula>0</formula>
    </cfRule>
  </conditionalFormatting>
  <conditionalFormatting sqref="I330">
    <cfRule type="cellIs" dxfId="354" priority="366" operator="between">
      <formula>0</formula>
      <formula>0</formula>
    </cfRule>
  </conditionalFormatting>
  <conditionalFormatting sqref="I336">
    <cfRule type="cellIs" dxfId="353" priority="365" operator="between">
      <formula>0</formula>
      <formula>0</formula>
    </cfRule>
  </conditionalFormatting>
  <conditionalFormatting sqref="I342">
    <cfRule type="cellIs" dxfId="352" priority="364" operator="between">
      <formula>0</formula>
      <formula>0</formula>
    </cfRule>
  </conditionalFormatting>
  <conditionalFormatting sqref="I349">
    <cfRule type="cellIs" dxfId="351" priority="363" operator="between">
      <formula>0</formula>
      <formula>0</formula>
    </cfRule>
  </conditionalFormatting>
  <conditionalFormatting sqref="I355">
    <cfRule type="cellIs" dxfId="350" priority="362" operator="between">
      <formula>0</formula>
      <formula>0</formula>
    </cfRule>
  </conditionalFormatting>
  <conditionalFormatting sqref="I360">
    <cfRule type="cellIs" dxfId="349" priority="361" operator="between">
      <formula>0</formula>
      <formula>0</formula>
    </cfRule>
  </conditionalFormatting>
  <conditionalFormatting sqref="I366">
    <cfRule type="cellIs" dxfId="348" priority="360" operator="between">
      <formula>0</formula>
      <formula>0</formula>
    </cfRule>
  </conditionalFormatting>
  <conditionalFormatting sqref="I396">
    <cfRule type="cellIs" dxfId="347" priority="355" operator="between">
      <formula>0</formula>
      <formula>0</formula>
    </cfRule>
  </conditionalFormatting>
  <conditionalFormatting sqref="I372">
    <cfRule type="cellIs" dxfId="346" priority="359" operator="between">
      <formula>0</formula>
      <formula>0</formula>
    </cfRule>
  </conditionalFormatting>
  <conditionalFormatting sqref="I379">
    <cfRule type="cellIs" dxfId="345" priority="358" operator="between">
      <formula>0</formula>
      <formula>0</formula>
    </cfRule>
  </conditionalFormatting>
  <conditionalFormatting sqref="I385">
    <cfRule type="cellIs" dxfId="344" priority="357" operator="between">
      <formula>0</formula>
      <formula>0</formula>
    </cfRule>
  </conditionalFormatting>
  <conditionalFormatting sqref="I391">
    <cfRule type="cellIs" dxfId="343" priority="356" operator="between">
      <formula>0</formula>
      <formula>0</formula>
    </cfRule>
  </conditionalFormatting>
  <conditionalFormatting sqref="I32">
    <cfRule type="cellIs" dxfId="342" priority="354" operator="between">
      <formula>0</formula>
      <formula>0</formula>
    </cfRule>
  </conditionalFormatting>
  <conditionalFormatting sqref="I85">
    <cfRule type="cellIs" dxfId="341" priority="352" operator="between">
      <formula>0</formula>
      <formula>0</formula>
    </cfRule>
  </conditionalFormatting>
  <conditionalFormatting sqref="I111">
    <cfRule type="cellIs" dxfId="340" priority="351" operator="between">
      <formula>0</formula>
      <formula>0</formula>
    </cfRule>
  </conditionalFormatting>
  <conditionalFormatting sqref="I136">
    <cfRule type="cellIs" dxfId="339" priority="350" operator="between">
      <formula>0</formula>
      <formula>0</formula>
    </cfRule>
  </conditionalFormatting>
  <conditionalFormatting sqref="I164">
    <cfRule type="cellIs" dxfId="338" priority="349" operator="between">
      <formula>0</formula>
      <formula>0</formula>
    </cfRule>
  </conditionalFormatting>
  <conditionalFormatting sqref="I190">
    <cfRule type="cellIs" dxfId="337" priority="348" operator="between">
      <formula>0</formula>
      <formula>0</formula>
    </cfRule>
  </conditionalFormatting>
  <conditionalFormatting sqref="I212">
    <cfRule type="cellIs" dxfId="336" priority="347" operator="between">
      <formula>0</formula>
      <formula>0</formula>
    </cfRule>
  </conditionalFormatting>
  <conditionalFormatting sqref="K32">
    <cfRule type="cellIs" dxfId="335" priority="266" operator="between">
      <formula>0</formula>
      <formula>0</formula>
    </cfRule>
  </conditionalFormatting>
  <conditionalFormatting sqref="I267">
    <cfRule type="cellIs" dxfId="334" priority="345" operator="between">
      <formula>0</formula>
      <formula>0</formula>
    </cfRule>
  </conditionalFormatting>
  <conditionalFormatting sqref="I294">
    <cfRule type="cellIs" dxfId="333" priority="344" operator="between">
      <formula>0</formula>
      <formula>0</formula>
    </cfRule>
  </conditionalFormatting>
  <conditionalFormatting sqref="I321">
    <cfRule type="cellIs" dxfId="332" priority="343" operator="between">
      <formula>0</formula>
      <formula>0</formula>
    </cfRule>
  </conditionalFormatting>
  <conditionalFormatting sqref="K212">
    <cfRule type="cellIs" dxfId="331" priority="259" operator="between">
      <formula>0</formula>
      <formula>0</formula>
    </cfRule>
  </conditionalFormatting>
  <conditionalFormatting sqref="I374">
    <cfRule type="cellIs" dxfId="330" priority="341" operator="between">
      <formula>0</formula>
      <formula>0</formula>
    </cfRule>
  </conditionalFormatting>
  <conditionalFormatting sqref="I78:I80">
    <cfRule type="cellIs" dxfId="329" priority="340" operator="between">
      <formula>0</formula>
      <formula>0</formula>
    </cfRule>
  </conditionalFormatting>
  <conditionalFormatting sqref="I83:I84">
    <cfRule type="cellIs" dxfId="328" priority="339" operator="between">
      <formula>0</formula>
      <formula>0</formula>
    </cfRule>
  </conditionalFormatting>
  <conditionalFormatting sqref="I170:I172">
    <cfRule type="cellIs" dxfId="327" priority="338" operator="between">
      <formula>0</formula>
      <formula>0</formula>
    </cfRule>
  </conditionalFormatting>
  <conditionalFormatting sqref="I198:I200">
    <cfRule type="cellIs" dxfId="326" priority="337" operator="between">
      <formula>0</formula>
      <formula>0</formula>
    </cfRule>
  </conditionalFormatting>
  <conditionalFormatting sqref="I209:I211">
    <cfRule type="cellIs" dxfId="325" priority="336" operator="between">
      <formula>0</formula>
      <formula>0</formula>
    </cfRule>
  </conditionalFormatting>
  <conditionalFormatting sqref="I252:I254">
    <cfRule type="cellIs" dxfId="324" priority="335" operator="between">
      <formula>0</formula>
      <formula>0</formula>
    </cfRule>
  </conditionalFormatting>
  <conditionalFormatting sqref="I357:I359">
    <cfRule type="cellIs" dxfId="323" priority="334" operator="between">
      <formula>0</formula>
      <formula>0</formula>
    </cfRule>
  </conditionalFormatting>
  <conditionalFormatting sqref="K77 K86 K169 K208 K197 K356 K251">
    <cfRule type="cellIs" dxfId="322" priority="332" operator="between">
      <formula>0</formula>
      <formula>0</formula>
    </cfRule>
  </conditionalFormatting>
  <conditionalFormatting sqref="K82 K293 K373 K397 K3:K13 K15:K19 K21:K25 K27:K31 K34:K38 K40:K44 K46:K50 K52:K56 K59:K63 K65:K69 K71:K75 K88:K92 K94:K98 K100:K104 K106:K110 K113:K117 K119:K123 K125:K129 K131:K135 K138:K142 K144:K148 K150:K154 K156:K160 K162:K163 K165:K167 K174:K178 K180:K184 K186:K189 K192:K195 K202:K206 K214:K218 K220:K224 K226:K230 K232:K236 K238:K239 K241:K243 K245:K249 K256:K260 K262:K266 K269:K273 K275:K279 K281:K285 K287:K291 K295:K298 K300:K304 K306:K310 K312:K316 K318:K320 K322:K323 K325:K329 K331:K335 K337:K341 K343:K347 K350:K354 K361:K365 K367:K371 K375:K378 K380:K384 K386:K390 K392:K395">
    <cfRule type="cellIs" dxfId="321" priority="333" operator="between">
      <formula>0</formula>
      <formula>0</formula>
    </cfRule>
  </conditionalFormatting>
  <conditionalFormatting sqref="K2">
    <cfRule type="cellIs" dxfId="320" priority="331" operator="between">
      <formula>0</formula>
      <formula>0</formula>
    </cfRule>
  </conditionalFormatting>
  <conditionalFormatting sqref="K207">
    <cfRule type="cellIs" dxfId="319" priority="298" operator="between">
      <formula>0</formula>
      <formula>0</formula>
    </cfRule>
  </conditionalFormatting>
  <conditionalFormatting sqref="K201">
    <cfRule type="cellIs" dxfId="318" priority="299" operator="between">
      <formula>0</formula>
      <formula>0</formula>
    </cfRule>
  </conditionalFormatting>
  <conditionalFormatting sqref="K196">
    <cfRule type="cellIs" dxfId="317" priority="300" operator="between">
      <formula>0</formula>
      <formula>0</formula>
    </cfRule>
  </conditionalFormatting>
  <conditionalFormatting sqref="K191">
    <cfRule type="cellIs" dxfId="316" priority="301" operator="between">
      <formula>0</formula>
      <formula>0</formula>
    </cfRule>
  </conditionalFormatting>
  <conditionalFormatting sqref="K185">
    <cfRule type="cellIs" dxfId="315" priority="302" operator="between">
      <formula>0</formula>
      <formula>0</formula>
    </cfRule>
  </conditionalFormatting>
  <conditionalFormatting sqref="K179">
    <cfRule type="cellIs" dxfId="314" priority="303" operator="between">
      <formula>0</formula>
      <formula>0</formula>
    </cfRule>
  </conditionalFormatting>
  <conditionalFormatting sqref="K173">
    <cfRule type="cellIs" dxfId="313" priority="304" operator="between">
      <formula>0</formula>
      <formula>0</formula>
    </cfRule>
  </conditionalFormatting>
  <conditionalFormatting sqref="K168">
    <cfRule type="cellIs" dxfId="312" priority="305" operator="between">
      <formula>0</formula>
      <formula>0</formula>
    </cfRule>
  </conditionalFormatting>
  <conditionalFormatting sqref="K161">
    <cfRule type="cellIs" dxfId="311" priority="306" operator="between">
      <formula>0</formula>
      <formula>0</formula>
    </cfRule>
  </conditionalFormatting>
  <conditionalFormatting sqref="K155">
    <cfRule type="cellIs" dxfId="310" priority="307" operator="between">
      <formula>0</formula>
      <formula>0</formula>
    </cfRule>
  </conditionalFormatting>
  <conditionalFormatting sqref="K149">
    <cfRule type="cellIs" dxfId="309" priority="308" operator="between">
      <formula>0</formula>
      <formula>0</formula>
    </cfRule>
  </conditionalFormatting>
  <conditionalFormatting sqref="K143">
    <cfRule type="cellIs" dxfId="308" priority="309" operator="between">
      <formula>0</formula>
      <formula>0</formula>
    </cfRule>
  </conditionalFormatting>
  <conditionalFormatting sqref="K137">
    <cfRule type="cellIs" dxfId="307" priority="310" operator="between">
      <formula>0</formula>
      <formula>0</formula>
    </cfRule>
  </conditionalFormatting>
  <conditionalFormatting sqref="K130">
    <cfRule type="cellIs" dxfId="306" priority="311" operator="between">
      <formula>0</formula>
      <formula>0</formula>
    </cfRule>
  </conditionalFormatting>
  <conditionalFormatting sqref="K124">
    <cfRule type="cellIs" dxfId="305" priority="312" operator="between">
      <formula>0</formula>
      <formula>0</formula>
    </cfRule>
  </conditionalFormatting>
  <conditionalFormatting sqref="K118">
    <cfRule type="cellIs" dxfId="304" priority="313" operator="between">
      <formula>0</formula>
      <formula>0</formula>
    </cfRule>
  </conditionalFormatting>
  <conditionalFormatting sqref="K112">
    <cfRule type="cellIs" dxfId="303" priority="314" operator="between">
      <formula>0</formula>
      <formula>0</formula>
    </cfRule>
  </conditionalFormatting>
  <conditionalFormatting sqref="K105">
    <cfRule type="cellIs" dxfId="302" priority="315" operator="between">
      <formula>0</formula>
      <formula>0</formula>
    </cfRule>
  </conditionalFormatting>
  <conditionalFormatting sqref="K99">
    <cfRule type="cellIs" dxfId="301" priority="316" operator="between">
      <formula>0</formula>
      <formula>0</formula>
    </cfRule>
  </conditionalFormatting>
  <conditionalFormatting sqref="K93">
    <cfRule type="cellIs" dxfId="300" priority="317" operator="between">
      <formula>0</formula>
      <formula>0</formula>
    </cfRule>
  </conditionalFormatting>
  <conditionalFormatting sqref="K87">
    <cfRule type="cellIs" dxfId="299" priority="318" operator="between">
      <formula>0</formula>
      <formula>0</formula>
    </cfRule>
  </conditionalFormatting>
  <conditionalFormatting sqref="K81">
    <cfRule type="cellIs" dxfId="298" priority="319" operator="between">
      <formula>0</formula>
      <formula>0</formula>
    </cfRule>
  </conditionalFormatting>
  <conditionalFormatting sqref="K76">
    <cfRule type="cellIs" dxfId="297" priority="320" operator="between">
      <formula>0</formula>
      <formula>0</formula>
    </cfRule>
  </conditionalFormatting>
  <conditionalFormatting sqref="K70">
    <cfRule type="cellIs" dxfId="296" priority="321" operator="between">
      <formula>0</formula>
      <formula>0</formula>
    </cfRule>
  </conditionalFormatting>
  <conditionalFormatting sqref="K64">
    <cfRule type="cellIs" dxfId="295" priority="322" operator="between">
      <formula>0</formula>
      <formula>0</formula>
    </cfRule>
  </conditionalFormatting>
  <conditionalFormatting sqref="K58">
    <cfRule type="cellIs" dxfId="294" priority="323" operator="between">
      <formula>0</formula>
      <formula>0</formula>
    </cfRule>
  </conditionalFormatting>
  <conditionalFormatting sqref="K51">
    <cfRule type="cellIs" dxfId="293" priority="324" operator="between">
      <formula>0</formula>
      <formula>0</formula>
    </cfRule>
  </conditionalFormatting>
  <conditionalFormatting sqref="K45">
    <cfRule type="cellIs" dxfId="292" priority="325" operator="between">
      <formula>0</formula>
      <formula>0</formula>
    </cfRule>
  </conditionalFormatting>
  <conditionalFormatting sqref="K213">
    <cfRule type="cellIs" dxfId="291" priority="297" operator="between">
      <formula>0</formula>
      <formula>0</formula>
    </cfRule>
  </conditionalFormatting>
  <conditionalFormatting sqref="K33">
    <cfRule type="cellIs" dxfId="290" priority="327" operator="between">
      <formula>0</formula>
      <formula>0</formula>
    </cfRule>
  </conditionalFormatting>
  <conditionalFormatting sqref="K26">
    <cfRule type="cellIs" dxfId="289" priority="328" operator="between">
      <formula>0</formula>
      <formula>0</formula>
    </cfRule>
  </conditionalFormatting>
  <conditionalFormatting sqref="K20">
    <cfRule type="cellIs" dxfId="288" priority="329" operator="between">
      <formula>0</formula>
      <formula>0</formula>
    </cfRule>
  </conditionalFormatting>
  <conditionalFormatting sqref="K14">
    <cfRule type="cellIs" dxfId="287" priority="330" operator="between">
      <formula>0</formula>
      <formula>0</formula>
    </cfRule>
  </conditionalFormatting>
  <conditionalFormatting sqref="K39">
    <cfRule type="cellIs" dxfId="286" priority="326" operator="between">
      <formula>0</formula>
      <formula>0</formula>
    </cfRule>
  </conditionalFormatting>
  <conditionalFormatting sqref="K219">
    <cfRule type="cellIs" dxfId="285" priority="296" operator="between">
      <formula>0</formula>
      <formula>0</formula>
    </cfRule>
  </conditionalFormatting>
  <conditionalFormatting sqref="K225">
    <cfRule type="cellIs" dxfId="284" priority="295" operator="between">
      <formula>0</formula>
      <formula>0</formula>
    </cfRule>
  </conditionalFormatting>
  <conditionalFormatting sqref="K231">
    <cfRule type="cellIs" dxfId="283" priority="294" operator="between">
      <formula>0</formula>
      <formula>0</formula>
    </cfRule>
  </conditionalFormatting>
  <conditionalFormatting sqref="K237">
    <cfRule type="cellIs" dxfId="282" priority="293" operator="between">
      <formula>0</formula>
      <formula>0</formula>
    </cfRule>
  </conditionalFormatting>
  <conditionalFormatting sqref="K244">
    <cfRule type="cellIs" dxfId="281" priority="292" operator="between">
      <formula>0</formula>
      <formula>0</formula>
    </cfRule>
  </conditionalFormatting>
  <conditionalFormatting sqref="K250">
    <cfRule type="cellIs" dxfId="280" priority="291" operator="between">
      <formula>0</formula>
      <formula>0</formula>
    </cfRule>
  </conditionalFormatting>
  <conditionalFormatting sqref="K255">
    <cfRule type="cellIs" dxfId="279" priority="290" operator="between">
      <formula>0</formula>
      <formula>0</formula>
    </cfRule>
  </conditionalFormatting>
  <conditionalFormatting sqref="K261">
    <cfRule type="cellIs" dxfId="278" priority="289" operator="between">
      <formula>0</formula>
      <formula>0</formula>
    </cfRule>
  </conditionalFormatting>
  <conditionalFormatting sqref="K268">
    <cfRule type="cellIs" dxfId="277" priority="288" operator="between">
      <formula>0</formula>
      <formula>0</formula>
    </cfRule>
  </conditionalFormatting>
  <conditionalFormatting sqref="K274">
    <cfRule type="cellIs" dxfId="276" priority="287" operator="between">
      <formula>0</formula>
      <formula>0</formula>
    </cfRule>
  </conditionalFormatting>
  <conditionalFormatting sqref="K280">
    <cfRule type="cellIs" dxfId="275" priority="286" operator="between">
      <formula>0</formula>
      <formula>0</formula>
    </cfRule>
  </conditionalFormatting>
  <conditionalFormatting sqref="K286">
    <cfRule type="cellIs" dxfId="274" priority="285" operator="between">
      <formula>0</formula>
      <formula>0</formula>
    </cfRule>
  </conditionalFormatting>
  <conditionalFormatting sqref="K292">
    <cfRule type="cellIs" dxfId="273" priority="284" operator="between">
      <formula>0</formula>
      <formula>0</formula>
    </cfRule>
  </conditionalFormatting>
  <conditionalFormatting sqref="K299">
    <cfRule type="cellIs" dxfId="272" priority="283" operator="between">
      <formula>0</formula>
      <formula>0</formula>
    </cfRule>
  </conditionalFormatting>
  <conditionalFormatting sqref="K305">
    <cfRule type="cellIs" dxfId="271" priority="282" operator="between">
      <formula>0</formula>
      <formula>0</formula>
    </cfRule>
  </conditionalFormatting>
  <conditionalFormatting sqref="K311">
    <cfRule type="cellIs" dxfId="270" priority="281" operator="between">
      <formula>0</formula>
      <formula>0</formula>
    </cfRule>
  </conditionalFormatting>
  <conditionalFormatting sqref="K317">
    <cfRule type="cellIs" dxfId="269" priority="280" operator="between">
      <formula>0</formula>
      <formula>0</formula>
    </cfRule>
  </conditionalFormatting>
  <conditionalFormatting sqref="K324">
    <cfRule type="cellIs" dxfId="268" priority="279" operator="between">
      <formula>0</formula>
      <formula>0</formula>
    </cfRule>
  </conditionalFormatting>
  <conditionalFormatting sqref="K330">
    <cfRule type="cellIs" dxfId="267" priority="278" operator="between">
      <formula>0</formula>
      <formula>0</formula>
    </cfRule>
  </conditionalFormatting>
  <conditionalFormatting sqref="K336">
    <cfRule type="cellIs" dxfId="266" priority="277" operator="between">
      <formula>0</formula>
      <formula>0</formula>
    </cfRule>
  </conditionalFormatting>
  <conditionalFormatting sqref="K342">
    <cfRule type="cellIs" dxfId="265" priority="276" operator="between">
      <formula>0</formula>
      <formula>0</formula>
    </cfRule>
  </conditionalFormatting>
  <conditionalFormatting sqref="K349">
    <cfRule type="cellIs" dxfId="264" priority="275" operator="between">
      <formula>0</formula>
      <formula>0</formula>
    </cfRule>
  </conditionalFormatting>
  <conditionalFormatting sqref="K355">
    <cfRule type="cellIs" dxfId="263" priority="274" operator="between">
      <formula>0</formula>
      <formula>0</formula>
    </cfRule>
  </conditionalFormatting>
  <conditionalFormatting sqref="K360">
    <cfRule type="cellIs" dxfId="262" priority="273" operator="between">
      <formula>0</formula>
      <formula>0</formula>
    </cfRule>
  </conditionalFormatting>
  <conditionalFormatting sqref="K366">
    <cfRule type="cellIs" dxfId="261" priority="272" operator="between">
      <formula>0</formula>
      <formula>0</formula>
    </cfRule>
  </conditionalFormatting>
  <conditionalFormatting sqref="K396">
    <cfRule type="cellIs" dxfId="260" priority="267" operator="between">
      <formula>0</formula>
      <formula>0</formula>
    </cfRule>
  </conditionalFormatting>
  <conditionalFormatting sqref="K372">
    <cfRule type="cellIs" dxfId="259" priority="271" operator="between">
      <formula>0</formula>
      <formula>0</formula>
    </cfRule>
  </conditionalFormatting>
  <conditionalFormatting sqref="K379">
    <cfRule type="cellIs" dxfId="258" priority="270" operator="between">
      <formula>0</formula>
      <formula>0</formula>
    </cfRule>
  </conditionalFormatting>
  <conditionalFormatting sqref="K385">
    <cfRule type="cellIs" dxfId="257" priority="269" operator="between">
      <formula>0</formula>
      <formula>0</formula>
    </cfRule>
  </conditionalFormatting>
  <conditionalFormatting sqref="K391">
    <cfRule type="cellIs" dxfId="256" priority="268" operator="between">
      <formula>0</formula>
      <formula>0</formula>
    </cfRule>
  </conditionalFormatting>
  <conditionalFormatting sqref="K85">
    <cfRule type="cellIs" dxfId="255" priority="264" operator="between">
      <formula>0</formula>
      <formula>0</formula>
    </cfRule>
  </conditionalFormatting>
  <conditionalFormatting sqref="K111">
    <cfRule type="cellIs" dxfId="254" priority="263" operator="between">
      <formula>0</formula>
      <formula>0</formula>
    </cfRule>
  </conditionalFormatting>
  <conditionalFormatting sqref="K136">
    <cfRule type="cellIs" dxfId="253" priority="262" operator="between">
      <formula>0</formula>
      <formula>0</formula>
    </cfRule>
  </conditionalFormatting>
  <conditionalFormatting sqref="K164">
    <cfRule type="cellIs" dxfId="252" priority="261" operator="between">
      <formula>0</formula>
      <formula>0</formula>
    </cfRule>
  </conditionalFormatting>
  <conditionalFormatting sqref="K190">
    <cfRule type="cellIs" dxfId="251" priority="260" operator="between">
      <formula>0</formula>
      <formula>0</formula>
    </cfRule>
  </conditionalFormatting>
  <conditionalFormatting sqref="AC385">
    <cfRule type="cellIs" dxfId="250" priority="179" operator="between">
      <formula>0</formula>
      <formula>0</formula>
    </cfRule>
  </conditionalFormatting>
  <conditionalFormatting sqref="K240">
    <cfRule type="cellIs" dxfId="249" priority="258" operator="between">
      <formula>0</formula>
      <formula>0</formula>
    </cfRule>
  </conditionalFormatting>
  <conditionalFormatting sqref="K267">
    <cfRule type="cellIs" dxfId="248" priority="257" operator="between">
      <formula>0</formula>
      <formula>0</formula>
    </cfRule>
  </conditionalFormatting>
  <conditionalFormatting sqref="K294">
    <cfRule type="cellIs" dxfId="247" priority="256" operator="between">
      <formula>0</formula>
      <formula>0</formula>
    </cfRule>
  </conditionalFormatting>
  <conditionalFormatting sqref="AC136">
    <cfRule type="cellIs" dxfId="246" priority="172" operator="between">
      <formula>0</formula>
      <formula>0</formula>
    </cfRule>
  </conditionalFormatting>
  <conditionalFormatting sqref="K348">
    <cfRule type="cellIs" dxfId="245" priority="254" operator="between">
      <formula>0</formula>
      <formula>0</formula>
    </cfRule>
  </conditionalFormatting>
  <conditionalFormatting sqref="K374">
    <cfRule type="cellIs" dxfId="244" priority="253" operator="between">
      <formula>0</formula>
      <formula>0</formula>
    </cfRule>
  </conditionalFormatting>
  <conditionalFormatting sqref="K78:K80">
    <cfRule type="cellIs" dxfId="243" priority="252" operator="between">
      <formula>0</formula>
      <formula>0</formula>
    </cfRule>
  </conditionalFormatting>
  <conditionalFormatting sqref="K83:K84">
    <cfRule type="cellIs" dxfId="242" priority="251" operator="between">
      <formula>0</formula>
      <formula>0</formula>
    </cfRule>
  </conditionalFormatting>
  <conditionalFormatting sqref="K170:K172">
    <cfRule type="cellIs" dxfId="241" priority="250" operator="between">
      <formula>0</formula>
      <formula>0</formula>
    </cfRule>
  </conditionalFormatting>
  <conditionalFormatting sqref="K198:K200">
    <cfRule type="cellIs" dxfId="240" priority="249" operator="between">
      <formula>0</formula>
      <formula>0</formula>
    </cfRule>
  </conditionalFormatting>
  <conditionalFormatting sqref="K209:K211">
    <cfRule type="cellIs" dxfId="239" priority="248" operator="between">
      <formula>0</formula>
      <formula>0</formula>
    </cfRule>
  </conditionalFormatting>
  <conditionalFormatting sqref="K252:K254">
    <cfRule type="cellIs" dxfId="238" priority="247" operator="between">
      <formula>0</formula>
      <formula>0</formula>
    </cfRule>
  </conditionalFormatting>
  <conditionalFormatting sqref="AC374">
    <cfRule type="cellIs" dxfId="237" priority="163" operator="between">
      <formula>0</formula>
      <formula>0</formula>
    </cfRule>
  </conditionalFormatting>
  <conditionalFormatting sqref="AC3:AC13 AC15:AC19 AC21:AC25 AC27:AC31 AC34:AC38 AC40:AC44 AC46:AC50 AC52:AC56 AC59:AC63 AC65:AC69 AC71:AC75 AC82:AC84 AC88:AC92 AC94:AC98 AC100:AC104 AC106:AC110 AC113:AC117 AC119:AC123 AC125:AC129 AC131:AC135 AC138:AC142 AC144:AC148 AC150:AC154 AC156:AC160 AC162:AC163 AC174:AC178 AC180:AC184 AC186:AC189 AC192:AC195 AC202:AC206 AC214:AC218 AC220:AC224 AC226:AC230 AC232:AC236 AC238:AC239 AC245:AC249 AC256:AC260 AC262:AC266 AC269:AC273 AC275:AC279 AC281:AC285 AC287:AC291 AC293 AC300:AC304 AC306:AC310 AC312:AC316 AC318:AC320 AC325:AC329 AC331:AC335 AC337:AC341 AC343:AC347 AC350:AC354 AC361:AC365 AC367:AC371 AC373 AC380:AC384 AC386:AC390 AC392:AC395 AC397 AC165:AC167 AC241:AC243 AC295:AC298 AC322:AC323 AC375:AC378 AC77:AC80 AC86 AC169:AC172 AC208:AC211 AC197:AC200 AC356:AC359 AC251:AC254">
    <cfRule type="cellIs" dxfId="236" priority="245" operator="between">
      <formula>0</formula>
      <formula>0</formula>
    </cfRule>
  </conditionalFormatting>
  <conditionalFormatting sqref="AC348">
    <cfRule type="cellIs" dxfId="235" priority="164" operator="between">
      <formula>0</formula>
      <formula>0</formula>
    </cfRule>
  </conditionalFormatting>
  <conditionalFormatting sqref="AE251:AE254 AE356:AE359 AE197:AE200 AE208:AE211 AE169:AE172 AE86 AE77:AE80 AE375:AE378 AE322:AE323 AE295:AE298 AE241:AE243 AE165:AE167 AE397 AE392:AE395 AE386:AE390 AE380:AE384 AE373 AE367:AE371 AE361:AE365 AE350:AE354 AE343:AE347 AE337:AE341 AE331:AE335 AE325:AE329 AE318:AE320 AE312:AE316 AE306:AE310 AE300:AE304 AE293 AE287:AE291 AE281:AE285 AE275:AE279 AE269:AE273 AE262:AE266 AE256:AE260 AE245:AE249 AE238:AE239 AE232:AE236 AE226:AE230 AE220:AE224 AE214:AE218 AE202:AE206 AE192:AE195 AE186:AE189 AE180:AE184 AE174:AE178 AE162:AE163 AE156:AE160 AE150:AE154 AE144:AE148 AE138:AE142 AE131:AE135 AE125:AE129 AE119:AE123 AE113:AE117 AE106:AE110 AE100:AE104 AE94:AE98 AE88:AE92 AE82:AE84 AE71:AE75 AE65:AE69 AE59:AE63 AE52:AE56 AE46:AE50 AE40:AE44 AE34:AE38 AE27:AE31 AE21:AE25 AE15:AE19 AE3:AE13">
    <cfRule type="cellIs" dxfId="234" priority="162" operator="between">
      <formula>0</formula>
      <formula>0</formula>
    </cfRule>
  </conditionalFormatting>
  <conditionalFormatting sqref="AC201">
    <cfRule type="cellIs" dxfId="233" priority="209" operator="between">
      <formula>0</formula>
      <formula>0</formula>
    </cfRule>
  </conditionalFormatting>
  <conditionalFormatting sqref="AC196">
    <cfRule type="cellIs" dxfId="232" priority="210" operator="between">
      <formula>0</formula>
      <formula>0</formula>
    </cfRule>
  </conditionalFormatting>
  <conditionalFormatting sqref="AC191">
    <cfRule type="cellIs" dxfId="231" priority="211" operator="between">
      <formula>0</formula>
      <formula>0</formula>
    </cfRule>
  </conditionalFormatting>
  <conditionalFormatting sqref="AC185">
    <cfRule type="cellIs" dxfId="230" priority="212" operator="between">
      <formula>0</formula>
      <formula>0</formula>
    </cfRule>
  </conditionalFormatting>
  <conditionalFormatting sqref="AC179">
    <cfRule type="cellIs" dxfId="229" priority="213" operator="between">
      <formula>0</formula>
      <formula>0</formula>
    </cfRule>
  </conditionalFormatting>
  <conditionalFormatting sqref="AC173">
    <cfRule type="cellIs" dxfId="228" priority="214" operator="between">
      <formula>0</formula>
      <formula>0</formula>
    </cfRule>
  </conditionalFormatting>
  <conditionalFormatting sqref="AC168">
    <cfRule type="cellIs" dxfId="227" priority="215" operator="between">
      <formula>0</formula>
      <formula>0</formula>
    </cfRule>
  </conditionalFormatting>
  <conditionalFormatting sqref="AC161">
    <cfRule type="cellIs" dxfId="226" priority="216" operator="between">
      <formula>0</formula>
      <formula>0</formula>
    </cfRule>
  </conditionalFormatting>
  <conditionalFormatting sqref="AC155">
    <cfRule type="cellIs" dxfId="225" priority="217" operator="between">
      <formula>0</formula>
      <formula>0</formula>
    </cfRule>
  </conditionalFormatting>
  <conditionalFormatting sqref="AC149">
    <cfRule type="cellIs" dxfId="224" priority="218" operator="between">
      <formula>0</formula>
      <formula>0</formula>
    </cfRule>
  </conditionalFormatting>
  <conditionalFormatting sqref="AC143">
    <cfRule type="cellIs" dxfId="223" priority="219" operator="between">
      <formula>0</formula>
      <formula>0</formula>
    </cfRule>
  </conditionalFormatting>
  <conditionalFormatting sqref="AC137">
    <cfRule type="cellIs" dxfId="222" priority="220" operator="between">
      <formula>0</formula>
      <formula>0</formula>
    </cfRule>
  </conditionalFormatting>
  <conditionalFormatting sqref="AC130">
    <cfRule type="cellIs" dxfId="221" priority="221" operator="between">
      <formula>0</formula>
      <formula>0</formula>
    </cfRule>
  </conditionalFormatting>
  <conditionalFormatting sqref="AC124">
    <cfRule type="cellIs" dxfId="220" priority="222" operator="between">
      <formula>0</formula>
      <formula>0</formula>
    </cfRule>
  </conditionalFormatting>
  <conditionalFormatting sqref="AC118">
    <cfRule type="cellIs" dxfId="219" priority="223" operator="between">
      <formula>0</formula>
      <formula>0</formula>
    </cfRule>
  </conditionalFormatting>
  <conditionalFormatting sqref="AC396">
    <cfRule type="cellIs" dxfId="218" priority="177" operator="between">
      <formula>0</formula>
      <formula>0</formula>
    </cfRule>
  </conditionalFormatting>
  <conditionalFormatting sqref="AC213">
    <cfRule type="cellIs" dxfId="217" priority="207" operator="between">
      <formula>0</formula>
      <formula>0</formula>
    </cfRule>
  </conditionalFormatting>
  <conditionalFormatting sqref="AC112">
    <cfRule type="cellIs" dxfId="216" priority="224" operator="between">
      <formula>0</formula>
      <formula>0</formula>
    </cfRule>
  </conditionalFormatting>
  <conditionalFormatting sqref="AC105">
    <cfRule type="cellIs" dxfId="215" priority="225" operator="between">
      <formula>0</formula>
      <formula>0</formula>
    </cfRule>
  </conditionalFormatting>
  <conditionalFormatting sqref="AC99">
    <cfRule type="cellIs" dxfId="214" priority="226" operator="between">
      <formula>0</formula>
      <formula>0</formula>
    </cfRule>
  </conditionalFormatting>
  <conditionalFormatting sqref="AC93">
    <cfRule type="cellIs" dxfId="213" priority="227" operator="between">
      <formula>0</formula>
      <formula>0</formula>
    </cfRule>
  </conditionalFormatting>
  <conditionalFormatting sqref="AC87">
    <cfRule type="cellIs" dxfId="212" priority="228" operator="between">
      <formula>0</formula>
      <formula>0</formula>
    </cfRule>
  </conditionalFormatting>
  <conditionalFormatting sqref="AC81">
    <cfRule type="cellIs" dxfId="211" priority="229" operator="between">
      <formula>0</formula>
      <formula>0</formula>
    </cfRule>
  </conditionalFormatting>
  <conditionalFormatting sqref="AC76">
    <cfRule type="cellIs" dxfId="210" priority="230" operator="between">
      <formula>0</formula>
      <formula>0</formula>
    </cfRule>
  </conditionalFormatting>
  <conditionalFormatting sqref="AC70">
    <cfRule type="cellIs" dxfId="209" priority="231" operator="between">
      <formula>0</formula>
      <formula>0</formula>
    </cfRule>
  </conditionalFormatting>
  <conditionalFormatting sqref="AC64">
    <cfRule type="cellIs" dxfId="208" priority="232" operator="between">
      <formula>0</formula>
      <formula>0</formula>
    </cfRule>
  </conditionalFormatting>
  <conditionalFormatting sqref="AC58">
    <cfRule type="cellIs" dxfId="207" priority="233" operator="between">
      <formula>0</formula>
      <formula>0</formula>
    </cfRule>
  </conditionalFormatting>
  <conditionalFormatting sqref="AC51">
    <cfRule type="cellIs" dxfId="206" priority="234" operator="between">
      <formula>0</formula>
      <formula>0</formula>
    </cfRule>
  </conditionalFormatting>
  <conditionalFormatting sqref="AC45">
    <cfRule type="cellIs" dxfId="205" priority="235" operator="between">
      <formula>0</formula>
      <formula>0</formula>
    </cfRule>
  </conditionalFormatting>
  <conditionalFormatting sqref="AC39">
    <cfRule type="cellIs" dxfId="204" priority="236" operator="between">
      <formula>0</formula>
      <formula>0</formula>
    </cfRule>
  </conditionalFormatting>
  <conditionalFormatting sqref="AC26">
    <cfRule type="cellIs" dxfId="203" priority="238" operator="between">
      <formula>0</formula>
      <formula>0</formula>
    </cfRule>
  </conditionalFormatting>
  <conditionalFormatting sqref="AC20">
    <cfRule type="cellIs" dxfId="202" priority="239" operator="between">
      <formula>0</formula>
      <formula>0</formula>
    </cfRule>
  </conditionalFormatting>
  <conditionalFormatting sqref="AC14">
    <cfRule type="cellIs" dxfId="201" priority="240" operator="between">
      <formula>0</formula>
      <formula>0</formula>
    </cfRule>
  </conditionalFormatting>
  <conditionalFormatting sqref="AC33">
    <cfRule type="cellIs" dxfId="200" priority="237" operator="between">
      <formula>0</formula>
      <formula>0</formula>
    </cfRule>
  </conditionalFormatting>
  <conditionalFormatting sqref="AC207">
    <cfRule type="cellIs" dxfId="199" priority="208" operator="between">
      <formula>0</formula>
      <formula>0</formula>
    </cfRule>
  </conditionalFormatting>
  <conditionalFormatting sqref="AC225">
    <cfRule type="cellIs" dxfId="198" priority="205" operator="between">
      <formula>0</formula>
      <formula>0</formula>
    </cfRule>
  </conditionalFormatting>
  <conditionalFormatting sqref="AC219">
    <cfRule type="cellIs" dxfId="197" priority="206" operator="between">
      <formula>0</formula>
      <formula>0</formula>
    </cfRule>
  </conditionalFormatting>
  <conditionalFormatting sqref="AC237">
    <cfRule type="cellIs" dxfId="196" priority="203" operator="between">
      <formula>0</formula>
      <formula>0</formula>
    </cfRule>
  </conditionalFormatting>
  <conditionalFormatting sqref="AC231">
    <cfRule type="cellIs" dxfId="195" priority="204" operator="between">
      <formula>0</formula>
      <formula>0</formula>
    </cfRule>
  </conditionalFormatting>
  <conditionalFormatting sqref="AC250">
    <cfRule type="cellIs" dxfId="194" priority="201" operator="between">
      <formula>0</formula>
      <formula>0</formula>
    </cfRule>
  </conditionalFormatting>
  <conditionalFormatting sqref="AC244">
    <cfRule type="cellIs" dxfId="193" priority="202" operator="between">
      <formula>0</formula>
      <formula>0</formula>
    </cfRule>
  </conditionalFormatting>
  <conditionalFormatting sqref="AC261">
    <cfRule type="cellIs" dxfId="192" priority="199" operator="between">
      <formula>0</formula>
      <formula>0</formula>
    </cfRule>
  </conditionalFormatting>
  <conditionalFormatting sqref="AC255">
    <cfRule type="cellIs" dxfId="191" priority="200" operator="between">
      <formula>0</formula>
      <formula>0</formula>
    </cfRule>
  </conditionalFormatting>
  <conditionalFormatting sqref="AC274">
    <cfRule type="cellIs" dxfId="190" priority="197" operator="between">
      <formula>0</formula>
      <formula>0</formula>
    </cfRule>
  </conditionalFormatting>
  <conditionalFormatting sqref="AC268">
    <cfRule type="cellIs" dxfId="189" priority="198" operator="between">
      <formula>0</formula>
      <formula>0</formula>
    </cfRule>
  </conditionalFormatting>
  <conditionalFormatting sqref="AC286">
    <cfRule type="cellIs" dxfId="188" priority="195" operator="between">
      <formula>0</formula>
      <formula>0</formula>
    </cfRule>
  </conditionalFormatting>
  <conditionalFormatting sqref="AC280">
    <cfRule type="cellIs" dxfId="187" priority="196" operator="between">
      <formula>0</formula>
      <formula>0</formula>
    </cfRule>
  </conditionalFormatting>
  <conditionalFormatting sqref="AC292">
    <cfRule type="cellIs" dxfId="186" priority="194" operator="between">
      <formula>0</formula>
      <formula>0</formula>
    </cfRule>
  </conditionalFormatting>
  <conditionalFormatting sqref="AC299">
    <cfRule type="cellIs" dxfId="185" priority="193" operator="between">
      <formula>0</formula>
      <formula>0</formula>
    </cfRule>
  </conditionalFormatting>
  <conditionalFormatting sqref="AC305">
    <cfRule type="cellIs" dxfId="184" priority="192" operator="between">
      <formula>0</formula>
      <formula>0</formula>
    </cfRule>
  </conditionalFormatting>
  <conditionalFormatting sqref="AC311">
    <cfRule type="cellIs" dxfId="183" priority="191" operator="between">
      <formula>0</formula>
      <formula>0</formula>
    </cfRule>
  </conditionalFormatting>
  <conditionalFormatting sqref="AC317">
    <cfRule type="cellIs" dxfId="182" priority="190" operator="between">
      <formula>0</formula>
      <formula>0</formula>
    </cfRule>
  </conditionalFormatting>
  <conditionalFormatting sqref="AC324">
    <cfRule type="cellIs" dxfId="181" priority="189" operator="between">
      <formula>0</formula>
      <formula>0</formula>
    </cfRule>
  </conditionalFormatting>
  <conditionalFormatting sqref="AC330">
    <cfRule type="cellIs" dxfId="180" priority="188" operator="between">
      <formula>0</formula>
      <formula>0</formula>
    </cfRule>
  </conditionalFormatting>
  <conditionalFormatting sqref="AC336">
    <cfRule type="cellIs" dxfId="179" priority="187" operator="between">
      <formula>0</formula>
      <formula>0</formula>
    </cfRule>
  </conditionalFormatting>
  <conditionalFormatting sqref="AC342">
    <cfRule type="cellIs" dxfId="178" priority="186" operator="between">
      <formula>0</formula>
      <formula>0</formula>
    </cfRule>
  </conditionalFormatting>
  <conditionalFormatting sqref="AC349">
    <cfRule type="cellIs" dxfId="177" priority="185" operator="between">
      <formula>0</formula>
      <formula>0</formula>
    </cfRule>
  </conditionalFormatting>
  <conditionalFormatting sqref="AC355">
    <cfRule type="cellIs" dxfId="176" priority="184" operator="between">
      <formula>0</formula>
      <formula>0</formula>
    </cfRule>
  </conditionalFormatting>
  <conditionalFormatting sqref="AC366">
    <cfRule type="cellIs" dxfId="175" priority="182" operator="between">
      <formula>0</formula>
      <formula>0</formula>
    </cfRule>
  </conditionalFormatting>
  <conditionalFormatting sqref="AC360">
    <cfRule type="cellIs" dxfId="174" priority="183" operator="between">
      <formula>0</formula>
      <formula>0</formula>
    </cfRule>
  </conditionalFormatting>
  <conditionalFormatting sqref="AC372">
    <cfRule type="cellIs" dxfId="173" priority="181" operator="between">
      <formula>0</formula>
      <formula>0</formula>
    </cfRule>
  </conditionalFormatting>
  <conditionalFormatting sqref="AC379">
    <cfRule type="cellIs" dxfId="172" priority="180" operator="between">
      <formula>0</formula>
      <formula>0</formula>
    </cfRule>
  </conditionalFormatting>
  <conditionalFormatting sqref="AC391">
    <cfRule type="cellIs" dxfId="171" priority="178" operator="between">
      <formula>0</formula>
      <formula>0</formula>
    </cfRule>
  </conditionalFormatting>
  <conditionalFormatting sqref="AC32">
    <cfRule type="cellIs" dxfId="170" priority="176" operator="between">
      <formula>0</formula>
      <formula>0</formula>
    </cfRule>
  </conditionalFormatting>
  <conditionalFormatting sqref="AC57">
    <cfRule type="cellIs" dxfId="169" priority="175" operator="between">
      <formula>0</formula>
      <formula>0</formula>
    </cfRule>
  </conditionalFormatting>
  <conditionalFormatting sqref="AC85">
    <cfRule type="cellIs" dxfId="168" priority="174" operator="between">
      <formula>0</formula>
      <formula>0</formula>
    </cfRule>
  </conditionalFormatting>
  <conditionalFormatting sqref="AC111">
    <cfRule type="cellIs" dxfId="167" priority="173" operator="between">
      <formula>0</formula>
      <formula>0</formula>
    </cfRule>
  </conditionalFormatting>
  <conditionalFormatting sqref="AE136">
    <cfRule type="cellIs" dxfId="166" priority="92" operator="between">
      <formula>0</formula>
      <formula>0</formula>
    </cfRule>
  </conditionalFormatting>
  <conditionalFormatting sqref="AC164">
    <cfRule type="cellIs" dxfId="165" priority="171" operator="between">
      <formula>0</formula>
      <formula>0</formula>
    </cfRule>
  </conditionalFormatting>
  <conditionalFormatting sqref="AC190">
    <cfRule type="cellIs" dxfId="164" priority="170" operator="between">
      <formula>0</formula>
      <formula>0</formula>
    </cfRule>
  </conditionalFormatting>
  <conditionalFormatting sqref="AC212">
    <cfRule type="cellIs" dxfId="163" priority="169" operator="between">
      <formula>0</formula>
      <formula>0</formula>
    </cfRule>
  </conditionalFormatting>
  <conditionalFormatting sqref="AC240">
    <cfRule type="cellIs" dxfId="162" priority="168" operator="between">
      <formula>0</formula>
      <formula>0</formula>
    </cfRule>
  </conditionalFormatting>
  <conditionalFormatting sqref="AC267">
    <cfRule type="cellIs" dxfId="161" priority="167" operator="between">
      <formula>0</formula>
      <formula>0</formula>
    </cfRule>
  </conditionalFormatting>
  <conditionalFormatting sqref="AC294">
    <cfRule type="cellIs" dxfId="160" priority="166" operator="between">
      <formula>0</formula>
      <formula>0</formula>
    </cfRule>
  </conditionalFormatting>
  <conditionalFormatting sqref="AC321">
    <cfRule type="cellIs" dxfId="159" priority="165" operator="between">
      <formula>0</formula>
      <formula>0</formula>
    </cfRule>
  </conditionalFormatting>
  <conditionalFormatting sqref="AE374">
    <cfRule type="cellIs" dxfId="158" priority="83" operator="between">
      <formula>0</formula>
      <formula>0</formula>
    </cfRule>
  </conditionalFormatting>
  <conditionalFormatting sqref="AE201">
    <cfRule type="cellIs" dxfId="157" priority="129" operator="between">
      <formula>0</formula>
      <formula>0</formula>
    </cfRule>
  </conditionalFormatting>
  <conditionalFormatting sqref="AE196">
    <cfRule type="cellIs" dxfId="156" priority="130" operator="between">
      <formula>0</formula>
      <formula>0</formula>
    </cfRule>
  </conditionalFormatting>
  <conditionalFormatting sqref="AE191">
    <cfRule type="cellIs" dxfId="155" priority="131" operator="between">
      <formula>0</formula>
      <formula>0</formula>
    </cfRule>
  </conditionalFormatting>
  <conditionalFormatting sqref="AE185">
    <cfRule type="cellIs" dxfId="154" priority="132" operator="between">
      <formula>0</formula>
      <formula>0</formula>
    </cfRule>
  </conditionalFormatting>
  <conditionalFormatting sqref="AE179">
    <cfRule type="cellIs" dxfId="153" priority="133" operator="between">
      <formula>0</formula>
      <formula>0</formula>
    </cfRule>
  </conditionalFormatting>
  <conditionalFormatting sqref="AE173">
    <cfRule type="cellIs" dxfId="152" priority="134" operator="between">
      <formula>0</formula>
      <formula>0</formula>
    </cfRule>
  </conditionalFormatting>
  <conditionalFormatting sqref="AE168">
    <cfRule type="cellIs" dxfId="151" priority="135" operator="between">
      <formula>0</formula>
      <formula>0</formula>
    </cfRule>
  </conditionalFormatting>
  <conditionalFormatting sqref="AE161">
    <cfRule type="cellIs" dxfId="150" priority="136" operator="between">
      <formula>0</formula>
      <formula>0</formula>
    </cfRule>
  </conditionalFormatting>
  <conditionalFormatting sqref="AE155">
    <cfRule type="cellIs" dxfId="149" priority="137" operator="between">
      <formula>0</formula>
      <formula>0</formula>
    </cfRule>
  </conditionalFormatting>
  <conditionalFormatting sqref="AE149">
    <cfRule type="cellIs" dxfId="148" priority="138" operator="between">
      <formula>0</formula>
      <formula>0</formula>
    </cfRule>
  </conditionalFormatting>
  <conditionalFormatting sqref="AE143">
    <cfRule type="cellIs" dxfId="147" priority="139" operator="between">
      <formula>0</formula>
      <formula>0</formula>
    </cfRule>
  </conditionalFormatting>
  <conditionalFormatting sqref="AE137">
    <cfRule type="cellIs" dxfId="146" priority="140" operator="between">
      <formula>0</formula>
      <formula>0</formula>
    </cfRule>
  </conditionalFormatting>
  <conditionalFormatting sqref="AE130">
    <cfRule type="cellIs" dxfId="145" priority="141" operator="between">
      <formula>0</formula>
      <formula>0</formula>
    </cfRule>
  </conditionalFormatting>
  <conditionalFormatting sqref="AE124">
    <cfRule type="cellIs" dxfId="144" priority="142" operator="between">
      <formula>0</formula>
      <formula>0</formula>
    </cfRule>
  </conditionalFormatting>
  <conditionalFormatting sqref="AE118">
    <cfRule type="cellIs" dxfId="143" priority="143" operator="between">
      <formula>0</formula>
      <formula>0</formula>
    </cfRule>
  </conditionalFormatting>
  <conditionalFormatting sqref="AE396">
    <cfRule type="cellIs" dxfId="142" priority="97" operator="between">
      <formula>0</formula>
      <formula>0</formula>
    </cfRule>
  </conditionalFormatting>
  <conditionalFormatting sqref="AE213">
    <cfRule type="cellIs" dxfId="141" priority="127" operator="between">
      <formula>0</formula>
      <formula>0</formula>
    </cfRule>
  </conditionalFormatting>
  <conditionalFormatting sqref="AE112">
    <cfRule type="cellIs" dxfId="140" priority="144" operator="between">
      <formula>0</formula>
      <formula>0</formula>
    </cfRule>
  </conditionalFormatting>
  <conditionalFormatting sqref="AE105">
    <cfRule type="cellIs" dxfId="139" priority="145" operator="between">
      <formula>0</formula>
      <formula>0</formula>
    </cfRule>
  </conditionalFormatting>
  <conditionalFormatting sqref="AE99">
    <cfRule type="cellIs" dxfId="138" priority="146" operator="between">
      <formula>0</formula>
      <formula>0</formula>
    </cfRule>
  </conditionalFormatting>
  <conditionalFormatting sqref="AE93">
    <cfRule type="cellIs" dxfId="137" priority="147" operator="between">
      <formula>0</formula>
      <formula>0</formula>
    </cfRule>
  </conditionalFormatting>
  <conditionalFormatting sqref="AE87">
    <cfRule type="cellIs" dxfId="136" priority="148" operator="between">
      <formula>0</formula>
      <formula>0</formula>
    </cfRule>
  </conditionalFormatting>
  <conditionalFormatting sqref="AE81">
    <cfRule type="cellIs" dxfId="135" priority="149" operator="between">
      <formula>0</formula>
      <formula>0</formula>
    </cfRule>
  </conditionalFormatting>
  <conditionalFormatting sqref="AE76">
    <cfRule type="cellIs" dxfId="134" priority="150" operator="between">
      <formula>0</formula>
      <formula>0</formula>
    </cfRule>
  </conditionalFormatting>
  <conditionalFormatting sqref="AE70">
    <cfRule type="cellIs" dxfId="133" priority="151" operator="between">
      <formula>0</formula>
      <formula>0</formula>
    </cfRule>
  </conditionalFormatting>
  <conditionalFormatting sqref="AE64">
    <cfRule type="cellIs" dxfId="132" priority="152" operator="between">
      <formula>0</formula>
      <formula>0</formula>
    </cfRule>
  </conditionalFormatting>
  <conditionalFormatting sqref="AE58">
    <cfRule type="cellIs" dxfId="131" priority="153" operator="between">
      <formula>0</formula>
      <formula>0</formula>
    </cfRule>
  </conditionalFormatting>
  <conditionalFormatting sqref="AE51">
    <cfRule type="cellIs" dxfId="130" priority="154" operator="between">
      <formula>0</formula>
      <formula>0</formula>
    </cfRule>
  </conditionalFormatting>
  <conditionalFormatting sqref="AE45">
    <cfRule type="cellIs" dxfId="129" priority="155" operator="between">
      <formula>0</formula>
      <formula>0</formula>
    </cfRule>
  </conditionalFormatting>
  <conditionalFormatting sqref="AE39">
    <cfRule type="cellIs" dxfId="128" priority="156" operator="between">
      <formula>0</formula>
      <formula>0</formula>
    </cfRule>
  </conditionalFormatting>
  <conditionalFormatting sqref="AE26">
    <cfRule type="cellIs" dxfId="127" priority="158" operator="between">
      <formula>0</formula>
      <formula>0</formula>
    </cfRule>
  </conditionalFormatting>
  <conditionalFormatting sqref="AE20">
    <cfRule type="cellIs" dxfId="126" priority="159" operator="between">
      <formula>0</formula>
      <formula>0</formula>
    </cfRule>
  </conditionalFormatting>
  <conditionalFormatting sqref="AE14">
    <cfRule type="cellIs" dxfId="125" priority="160" operator="between">
      <formula>0</formula>
      <formula>0</formula>
    </cfRule>
  </conditionalFormatting>
  <conditionalFormatting sqref="AE33">
    <cfRule type="cellIs" dxfId="124" priority="157" operator="between">
      <formula>0</formula>
      <formula>0</formula>
    </cfRule>
  </conditionalFormatting>
  <conditionalFormatting sqref="AE207">
    <cfRule type="cellIs" dxfId="123" priority="128" operator="between">
      <formula>0</formula>
      <formula>0</formula>
    </cfRule>
  </conditionalFormatting>
  <conditionalFormatting sqref="AE225">
    <cfRule type="cellIs" dxfId="122" priority="125" operator="between">
      <formula>0</formula>
      <formula>0</formula>
    </cfRule>
  </conditionalFormatting>
  <conditionalFormatting sqref="AE219">
    <cfRule type="cellIs" dxfId="121" priority="126" operator="between">
      <formula>0</formula>
      <formula>0</formula>
    </cfRule>
  </conditionalFormatting>
  <conditionalFormatting sqref="AE237">
    <cfRule type="cellIs" dxfId="120" priority="123" operator="between">
      <formula>0</formula>
      <formula>0</formula>
    </cfRule>
  </conditionalFormatting>
  <conditionalFormatting sqref="AE231">
    <cfRule type="cellIs" dxfId="119" priority="124" operator="between">
      <formula>0</formula>
      <formula>0</formula>
    </cfRule>
  </conditionalFormatting>
  <conditionalFormatting sqref="AE250">
    <cfRule type="cellIs" dxfId="118" priority="121" operator="between">
      <formula>0</formula>
      <formula>0</formula>
    </cfRule>
  </conditionalFormatting>
  <conditionalFormatting sqref="AE244">
    <cfRule type="cellIs" dxfId="117" priority="122" operator="between">
      <formula>0</formula>
      <formula>0</formula>
    </cfRule>
  </conditionalFormatting>
  <conditionalFormatting sqref="AE261">
    <cfRule type="cellIs" dxfId="116" priority="119" operator="between">
      <formula>0</formula>
      <formula>0</formula>
    </cfRule>
  </conditionalFormatting>
  <conditionalFormatting sqref="AE255">
    <cfRule type="cellIs" dxfId="115" priority="120" operator="between">
      <formula>0</formula>
      <formula>0</formula>
    </cfRule>
  </conditionalFormatting>
  <conditionalFormatting sqref="AE274">
    <cfRule type="cellIs" dxfId="114" priority="117" operator="between">
      <formula>0</formula>
      <formula>0</formula>
    </cfRule>
  </conditionalFormatting>
  <conditionalFormatting sqref="AE268">
    <cfRule type="cellIs" dxfId="113" priority="118" operator="between">
      <formula>0</formula>
      <formula>0</formula>
    </cfRule>
  </conditionalFormatting>
  <conditionalFormatting sqref="AE286">
    <cfRule type="cellIs" dxfId="112" priority="115" operator="between">
      <formula>0</formula>
      <formula>0</formula>
    </cfRule>
  </conditionalFormatting>
  <conditionalFormatting sqref="AE280">
    <cfRule type="cellIs" dxfId="111" priority="116" operator="between">
      <formula>0</formula>
      <formula>0</formula>
    </cfRule>
  </conditionalFormatting>
  <conditionalFormatting sqref="AE292">
    <cfRule type="cellIs" dxfId="110" priority="114" operator="between">
      <formula>0</formula>
      <formula>0</formula>
    </cfRule>
  </conditionalFormatting>
  <conditionalFormatting sqref="AE299">
    <cfRule type="cellIs" dxfId="109" priority="113" operator="between">
      <formula>0</formula>
      <formula>0</formula>
    </cfRule>
  </conditionalFormatting>
  <conditionalFormatting sqref="AE305">
    <cfRule type="cellIs" dxfId="108" priority="112" operator="between">
      <formula>0</formula>
      <formula>0</formula>
    </cfRule>
  </conditionalFormatting>
  <conditionalFormatting sqref="AE311">
    <cfRule type="cellIs" dxfId="107" priority="111" operator="between">
      <formula>0</formula>
      <formula>0</formula>
    </cfRule>
  </conditionalFormatting>
  <conditionalFormatting sqref="AE317">
    <cfRule type="cellIs" dxfId="106" priority="110" operator="between">
      <formula>0</formula>
      <formula>0</formula>
    </cfRule>
  </conditionalFormatting>
  <conditionalFormatting sqref="AE324">
    <cfRule type="cellIs" dxfId="105" priority="109" operator="between">
      <formula>0</formula>
      <formula>0</formula>
    </cfRule>
  </conditionalFormatting>
  <conditionalFormatting sqref="AE330">
    <cfRule type="cellIs" dxfId="104" priority="108" operator="between">
      <formula>0</formula>
      <formula>0</formula>
    </cfRule>
  </conditionalFormatting>
  <conditionalFormatting sqref="AE336">
    <cfRule type="cellIs" dxfId="103" priority="107" operator="between">
      <formula>0</formula>
      <formula>0</formula>
    </cfRule>
  </conditionalFormatting>
  <conditionalFormatting sqref="AE342">
    <cfRule type="cellIs" dxfId="102" priority="106" operator="between">
      <formula>0</formula>
      <formula>0</formula>
    </cfRule>
  </conditionalFormatting>
  <conditionalFormatting sqref="AE349">
    <cfRule type="cellIs" dxfId="101" priority="105" operator="between">
      <formula>0</formula>
      <formula>0</formula>
    </cfRule>
  </conditionalFormatting>
  <conditionalFormatting sqref="AE355">
    <cfRule type="cellIs" dxfId="100" priority="104" operator="between">
      <formula>0</formula>
      <formula>0</formula>
    </cfRule>
  </conditionalFormatting>
  <conditionalFormatting sqref="AE366">
    <cfRule type="cellIs" dxfId="99" priority="102" operator="between">
      <formula>0</formula>
      <formula>0</formula>
    </cfRule>
  </conditionalFormatting>
  <conditionalFormatting sqref="AE360">
    <cfRule type="cellIs" dxfId="98" priority="103" operator="between">
      <formula>0</formula>
      <formula>0</formula>
    </cfRule>
  </conditionalFormatting>
  <conditionalFormatting sqref="AE372">
    <cfRule type="cellIs" dxfId="97" priority="101" operator="between">
      <formula>0</formula>
      <formula>0</formula>
    </cfRule>
  </conditionalFormatting>
  <conditionalFormatting sqref="AE379">
    <cfRule type="cellIs" dxfId="96" priority="100" operator="between">
      <formula>0</formula>
      <formula>0</formula>
    </cfRule>
  </conditionalFormatting>
  <conditionalFormatting sqref="AE385">
    <cfRule type="cellIs" dxfId="95" priority="99" operator="between">
      <formula>0</formula>
      <formula>0</formula>
    </cfRule>
  </conditionalFormatting>
  <conditionalFormatting sqref="AE391">
    <cfRule type="cellIs" dxfId="94" priority="98" operator="between">
      <formula>0</formula>
      <formula>0</formula>
    </cfRule>
  </conditionalFormatting>
  <conditionalFormatting sqref="AE32">
    <cfRule type="cellIs" dxfId="93" priority="96" operator="between">
      <formula>0</formula>
      <formula>0</formula>
    </cfRule>
  </conditionalFormatting>
  <conditionalFormatting sqref="AE57">
    <cfRule type="cellIs" dxfId="92" priority="95" operator="between">
      <formula>0</formula>
      <formula>0</formula>
    </cfRule>
  </conditionalFormatting>
  <conditionalFormatting sqref="AE85">
    <cfRule type="cellIs" dxfId="91" priority="94" operator="between">
      <formula>0</formula>
      <formula>0</formula>
    </cfRule>
  </conditionalFormatting>
  <conditionalFormatting sqref="AE111">
    <cfRule type="cellIs" dxfId="90" priority="93" operator="between">
      <formula>0</formula>
      <formula>0</formula>
    </cfRule>
  </conditionalFormatting>
  <conditionalFormatting sqref="AE164">
    <cfRule type="cellIs" dxfId="89" priority="91" operator="between">
      <formula>0</formula>
      <formula>0</formula>
    </cfRule>
  </conditionalFormatting>
  <conditionalFormatting sqref="AE190">
    <cfRule type="cellIs" dxfId="88" priority="90" operator="between">
      <formula>0</formula>
      <formula>0</formula>
    </cfRule>
  </conditionalFormatting>
  <conditionalFormatting sqref="AE212">
    <cfRule type="cellIs" dxfId="87" priority="89" operator="between">
      <formula>0</formula>
      <formula>0</formula>
    </cfRule>
  </conditionalFormatting>
  <conditionalFormatting sqref="AE240">
    <cfRule type="cellIs" dxfId="86" priority="88" operator="between">
      <formula>0</formula>
      <formula>0</formula>
    </cfRule>
  </conditionalFormatting>
  <conditionalFormatting sqref="AE267">
    <cfRule type="cellIs" dxfId="85" priority="87" operator="between">
      <formula>0</formula>
      <formula>0</formula>
    </cfRule>
  </conditionalFormatting>
  <conditionalFormatting sqref="AE294">
    <cfRule type="cellIs" dxfId="84" priority="86" operator="between">
      <formula>0</formula>
      <formula>0</formula>
    </cfRule>
  </conditionalFormatting>
  <conditionalFormatting sqref="AE321">
    <cfRule type="cellIs" dxfId="83" priority="85" operator="between">
      <formula>0</formula>
      <formula>0</formula>
    </cfRule>
  </conditionalFormatting>
  <conditionalFormatting sqref="AE348">
    <cfRule type="cellIs" dxfId="82" priority="84" operator="between">
      <formula>0</formula>
      <formula>0</formula>
    </cfRule>
  </conditionalFormatting>
  <conditionalFormatting sqref="AG3:AG13 AG15:AG19 AG21:AG25 AG27:AG31 AG34:AG38 AG40:AG44 AG46:AG50 AG52:AG56 AG59:AG63 AG65:AG69 AG71:AG75 AG82:AG84 AG88:AG92 AG94:AG98 AG100:AG104 AG106:AG110 AG113:AG117 AG119:AG123 AG125:AG129 AG131:AG135 AG138:AG142 AG144:AG148 AG150:AG154 AG156:AG160 AG162:AG163 AG174:AG178 AG180:AG184 AG186:AG189 AG192:AG195 AG202:AG206 AG214:AG218 AG220:AG224 AG226:AG230 AG232:AG236 AG238:AG239 AG245:AG249 AG256:AG260 AG262:AG266 AG269:AG273 AG275:AG279 AG281:AG285 AG287:AG291 AG293 AG300:AG304 AG306:AG310 AG312:AG316 AG318:AG320 AG325:AG329 AG331:AG335 AG337:AG341 AG343:AG347 AG350:AG354 AG361:AG365 AG367:AG371 AG373 AG380:AG384 AG386:AG390 AG392:AG395 AG397 AG165:AG167 AG241:AG243 AG295:AG298 AG322:AG323 AG375:AG378 AG77:AG80 AG86 AG169:AG172 AG208:AG211 AG197:AG200 AG356:AG359 AG251:AG254">
    <cfRule type="cellIs" dxfId="81" priority="82" operator="between">
      <formula>0</formula>
      <formula>0</formula>
    </cfRule>
  </conditionalFormatting>
  <conditionalFormatting sqref="AG201">
    <cfRule type="cellIs" dxfId="80" priority="50" operator="between">
      <formula>0</formula>
      <formula>0</formula>
    </cfRule>
  </conditionalFormatting>
  <conditionalFormatting sqref="AG196">
    <cfRule type="cellIs" dxfId="79" priority="51" operator="between">
      <formula>0</formula>
      <formula>0</formula>
    </cfRule>
  </conditionalFormatting>
  <conditionalFormatting sqref="AG191">
    <cfRule type="cellIs" dxfId="78" priority="52" operator="between">
      <formula>0</formula>
      <formula>0</formula>
    </cfRule>
  </conditionalFormatting>
  <conditionalFormatting sqref="AG185">
    <cfRule type="cellIs" dxfId="77" priority="53" operator="between">
      <formula>0</formula>
      <formula>0</formula>
    </cfRule>
  </conditionalFormatting>
  <conditionalFormatting sqref="AG179">
    <cfRule type="cellIs" dxfId="76" priority="54" operator="between">
      <formula>0</formula>
      <formula>0</formula>
    </cfRule>
  </conditionalFormatting>
  <conditionalFormatting sqref="AG173">
    <cfRule type="cellIs" dxfId="75" priority="55" operator="between">
      <formula>0</formula>
      <formula>0</formula>
    </cfRule>
  </conditionalFormatting>
  <conditionalFormatting sqref="AG168">
    <cfRule type="cellIs" dxfId="74" priority="56" operator="between">
      <formula>0</formula>
      <formula>0</formula>
    </cfRule>
  </conditionalFormatting>
  <conditionalFormatting sqref="AG161">
    <cfRule type="cellIs" dxfId="73" priority="57" operator="between">
      <formula>0</formula>
      <formula>0</formula>
    </cfRule>
  </conditionalFormatting>
  <conditionalFormatting sqref="AG155">
    <cfRule type="cellIs" dxfId="72" priority="58" operator="between">
      <formula>0</formula>
      <formula>0</formula>
    </cfRule>
  </conditionalFormatting>
  <conditionalFormatting sqref="AG149">
    <cfRule type="cellIs" dxfId="71" priority="59" operator="between">
      <formula>0</formula>
      <formula>0</formula>
    </cfRule>
  </conditionalFormatting>
  <conditionalFormatting sqref="AG143">
    <cfRule type="cellIs" dxfId="70" priority="60" operator="between">
      <formula>0</formula>
      <formula>0</formula>
    </cfRule>
  </conditionalFormatting>
  <conditionalFormatting sqref="AG137">
    <cfRule type="cellIs" dxfId="69" priority="61" operator="between">
      <formula>0</formula>
      <formula>0</formula>
    </cfRule>
  </conditionalFormatting>
  <conditionalFormatting sqref="AG130">
    <cfRule type="cellIs" dxfId="68" priority="62" operator="between">
      <formula>0</formula>
      <formula>0</formula>
    </cfRule>
  </conditionalFormatting>
  <conditionalFormatting sqref="AG124">
    <cfRule type="cellIs" dxfId="67" priority="63" operator="between">
      <formula>0</formula>
      <formula>0</formula>
    </cfRule>
  </conditionalFormatting>
  <conditionalFormatting sqref="AG118">
    <cfRule type="cellIs" dxfId="66" priority="64" operator="between">
      <formula>0</formula>
      <formula>0</formula>
    </cfRule>
  </conditionalFormatting>
  <conditionalFormatting sqref="AG396">
    <cfRule type="cellIs" dxfId="65" priority="18" operator="between">
      <formula>0</formula>
      <formula>0</formula>
    </cfRule>
  </conditionalFormatting>
  <conditionalFormatting sqref="AG213">
    <cfRule type="cellIs" dxfId="64" priority="48" operator="between">
      <formula>0</formula>
      <formula>0</formula>
    </cfRule>
  </conditionalFormatting>
  <conditionalFormatting sqref="AG112">
    <cfRule type="cellIs" dxfId="63" priority="65" operator="between">
      <formula>0</formula>
      <formula>0</formula>
    </cfRule>
  </conditionalFormatting>
  <conditionalFormatting sqref="AG105">
    <cfRule type="cellIs" dxfId="62" priority="66" operator="between">
      <formula>0</formula>
      <formula>0</formula>
    </cfRule>
  </conditionalFormatting>
  <conditionalFormatting sqref="AG99">
    <cfRule type="cellIs" dxfId="61" priority="67" operator="between">
      <formula>0</formula>
      <formula>0</formula>
    </cfRule>
  </conditionalFormatting>
  <conditionalFormatting sqref="AG93">
    <cfRule type="cellIs" dxfId="60" priority="68" operator="between">
      <formula>0</formula>
      <formula>0</formula>
    </cfRule>
  </conditionalFormatting>
  <conditionalFormatting sqref="AG87">
    <cfRule type="cellIs" dxfId="59" priority="69" operator="between">
      <formula>0</formula>
      <formula>0</formula>
    </cfRule>
  </conditionalFormatting>
  <conditionalFormatting sqref="AG81">
    <cfRule type="cellIs" dxfId="58" priority="70" operator="between">
      <formula>0</formula>
      <formula>0</formula>
    </cfRule>
  </conditionalFormatting>
  <conditionalFormatting sqref="AG76">
    <cfRule type="cellIs" dxfId="57" priority="71" operator="between">
      <formula>0</formula>
      <formula>0</formula>
    </cfRule>
  </conditionalFormatting>
  <conditionalFormatting sqref="AG70">
    <cfRule type="cellIs" dxfId="56" priority="72" operator="between">
      <formula>0</formula>
      <formula>0</formula>
    </cfRule>
  </conditionalFormatting>
  <conditionalFormatting sqref="AG64">
    <cfRule type="cellIs" dxfId="55" priority="73" operator="between">
      <formula>0</formula>
      <formula>0</formula>
    </cfRule>
  </conditionalFormatting>
  <conditionalFormatting sqref="AG58">
    <cfRule type="cellIs" dxfId="54" priority="74" operator="between">
      <formula>0</formula>
      <formula>0</formula>
    </cfRule>
  </conditionalFormatting>
  <conditionalFormatting sqref="AG51">
    <cfRule type="cellIs" dxfId="53" priority="75" operator="between">
      <formula>0</formula>
      <formula>0</formula>
    </cfRule>
  </conditionalFormatting>
  <conditionalFormatting sqref="AG45">
    <cfRule type="cellIs" dxfId="52" priority="76" operator="between">
      <formula>0</formula>
      <formula>0</formula>
    </cfRule>
  </conditionalFormatting>
  <conditionalFormatting sqref="AG39">
    <cfRule type="cellIs" dxfId="51" priority="77" operator="between">
      <formula>0</formula>
      <formula>0</formula>
    </cfRule>
  </conditionalFormatting>
  <conditionalFormatting sqref="AG26">
    <cfRule type="cellIs" dxfId="50" priority="79" operator="between">
      <formula>0</formula>
      <formula>0</formula>
    </cfRule>
  </conditionalFormatting>
  <conditionalFormatting sqref="AG20">
    <cfRule type="cellIs" dxfId="49" priority="80" operator="between">
      <formula>0</formula>
      <formula>0</formula>
    </cfRule>
  </conditionalFormatting>
  <conditionalFormatting sqref="AG14">
    <cfRule type="cellIs" dxfId="48" priority="81" operator="between">
      <formula>0</formula>
      <formula>0</formula>
    </cfRule>
  </conditionalFormatting>
  <conditionalFormatting sqref="AG33">
    <cfRule type="cellIs" dxfId="47" priority="78" operator="between">
      <formula>0</formula>
      <formula>0</formula>
    </cfRule>
  </conditionalFormatting>
  <conditionalFormatting sqref="AG207">
    <cfRule type="cellIs" dxfId="46" priority="49" operator="between">
      <formula>0</formula>
      <formula>0</formula>
    </cfRule>
  </conditionalFormatting>
  <conditionalFormatting sqref="AG225">
    <cfRule type="cellIs" dxfId="45" priority="46" operator="between">
      <formula>0</formula>
      <formula>0</formula>
    </cfRule>
  </conditionalFormatting>
  <conditionalFormatting sqref="AG219">
    <cfRule type="cellIs" dxfId="44" priority="47" operator="between">
      <formula>0</formula>
      <formula>0</formula>
    </cfRule>
  </conditionalFormatting>
  <conditionalFormatting sqref="AG237">
    <cfRule type="cellIs" dxfId="43" priority="44" operator="between">
      <formula>0</formula>
      <formula>0</formula>
    </cfRule>
  </conditionalFormatting>
  <conditionalFormatting sqref="AG231">
    <cfRule type="cellIs" dxfId="42" priority="45" operator="between">
      <formula>0</formula>
      <formula>0</formula>
    </cfRule>
  </conditionalFormatting>
  <conditionalFormatting sqref="AG250">
    <cfRule type="cellIs" dxfId="41" priority="42" operator="between">
      <formula>0</formula>
      <formula>0</formula>
    </cfRule>
  </conditionalFormatting>
  <conditionalFormatting sqref="AG244">
    <cfRule type="cellIs" dxfId="40" priority="43" operator="between">
      <formula>0</formula>
      <formula>0</formula>
    </cfRule>
  </conditionalFormatting>
  <conditionalFormatting sqref="AG261">
    <cfRule type="cellIs" dxfId="39" priority="40" operator="between">
      <formula>0</formula>
      <formula>0</formula>
    </cfRule>
  </conditionalFormatting>
  <conditionalFormatting sqref="AG255">
    <cfRule type="cellIs" dxfId="38" priority="41" operator="between">
      <formula>0</formula>
      <formula>0</formula>
    </cfRule>
  </conditionalFormatting>
  <conditionalFormatting sqref="AG274">
    <cfRule type="cellIs" dxfId="37" priority="38" operator="between">
      <formula>0</formula>
      <formula>0</formula>
    </cfRule>
  </conditionalFormatting>
  <conditionalFormatting sqref="AG268">
    <cfRule type="cellIs" dxfId="36" priority="39" operator="between">
      <formula>0</formula>
      <formula>0</formula>
    </cfRule>
  </conditionalFormatting>
  <conditionalFormatting sqref="AG286">
    <cfRule type="cellIs" dxfId="35" priority="36" operator="between">
      <formula>0</formula>
      <formula>0</formula>
    </cfRule>
  </conditionalFormatting>
  <conditionalFormatting sqref="AG280">
    <cfRule type="cellIs" dxfId="34" priority="37" operator="between">
      <formula>0</formula>
      <formula>0</formula>
    </cfRule>
  </conditionalFormatting>
  <conditionalFormatting sqref="AG292">
    <cfRule type="cellIs" dxfId="33" priority="35" operator="between">
      <formula>0</formula>
      <formula>0</formula>
    </cfRule>
  </conditionalFormatting>
  <conditionalFormatting sqref="AG299">
    <cfRule type="cellIs" dxfId="32" priority="34" operator="between">
      <formula>0</formula>
      <formula>0</formula>
    </cfRule>
  </conditionalFormatting>
  <conditionalFormatting sqref="AG305">
    <cfRule type="cellIs" dxfId="31" priority="33" operator="between">
      <formula>0</formula>
      <formula>0</formula>
    </cfRule>
  </conditionalFormatting>
  <conditionalFormatting sqref="AG311">
    <cfRule type="cellIs" dxfId="30" priority="32" operator="between">
      <formula>0</formula>
      <formula>0</formula>
    </cfRule>
  </conditionalFormatting>
  <conditionalFormatting sqref="AG317">
    <cfRule type="cellIs" dxfId="29" priority="31" operator="between">
      <formula>0</formula>
      <formula>0</formula>
    </cfRule>
  </conditionalFormatting>
  <conditionalFormatting sqref="AG324">
    <cfRule type="cellIs" dxfId="28" priority="30" operator="between">
      <formula>0</formula>
      <formula>0</formula>
    </cfRule>
  </conditionalFormatting>
  <conditionalFormatting sqref="AG330">
    <cfRule type="cellIs" dxfId="27" priority="29" operator="between">
      <formula>0</formula>
      <formula>0</formula>
    </cfRule>
  </conditionalFormatting>
  <conditionalFormatting sqref="AG336">
    <cfRule type="cellIs" dxfId="26" priority="28" operator="between">
      <formula>0</formula>
      <formula>0</formula>
    </cfRule>
  </conditionalFormatting>
  <conditionalFormatting sqref="AG342">
    <cfRule type="cellIs" dxfId="25" priority="27" operator="between">
      <formula>0</formula>
      <formula>0</formula>
    </cfRule>
  </conditionalFormatting>
  <conditionalFormatting sqref="AG349">
    <cfRule type="cellIs" dxfId="24" priority="26" operator="between">
      <formula>0</formula>
      <formula>0</formula>
    </cfRule>
  </conditionalFormatting>
  <conditionalFormatting sqref="AG355">
    <cfRule type="cellIs" dxfId="23" priority="25" operator="between">
      <formula>0</formula>
      <formula>0</formula>
    </cfRule>
  </conditionalFormatting>
  <conditionalFormatting sqref="AG366">
    <cfRule type="cellIs" dxfId="22" priority="23" operator="between">
      <formula>0</formula>
      <formula>0</formula>
    </cfRule>
  </conditionalFormatting>
  <conditionalFormatting sqref="AG360">
    <cfRule type="cellIs" dxfId="21" priority="24" operator="between">
      <formula>0</formula>
      <formula>0</formula>
    </cfRule>
  </conditionalFormatting>
  <conditionalFormatting sqref="AG372">
    <cfRule type="cellIs" dxfId="20" priority="22" operator="between">
      <formula>0</formula>
      <formula>0</formula>
    </cfRule>
  </conditionalFormatting>
  <conditionalFormatting sqref="AG379">
    <cfRule type="cellIs" dxfId="19" priority="21" operator="between">
      <formula>0</formula>
      <formula>0</formula>
    </cfRule>
  </conditionalFormatting>
  <conditionalFormatting sqref="AG385">
    <cfRule type="cellIs" dxfId="18" priority="20" operator="between">
      <formula>0</formula>
      <formula>0</formula>
    </cfRule>
  </conditionalFormatting>
  <conditionalFormatting sqref="AG391">
    <cfRule type="cellIs" dxfId="17" priority="19" operator="between">
      <formula>0</formula>
      <formula>0</formula>
    </cfRule>
  </conditionalFormatting>
  <conditionalFormatting sqref="AG32">
    <cfRule type="cellIs" dxfId="16" priority="17" operator="between">
      <formula>0</formula>
      <formula>0</formula>
    </cfRule>
  </conditionalFormatting>
  <conditionalFormatting sqref="AG57">
    <cfRule type="cellIs" dxfId="15" priority="16" operator="between">
      <formula>0</formula>
      <formula>0</formula>
    </cfRule>
  </conditionalFormatting>
  <conditionalFormatting sqref="AG85">
    <cfRule type="cellIs" dxfId="14" priority="15" operator="between">
      <formula>0</formula>
      <formula>0</formula>
    </cfRule>
  </conditionalFormatting>
  <conditionalFormatting sqref="AG111">
    <cfRule type="cellIs" dxfId="13" priority="14" operator="between">
      <formula>0</formula>
      <formula>0</formula>
    </cfRule>
  </conditionalFormatting>
  <conditionalFormatting sqref="AG136">
    <cfRule type="cellIs" dxfId="12" priority="13" operator="between">
      <formula>0</formula>
      <formula>0</formula>
    </cfRule>
  </conditionalFormatting>
  <conditionalFormatting sqref="AG164">
    <cfRule type="cellIs" dxfId="11" priority="12" operator="between">
      <formula>0</formula>
      <formula>0</formula>
    </cfRule>
  </conditionalFormatting>
  <conditionalFormatting sqref="AG190">
    <cfRule type="cellIs" dxfId="10" priority="11" operator="between">
      <formula>0</formula>
      <formula>0</formula>
    </cfRule>
  </conditionalFormatting>
  <conditionalFormatting sqref="AG212">
    <cfRule type="cellIs" dxfId="9" priority="10" operator="between">
      <formula>0</formula>
      <formula>0</formula>
    </cfRule>
  </conditionalFormatting>
  <conditionalFormatting sqref="AG240">
    <cfRule type="cellIs" dxfId="8" priority="9" operator="between">
      <formula>0</formula>
      <formula>0</formula>
    </cfRule>
  </conditionalFormatting>
  <conditionalFormatting sqref="AG267">
    <cfRule type="cellIs" dxfId="7" priority="8" operator="between">
      <formula>0</formula>
      <formula>0</formula>
    </cfRule>
  </conditionalFormatting>
  <conditionalFormatting sqref="AG294">
    <cfRule type="cellIs" dxfId="6" priority="7" operator="between">
      <formula>0</formula>
      <formula>0</formula>
    </cfRule>
  </conditionalFormatting>
  <conditionalFormatting sqref="AG321">
    <cfRule type="cellIs" dxfId="5" priority="6" operator="between">
      <formula>0</formula>
      <formula>0</formula>
    </cfRule>
  </conditionalFormatting>
  <conditionalFormatting sqref="AG348">
    <cfRule type="cellIs" dxfId="4" priority="5" operator="between">
      <formula>0</formula>
      <formula>0</formula>
    </cfRule>
  </conditionalFormatting>
  <conditionalFormatting sqref="AG374">
    <cfRule type="cellIs" dxfId="3" priority="4" operator="between">
      <formula>0</formula>
      <formula>0</formula>
    </cfRule>
  </conditionalFormatting>
  <conditionalFormatting sqref="AC2">
    <cfRule type="cellIs" dxfId="2" priority="3" operator="between">
      <formula>0</formula>
      <formula>0</formula>
    </cfRule>
  </conditionalFormatting>
  <conditionalFormatting sqref="AE2">
    <cfRule type="cellIs" dxfId="1" priority="2" operator="between">
      <formula>0</formula>
      <formula>0</formula>
    </cfRule>
  </conditionalFormatting>
  <conditionalFormatting sqref="AG2">
    <cfRule type="cellIs" dxfId="0" priority="1" operator="between">
      <formula>0</formula>
      <formula>0</formula>
    </cfRule>
  </conditionalFormatting>
  <pageMargins left="0.7" right="0.7" top="0.75" bottom="0.75" header="0.3" footer="0.3"/>
  <pageSetup orientation="portrait" r:id="rId1"/>
  <cellWatches>
    <cellWatch r="C79"/>
    <cellWatch r="D79"/>
  </cellWatche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ppliquer_un_ratio" altText="APPLIQUER UN RATIO PAR CANAL PAR SEMAINE">
                <anchor moveWithCells="1" sizeWithCells="1">
                  <from>
                    <xdr:col>0</xdr:col>
                    <xdr:colOff>47625</xdr:colOff>
                    <xdr:row>0</xdr:row>
                    <xdr:rowOff>9525</xdr:rowOff>
                  </from>
                  <to>
                    <xdr:col>2</xdr:col>
                    <xdr:colOff>704850</xdr:colOff>
                    <xdr:row>0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Insertion_realise">
                <anchor moveWithCells="1" sizeWithCells="1">
                  <from>
                    <xdr:col>0</xdr:col>
                    <xdr:colOff>47625</xdr:colOff>
                    <xdr:row>0</xdr:row>
                    <xdr:rowOff>495300</xdr:rowOff>
                  </from>
                  <to>
                    <xdr:col>0</xdr:col>
                    <xdr:colOff>1695450</xdr:colOff>
                    <xdr:row>0</xdr:row>
                    <xdr:rowOff>1038225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Insertion_Planifie">
                <anchor moveWithCells="1" sizeWithCells="1">
                  <from>
                    <xdr:col>0</xdr:col>
                    <xdr:colOff>1724025</xdr:colOff>
                    <xdr:row>0</xdr:row>
                    <xdr:rowOff>495300</xdr:rowOff>
                  </from>
                  <to>
                    <xdr:col>2</xdr:col>
                    <xdr:colOff>704850</xdr:colOff>
                    <xdr:row>0</xdr:row>
                    <xdr:rowOff>1038225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108</vt:i4>
      </vt:variant>
    </vt:vector>
  </HeadingPairs>
  <TitlesOfParts>
    <vt:vector size="111" baseType="lpstr">
      <vt:lpstr>T.A.F.</vt:lpstr>
      <vt:lpstr>Previsionnel</vt:lpstr>
      <vt:lpstr>Prev. Act. Canal</vt:lpstr>
      <vt:lpstr>Canaux</vt:lpstr>
      <vt:lpstr>DATEAOUT15</vt:lpstr>
      <vt:lpstr>DATEAVRIL15</vt:lpstr>
      <vt:lpstr>DATEDEC14</vt:lpstr>
      <vt:lpstr>DATEDEC15</vt:lpstr>
      <vt:lpstr>DATEFEV15</vt:lpstr>
      <vt:lpstr>DATEJAN15</vt:lpstr>
      <vt:lpstr>DATEJUI15</vt:lpstr>
      <vt:lpstr>DATEJUIN15</vt:lpstr>
      <vt:lpstr>DATEMAI15</vt:lpstr>
      <vt:lpstr>DATEMARS15</vt:lpstr>
      <vt:lpstr>DATENOV14</vt:lpstr>
      <vt:lpstr>DATENOV15</vt:lpstr>
      <vt:lpstr>DATEOCT14</vt:lpstr>
      <vt:lpstr>DATEOCT15</vt:lpstr>
      <vt:lpstr>DATESEPT15</vt:lpstr>
      <vt:lpstr>octobre14</vt:lpstr>
      <vt:lpstr>PHREELCUM</vt:lpstr>
      <vt:lpstr>PLAN0115</vt:lpstr>
      <vt:lpstr>PLAN0215</vt:lpstr>
      <vt:lpstr>PLAN0315</vt:lpstr>
      <vt:lpstr>PLAN0415</vt:lpstr>
      <vt:lpstr>PLAN0515</vt:lpstr>
      <vt:lpstr>PLAN0615</vt:lpstr>
      <vt:lpstr>PLAN0715</vt:lpstr>
      <vt:lpstr>PLAN0815</vt:lpstr>
      <vt:lpstr>PLAN0915</vt:lpstr>
      <vt:lpstr>PLAN1014</vt:lpstr>
      <vt:lpstr>PLAN1015</vt:lpstr>
      <vt:lpstr>PLAN1114</vt:lpstr>
      <vt:lpstr>PLAN1115</vt:lpstr>
      <vt:lpstr>PLAN1214</vt:lpstr>
      <vt:lpstr>PLAN1215</vt:lpstr>
      <vt:lpstr>PLANCUM0115</vt:lpstr>
      <vt:lpstr>PLANCUM0215</vt:lpstr>
      <vt:lpstr>PLANCUM0315</vt:lpstr>
      <vt:lpstr>PLANCUM0415</vt:lpstr>
      <vt:lpstr>PLANCUM0515</vt:lpstr>
      <vt:lpstr>PLANCUM0615</vt:lpstr>
      <vt:lpstr>PLANCUM0715</vt:lpstr>
      <vt:lpstr>PLANCUM0815</vt:lpstr>
      <vt:lpstr>PLANCUM0915</vt:lpstr>
      <vt:lpstr>PLANCUM1014</vt:lpstr>
      <vt:lpstr>PLANCUM1015</vt:lpstr>
      <vt:lpstr>PLANCUM1114</vt:lpstr>
      <vt:lpstr>PLANCUM1115</vt:lpstr>
      <vt:lpstr>PLANCUM1214</vt:lpstr>
      <vt:lpstr>PLANCUM1215</vt:lpstr>
      <vt:lpstr>PREV0115</vt:lpstr>
      <vt:lpstr>PREV0215</vt:lpstr>
      <vt:lpstr>PREV0315</vt:lpstr>
      <vt:lpstr>PREV0415</vt:lpstr>
      <vt:lpstr>PREV0515</vt:lpstr>
      <vt:lpstr>PREV0615</vt:lpstr>
      <vt:lpstr>PREV0715</vt:lpstr>
      <vt:lpstr>PREV0815</vt:lpstr>
      <vt:lpstr>PREV0915</vt:lpstr>
      <vt:lpstr>PREV1014</vt:lpstr>
      <vt:lpstr>PREV1015</vt:lpstr>
      <vt:lpstr>PREV1114</vt:lpstr>
      <vt:lpstr>PREV1115</vt:lpstr>
      <vt:lpstr>PREV1214</vt:lpstr>
      <vt:lpstr>PREV1215</vt:lpstr>
      <vt:lpstr>PREVCUM0115</vt:lpstr>
      <vt:lpstr>PREVCUM0215</vt:lpstr>
      <vt:lpstr>PREVCUM0315</vt:lpstr>
      <vt:lpstr>PREVCUM0415</vt:lpstr>
      <vt:lpstr>PREVCUM0515</vt:lpstr>
      <vt:lpstr>PREVCUM0615</vt:lpstr>
      <vt:lpstr>PREVCUM0715</vt:lpstr>
      <vt:lpstr>PREVCUM0815</vt:lpstr>
      <vt:lpstr>PREVCUM0915</vt:lpstr>
      <vt:lpstr>PREVCUM1014</vt:lpstr>
      <vt:lpstr>PREVCUM1015</vt:lpstr>
      <vt:lpstr>PREVCUM1114</vt:lpstr>
      <vt:lpstr>PREVCUM1115</vt:lpstr>
      <vt:lpstr>PREVCUM1214</vt:lpstr>
      <vt:lpstr>PREVCUM1215</vt:lpstr>
      <vt:lpstr>REEL0115</vt:lpstr>
      <vt:lpstr>REEL0215</vt:lpstr>
      <vt:lpstr>REEL0315</vt:lpstr>
      <vt:lpstr>REEL0415</vt:lpstr>
      <vt:lpstr>REEL0515</vt:lpstr>
      <vt:lpstr>REEL0615</vt:lpstr>
      <vt:lpstr>REEL0715</vt:lpstr>
      <vt:lpstr>REEL0815</vt:lpstr>
      <vt:lpstr>REEL0915</vt:lpstr>
      <vt:lpstr>REEL1014</vt:lpstr>
      <vt:lpstr>REEL1015</vt:lpstr>
      <vt:lpstr>REEL1114</vt:lpstr>
      <vt:lpstr>REEL1115</vt:lpstr>
      <vt:lpstr>REEL1214</vt:lpstr>
      <vt:lpstr>REEL1215</vt:lpstr>
      <vt:lpstr>REELCUM0115</vt:lpstr>
      <vt:lpstr>REELCUM0215</vt:lpstr>
      <vt:lpstr>REELCUM0315</vt:lpstr>
      <vt:lpstr>REELCUM0415</vt:lpstr>
      <vt:lpstr>REELCUM0515</vt:lpstr>
      <vt:lpstr>REELCUM0615</vt:lpstr>
      <vt:lpstr>REELCUM0715</vt:lpstr>
      <vt:lpstr>REELCUM0815</vt:lpstr>
      <vt:lpstr>REELCUM0915</vt:lpstr>
      <vt:lpstr>REELCUM1014</vt:lpstr>
      <vt:lpstr>REELCUM1015</vt:lpstr>
      <vt:lpstr>REELCUM1114</vt:lpstr>
      <vt:lpstr>REELCUM1115</vt:lpstr>
      <vt:lpstr>REELCUM1214</vt:lpstr>
      <vt:lpstr>REELCUM1215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Grassullo, Thomas PH/FR/EXT</dc:creator>
  <cp:lastModifiedBy>Grassullo, Thomas PH/FR/EXT</cp:lastModifiedBy>
  <dcterms:created xsi:type="dcterms:W3CDTF">2014-11-19T14:06:28Z</dcterms:created>
  <dcterms:modified xsi:type="dcterms:W3CDTF">2015-01-02T13:42:08Z</dcterms:modified>
</cp:coreProperties>
</file>