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45" windowWidth="15180" windowHeight="9360" firstSheet="1" activeTab="1"/>
  </bookViews>
  <sheets>
    <sheet name="Services" sheetId="7" state="veryHidden" r:id="rId1"/>
    <sheet name="Saisie" sheetId="6" r:id="rId2"/>
    <sheet name="Impression" sheetId="8" r:id="rId3"/>
    <sheet name="BD" sheetId="2" state="veryHidden" r:id="rId4"/>
  </sheets>
  <definedNames>
    <definedName name="_xlnm._FilterDatabase" localSheetId="0" hidden="1">Services!$B$3:$B$6</definedName>
    <definedName name="Serv">Services!$B$3:$B$6</definedName>
    <definedName name="_xlnm.Print_Area" localSheetId="2">Impression!$B$2:$C$22</definedName>
  </definedNames>
  <calcPr calcId="125725"/>
</workbook>
</file>

<file path=xl/calcChain.xml><?xml version="1.0" encoding="utf-8"?>
<calcChain xmlns="http://schemas.openxmlformats.org/spreadsheetml/2006/main">
  <c r="C15" i="8"/>
  <c r="C9"/>
  <c r="C13"/>
  <c r="C11"/>
  <c r="B7" s="1"/>
  <c r="A6" i="2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E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E112"/>
  <c r="N1"/>
  <c r="N2"/>
  <c r="N3"/>
  <c r="N4"/>
  <c r="N5"/>
  <c r="N6"/>
  <c r="N7"/>
  <c r="N8"/>
  <c r="N9"/>
  <c r="E122"/>
  <c r="N23"/>
  <c r="N22"/>
  <c r="N21"/>
  <c r="N20"/>
  <c r="N19"/>
  <c r="N17"/>
  <c r="N15"/>
  <c r="N13"/>
  <c r="N18"/>
  <c r="N14"/>
  <c r="N16"/>
  <c r="N12"/>
  <c r="E9"/>
  <c r="E10"/>
  <c r="N11"/>
  <c r="N10"/>
  <c r="E6"/>
  <c r="E7"/>
  <c r="E8"/>
  <c r="E11"/>
  <c r="E12"/>
  <c r="E13"/>
  <c r="E14"/>
  <c r="E15"/>
  <c r="E16"/>
  <c r="E17"/>
  <c r="E18"/>
  <c r="E19"/>
  <c r="E20"/>
  <c r="E21"/>
  <c r="E22"/>
  <c r="E23"/>
  <c r="E24"/>
  <c r="E25"/>
  <c r="E26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3"/>
  <c r="E114"/>
  <c r="E115"/>
  <c r="E116"/>
  <c r="E117"/>
  <c r="E118"/>
  <c r="E119"/>
  <c r="E120"/>
  <c r="E121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5"/>
  <c r="G21"/>
  <c r="F5"/>
  <c r="G108"/>
  <c r="G109"/>
  <c r="G110"/>
  <c r="G111"/>
  <c r="G112"/>
  <c r="G113"/>
  <c r="G114"/>
  <c r="G115"/>
  <c r="G116"/>
  <c r="G117"/>
  <c r="G118"/>
  <c r="G119"/>
  <c r="G120"/>
  <c r="G58"/>
  <c r="G59"/>
  <c r="G60"/>
  <c r="G61"/>
  <c r="H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F47"/>
  <c r="G48"/>
  <c r="G49"/>
  <c r="G50"/>
  <c r="G51"/>
  <c r="G52"/>
  <c r="G53"/>
  <c r="G54"/>
  <c r="G55"/>
  <c r="G56"/>
  <c r="G57"/>
  <c r="G28"/>
  <c r="G29"/>
  <c r="G30"/>
  <c r="G31"/>
  <c r="G32"/>
  <c r="G33"/>
  <c r="G34"/>
  <c r="G35"/>
  <c r="F36"/>
  <c r="F37"/>
  <c r="F38"/>
  <c r="G39"/>
  <c r="G40"/>
  <c r="G41"/>
  <c r="G42"/>
  <c r="G43"/>
  <c r="F44"/>
  <c r="F45"/>
  <c r="F46"/>
  <c r="G7"/>
  <c r="G8"/>
  <c r="G9"/>
  <c r="H10"/>
  <c r="H11"/>
  <c r="H12"/>
  <c r="H13"/>
  <c r="H14"/>
  <c r="H15"/>
  <c r="H16"/>
  <c r="H17"/>
  <c r="H18"/>
  <c r="H19"/>
  <c r="H20"/>
  <c r="G22"/>
  <c r="G23"/>
  <c r="G24"/>
  <c r="G25"/>
  <c r="G26"/>
  <c r="G27"/>
  <c r="G6"/>
  <c r="J14"/>
  <c r="J13"/>
  <c r="J10"/>
  <c r="J11"/>
  <c r="J12"/>
  <c r="I9"/>
  <c r="I8"/>
  <c r="I7"/>
  <c r="I4"/>
  <c r="I5"/>
  <c r="I6"/>
</calcChain>
</file>

<file path=xl/sharedStrings.xml><?xml version="1.0" encoding="utf-8"?>
<sst xmlns="http://schemas.openxmlformats.org/spreadsheetml/2006/main" count="578" uniqueCount="401">
  <si>
    <t>Concentré érythrocytaire</t>
  </si>
  <si>
    <t>N° Distribution :</t>
  </si>
  <si>
    <t xml:space="preserve">Code Produit : </t>
  </si>
  <si>
    <t>N° Prélèvement :</t>
  </si>
  <si>
    <t>A Rh+</t>
  </si>
  <si>
    <t>A Rh-</t>
  </si>
  <si>
    <t>E3846V00</t>
  </si>
  <si>
    <t>E3847V00</t>
  </si>
  <si>
    <t>Concentré érythrocytaire irradié</t>
  </si>
  <si>
    <t>=%51E0</t>
  </si>
  <si>
    <t>O Rh+</t>
  </si>
  <si>
    <t>=%95A0</t>
  </si>
  <si>
    <t>O Rh-</t>
  </si>
  <si>
    <t>=%62G0</t>
  </si>
  <si>
    <t>AB Rh+</t>
  </si>
  <si>
    <t>=%28J0</t>
  </si>
  <si>
    <t>AB Rh-</t>
  </si>
  <si>
    <t>=%17A0</t>
  </si>
  <si>
    <t>B Rh-</t>
  </si>
  <si>
    <t>=%73G0</t>
  </si>
  <si>
    <t>B Rh+</t>
  </si>
  <si>
    <t>=%28A0</t>
  </si>
  <si>
    <t>Prod.Origine</t>
  </si>
  <si>
    <t>Libellé</t>
  </si>
  <si>
    <t>Prod Irradié</t>
  </si>
  <si>
    <t>Prod Lavé</t>
  </si>
  <si>
    <t>Prod Lavé Irr.</t>
  </si>
  <si>
    <t>Split 4</t>
  </si>
  <si>
    <t>Split 2</t>
  </si>
  <si>
    <t>Split 4 Irradié</t>
  </si>
  <si>
    <t>Split 2 Irradié</t>
  </si>
  <si>
    <t xml:space="preserve">E3846V00 </t>
  </si>
  <si>
    <t>CE déplété, SAG-M de ST</t>
  </si>
  <si>
    <t>E3939V00</t>
  </si>
  <si>
    <t>E3940V00</t>
  </si>
  <si>
    <t>E3846VA0/B0/C0/D0</t>
  </si>
  <si>
    <t>E3846VA0/B0</t>
  </si>
  <si>
    <t>E3847VA0/B0/C0/D0</t>
  </si>
  <si>
    <t>E3847VA0/B0</t>
  </si>
  <si>
    <t>E0429100</t>
  </si>
  <si>
    <t xml:space="preserve">CE Auto SAG-M </t>
  </si>
  <si>
    <t>E4456V00</t>
  </si>
  <si>
    <t xml:space="preserve">PFC de ST déplété  sécurisé </t>
  </si>
  <si>
    <t>quarantaine</t>
  </si>
  <si>
    <t>E4452VA0</t>
  </si>
  <si>
    <t>B0/C0/D0</t>
  </si>
  <si>
    <t>PFC aphérèse #1/#2/#3/#4</t>
  </si>
  <si>
    <t>déplété sécurisé quarantaine</t>
  </si>
  <si>
    <t>E4452VAA/AB/AC/AD</t>
  </si>
  <si>
    <t>E4452VBA/BB/BC/BD</t>
  </si>
  <si>
    <t>E4452VAA/AB</t>
  </si>
  <si>
    <t>E4452VBA/BB</t>
  </si>
  <si>
    <t>E4447100</t>
  </si>
  <si>
    <t>PFC Autotransfusion</t>
  </si>
  <si>
    <t>A0010V00</t>
  </si>
  <si>
    <t>Quarantaine, Ac-HBs</t>
  </si>
  <si>
    <t>A008VA0/B0</t>
  </si>
  <si>
    <t>PFC aphérèse #1/#2 déplété</t>
  </si>
  <si>
    <t xml:space="preserve"> sécurisé quarantaine, Ac -HBs</t>
  </si>
  <si>
    <t xml:space="preserve">E4423V00      </t>
  </si>
  <si>
    <r>
      <t xml:space="preserve">CP aphérèse </t>
    </r>
    <r>
      <rPr>
        <u/>
        <sz val="9"/>
        <rFont val="Arial"/>
        <family val="2"/>
      </rPr>
      <t>déplété</t>
    </r>
    <r>
      <rPr>
        <sz val="9"/>
        <rFont val="Arial"/>
        <family val="2"/>
      </rPr>
      <t xml:space="preserve"> 2,4*10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>pl/U      1er récipient</t>
    </r>
  </si>
  <si>
    <t>E4425V00</t>
  </si>
  <si>
    <t>E4423VA0/B0</t>
  </si>
  <si>
    <t>E4425VA0/B0</t>
  </si>
  <si>
    <t xml:space="preserve">E4427V00      </t>
  </si>
  <si>
    <r>
      <t xml:space="preserve">CP aphérèse </t>
    </r>
    <r>
      <rPr>
        <u/>
        <sz val="9"/>
        <rFont val="Arial"/>
        <family val="2"/>
      </rPr>
      <t xml:space="preserve">déplété </t>
    </r>
    <r>
      <rPr>
        <sz val="9"/>
        <rFont val="Arial"/>
        <family val="2"/>
      </rPr>
      <t>2,4*10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>pl/U       2e récipient</t>
    </r>
  </si>
  <si>
    <t>E4429V00</t>
  </si>
  <si>
    <t>E4427VA0/B0</t>
  </si>
  <si>
    <t>E4429VA0/B0</t>
  </si>
  <si>
    <t>Codes utilisés moins frequemment</t>
  </si>
  <si>
    <t>E4401V00</t>
  </si>
  <si>
    <t>CE aphérèse déplété, SAGM</t>
  </si>
  <si>
    <t>E4040V00</t>
  </si>
  <si>
    <t>CE aphérèse déplété, SAGM (1)</t>
  </si>
  <si>
    <t>E4041V00</t>
  </si>
  <si>
    <t>CE aphérèse déplété, SAGM (2)</t>
  </si>
  <si>
    <t xml:space="preserve">A0002V00 </t>
  </si>
  <si>
    <t xml:space="preserve">CE déplété, ADSOL de ST </t>
  </si>
  <si>
    <t>A0006V00</t>
  </si>
  <si>
    <t>A0004V00</t>
  </si>
  <si>
    <t>A0005V00</t>
  </si>
  <si>
    <t>A0002VA0/B0/C0/D0</t>
  </si>
  <si>
    <t>A0002A0/B0</t>
  </si>
  <si>
    <t>A0006VA0/B0/C0/D0</t>
  </si>
  <si>
    <t>A0006VA0/B0</t>
  </si>
  <si>
    <r>
      <t>E4391V00</t>
    </r>
    <r>
      <rPr>
        <sz val="9"/>
        <rFont val="Arial"/>
        <family val="2"/>
      </rPr>
      <t xml:space="preserve"> </t>
    </r>
  </si>
  <si>
    <t>CE déplété PAAGS-M de ST</t>
  </si>
  <si>
    <t>E4400V00</t>
  </si>
  <si>
    <t>E4398V00</t>
  </si>
  <si>
    <t>E0053100</t>
  </si>
  <si>
    <t>ST Autotransfusion CPDA-1</t>
  </si>
  <si>
    <t>E4396100</t>
  </si>
  <si>
    <t>ST Auto. CPDA-1 déplété</t>
  </si>
  <si>
    <t>CE pour Etude / Investigation</t>
  </si>
  <si>
    <t>Exsanguino-tranfusion déleuc. Irr.</t>
  </si>
  <si>
    <t>PFC pour Etude / Investigation</t>
  </si>
  <si>
    <t xml:space="preserve">E4407V00 </t>
  </si>
  <si>
    <r>
      <t>CP aphérèse déplété  1,2*10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>pl/U</t>
    </r>
  </si>
  <si>
    <t>E4415V00</t>
  </si>
  <si>
    <r>
      <t>E4408V00</t>
    </r>
    <r>
      <rPr>
        <sz val="9"/>
        <color indexed="48"/>
        <rFont val="Arial"/>
        <family val="2"/>
      </rPr>
      <t xml:space="preserve"> </t>
    </r>
  </si>
  <si>
    <r>
      <t>CP aphérèse déplété 2,4*10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>pl/U</t>
    </r>
  </si>
  <si>
    <t>E4416V00</t>
  </si>
  <si>
    <t>E4408VA0/B0</t>
  </si>
  <si>
    <t>E4416VA0/B0</t>
  </si>
  <si>
    <r>
      <t>E4499V00</t>
    </r>
    <r>
      <rPr>
        <sz val="10"/>
        <rFont val="Arial"/>
        <family val="2"/>
      </rPr>
      <t xml:space="preserve"> </t>
    </r>
  </si>
  <si>
    <r>
      <t>CP aphérèse déplété 3*10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 xml:space="preserve">pl/U </t>
    </r>
  </si>
  <si>
    <t>E4501V00</t>
  </si>
  <si>
    <t>E4499VA0/B0</t>
  </si>
  <si>
    <t>E4501VA0/B0</t>
  </si>
  <si>
    <t xml:space="preserve">E4409V00 </t>
  </si>
  <si>
    <r>
      <t xml:space="preserve">CP aphérèse </t>
    </r>
    <r>
      <rPr>
        <u/>
        <sz val="9"/>
        <rFont val="Arial"/>
        <family val="2"/>
      </rPr>
      <t>déplété</t>
    </r>
    <r>
      <rPr>
        <sz val="9"/>
        <rFont val="Arial"/>
        <family val="2"/>
      </rPr>
      <t xml:space="preserve"> 3,6*10</t>
    </r>
    <r>
      <rPr>
        <vertAlign val="superscript"/>
        <sz val="9"/>
        <rFont val="Arial"/>
        <family val="2"/>
      </rPr>
      <t>11</t>
    </r>
    <r>
      <rPr>
        <sz val="9"/>
        <rFont val="Arial"/>
        <family val="2"/>
      </rPr>
      <t>pl/U</t>
    </r>
  </si>
  <si>
    <t>E4417V00</t>
  </si>
  <si>
    <t>E4409VA0/B0/C0/D0</t>
  </si>
  <si>
    <t>E4409VA0/B0</t>
  </si>
  <si>
    <t>E4417VA0/B0/C0/D0</t>
  </si>
  <si>
    <t>E4417VA0/B0</t>
  </si>
  <si>
    <t>CP pour Etude / Investigation</t>
  </si>
  <si>
    <t>Concentré érythrocytaire lavé</t>
  </si>
  <si>
    <t>E3846VA0</t>
  </si>
  <si>
    <t>E3846VB0</t>
  </si>
  <si>
    <t>E3846VC0</t>
  </si>
  <si>
    <t>E3846VD0</t>
  </si>
  <si>
    <t>E3847VB0</t>
  </si>
  <si>
    <t>E3847VC0</t>
  </si>
  <si>
    <t>E3847VD0</t>
  </si>
  <si>
    <t>E3847VA0</t>
  </si>
  <si>
    <t>Concentré érythrocytaire autologue</t>
  </si>
  <si>
    <t>E4452VB0</t>
  </si>
  <si>
    <t>E4452VC0</t>
  </si>
  <si>
    <t>E4452VD0</t>
  </si>
  <si>
    <t>PFC aphérèse #1/#2/#3/#4, sécurisé quarantaine, Ac -HBs</t>
  </si>
  <si>
    <t>E4452VAA</t>
  </si>
  <si>
    <t>E4452VAB</t>
  </si>
  <si>
    <t>E4452VAC</t>
  </si>
  <si>
    <t>E4452VAD</t>
  </si>
  <si>
    <t>ACHBS</t>
  </si>
  <si>
    <t xml:space="preserve">   Ac HBs</t>
  </si>
  <si>
    <t>APHTH</t>
  </si>
  <si>
    <t xml:space="preserve">   Aphérèse thérapeutique</t>
  </si>
  <si>
    <t xml:space="preserve">  Aphérèse thérapeutique</t>
  </si>
  <si>
    <t>E4401V00   CE aph. déplété, SAGM</t>
  </si>
  <si>
    <t>E4041V00   CE aph. déplété, SAGM (2)</t>
  </si>
  <si>
    <t>E0429100   CE auto SAG-M sans buffy coat  CONCENTRE ERYTHROCYTAIRE CPD/SAG-M libre de buffy coat autotransfusion</t>
  </si>
  <si>
    <t>A0006VA0   CE dépl, ADSOL,de ST, irrad #1 Concentré Erythrocytaire</t>
  </si>
  <si>
    <t>A0006VB0   CE dépl, ADSOL,de ST, irrad #2 Concentré Erythrocytaire</t>
  </si>
  <si>
    <t>A0006VC0   CE dépl, ADSOL,de ST, irrad #3 Concentré Erythrocytaire</t>
  </si>
  <si>
    <t>A0006VD0   CE dépl, ADSOL,de ST, irrad #4 Concentré Erythrocytaire</t>
  </si>
  <si>
    <t>E4400V00   CE dépl, PAGGS-M,de ST,irradié Concentré Erythrocytaire</t>
  </si>
  <si>
    <t>E3847V00   CE dépl, SAG-M ,de ST  irradié Concentré Erythrocytaire</t>
  </si>
  <si>
    <t>E3847VA0   CE dépl, SAG-M ,de ST, irrad#1 Concentré Erythrocytaire</t>
  </si>
  <si>
    <t>E3847VB0   CE dépl, SAG-M ,de ST, irrad#2 Concentré Erythrocytaire</t>
  </si>
  <si>
    <t>E3847VC0   CE dépl, SAG-M ,de ST, irrad#3 Concentré Erythrocytaire</t>
  </si>
  <si>
    <t>E3847VD0   CE dépl, SAG-M ,de ST, irrad#4 Concentré Erythrocytaire</t>
  </si>
  <si>
    <t>A0005V00   CE dépl,ADSOL deST lavé-irradi Concentré Erythrocytaire</t>
  </si>
  <si>
    <t>A0002VA0   CE déplété ADSOL de ST #1</t>
  </si>
  <si>
    <t>A0002VB0   CE déplété ADSOL de ST #2</t>
  </si>
  <si>
    <t>A0002VC0   CE déplété ADSOL de ST #3</t>
  </si>
  <si>
    <t>A0002VD0   CE déplété ADSOL de ST #4</t>
  </si>
  <si>
    <t>E4391V00   CE déplété PAGGS-M de ST</t>
  </si>
  <si>
    <t>E4398V00   CE déplété PAGGS-M de ST lavé  Concentré Erythrocytaire</t>
  </si>
  <si>
    <t>E3846V00   CE déplété, SAGM , de ST</t>
  </si>
  <si>
    <t>E3939V00   CE déplété, SAGM , de ST lavé  Concentré Erythrocytaire</t>
  </si>
  <si>
    <t>E3846VA0   CE déplété, SAGM , de ST #1</t>
  </si>
  <si>
    <t>E3846VB0   CE déplété, SAGM , de ST #2</t>
  </si>
  <si>
    <t>E3846VC0   CE déplété, SAGM , de ST #3</t>
  </si>
  <si>
    <t>E3846VD0   CE déplété, SAGM , de ST #4</t>
  </si>
  <si>
    <t>E3940V00   CE dépl,SAGM deST lavé-irradié Concentré Erythrocytaire</t>
  </si>
  <si>
    <t>ABRHD</t>
  </si>
  <si>
    <t>E4407V00   CP aph. déplété   1.2E11</t>
  </si>
  <si>
    <t>E4499VA0   CP aph. déplété #1</t>
  </si>
  <si>
    <t>E4409VA0   CP aph. déplété #1</t>
  </si>
  <si>
    <t>E4408VA0   CP aph. déplété #1</t>
  </si>
  <si>
    <t>E4423VA0   CP aph. déplété (1) #1</t>
  </si>
  <si>
    <t>E4423VB0   CP aph. déplété (1) #2</t>
  </si>
  <si>
    <t>E4423V00   CP aph. déplété (1) 2.4E11</t>
  </si>
  <si>
    <t>E4423VCO   CP aph. déplété (1) #3</t>
  </si>
  <si>
    <t xml:space="preserve">     déplété #3 </t>
  </si>
  <si>
    <t>E4423VDO   CP aph. déplété (1) #4</t>
  </si>
  <si>
    <t xml:space="preserve">     déplété #4 </t>
  </si>
  <si>
    <t>E4499VB0   CP aph. déplété #2</t>
  </si>
  <si>
    <t>E4408VB0   CP aph. déplété #2</t>
  </si>
  <si>
    <t>E4409VB0   CP aph. déplété #2</t>
  </si>
  <si>
    <t>E4427V00   CP aph. déplété (2)</t>
  </si>
  <si>
    <t>E4427VA0   CP aph. déplété (2) #1</t>
  </si>
  <si>
    <t>E4427VB0   CP aph. déplété (2) #2</t>
  </si>
  <si>
    <t>E4427VCO   CP aph. déplété (2) #3</t>
  </si>
  <si>
    <t>E4427VDO   CP aph. déplété (2) #4</t>
  </si>
  <si>
    <t>E4408V00   CP aph. déplété 2.4E11</t>
  </si>
  <si>
    <t>E4409VC0   CP aph. déplété #3</t>
  </si>
  <si>
    <t>E4499V00   CP aph. déplété 3 E11</t>
  </si>
  <si>
    <t>E4409V00   CP aph. déplété 3.6E11</t>
  </si>
  <si>
    <t>E4409VD0   CP aph. déplété #4</t>
  </si>
  <si>
    <t>E4415V00   CP aph. dépl-irrad  1.2E11</t>
  </si>
  <si>
    <t>E4501VA0   CP aph. dépl-irrad #1</t>
  </si>
  <si>
    <t>E4416VA0   CP aph. dépl-irrad #1</t>
  </si>
  <si>
    <t>E4417VA0   CP aph. dépl-irrad #1</t>
  </si>
  <si>
    <t>E4425VA0   CP aph. dépl-irrad (1) #1</t>
  </si>
  <si>
    <t>E4425VB0   CP aph. dépl-irrad (1) #2</t>
  </si>
  <si>
    <t>E4425V00   CP aph. dépl-irrad (1) 2.4E11  Concentré Plaquettaire</t>
  </si>
  <si>
    <t>E4425VCO   CP aph. dépl-irrad (1) #3</t>
  </si>
  <si>
    <t>E4429VCO   CP aph. dépl-irrad (1) #3</t>
  </si>
  <si>
    <t>E4425VDO   CP aph. dépl-irrad (1) #4</t>
  </si>
  <si>
    <t>E4501VB0   CP aph. dépl-irrad #2</t>
  </si>
  <si>
    <t>E4416VB0   CP aph. dépl-irrad #2</t>
  </si>
  <si>
    <t>E4417VB0   CP aph. dépl-irrad #2</t>
  </si>
  <si>
    <t>E4429VA0   CP aph. dépl-irrad (2) #1</t>
  </si>
  <si>
    <t>E4429VB0   CP aph. dépl-irrad (2) #2</t>
  </si>
  <si>
    <t>E4429V00   CP aph. dépl-irrad (2) 2.4E11  Concentré Plaquettaire</t>
  </si>
  <si>
    <t>E4429VDO   CP aph. dépl-irrad (2) #4</t>
  </si>
  <si>
    <t>E4416V00   CP aph. dépl-irrad 2.4E11</t>
  </si>
  <si>
    <t>E4417VC0   CP aph. dépl-irrad #3</t>
  </si>
  <si>
    <t>E4416VC0   CP aph. dépl-irrad #3</t>
  </si>
  <si>
    <t>E4501V00   CP aph. dépl-irrad 3 E11</t>
  </si>
  <si>
    <t>E4417V00   CP aph. dépl-irrad 3.6E11</t>
  </si>
  <si>
    <t>E4417VD0   CP aph. dépl-irrad #4</t>
  </si>
  <si>
    <t>E4416VD0   CP aph. dépl-irrad #4</t>
  </si>
  <si>
    <t>E4455VA0   PFC aph #1  dépl. pour Q</t>
  </si>
  <si>
    <t>E4452VA0   PFC aph #1  dépl. sécur.Q</t>
  </si>
  <si>
    <t>sécurisé par Quarantaine</t>
  </si>
  <si>
    <t>E4455VAA   PFC aph #1 BB1 dépl pour Q</t>
  </si>
  <si>
    <t>E4452VAA   PFC aph #1 BB1 dépl secur Q</t>
  </si>
  <si>
    <t xml:space="preserve"> sécurisé par Quarantaine</t>
  </si>
  <si>
    <t>E4455VAB   PFC aph #1 BB2 dépl pour Q</t>
  </si>
  <si>
    <t>E4452VAB   PFC aph #1 BB2 depl secur Q</t>
  </si>
  <si>
    <t>E4455VAC   PFC aph #1 BB3 dépl pour Q</t>
  </si>
  <si>
    <t>E4452VAC   PFC aph #1 BB3 dépl sécur Q</t>
  </si>
  <si>
    <t>E4455VAD   PFC aph #1 BB4 dépl pour Q</t>
  </si>
  <si>
    <t>E4452VAD   PFC aph #1 BB4 depl secur Q</t>
  </si>
  <si>
    <t>A0007VA0   PFC aph #1, pour Q, Ac-HBs&gt;</t>
  </si>
  <si>
    <t>A0008VA0   PFC aph #1, sécur Q, Ac-HBs&gt;   PFC déplété, AcHBs &gt;&gt;10'000</t>
  </si>
  <si>
    <t>E4455VB0   PFC aph #2  dépl. pour Q</t>
  </si>
  <si>
    <t>E4452VB0   PFC aph #2  dépl. sécur.Q</t>
  </si>
  <si>
    <t>E4455VBA   PFC aph #2 BB1 dépl pour Q</t>
  </si>
  <si>
    <t>E4452VBA   PFC aph #2 BB1 dépl secur Q</t>
  </si>
  <si>
    <t>E4455VBB   PFC aph #2 BB2 dépl pour Q</t>
  </si>
  <si>
    <t>E4452VBB   PFC aph #2 BB2 dépl secur Q</t>
  </si>
  <si>
    <t>E4455VBC   PFC aph #2 BB3 dépl pour Q</t>
  </si>
  <si>
    <t>E4452VBC   PFC aph #2 BB3 dépl secur Q</t>
  </si>
  <si>
    <t>E4455VBD   PFC aph #2 BB4 dépl pour Q</t>
  </si>
  <si>
    <t>E4452VBD   PFC aph #2 BB4 dépl secur Q</t>
  </si>
  <si>
    <t>A0007VB0   PFC aph #2, pour Q, Ac-HBs&gt;</t>
  </si>
  <si>
    <t>E4455VC0   PFC aph. #3 dépl. pour Q</t>
  </si>
  <si>
    <t>E4452VC0   PFC aph. #3 dépl. sécur.Q</t>
  </si>
  <si>
    <t>E4455VD0   PFC aph. #4 dépl. pour Q</t>
  </si>
  <si>
    <t>E4452VD0   PFC aph. #4 dépl. sécur.Q</t>
  </si>
  <si>
    <t>E4447100   PFC autotransfusion</t>
  </si>
  <si>
    <t xml:space="preserve">     pour  AUTOTRANSFUSION</t>
  </si>
  <si>
    <t>E4454V00   PFC de ST dépl pour Q</t>
  </si>
  <si>
    <t>A0009V00   PFC de ST dépl pour Q, AC-HBs  PFC de ST</t>
  </si>
  <si>
    <t>E4456V00   PFC de STdépl sécur Q</t>
  </si>
  <si>
    <t xml:space="preserve">A0010V00   PFC de STdépl sécur Q, Ac-HBs&gt; PFC déplété, AcHBs &gt;&gt; </t>
  </si>
  <si>
    <t>E4466VA0   PLAS dépl. d'aph. FRAC #1 (24h PFC d'aphérèse  #1</t>
  </si>
  <si>
    <t xml:space="preserve">      pr fractionnement (24hrs) </t>
  </si>
  <si>
    <t>E4466VB0   PLAS dépl. d'aph. FRAC #2 (24h PFC d'aphérèse  #2</t>
  </si>
  <si>
    <t>E4466V00   PLAS depl. d'aph. Frac (24h)   PFC d'aphérèse</t>
  </si>
  <si>
    <t xml:space="preserve">    pr fractionnement (24hrs)</t>
  </si>
  <si>
    <t>E4465V00   PLAS dépl. de ST Frac.(24hrs)  PFC de sang total</t>
  </si>
  <si>
    <t xml:space="preserve">       pr fractionnement (24hrs)</t>
  </si>
  <si>
    <t>E0009V00   ST - matière première</t>
  </si>
  <si>
    <t>E0053100   ST auto  CPDA-1</t>
  </si>
  <si>
    <t>E4396100   ST auto  CPDA-1 déplété</t>
  </si>
  <si>
    <t xml:space="preserve">     pour AUTOTRANSFUSION</t>
  </si>
  <si>
    <t xml:space="preserve">E0056R00   ST pour labo </t>
  </si>
  <si>
    <t>118 ROWS SELECTED</t>
  </si>
  <si>
    <t xml:space="preserve"> IN 0.01 SECONDS</t>
  </si>
  <si>
    <t>11,800.00 ROWS PER SECOND / 0.00 SECONDS PER ROW</t>
  </si>
  <si>
    <t xml:space="preserve">déplété, SAG-M (aphérèse) </t>
  </si>
  <si>
    <t>déplété, SAG-M (aphérèse1)</t>
  </si>
  <si>
    <t>déplété, SAG-M (aphérèse2)</t>
  </si>
  <si>
    <t>E4040V00  Concentré érythrocytaire</t>
  </si>
  <si>
    <t>PFC aphérèse #1, sécurisé quarantaine, Ac -HBs</t>
  </si>
  <si>
    <t>Concentré Erythrocytaire</t>
  </si>
  <si>
    <t>déplété, ADSOL, irradié  #1</t>
  </si>
  <si>
    <t xml:space="preserve">déplété, ADSOL, irradié #2 </t>
  </si>
  <si>
    <t xml:space="preserve">déplété, ADSOL, irradié #3 </t>
  </si>
  <si>
    <t xml:space="preserve">déplété, ADSOL, irradié #4 </t>
  </si>
  <si>
    <t>déplété, PAGGS-M, irradié</t>
  </si>
  <si>
    <t>déplété, SAG-M, irradié</t>
  </si>
  <si>
    <t>déplété SAG-M irradié #1</t>
  </si>
  <si>
    <t>déplété SAG-M irradié #2</t>
  </si>
  <si>
    <t>déplété SAG-M irradié#3</t>
  </si>
  <si>
    <t>déplété SAG-M irradié#4</t>
  </si>
  <si>
    <t>déplété, ADSOL, lavé, irradié</t>
  </si>
  <si>
    <t>déplété,  ADSOL,split1</t>
  </si>
  <si>
    <t>déplété,  ADSOL,split2</t>
  </si>
  <si>
    <t>déplété,  ADSOL,split3</t>
  </si>
  <si>
    <t>déplété,  ADSOL,split4</t>
  </si>
  <si>
    <t>déplété, PAGGS-M</t>
  </si>
  <si>
    <t>déplété, PAGGS-M, lavé</t>
  </si>
  <si>
    <t>déplété, SAG-M</t>
  </si>
  <si>
    <t>déplété, SAG-M, lavé</t>
  </si>
  <si>
    <t xml:space="preserve">déplété, SAG-M  #1 </t>
  </si>
  <si>
    <t>déplété, SAG-M #2</t>
  </si>
  <si>
    <t xml:space="preserve">déplété, SAG-M  #3 </t>
  </si>
  <si>
    <t>déplété, SAG-M #4</t>
  </si>
  <si>
    <t>déplété, SAG-M, lavé, irradié</t>
  </si>
  <si>
    <t>déplété (1.2E11plaq)</t>
  </si>
  <si>
    <t xml:space="preserve">déplété #1 </t>
  </si>
  <si>
    <t xml:space="preserve">déplété #2 </t>
  </si>
  <si>
    <t>déplété (2.4E11plaq)</t>
  </si>
  <si>
    <t xml:space="preserve">déplété #3 </t>
  </si>
  <si>
    <t xml:space="preserve">déplété #4 </t>
  </si>
  <si>
    <t>Concentré Plaquettaire</t>
  </si>
  <si>
    <t xml:space="preserve">déplété (3E11plaq) </t>
  </si>
  <si>
    <t>déplété (3.6E11plaq)</t>
  </si>
  <si>
    <t>déplété-irradié (1.2E11plaq)</t>
  </si>
  <si>
    <t>déplété -irradié #1</t>
  </si>
  <si>
    <t xml:space="preserve">déplété-irradié #2 </t>
  </si>
  <si>
    <t>déplété-irradié (2.4E11plaq)</t>
  </si>
  <si>
    <t>déplété -irradié #3</t>
  </si>
  <si>
    <t xml:space="preserve">déplété-irradié #3 </t>
  </si>
  <si>
    <t>déplété -irradié #4</t>
  </si>
  <si>
    <t xml:space="preserve">déplété-irradié #1 </t>
  </si>
  <si>
    <t xml:space="preserve">déplété-irradié #4 </t>
  </si>
  <si>
    <t>déplété -irradié (2.4E11plaq)</t>
  </si>
  <si>
    <t>déplété-irradié(3E11plaq)</t>
  </si>
  <si>
    <t>déplété-irradié (3.6E11plaq)</t>
  </si>
  <si>
    <t xml:space="preserve"> déplété-irradié #4 </t>
  </si>
  <si>
    <t>PFC de ST déplété</t>
  </si>
  <si>
    <t>PLAS dépl. d'aph. FRAC #1 (24h PFC d'aphérèse  #1</t>
  </si>
  <si>
    <t>PLAS dépl. d'aph. FRAC #2 (24h PFC d'aphérèse  #2</t>
  </si>
  <si>
    <t>PLAS depl. d'aph. Frac (24h)   PFC d'aphérèse</t>
  </si>
  <si>
    <t>Controle AB / Rh D</t>
  </si>
  <si>
    <t>déplété #3</t>
  </si>
  <si>
    <t>déplété #4</t>
  </si>
  <si>
    <t>PFC aph #1  dépl. pour Q</t>
  </si>
  <si>
    <t>PFC aph #1  déplété</t>
  </si>
  <si>
    <t>PFC aph #1 BB1 déplété</t>
  </si>
  <si>
    <t xml:space="preserve"> pour Q</t>
  </si>
  <si>
    <t>PFC aph #1 BB2 déplété</t>
  </si>
  <si>
    <t>PFC aph #1 BB3 déplété</t>
  </si>
  <si>
    <t>PFC aph #1 BB4 déplété</t>
  </si>
  <si>
    <t>PFC aph #1, pour Q, Ac-HBs&gt;</t>
  </si>
  <si>
    <t>PFC aph #2  déplété</t>
  </si>
  <si>
    <t>PFC aph #2 BB1 déplété</t>
  </si>
  <si>
    <t>PFC aph #2 BB2 déplété</t>
  </si>
  <si>
    <t xml:space="preserve"> PFC aph #2 BB3 déplété</t>
  </si>
  <si>
    <t>PFC aph #2 BB4 déplété</t>
  </si>
  <si>
    <t>PFC aph #2, pour Q, Ac-HBs&gt;</t>
  </si>
  <si>
    <t>PFC aph. #3 déplété</t>
  </si>
  <si>
    <t>PFC aph. #4 déplété</t>
  </si>
  <si>
    <t>PFC autotransfusion</t>
  </si>
  <si>
    <t>PFC de ST dépl pour Q, AC-HBs  PFC de ST</t>
  </si>
  <si>
    <t xml:space="preserve">PFC de STdépl sécur Q, Ac-HBs&gt; PFC déplété, AcHBs &gt;&gt; </t>
  </si>
  <si>
    <t>PLAS dépl. de ST Frac.(24hrs)  PFC de sang total</t>
  </si>
  <si>
    <t>ST - matière première</t>
  </si>
  <si>
    <t>ST auto  CPDA-1</t>
  </si>
  <si>
    <t xml:space="preserve"> déplété</t>
  </si>
  <si>
    <t xml:space="preserve">Sang total pour labo </t>
  </si>
  <si>
    <t>A0008VB0</t>
  </si>
  <si>
    <t>PFC aph #1, sécur Q, Ac-HBs&gt;                                       PFC déplété, AcHBs &gt;&gt;10'000</t>
  </si>
  <si>
    <t>=%5500</t>
  </si>
  <si>
    <t>O</t>
  </si>
  <si>
    <t>=%6600</t>
  </si>
  <si>
    <t>A</t>
  </si>
  <si>
    <t>=%7700</t>
  </si>
  <si>
    <t>B</t>
  </si>
  <si>
    <t>=%8800</t>
  </si>
  <si>
    <t>AB</t>
  </si>
  <si>
    <t>CPD/SAG-M libre de buffy coat autotransfusion</t>
  </si>
  <si>
    <t>=%6400</t>
  </si>
  <si>
    <t>=%0800</t>
  </si>
  <si>
    <t>=%8600</t>
  </si>
  <si>
    <t>=%7500</t>
  </si>
  <si>
    <t>=%5300</t>
  </si>
  <si>
    <t>=%19A0</t>
  </si>
  <si>
    <t>=%97A0</t>
  </si>
  <si>
    <t>=%30J0</t>
  </si>
  <si>
    <t>CE auto transf</t>
  </si>
  <si>
    <t>C.E Homologues</t>
  </si>
  <si>
    <t>Plasmas homologues</t>
  </si>
  <si>
    <t>=%A800</t>
  </si>
  <si>
    <t>=%P800</t>
  </si>
  <si>
    <t>=%C800</t>
  </si>
  <si>
    <t>Plasmas autotransfusions</t>
  </si>
  <si>
    <t>=%B800</t>
  </si>
  <si>
    <t>Exsanguino transfusion</t>
  </si>
  <si>
    <t>99232</t>
  </si>
  <si>
    <t>de sang déleucocyté irradié</t>
  </si>
  <si>
    <t>Services</t>
  </si>
  <si>
    <t>RPED</t>
  </si>
  <si>
    <t>ROBS</t>
  </si>
  <si>
    <t>RSUR</t>
  </si>
  <si>
    <t>ROPE</t>
  </si>
  <si>
    <t>=H00601550717301</t>
  </si>
  <si>
    <t>Service :</t>
  </si>
  <si>
    <t>Clé :</t>
  </si>
  <si>
    <t>DUV Obstétrique</t>
  </si>
  <si>
    <t>DUV Bloc Opéra</t>
  </si>
  <si>
    <t>DUV Pédiatrie</t>
  </si>
  <si>
    <t>DUV Urgences</t>
  </si>
  <si>
    <r>
      <t xml:space="preserve">Saisir les informations suivantes :
</t>
    </r>
    <r>
      <rPr>
        <i/>
        <sz val="10"/>
        <rFont val="Arial"/>
        <family val="2"/>
      </rPr>
      <t>(utiliser impérativement la douchette)</t>
    </r>
  </si>
  <si>
    <t>Nom : ………..………………………………………...…….</t>
  </si>
  <si>
    <t>Prénom : ……….………………………………...…………</t>
  </si>
  <si>
    <t>Né(e) le: ………..………………………………..………….</t>
  </si>
  <si>
    <t>Groupe du Patient : ……………………………..……….</t>
  </si>
  <si>
    <t>Service transfuseur :………..…………………………….</t>
  </si>
  <si>
    <t>Compléter SVP :</t>
  </si>
  <si>
    <t>8</t>
  </si>
  <si>
    <t>=&lt;E3847V00</t>
  </si>
  <si>
    <r>
      <rPr>
        <b/>
        <sz val="10"/>
        <rFont val="Arial"/>
        <family val="2"/>
      </rPr>
      <t>DISTRIBUTION
SANS TESTS PREALABLES</t>
    </r>
    <r>
      <rPr>
        <sz val="10"/>
        <rFont val="Arial"/>
        <family val="2"/>
      </rPr>
      <t xml:space="preserve">
</t>
    </r>
    <r>
      <rPr>
        <b/>
        <i/>
        <u/>
        <sz val="8"/>
        <rFont val="Arial"/>
        <family val="2"/>
      </rPr>
      <t>SOUS LA RESPONSABILITE DU MEDECIN TRANSFUSEUR</t>
    </r>
  </si>
</sst>
</file>

<file path=xl/styles.xml><?xml version="1.0" encoding="utf-8"?>
<styleSheet xmlns="http://schemas.openxmlformats.org/spreadsheetml/2006/main">
  <numFmts count="2">
    <numFmt numFmtId="164" formatCode="0#####"/>
    <numFmt numFmtId="165" formatCode="#####"/>
  </numFmts>
  <fonts count="23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u/>
      <sz val="10"/>
      <name val="MS Sans Serif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9"/>
      <color indexed="48"/>
      <name val="Arial"/>
      <family val="2"/>
    </font>
    <font>
      <sz val="10"/>
      <color indexed="4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  <font>
      <vertAlign val="superscript"/>
      <sz val="9"/>
      <name val="Arial"/>
      <family val="2"/>
    </font>
    <font>
      <b/>
      <sz val="14"/>
      <name val="Times New Roman"/>
      <family val="1"/>
    </font>
    <font>
      <sz val="9"/>
      <color indexed="48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b/>
      <u/>
      <sz val="11"/>
      <name val="Arial"/>
      <family val="2"/>
    </font>
    <font>
      <b/>
      <i/>
      <u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lightGray">
        <bgColor indexed="22"/>
      </patternFill>
    </fill>
    <fill>
      <patternFill patternType="solid">
        <fgColor indexed="11"/>
        <bgColor indexed="64"/>
      </patternFill>
    </fill>
    <fill>
      <patternFill patternType="lightGray">
        <fgColor indexed="22"/>
        <bgColor indexed="22"/>
      </pattern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4" fillId="0" borderId="0" xfId="0" applyFont="1" applyBorder="1" applyAlignme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 applyProtection="1">
      <alignment horizontal="left"/>
    </xf>
    <xf numFmtId="0" fontId="6" fillId="0" borderId="0" xfId="0" applyFont="1" applyBorder="1" applyProtection="1"/>
    <xf numFmtId="0" fontId="0" fillId="0" borderId="0" xfId="0" applyFill="1" applyBorder="1" applyProtection="1"/>
    <xf numFmtId="0" fontId="0" fillId="0" borderId="0" xfId="0" applyBorder="1" applyAlignment="1">
      <alignment horizontal="right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9" fillId="3" borderId="18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49" fontId="0" fillId="5" borderId="0" xfId="0" applyNumberForma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21" xfId="0" applyNumberForma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37" xfId="0" applyFont="1" applyFill="1" applyBorder="1" applyAlignment="1" applyProtection="1">
      <alignment horizontal="center" vertical="center"/>
    </xf>
    <xf numFmtId="0" fontId="8" fillId="0" borderId="46" xfId="0" applyFont="1" applyBorder="1" applyAlignment="1" applyProtection="1">
      <alignment horizontal="center" vertical="center"/>
    </xf>
    <xf numFmtId="0" fontId="3" fillId="0" borderId="38" xfId="0" applyFont="1" applyFill="1" applyBorder="1" applyAlignment="1" applyProtection="1">
      <alignment horizontal="center" vertical="center"/>
    </xf>
    <xf numFmtId="0" fontId="8" fillId="0" borderId="47" xfId="0" applyFont="1" applyBorder="1" applyAlignment="1" applyProtection="1">
      <alignment horizontal="center" vertical="center"/>
    </xf>
    <xf numFmtId="0" fontId="18" fillId="0" borderId="44" xfId="0" applyFont="1" applyBorder="1" applyAlignment="1" applyProtection="1">
      <alignment horizontal="center" vertical="center"/>
    </xf>
    <xf numFmtId="0" fontId="18" fillId="0" borderId="45" xfId="0" applyFont="1" applyBorder="1" applyAlignment="1" applyProtection="1">
      <alignment horizontal="center" vertical="center"/>
    </xf>
    <xf numFmtId="0" fontId="1" fillId="7" borderId="34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8" borderId="39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  <xf numFmtId="165" fontId="1" fillId="9" borderId="48" xfId="0" applyNumberFormat="1" applyFont="1" applyFill="1" applyBorder="1" applyAlignment="1" applyProtection="1">
      <alignment horizontal="center" vertical="center"/>
      <protection locked="0"/>
    </xf>
    <xf numFmtId="165" fontId="1" fillId="9" borderId="46" xfId="0" applyNumberFormat="1" applyFont="1" applyFill="1" applyBorder="1" applyAlignment="1" applyProtection="1">
      <alignment horizontal="center" vertical="center"/>
      <protection locked="0"/>
    </xf>
    <xf numFmtId="0" fontId="1" fillId="8" borderId="37" xfId="0" applyNumberFormat="1" applyFont="1" applyFill="1" applyBorder="1" applyAlignment="1" applyProtection="1">
      <alignment horizontal="center" vertical="center"/>
    </xf>
    <xf numFmtId="49" fontId="1" fillId="9" borderId="46" xfId="0" applyNumberFormat="1" applyFont="1" applyFill="1" applyBorder="1" applyAlignment="1" applyProtection="1">
      <alignment horizontal="center" vertical="center"/>
      <protection locked="0"/>
    </xf>
    <xf numFmtId="0" fontId="1" fillId="8" borderId="37" xfId="0" applyFont="1" applyFill="1" applyBorder="1" applyAlignment="1" applyProtection="1">
      <alignment horizontal="center" vertical="center"/>
    </xf>
    <xf numFmtId="0" fontId="1" fillId="8" borderId="38" xfId="0" applyFont="1" applyFill="1" applyBorder="1" applyAlignment="1" applyProtection="1">
      <alignment horizontal="center" vertical="center"/>
    </xf>
    <xf numFmtId="0" fontId="1" fillId="9" borderId="46" xfId="0" applyFont="1" applyFill="1" applyBorder="1" applyAlignment="1" applyProtection="1">
      <alignment horizontal="center" vertical="center"/>
      <protection locked="0"/>
    </xf>
    <xf numFmtId="0" fontId="1" fillId="9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1" fillId="0" borderId="34" xfId="0" applyFont="1" applyBorder="1" applyAlignment="1" applyProtection="1">
      <alignment horizontal="center" vertical="center"/>
    </xf>
    <xf numFmtId="0" fontId="21" fillId="0" borderId="20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42" xfId="0" applyNumberFormat="1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" fillId="0" borderId="49" xfId="0" quotePrefix="1" applyFont="1" applyBorder="1" applyAlignment="1" applyProtection="1">
      <alignment horizontal="center" vertical="center"/>
      <protection hidden="1"/>
    </xf>
    <xf numFmtId="0" fontId="1" fillId="0" borderId="25" xfId="0" quotePrefix="1" applyFont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center" wrapText="1"/>
    </xf>
    <xf numFmtId="0" fontId="1" fillId="0" borderId="34" xfId="0" applyFont="1" applyBorder="1" applyAlignment="1" applyProtection="1">
      <alignment horizontal="center" vertical="center" wrapText="1"/>
      <protection hidden="1"/>
    </xf>
    <xf numFmtId="0" fontId="1" fillId="0" borderId="20" xfId="0" applyFont="1" applyBorder="1" applyAlignment="1" applyProtection="1">
      <alignment horizontal="center" vertical="center" wrapText="1"/>
      <protection hidden="1"/>
    </xf>
    <xf numFmtId="0" fontId="1" fillId="0" borderId="40" xfId="0" applyFont="1" applyBorder="1" applyAlignment="1" applyProtection="1">
      <alignment horizontal="center" vertical="center" wrapText="1"/>
      <protection hidden="1"/>
    </xf>
    <xf numFmtId="0" fontId="1" fillId="0" borderId="41" xfId="0" applyFont="1" applyBorder="1" applyAlignment="1" applyProtection="1">
      <alignment horizontal="center" vertical="center" wrapText="1"/>
      <protection hidden="1"/>
    </xf>
    <xf numFmtId="165" fontId="1" fillId="0" borderId="49" xfId="0" applyNumberFormat="1" applyFont="1" applyBorder="1" applyAlignment="1" applyProtection="1">
      <alignment horizontal="center" vertical="center"/>
      <protection hidden="1"/>
    </xf>
    <xf numFmtId="165" fontId="1" fillId="0" borderId="41" xfId="0" applyNumberFormat="1" applyFont="1" applyBorder="1" applyAlignment="1" applyProtection="1">
      <alignment horizontal="center" vertical="center"/>
      <protection hidden="1"/>
    </xf>
    <xf numFmtId="164" fontId="1" fillId="0" borderId="49" xfId="0" applyNumberFormat="1" applyFont="1" applyBorder="1" applyAlignment="1" applyProtection="1">
      <alignment horizontal="center" vertical="center"/>
      <protection hidden="1"/>
    </xf>
    <xf numFmtId="164" fontId="1" fillId="0" borderId="41" xfId="0" applyNumberFormat="1" applyFont="1" applyBorder="1" applyAlignment="1" applyProtection="1">
      <alignment horizontal="center" vertical="center"/>
      <protection hidden="1"/>
    </xf>
    <xf numFmtId="0" fontId="1" fillId="0" borderId="32" xfId="0" applyNumberFormat="1" applyFont="1" applyBorder="1" applyAlignment="1" applyProtection="1">
      <alignment horizontal="center"/>
    </xf>
    <xf numFmtId="0" fontId="1" fillId="0" borderId="21" xfId="0" applyNumberFormat="1" applyFont="1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14" fontId="1" fillId="0" borderId="32" xfId="0" applyNumberFormat="1" applyFont="1" applyBorder="1" applyAlignment="1" applyProtection="1">
      <alignment horizontal="center"/>
    </xf>
    <xf numFmtId="14" fontId="1" fillId="0" borderId="21" xfId="0" applyNumberFormat="1" applyFont="1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C6"/>
  <sheetViews>
    <sheetView workbookViewId="0">
      <selection activeCell="G11" sqref="G11"/>
    </sheetView>
  </sheetViews>
  <sheetFormatPr baseColWidth="10" defaultRowHeight="12.75"/>
  <cols>
    <col min="1" max="1" width="11.42578125" style="9"/>
    <col min="2" max="2" width="17.85546875" style="9" customWidth="1"/>
    <col min="3" max="3" width="38.42578125" style="9" customWidth="1"/>
    <col min="4" max="16384" width="11.42578125" style="9"/>
  </cols>
  <sheetData>
    <row r="1" spans="2:3" ht="13.5" thickBot="1"/>
    <row r="2" spans="2:3" ht="19.5">
      <c r="B2" s="107" t="s">
        <v>379</v>
      </c>
      <c r="C2" s="108"/>
    </row>
    <row r="3" spans="2:3" ht="50.25" customHeight="1">
      <c r="B3" s="103" t="s">
        <v>381</v>
      </c>
      <c r="C3" s="104" t="s">
        <v>387</v>
      </c>
    </row>
    <row r="4" spans="2:3" ht="50.25" customHeight="1">
      <c r="B4" s="103" t="s">
        <v>383</v>
      </c>
      <c r="C4" s="104" t="s">
        <v>388</v>
      </c>
    </row>
    <row r="5" spans="2:3" ht="50.25" customHeight="1">
      <c r="B5" s="103" t="s">
        <v>380</v>
      </c>
      <c r="C5" s="104" t="s">
        <v>389</v>
      </c>
    </row>
    <row r="6" spans="2:3" ht="50.25" customHeight="1" thickBot="1">
      <c r="B6" s="105" t="s">
        <v>382</v>
      </c>
      <c r="C6" s="106" t="s">
        <v>390</v>
      </c>
    </row>
  </sheetData>
  <sheetProtection password="A2F7" sheet="1" objects="1" scenarios="1"/>
  <mergeCells count="1">
    <mergeCell ref="B2:C2"/>
  </mergeCells>
  <phoneticPr fontId="17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U39"/>
  <sheetViews>
    <sheetView showGridLines="0" showRowColHeaders="0" tabSelected="1" zoomScaleNormal="100" workbookViewId="0">
      <selection activeCell="C7" sqref="C7:C8"/>
    </sheetView>
  </sheetViews>
  <sheetFormatPr baseColWidth="10" defaultRowHeight="12.75"/>
  <cols>
    <col min="2" max="3" width="24.7109375" customWidth="1"/>
    <col min="4" max="4" width="11.42578125" customWidth="1"/>
    <col min="21" max="21" width="11.42578125" style="11"/>
  </cols>
  <sheetData>
    <row r="1" spans="2:21" ht="13.5" thickBot="1">
      <c r="U1"/>
    </row>
    <row r="2" spans="2:21">
      <c r="B2" s="109" t="s">
        <v>391</v>
      </c>
      <c r="C2" s="110"/>
      <c r="U2"/>
    </row>
    <row r="3" spans="2:21">
      <c r="B3" s="111"/>
      <c r="C3" s="112"/>
      <c r="U3"/>
    </row>
    <row r="4" spans="2:21" ht="13.5" thickBot="1">
      <c r="B4" s="113"/>
      <c r="C4" s="114"/>
      <c r="U4"/>
    </row>
    <row r="5" spans="2:21">
      <c r="U5"/>
    </row>
    <row r="6" spans="2:21" ht="13.5" thickBot="1">
      <c r="B6" s="1"/>
      <c r="C6" s="1"/>
      <c r="D6" s="2"/>
      <c r="U6"/>
    </row>
    <row r="7" spans="2:21" ht="16.5">
      <c r="B7" s="116" t="s">
        <v>1</v>
      </c>
      <c r="C7" s="118">
        <v>270925</v>
      </c>
      <c r="D7" s="3"/>
      <c r="U7"/>
    </row>
    <row r="8" spans="2:21" ht="15" customHeight="1">
      <c r="B8" s="117"/>
      <c r="C8" s="119"/>
      <c r="D8" s="2"/>
      <c r="U8"/>
    </row>
    <row r="9" spans="2:21" ht="15.75" customHeight="1">
      <c r="B9" s="120" t="s">
        <v>2</v>
      </c>
      <c r="C9" s="121" t="s">
        <v>399</v>
      </c>
      <c r="D9" s="2"/>
      <c r="U9"/>
    </row>
    <row r="10" spans="2:21">
      <c r="B10" s="120"/>
      <c r="C10" s="121"/>
      <c r="D10" s="2"/>
      <c r="U10"/>
    </row>
    <row r="11" spans="2:21" ht="18" customHeight="1">
      <c r="B11" s="122" t="s">
        <v>3</v>
      </c>
      <c r="C11" s="121" t="s">
        <v>384</v>
      </c>
      <c r="D11" s="4"/>
      <c r="U11"/>
    </row>
    <row r="12" spans="2:21">
      <c r="B12" s="122"/>
      <c r="C12" s="121"/>
      <c r="D12" s="2"/>
      <c r="U12"/>
    </row>
    <row r="13" spans="2:21" ht="18" customHeight="1">
      <c r="B13" s="122" t="s">
        <v>386</v>
      </c>
      <c r="C13" s="121" t="s">
        <v>398</v>
      </c>
      <c r="D13" s="4"/>
      <c r="U13"/>
    </row>
    <row r="14" spans="2:21">
      <c r="B14" s="122"/>
      <c r="C14" s="121"/>
      <c r="D14" s="2"/>
      <c r="U14"/>
    </row>
    <row r="15" spans="2:21" ht="15.75" customHeight="1">
      <c r="B15" s="122" t="s">
        <v>385</v>
      </c>
      <c r="C15" s="124" t="s">
        <v>380</v>
      </c>
      <c r="D15" s="5"/>
      <c r="U15"/>
    </row>
    <row r="16" spans="2:21" ht="13.5" thickBot="1">
      <c r="B16" s="123"/>
      <c r="C16" s="125"/>
      <c r="D16" s="2"/>
      <c r="U16"/>
    </row>
    <row r="17" spans="2:21" ht="15">
      <c r="B17" s="6"/>
      <c r="C17" s="1"/>
      <c r="D17" s="2"/>
      <c r="E17" s="2"/>
      <c r="F17" s="2"/>
      <c r="U17"/>
    </row>
    <row r="18" spans="2:21" ht="15">
      <c r="B18" s="6"/>
      <c r="C18" s="1"/>
      <c r="D18" s="2"/>
      <c r="E18" s="2"/>
      <c r="F18" s="2"/>
      <c r="U18"/>
    </row>
    <row r="19" spans="2:21" ht="15">
      <c r="B19" s="6"/>
      <c r="C19" s="1"/>
      <c r="D19" s="2"/>
      <c r="E19" s="2"/>
      <c r="F19" s="2"/>
      <c r="U19"/>
    </row>
    <row r="20" spans="2:21">
      <c r="C20" s="7"/>
      <c r="D20" s="8"/>
      <c r="E20" s="8"/>
      <c r="F20" s="2"/>
      <c r="U20"/>
    </row>
    <row r="21" spans="2:21">
      <c r="C21" s="1"/>
      <c r="D21" s="2"/>
      <c r="E21" s="2"/>
      <c r="F21" s="2"/>
      <c r="U21"/>
    </row>
    <row r="22" spans="2:21">
      <c r="C22" s="7"/>
      <c r="D22" s="2"/>
      <c r="E22" s="2"/>
      <c r="F22" s="2"/>
      <c r="U22"/>
    </row>
    <row r="23" spans="2:21">
      <c r="B23" s="126"/>
      <c r="C23" s="126"/>
      <c r="D23" s="2"/>
      <c r="E23" s="2"/>
      <c r="F23" s="2"/>
      <c r="U23"/>
    </row>
    <row r="24" spans="2:21">
      <c r="B24" s="115"/>
      <c r="C24" s="115"/>
      <c r="D24" s="2"/>
      <c r="E24" s="2"/>
      <c r="F24" s="2"/>
      <c r="U24"/>
    </row>
    <row r="25" spans="2:21">
      <c r="C25" s="2"/>
      <c r="D25" s="2"/>
      <c r="E25" s="2"/>
      <c r="F25" s="2"/>
      <c r="U25"/>
    </row>
    <row r="26" spans="2:21">
      <c r="U26"/>
    </row>
    <row r="27" spans="2:21">
      <c r="U27"/>
    </row>
    <row r="28" spans="2:21">
      <c r="U28"/>
    </row>
    <row r="29" spans="2:21">
      <c r="U29"/>
    </row>
    <row r="30" spans="2:21">
      <c r="U30"/>
    </row>
    <row r="31" spans="2:21">
      <c r="U31"/>
    </row>
    <row r="32" spans="2:21">
      <c r="U32"/>
    </row>
    <row r="33" spans="21:21">
      <c r="U33"/>
    </row>
    <row r="34" spans="21:21">
      <c r="U34"/>
    </row>
    <row r="35" spans="21:21">
      <c r="U35"/>
    </row>
    <row r="36" spans="21:21">
      <c r="U36"/>
    </row>
    <row r="37" spans="21:21">
      <c r="U37"/>
    </row>
    <row r="38" spans="21:21">
      <c r="U38"/>
    </row>
    <row r="39" spans="21:21">
      <c r="U39"/>
    </row>
  </sheetData>
  <sheetProtection sheet="1" objects="1" scenarios="1"/>
  <mergeCells count="13">
    <mergeCell ref="B2:C4"/>
    <mergeCell ref="B24:C24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23:C23"/>
  </mergeCells>
  <phoneticPr fontId="17" type="noConversion"/>
  <dataValidations count="1">
    <dataValidation type="list" allowBlank="1" showInputMessage="1" showErrorMessage="1" sqref="C15">
      <formula1>Serv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4097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B2:C22"/>
  <sheetViews>
    <sheetView workbookViewId="0">
      <selection activeCell="B33" sqref="B33"/>
    </sheetView>
  </sheetViews>
  <sheetFormatPr baseColWidth="10" defaultRowHeight="12.75"/>
  <cols>
    <col min="2" max="3" width="25.7109375" customWidth="1"/>
  </cols>
  <sheetData>
    <row r="2" spans="2:3">
      <c r="B2" s="134" t="s">
        <v>400</v>
      </c>
      <c r="C2" s="126"/>
    </row>
    <row r="3" spans="2:3">
      <c r="B3" s="126"/>
      <c r="C3" s="126"/>
    </row>
    <row r="4" spans="2:3">
      <c r="B4" s="126"/>
      <c r="C4" s="126"/>
    </row>
    <row r="5" spans="2:3">
      <c r="B5" s="126"/>
      <c r="C5" s="126"/>
    </row>
    <row r="6" spans="2:3" ht="13.5" thickBot="1"/>
    <row r="7" spans="2:3" ht="15.75" customHeight="1">
      <c r="B7" s="135" t="str">
        <f>VLOOKUP(C11,BD!A5:G288,5,FALSE)</f>
        <v>Concentré Erythrocytaire déplété, SAG-M, irradié</v>
      </c>
      <c r="C7" s="136"/>
    </row>
    <row r="8" spans="2:3" ht="15.75" customHeight="1">
      <c r="B8" s="137"/>
      <c r="C8" s="138"/>
    </row>
    <row r="9" spans="2:3" ht="15.75" customHeight="1">
      <c r="B9" s="129" t="s">
        <v>1</v>
      </c>
      <c r="C9" s="139">
        <f>Saisie!C7</f>
        <v>270925</v>
      </c>
    </row>
    <row r="10" spans="2:3" ht="15.75" customHeight="1">
      <c r="B10" s="129"/>
      <c r="C10" s="140"/>
    </row>
    <row r="11" spans="2:3" ht="15.75" customHeight="1">
      <c r="B11" s="130" t="s">
        <v>2</v>
      </c>
      <c r="C11" s="141" t="str">
        <f>MID(Saisie!$C$9,3,16)</f>
        <v>E3847V00</v>
      </c>
    </row>
    <row r="12" spans="2:3" ht="15.75" customHeight="1">
      <c r="B12" s="130"/>
      <c r="C12" s="142"/>
    </row>
    <row r="13" spans="2:3" ht="15.75" customHeight="1">
      <c r="B13" s="129" t="s">
        <v>3</v>
      </c>
      <c r="C13" s="139" t="str">
        <f>IF(COUNTA(Saisie!$C$11)=1,MID(Saisie!$C$11,2,13)&amp;Saisie!$C$13," ")</f>
        <v>H0060155071738</v>
      </c>
    </row>
    <row r="14" spans="2:3" ht="15.75" customHeight="1">
      <c r="B14" s="129"/>
      <c r="C14" s="140"/>
    </row>
    <row r="15" spans="2:3" ht="15.75" customHeight="1">
      <c r="B15" s="129" t="s">
        <v>385</v>
      </c>
      <c r="C15" s="132" t="str">
        <f>Saisie!C15</f>
        <v>RPED</v>
      </c>
    </row>
    <row r="16" spans="2:3" ht="15.75" customHeight="1" thickBot="1">
      <c r="B16" s="131"/>
      <c r="C16" s="133"/>
    </row>
    <row r="17" spans="2:3" ht="24.75" customHeight="1">
      <c r="B17" s="127" t="s">
        <v>397</v>
      </c>
      <c r="C17" s="128"/>
    </row>
    <row r="18" spans="2:3" ht="27" customHeight="1">
      <c r="B18" s="143" t="s">
        <v>392</v>
      </c>
      <c r="C18" s="144"/>
    </row>
    <row r="19" spans="2:3" ht="17.100000000000001" customHeight="1">
      <c r="B19" s="145" t="s">
        <v>393</v>
      </c>
      <c r="C19" s="146"/>
    </row>
    <row r="20" spans="2:3" ht="17.100000000000001" customHeight="1">
      <c r="B20" s="147" t="s">
        <v>394</v>
      </c>
      <c r="C20" s="148"/>
    </row>
    <row r="21" spans="2:3" ht="17.100000000000001" customHeight="1">
      <c r="B21" s="143" t="s">
        <v>395</v>
      </c>
      <c r="C21" s="144"/>
    </row>
    <row r="22" spans="2:3" ht="17.100000000000001" customHeight="1" thickBot="1">
      <c r="B22" s="149" t="s">
        <v>396</v>
      </c>
      <c r="C22" s="150"/>
    </row>
  </sheetData>
  <mergeCells count="16">
    <mergeCell ref="B18:C18"/>
    <mergeCell ref="B19:C19"/>
    <mergeCell ref="B20:C20"/>
    <mergeCell ref="B21:C21"/>
    <mergeCell ref="B22:C22"/>
    <mergeCell ref="B2:C5"/>
    <mergeCell ref="B7:C8"/>
    <mergeCell ref="C9:C10"/>
    <mergeCell ref="C11:C12"/>
    <mergeCell ref="C13:C14"/>
    <mergeCell ref="B17:C17"/>
    <mergeCell ref="B9:B10"/>
    <mergeCell ref="B11:B12"/>
    <mergeCell ref="B13:B14"/>
    <mergeCell ref="B15:B16"/>
    <mergeCell ref="C15:C16"/>
  </mergeCells>
  <printOptions horizontalCentered="1" verticalCentered="1"/>
  <pageMargins left="0" right="0" top="0.196850393700787" bottom="0.196850393700787" header="0" footer="0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A172"/>
  <sheetViews>
    <sheetView topLeftCell="A79" zoomScale="90" zoomScaleNormal="90" workbookViewId="0">
      <selection activeCell="B126" sqref="B126"/>
    </sheetView>
  </sheetViews>
  <sheetFormatPr baseColWidth="10" defaultRowHeight="12.75"/>
  <cols>
    <col min="1" max="1" width="10.7109375" bestFit="1" customWidth="1"/>
    <col min="2" max="2" width="113.5703125" bestFit="1" customWidth="1"/>
    <col min="3" max="3" width="76.7109375" bestFit="1" customWidth="1"/>
    <col min="4" max="4" width="40.5703125" bestFit="1" customWidth="1"/>
    <col min="5" max="5" width="77.28515625" bestFit="1" customWidth="1"/>
    <col min="6" max="6" width="44.42578125" bestFit="1" customWidth="1"/>
    <col min="7" max="7" width="25.42578125" bestFit="1" customWidth="1"/>
    <col min="8" max="8" width="25" style="2" bestFit="1" customWidth="1"/>
    <col min="9" max="9" width="37.7109375" style="2" bestFit="1" customWidth="1"/>
    <col min="10" max="10" width="47.85546875" style="2" bestFit="1" customWidth="1"/>
    <col min="11" max="11" width="11.85546875" bestFit="1" customWidth="1"/>
    <col min="12" max="12" width="15" style="9" bestFit="1" customWidth="1"/>
    <col min="13" max="13" width="8.28515625" style="9" bestFit="1" customWidth="1"/>
    <col min="14" max="14" width="3.28515625" style="10" bestFit="1" customWidth="1"/>
    <col min="15" max="15" width="7.5703125" style="9" bestFit="1" customWidth="1"/>
    <col min="17" max="17" width="11.140625" bestFit="1" customWidth="1"/>
    <col min="20" max="20" width="10.5703125" bestFit="1" customWidth="1"/>
    <col min="21" max="21" width="11.85546875" bestFit="1" customWidth="1"/>
    <col min="22" max="22" width="17.85546875" bestFit="1" customWidth="1"/>
    <col min="23" max="23" width="17.140625" bestFit="1" customWidth="1"/>
    <col min="24" max="24" width="17.28515625" bestFit="1" customWidth="1"/>
    <col min="25" max="25" width="17.140625" bestFit="1" customWidth="1"/>
    <col min="26" max="26" width="11.7109375" bestFit="1" customWidth="1"/>
  </cols>
  <sheetData>
    <row r="1" spans="1:27" ht="14.25" thickTop="1" thickBot="1">
      <c r="A1" s="59"/>
      <c r="B1" s="59"/>
      <c r="C1" s="59"/>
      <c r="D1" s="59"/>
      <c r="E1" s="59"/>
      <c r="F1" s="59"/>
      <c r="G1" s="59"/>
      <c r="H1" s="60" t="s">
        <v>6</v>
      </c>
      <c r="I1" s="60" t="s">
        <v>0</v>
      </c>
      <c r="J1" s="60"/>
      <c r="K1" s="59"/>
      <c r="L1" s="163" t="s">
        <v>369</v>
      </c>
      <c r="M1" s="61" t="s">
        <v>9</v>
      </c>
      <c r="N1" s="62" t="str">
        <f>MID(M1,3,2)</f>
        <v>51</v>
      </c>
      <c r="O1" s="63" t="s">
        <v>10</v>
      </c>
      <c r="P1" s="59"/>
      <c r="Q1" s="12" t="s">
        <v>22</v>
      </c>
      <c r="R1" s="13" t="s">
        <v>23</v>
      </c>
      <c r="S1" s="13" t="s">
        <v>24</v>
      </c>
      <c r="T1" s="13" t="s">
        <v>25</v>
      </c>
      <c r="U1" s="13" t="s">
        <v>26</v>
      </c>
      <c r="V1" s="13" t="s">
        <v>27</v>
      </c>
      <c r="W1" s="13" t="s">
        <v>28</v>
      </c>
      <c r="X1" s="13" t="s">
        <v>29</v>
      </c>
      <c r="Y1" s="14" t="s">
        <v>30</v>
      </c>
      <c r="Z1" s="59"/>
      <c r="AA1" s="59"/>
    </row>
    <row r="2" spans="1:27" ht="25.5" thickTop="1" thickBot="1">
      <c r="A2" s="59"/>
      <c r="B2" s="59"/>
      <c r="C2" s="59"/>
      <c r="D2" s="59"/>
      <c r="E2" s="59"/>
      <c r="F2" s="59"/>
      <c r="G2" s="59"/>
      <c r="H2" s="60" t="s">
        <v>7</v>
      </c>
      <c r="I2" s="60" t="s">
        <v>8</v>
      </c>
      <c r="J2" s="60"/>
      <c r="K2" s="59"/>
      <c r="L2" s="164"/>
      <c r="M2" s="64" t="s">
        <v>11</v>
      </c>
      <c r="N2" s="65" t="str">
        <f t="shared" ref="N2:N23" si="0">MID(M2,3,2)</f>
        <v>95</v>
      </c>
      <c r="O2" s="66" t="s">
        <v>12</v>
      </c>
      <c r="P2" s="59"/>
      <c r="Q2" s="15" t="s">
        <v>31</v>
      </c>
      <c r="R2" s="16" t="s">
        <v>32</v>
      </c>
      <c r="S2" s="17" t="s">
        <v>7</v>
      </c>
      <c r="T2" s="17" t="s">
        <v>33</v>
      </c>
      <c r="U2" s="17" t="s">
        <v>34</v>
      </c>
      <c r="V2" s="17" t="s">
        <v>35</v>
      </c>
      <c r="W2" s="17" t="s">
        <v>36</v>
      </c>
      <c r="X2" s="17" t="s">
        <v>37</v>
      </c>
      <c r="Y2" s="18" t="s">
        <v>38</v>
      </c>
      <c r="Z2" s="59"/>
      <c r="AA2" s="59"/>
    </row>
    <row r="3" spans="1:27" ht="24.75" thickTop="1">
      <c r="A3" s="59"/>
      <c r="B3" s="59"/>
      <c r="C3" s="59"/>
      <c r="D3" s="59"/>
      <c r="E3" s="59"/>
      <c r="F3" s="59"/>
      <c r="G3" s="59"/>
      <c r="H3" s="67" t="s">
        <v>33</v>
      </c>
      <c r="I3" s="60" t="s">
        <v>117</v>
      </c>
      <c r="J3" s="60"/>
      <c r="K3" s="59"/>
      <c r="L3" s="164"/>
      <c r="M3" s="64" t="s">
        <v>13</v>
      </c>
      <c r="N3" s="65" t="str">
        <f t="shared" si="0"/>
        <v>62</v>
      </c>
      <c r="O3" s="66" t="s">
        <v>4</v>
      </c>
      <c r="P3" s="59"/>
      <c r="Q3" s="19" t="s">
        <v>39</v>
      </c>
      <c r="R3" s="20" t="s">
        <v>40</v>
      </c>
      <c r="S3" s="21"/>
      <c r="T3" s="21"/>
      <c r="U3" s="21"/>
      <c r="V3" s="21"/>
      <c r="W3" s="21"/>
      <c r="X3" s="21"/>
      <c r="Y3" s="68"/>
      <c r="Z3" s="59"/>
      <c r="AA3" s="59"/>
    </row>
    <row r="4" spans="1:27" ht="12.75" customHeight="1">
      <c r="A4" s="59"/>
      <c r="B4" s="59" t="s">
        <v>135</v>
      </c>
      <c r="C4" s="59" t="s">
        <v>136</v>
      </c>
      <c r="D4" s="59"/>
      <c r="E4" s="59"/>
      <c r="F4" s="59"/>
      <c r="G4" s="59"/>
      <c r="H4" s="60" t="s">
        <v>119</v>
      </c>
      <c r="I4" s="60" t="e">
        <f>I2&amp;" "&amp;#REF!</f>
        <v>#REF!</v>
      </c>
      <c r="J4" s="60"/>
      <c r="K4" s="59"/>
      <c r="L4" s="164"/>
      <c r="M4" s="64" t="s">
        <v>15</v>
      </c>
      <c r="N4" s="65" t="str">
        <f t="shared" si="0"/>
        <v>28</v>
      </c>
      <c r="O4" s="66" t="s">
        <v>16</v>
      </c>
      <c r="P4" s="59"/>
      <c r="Q4" s="24"/>
      <c r="R4" s="25" t="s">
        <v>43</v>
      </c>
      <c r="S4" s="26"/>
      <c r="T4" s="26"/>
      <c r="U4" s="26"/>
      <c r="V4" s="26"/>
      <c r="W4" s="69"/>
      <c r="X4" s="26"/>
      <c r="Y4" s="70"/>
      <c r="Z4" s="59"/>
      <c r="AA4" s="59"/>
    </row>
    <row r="5" spans="1:27" ht="36">
      <c r="A5" s="59"/>
      <c r="B5" s="59" t="s">
        <v>137</v>
      </c>
      <c r="C5" s="59" t="s">
        <v>138</v>
      </c>
      <c r="D5" s="59" t="s">
        <v>139</v>
      </c>
      <c r="E5" s="59" t="str">
        <f>C5&amp;" "&amp;D5</f>
        <v xml:space="preserve">   Aphérèse thérapeutique   Aphérèse thérapeutique</v>
      </c>
      <c r="F5" s="59" t="str">
        <f>C5&amp;" "&amp;D5</f>
        <v xml:space="preserve">   Aphérèse thérapeutique   Aphérèse thérapeutique</v>
      </c>
      <c r="G5" s="59"/>
      <c r="H5" s="60" t="s">
        <v>120</v>
      </c>
      <c r="I5" s="60" t="e">
        <f>I3&amp;" "&amp;#REF!</f>
        <v>#REF!</v>
      </c>
      <c r="J5" s="60"/>
      <c r="K5" s="59"/>
      <c r="L5" s="164"/>
      <c r="M5" s="64" t="s">
        <v>19</v>
      </c>
      <c r="N5" s="65" t="str">
        <f t="shared" si="0"/>
        <v>73</v>
      </c>
      <c r="O5" s="66" t="s">
        <v>20</v>
      </c>
      <c r="P5" s="59"/>
      <c r="Q5" s="27" t="s">
        <v>44</v>
      </c>
      <c r="R5" s="20" t="s">
        <v>46</v>
      </c>
      <c r="S5" s="165"/>
      <c r="T5" s="165"/>
      <c r="U5" s="165"/>
      <c r="V5" s="71" t="s">
        <v>48</v>
      </c>
      <c r="W5" s="72" t="s">
        <v>50</v>
      </c>
      <c r="X5" s="165"/>
      <c r="Y5" s="173"/>
      <c r="Z5" s="59"/>
      <c r="AA5" s="59"/>
    </row>
    <row r="6" spans="1:27" ht="36.75" thickBot="1">
      <c r="A6" s="59" t="str">
        <f>MID(B6,1,8)</f>
        <v>E4401V00</v>
      </c>
      <c r="B6" s="59" t="s">
        <v>140</v>
      </c>
      <c r="C6" s="59" t="s">
        <v>271</v>
      </c>
      <c r="D6" s="59" t="s">
        <v>266</v>
      </c>
      <c r="E6" s="59" t="str">
        <f t="shared" ref="E6:E69" si="1">C6&amp;" "&amp;D6</f>
        <v xml:space="preserve">Concentré Erythrocytaire déplété, SAG-M (aphérèse) </v>
      </c>
      <c r="F6" s="59"/>
      <c r="G6" s="59" t="str">
        <f>MID(B6,10,25)</f>
        <v xml:space="preserve">  CE aph. déplété, SAGM</v>
      </c>
      <c r="H6" s="60" t="s">
        <v>121</v>
      </c>
      <c r="I6" s="60" t="e">
        <f>#REF!&amp;" "&amp;#REF!</f>
        <v>#REF!</v>
      </c>
      <c r="J6" s="60"/>
      <c r="K6" s="59"/>
      <c r="L6" s="164"/>
      <c r="M6" s="64" t="s">
        <v>17</v>
      </c>
      <c r="N6" s="65" t="str">
        <f t="shared" si="0"/>
        <v>17</v>
      </c>
      <c r="O6" s="66" t="s">
        <v>18</v>
      </c>
      <c r="P6" s="59"/>
      <c r="Q6" s="15" t="s">
        <v>45</v>
      </c>
      <c r="R6" s="16" t="s">
        <v>47</v>
      </c>
      <c r="S6" s="166"/>
      <c r="T6" s="166"/>
      <c r="U6" s="166"/>
      <c r="V6" s="55" t="s">
        <v>49</v>
      </c>
      <c r="W6" s="56" t="s">
        <v>51</v>
      </c>
      <c r="X6" s="166"/>
      <c r="Y6" s="174"/>
      <c r="Z6" s="59"/>
      <c r="AA6" s="59"/>
    </row>
    <row r="7" spans="1:27" ht="37.5" thickTop="1" thickBot="1">
      <c r="A7" s="59" t="str">
        <f t="shared" ref="A7:A70" si="2">MID(B7,1,8)</f>
        <v>E4040V00</v>
      </c>
      <c r="B7" s="59" t="s">
        <v>269</v>
      </c>
      <c r="C7" s="59" t="s">
        <v>271</v>
      </c>
      <c r="D7" s="59" t="s">
        <v>267</v>
      </c>
      <c r="E7" s="59" t="str">
        <f t="shared" si="1"/>
        <v>Concentré Erythrocytaire déplété, SAG-M (aphérèse1)</v>
      </c>
      <c r="F7" s="59"/>
      <c r="G7" s="59" t="str">
        <f>MID(B7,10,25)</f>
        <v xml:space="preserve"> Concentré érythrocytaire</v>
      </c>
      <c r="H7" s="60" t="s">
        <v>118</v>
      </c>
      <c r="I7" s="60" t="str">
        <f>I1&amp;" "&amp;$K$7</f>
        <v>Concentré érythrocytaire Split 2</v>
      </c>
      <c r="J7" s="60"/>
      <c r="K7" s="60" t="s">
        <v>28</v>
      </c>
      <c r="L7" s="164"/>
      <c r="M7" s="73" t="s">
        <v>21</v>
      </c>
      <c r="N7" s="65" t="str">
        <f t="shared" si="0"/>
        <v>28</v>
      </c>
      <c r="O7" s="66" t="s">
        <v>16</v>
      </c>
      <c r="P7" s="59"/>
      <c r="Q7" s="15" t="s">
        <v>52</v>
      </c>
      <c r="R7" s="16" t="s">
        <v>53</v>
      </c>
      <c r="S7" s="28"/>
      <c r="T7" s="28"/>
      <c r="U7" s="28"/>
      <c r="V7" s="28"/>
      <c r="W7" s="74"/>
      <c r="X7" s="28"/>
      <c r="Y7" s="75"/>
      <c r="Z7" s="59"/>
      <c r="AA7" s="59"/>
    </row>
    <row r="8" spans="1:27" ht="36.75" thickTop="1">
      <c r="A8" s="59" t="str">
        <f t="shared" si="2"/>
        <v>E4041V00</v>
      </c>
      <c r="B8" s="59" t="s">
        <v>141</v>
      </c>
      <c r="C8" s="59" t="s">
        <v>271</v>
      </c>
      <c r="D8" s="59" t="s">
        <v>268</v>
      </c>
      <c r="E8" s="59" t="str">
        <f t="shared" si="1"/>
        <v>Concentré Erythrocytaire déplété, SAG-M (aphérèse2)</v>
      </c>
      <c r="F8" s="59"/>
      <c r="G8" s="59" t="str">
        <f>MID(B8,10,25)</f>
        <v xml:space="preserve">  CE aph. déplété, SAGM (</v>
      </c>
      <c r="H8" s="60" t="s">
        <v>119</v>
      </c>
      <c r="I8" s="60" t="str">
        <f>I2&amp;" "&amp;$K$7</f>
        <v>Concentré érythrocytaire irradié Split 2</v>
      </c>
      <c r="J8" s="60"/>
      <c r="K8" s="59"/>
      <c r="L8" s="155" t="s">
        <v>370</v>
      </c>
      <c r="M8" s="64" t="s">
        <v>351</v>
      </c>
      <c r="N8" s="64" t="str">
        <f t="shared" si="0"/>
        <v>55</v>
      </c>
      <c r="O8" s="66" t="s">
        <v>352</v>
      </c>
      <c r="P8" s="59"/>
      <c r="Q8" s="169" t="s">
        <v>54</v>
      </c>
      <c r="R8" s="20" t="s">
        <v>42</v>
      </c>
      <c r="S8" s="151"/>
      <c r="T8" s="151"/>
      <c r="U8" s="151"/>
      <c r="V8" s="151"/>
      <c r="W8" s="157"/>
      <c r="X8" s="151"/>
      <c r="Y8" s="171"/>
      <c r="Z8" s="59"/>
      <c r="AA8" s="59"/>
    </row>
    <row r="9" spans="1:27" ht="24">
      <c r="A9" s="59" t="str">
        <f t="shared" si="2"/>
        <v>E0429100</v>
      </c>
      <c r="B9" s="59" t="s">
        <v>142</v>
      </c>
      <c r="C9" s="59" t="s">
        <v>271</v>
      </c>
      <c r="D9" s="59" t="s">
        <v>359</v>
      </c>
      <c r="E9" s="59" t="str">
        <f>C9&amp;" "&amp;D9</f>
        <v>Concentré Erythrocytaire CPD/SAG-M libre de buffy coat autotransfusion</v>
      </c>
      <c r="F9" s="59"/>
      <c r="G9" s="59" t="str">
        <f>MID(B9,10,25)</f>
        <v xml:space="preserve">  CE auto SAG-M sans buff</v>
      </c>
      <c r="H9" s="60" t="s">
        <v>125</v>
      </c>
      <c r="I9" s="60" t="str">
        <f>I1&amp;" "&amp;$K$9</f>
        <v>Concentré érythrocytaire Split 4 Irradié</v>
      </c>
      <c r="J9" s="60"/>
      <c r="K9" s="60" t="s">
        <v>29</v>
      </c>
      <c r="L9" s="155"/>
      <c r="M9" s="64" t="s">
        <v>353</v>
      </c>
      <c r="N9" s="64" t="str">
        <f t="shared" si="0"/>
        <v>66</v>
      </c>
      <c r="O9" s="66" t="s">
        <v>354</v>
      </c>
      <c r="P9" s="59"/>
      <c r="Q9" s="170"/>
      <c r="R9" s="25" t="s">
        <v>55</v>
      </c>
      <c r="S9" s="152"/>
      <c r="T9" s="152"/>
      <c r="U9" s="152"/>
      <c r="V9" s="152"/>
      <c r="W9" s="158"/>
      <c r="X9" s="152"/>
      <c r="Y9" s="172"/>
      <c r="Z9" s="59"/>
      <c r="AA9" s="59"/>
    </row>
    <row r="10" spans="1:27" ht="48">
      <c r="A10" s="59" t="str">
        <f t="shared" si="2"/>
        <v>A0006VA0</v>
      </c>
      <c r="B10" s="59" t="s">
        <v>143</v>
      </c>
      <c r="C10" s="59" t="s">
        <v>271</v>
      </c>
      <c r="D10" s="59" t="s">
        <v>272</v>
      </c>
      <c r="E10" s="59" t="str">
        <f>C10&amp;" "&amp;D10</f>
        <v>Concentré Erythrocytaire déplété, ADSOL, irradié  #1</v>
      </c>
      <c r="F10" s="59"/>
      <c r="G10" s="59"/>
      <c r="H10" s="59" t="str">
        <f t="shared" ref="H10:H20" si="3">MID(B10,10,25)</f>
        <v xml:space="preserve">  CE dépl, ADSOL,de ST, i</v>
      </c>
      <c r="I10" s="60" t="s">
        <v>122</v>
      </c>
      <c r="J10" s="60" t="str">
        <f>I2&amp;" "&amp;$K$9</f>
        <v>Concentré érythrocytaire irradié Split 4 Irradié</v>
      </c>
      <c r="K10" s="60"/>
      <c r="L10" s="155"/>
      <c r="M10" s="64" t="s">
        <v>355</v>
      </c>
      <c r="N10" s="65" t="str">
        <f t="shared" si="0"/>
        <v>77</v>
      </c>
      <c r="O10" s="76" t="s">
        <v>356</v>
      </c>
      <c r="P10" s="59"/>
      <c r="Q10" s="59"/>
      <c r="R10" s="159" t="s">
        <v>56</v>
      </c>
      <c r="S10" s="20" t="s">
        <v>57</v>
      </c>
      <c r="T10" s="161"/>
      <c r="U10" s="161"/>
      <c r="V10" s="161"/>
      <c r="W10" s="161"/>
      <c r="X10" s="153"/>
      <c r="Y10" s="161"/>
      <c r="Z10" s="167"/>
      <c r="AA10" s="59"/>
    </row>
    <row r="11" spans="1:27" ht="36.75" thickBot="1">
      <c r="A11" s="59" t="str">
        <f t="shared" si="2"/>
        <v>A0006VB0</v>
      </c>
      <c r="B11" s="59" t="s">
        <v>144</v>
      </c>
      <c r="C11" s="59" t="s">
        <v>271</v>
      </c>
      <c r="D11" s="59" t="s">
        <v>273</v>
      </c>
      <c r="E11" s="59" t="str">
        <f t="shared" si="1"/>
        <v xml:space="preserve">Concentré Erythrocytaire déplété, ADSOL, irradié #2 </v>
      </c>
      <c r="F11" s="59"/>
      <c r="G11" s="59"/>
      <c r="H11" s="59" t="str">
        <f t="shared" si="3"/>
        <v xml:space="preserve">  CE dépl, ADSOL,de ST, i</v>
      </c>
      <c r="I11" s="60" t="s">
        <v>123</v>
      </c>
      <c r="J11" s="60" t="str">
        <f>I3&amp;" "&amp;$K$9</f>
        <v>Concentré érythrocytaire lavé Split 4 Irradié</v>
      </c>
      <c r="K11" s="60"/>
      <c r="L11" s="155"/>
      <c r="M11" s="64" t="s">
        <v>357</v>
      </c>
      <c r="N11" s="65" t="str">
        <f t="shared" si="0"/>
        <v>88</v>
      </c>
      <c r="O11" s="76" t="s">
        <v>358</v>
      </c>
      <c r="P11" s="59"/>
      <c r="Q11" s="59"/>
      <c r="R11" s="160"/>
      <c r="S11" s="23" t="s">
        <v>58</v>
      </c>
      <c r="T11" s="162"/>
      <c r="U11" s="162"/>
      <c r="V11" s="162"/>
      <c r="W11" s="162"/>
      <c r="X11" s="154"/>
      <c r="Y11" s="162"/>
      <c r="Z11" s="168"/>
      <c r="AA11" s="59"/>
    </row>
    <row r="12" spans="1:27" ht="50.25" thickTop="1">
      <c r="A12" s="59" t="str">
        <f t="shared" si="2"/>
        <v>A0006VC0</v>
      </c>
      <c r="B12" s="59" t="s">
        <v>145</v>
      </c>
      <c r="C12" s="59" t="s">
        <v>271</v>
      </c>
      <c r="D12" s="59" t="s">
        <v>274</v>
      </c>
      <c r="E12" s="59" t="str">
        <f t="shared" si="1"/>
        <v xml:space="preserve">Concentré Erythrocytaire déplété, ADSOL, irradié #3 </v>
      </c>
      <c r="F12" s="59"/>
      <c r="G12" s="59"/>
      <c r="H12" s="59" t="str">
        <f t="shared" si="3"/>
        <v xml:space="preserve">  CE dépl, ADSOL,de ST, i</v>
      </c>
      <c r="I12" s="60" t="s">
        <v>124</v>
      </c>
      <c r="J12" s="60" t="e">
        <f>#REF!&amp;" "&amp;$K$9</f>
        <v>#REF!</v>
      </c>
      <c r="K12" s="60"/>
      <c r="L12" s="155" t="s">
        <v>368</v>
      </c>
      <c r="M12" s="77" t="s">
        <v>360</v>
      </c>
      <c r="N12" s="78" t="str">
        <f t="shared" si="0"/>
        <v>64</v>
      </c>
      <c r="O12" s="79" t="s">
        <v>4</v>
      </c>
      <c r="P12" s="59"/>
      <c r="Q12" s="59"/>
      <c r="R12" s="24" t="s">
        <v>59</v>
      </c>
      <c r="S12" s="25" t="s">
        <v>60</v>
      </c>
      <c r="T12" s="29" t="s">
        <v>61</v>
      </c>
      <c r="U12" s="80"/>
      <c r="V12" s="80"/>
      <c r="W12" s="80"/>
      <c r="X12" s="30" t="s">
        <v>62</v>
      </c>
      <c r="Y12" s="31"/>
      <c r="Z12" s="32" t="s">
        <v>63</v>
      </c>
      <c r="AA12" s="59"/>
    </row>
    <row r="13" spans="1:27" ht="50.25" thickBot="1">
      <c r="A13" s="59" t="str">
        <f t="shared" si="2"/>
        <v>A0006VD0</v>
      </c>
      <c r="B13" s="59" t="s">
        <v>146</v>
      </c>
      <c r="C13" s="59" t="s">
        <v>271</v>
      </c>
      <c r="D13" s="59" t="s">
        <v>275</v>
      </c>
      <c r="E13" s="59" t="str">
        <f t="shared" si="1"/>
        <v xml:space="preserve">Concentré Erythrocytaire déplété, ADSOL, irradié #4 </v>
      </c>
      <c r="F13" s="59"/>
      <c r="G13" s="59"/>
      <c r="H13" s="59" t="str">
        <f t="shared" si="3"/>
        <v xml:space="preserve">  CE dépl, ADSOL,de ST, i</v>
      </c>
      <c r="I13" s="60" t="s">
        <v>125</v>
      </c>
      <c r="J13" s="81" t="str">
        <f>I1&amp;" "&amp;$K$13</f>
        <v>Concentré érythrocytaire Split 2 Irradié</v>
      </c>
      <c r="K13" s="60" t="s">
        <v>30</v>
      </c>
      <c r="L13" s="155"/>
      <c r="M13" s="81" t="s">
        <v>361</v>
      </c>
      <c r="N13" s="78" t="str">
        <f t="shared" si="0"/>
        <v>08</v>
      </c>
      <c r="O13" s="82" t="s">
        <v>5</v>
      </c>
      <c r="P13" s="59"/>
      <c r="Q13" s="59"/>
      <c r="R13" s="22" t="s">
        <v>64</v>
      </c>
      <c r="S13" s="23" t="s">
        <v>65</v>
      </c>
      <c r="T13" s="33" t="s">
        <v>66</v>
      </c>
      <c r="U13" s="83"/>
      <c r="V13" s="83"/>
      <c r="W13" s="83"/>
      <c r="X13" s="34" t="s">
        <v>67</v>
      </c>
      <c r="Y13" s="35"/>
      <c r="Z13" s="36" t="s">
        <v>68</v>
      </c>
      <c r="AA13" s="59"/>
    </row>
    <row r="14" spans="1:27" ht="20.25" thickTop="1" thickBot="1">
      <c r="A14" s="59" t="str">
        <f t="shared" si="2"/>
        <v>E4400V00</v>
      </c>
      <c r="B14" s="59" t="s">
        <v>147</v>
      </c>
      <c r="C14" s="59" t="s">
        <v>271</v>
      </c>
      <c r="D14" s="59" t="s">
        <v>276</v>
      </c>
      <c r="E14" s="59" t="str">
        <f t="shared" si="1"/>
        <v>Concentré Erythrocytaire déplété, PAGGS-M, irradié</v>
      </c>
      <c r="F14" s="59"/>
      <c r="G14" s="59"/>
      <c r="H14" s="59" t="str">
        <f t="shared" si="3"/>
        <v xml:space="preserve">  CE dépl, PAGGS-M,de ST,</v>
      </c>
      <c r="I14" s="60" t="s">
        <v>122</v>
      </c>
      <c r="J14" s="81" t="str">
        <f>I2&amp;" "&amp;$K$13</f>
        <v>Concentré érythrocytaire irradié Split 2 Irradié</v>
      </c>
      <c r="K14" s="60"/>
      <c r="L14" s="155"/>
      <c r="M14" s="81" t="s">
        <v>363</v>
      </c>
      <c r="N14" s="78" t="str">
        <f t="shared" si="0"/>
        <v>75</v>
      </c>
      <c r="O14" s="82" t="s">
        <v>20</v>
      </c>
      <c r="P14" s="59"/>
      <c r="Q14" s="59"/>
      <c r="R14" s="175" t="s">
        <v>69</v>
      </c>
      <c r="S14" s="175"/>
      <c r="T14" s="175"/>
      <c r="U14" s="175"/>
      <c r="V14" s="175"/>
      <c r="W14" s="175"/>
      <c r="X14" s="175"/>
      <c r="Y14" s="175"/>
      <c r="Z14" s="175"/>
      <c r="AA14" s="59"/>
    </row>
    <row r="15" spans="1:27" ht="14.25" thickTop="1" thickBot="1">
      <c r="A15" s="59" t="str">
        <f t="shared" si="2"/>
        <v>E3847V00</v>
      </c>
      <c r="B15" s="59" t="s">
        <v>148</v>
      </c>
      <c r="C15" s="59" t="s">
        <v>271</v>
      </c>
      <c r="D15" s="59" t="s">
        <v>277</v>
      </c>
      <c r="E15" s="59" t="str">
        <f t="shared" si="1"/>
        <v>Concentré Erythrocytaire déplété, SAG-M, irradié</v>
      </c>
      <c r="F15" s="59"/>
      <c r="G15" s="59"/>
      <c r="H15" s="59" t="str">
        <f t="shared" si="3"/>
        <v xml:space="preserve">  CE dépl, SAG-M ,de ST  </v>
      </c>
      <c r="I15" s="60" t="s">
        <v>39</v>
      </c>
      <c r="J15" s="60" t="s">
        <v>126</v>
      </c>
      <c r="K15" s="60"/>
      <c r="L15" s="155"/>
      <c r="M15" s="84" t="s">
        <v>365</v>
      </c>
      <c r="N15" s="78" t="str">
        <f>MID(M15,3,2)</f>
        <v>19</v>
      </c>
      <c r="O15" s="82" t="s">
        <v>18</v>
      </c>
      <c r="P15" s="59"/>
      <c r="Q15" s="59"/>
      <c r="R15" s="37" t="s">
        <v>22</v>
      </c>
      <c r="S15" s="38" t="s">
        <v>23</v>
      </c>
      <c r="T15" s="39" t="s">
        <v>24</v>
      </c>
      <c r="U15" s="39" t="s">
        <v>25</v>
      </c>
      <c r="V15" s="39" t="s">
        <v>26</v>
      </c>
      <c r="W15" s="39" t="s">
        <v>27</v>
      </c>
      <c r="X15" s="39" t="s">
        <v>28</v>
      </c>
      <c r="Y15" s="39" t="s">
        <v>29</v>
      </c>
      <c r="Z15" s="40" t="s">
        <v>30</v>
      </c>
      <c r="AA15" s="59"/>
    </row>
    <row r="16" spans="1:27" ht="36.75" thickTop="1">
      <c r="A16" s="59" t="str">
        <f t="shared" si="2"/>
        <v>E3847VA0</v>
      </c>
      <c r="B16" s="59" t="s">
        <v>149</v>
      </c>
      <c r="C16" s="59" t="s">
        <v>271</v>
      </c>
      <c r="D16" s="59" t="s">
        <v>278</v>
      </c>
      <c r="E16" s="59" t="str">
        <f t="shared" si="1"/>
        <v>Concentré Erythrocytaire déplété SAG-M irradié #1</v>
      </c>
      <c r="F16" s="59"/>
      <c r="G16" s="59"/>
      <c r="H16" s="59" t="str">
        <f t="shared" si="3"/>
        <v xml:space="preserve">  CE dépl, SAG-M ,de ST, </v>
      </c>
      <c r="I16" s="85" t="s">
        <v>41</v>
      </c>
      <c r="J16" s="86" t="s">
        <v>42</v>
      </c>
      <c r="K16" s="60"/>
      <c r="L16" s="155"/>
      <c r="M16" s="81" t="s">
        <v>364</v>
      </c>
      <c r="N16" s="78" t="str">
        <f t="shared" si="0"/>
        <v>53</v>
      </c>
      <c r="O16" s="82" t="s">
        <v>10</v>
      </c>
      <c r="P16" s="59"/>
      <c r="Q16" s="59"/>
      <c r="R16" s="24" t="s">
        <v>70</v>
      </c>
      <c r="S16" s="41" t="s">
        <v>71</v>
      </c>
      <c r="T16" s="31"/>
      <c r="U16" s="31"/>
      <c r="V16" s="31"/>
      <c r="W16" s="31"/>
      <c r="X16" s="42"/>
      <c r="Y16" s="31"/>
      <c r="Z16" s="87"/>
      <c r="AA16" s="59"/>
    </row>
    <row r="17" spans="1:27" ht="36">
      <c r="A17" s="59" t="str">
        <f t="shared" si="2"/>
        <v>E3847VB0</v>
      </c>
      <c r="B17" s="59" t="s">
        <v>150</v>
      </c>
      <c r="C17" s="59" t="s">
        <v>271</v>
      </c>
      <c r="D17" s="59" t="s">
        <v>279</v>
      </c>
      <c r="E17" s="59" t="str">
        <f t="shared" si="1"/>
        <v>Concentré Erythrocytaire déplété SAG-M irradié #2</v>
      </c>
      <c r="F17" s="59"/>
      <c r="G17" s="59"/>
      <c r="H17" s="59" t="str">
        <f t="shared" si="3"/>
        <v xml:space="preserve">  CE dépl, SAG-M ,de ST, </v>
      </c>
      <c r="I17" s="60" t="s">
        <v>44</v>
      </c>
      <c r="J17" s="86" t="s">
        <v>270</v>
      </c>
      <c r="K17" s="60"/>
      <c r="L17" s="155"/>
      <c r="M17" s="84" t="s">
        <v>366</v>
      </c>
      <c r="N17" s="78" t="str">
        <f t="shared" si="0"/>
        <v>97</v>
      </c>
      <c r="O17" s="79" t="s">
        <v>12</v>
      </c>
      <c r="P17" s="59"/>
      <c r="Q17" s="59"/>
      <c r="R17" s="24" t="s">
        <v>72</v>
      </c>
      <c r="S17" s="41" t="s">
        <v>73</v>
      </c>
      <c r="T17" s="31"/>
      <c r="U17" s="31"/>
      <c r="V17" s="31"/>
      <c r="W17" s="31"/>
      <c r="X17" s="42"/>
      <c r="Y17" s="31"/>
      <c r="Z17" s="87"/>
      <c r="AA17" s="59"/>
    </row>
    <row r="18" spans="1:27" ht="36">
      <c r="A18" s="59" t="str">
        <f t="shared" si="2"/>
        <v>E3847VC0</v>
      </c>
      <c r="B18" s="59" t="s">
        <v>151</v>
      </c>
      <c r="C18" s="59" t="s">
        <v>271</v>
      </c>
      <c r="D18" s="59" t="s">
        <v>280</v>
      </c>
      <c r="E18" s="59" t="str">
        <f t="shared" si="1"/>
        <v>Concentré Erythrocytaire déplété SAG-M irradié#3</v>
      </c>
      <c r="F18" s="59"/>
      <c r="G18" s="59"/>
      <c r="H18" s="59" t="str">
        <f t="shared" si="3"/>
        <v xml:space="preserve">  CE dépl, SAG-M ,de ST, </v>
      </c>
      <c r="I18" s="60" t="s">
        <v>127</v>
      </c>
      <c r="J18" s="86" t="s">
        <v>130</v>
      </c>
      <c r="K18" s="60"/>
      <c r="L18" s="155"/>
      <c r="M18" s="81" t="s">
        <v>362</v>
      </c>
      <c r="N18" s="78" t="str">
        <f>MID(M18,3,2)</f>
        <v>86</v>
      </c>
      <c r="O18" s="82" t="s">
        <v>14</v>
      </c>
      <c r="P18" s="59"/>
      <c r="Q18" s="59"/>
      <c r="R18" s="24" t="s">
        <v>74</v>
      </c>
      <c r="S18" s="41" t="s">
        <v>75</v>
      </c>
      <c r="T18" s="31"/>
      <c r="U18" s="31"/>
      <c r="V18" s="31"/>
      <c r="W18" s="31"/>
      <c r="X18" s="42"/>
      <c r="Y18" s="31"/>
      <c r="Z18" s="87"/>
      <c r="AA18" s="59"/>
    </row>
    <row r="19" spans="1:27" ht="36">
      <c r="A19" s="59" t="str">
        <f t="shared" si="2"/>
        <v>E3847VD0</v>
      </c>
      <c r="B19" s="59" t="s">
        <v>152</v>
      </c>
      <c r="C19" s="59" t="s">
        <v>271</v>
      </c>
      <c r="D19" s="59" t="s">
        <v>281</v>
      </c>
      <c r="E19" s="59" t="str">
        <f t="shared" si="1"/>
        <v>Concentré Erythrocytaire déplété SAG-M irradié#4</v>
      </c>
      <c r="F19" s="59"/>
      <c r="G19" s="59"/>
      <c r="H19" s="59" t="str">
        <f t="shared" si="3"/>
        <v xml:space="preserve">  CE dépl, SAG-M ,de ST, </v>
      </c>
      <c r="I19" s="60" t="s">
        <v>128</v>
      </c>
      <c r="J19" s="86" t="s">
        <v>130</v>
      </c>
      <c r="K19" s="60"/>
      <c r="L19" s="155"/>
      <c r="M19" s="84" t="s">
        <v>367</v>
      </c>
      <c r="N19" s="78" t="str">
        <f t="shared" si="0"/>
        <v>30</v>
      </c>
      <c r="O19" s="79" t="s">
        <v>16</v>
      </c>
      <c r="P19" s="59"/>
      <c r="Q19" s="59"/>
      <c r="R19" s="24" t="s">
        <v>76</v>
      </c>
      <c r="S19" s="41" t="s">
        <v>77</v>
      </c>
      <c r="T19" s="29" t="s">
        <v>78</v>
      </c>
      <c r="U19" s="29" t="s">
        <v>79</v>
      </c>
      <c r="V19" s="29" t="s">
        <v>80</v>
      </c>
      <c r="W19" s="29" t="s">
        <v>81</v>
      </c>
      <c r="X19" s="41" t="s">
        <v>82</v>
      </c>
      <c r="Y19" s="29" t="s">
        <v>83</v>
      </c>
      <c r="Z19" s="43" t="s">
        <v>84</v>
      </c>
      <c r="AA19" s="59"/>
    </row>
    <row r="20" spans="1:27" ht="36.75" thickBot="1">
      <c r="A20" s="59" t="str">
        <f t="shared" si="2"/>
        <v>A0005V00</v>
      </c>
      <c r="B20" s="59" t="s">
        <v>153</v>
      </c>
      <c r="C20" s="59" t="s">
        <v>271</v>
      </c>
      <c r="D20" s="59" t="s">
        <v>282</v>
      </c>
      <c r="E20" s="59" t="str">
        <f t="shared" si="1"/>
        <v>Concentré Erythrocytaire déplété, ADSOL, lavé, irradié</v>
      </c>
      <c r="F20" s="59"/>
      <c r="G20" s="59"/>
      <c r="H20" s="59" t="str">
        <f t="shared" si="3"/>
        <v xml:space="preserve">  CE dépl,ADSOL deST lavé</v>
      </c>
      <c r="I20" s="60" t="s">
        <v>129</v>
      </c>
      <c r="J20" s="86" t="s">
        <v>130</v>
      </c>
      <c r="K20" s="60"/>
      <c r="L20" s="155" t="s">
        <v>374</v>
      </c>
      <c r="M20" s="84" t="s">
        <v>371</v>
      </c>
      <c r="N20" s="78" t="str">
        <f t="shared" si="0"/>
        <v>A8</v>
      </c>
      <c r="O20" s="82" t="s">
        <v>354</v>
      </c>
      <c r="P20" s="59"/>
      <c r="Q20" s="59"/>
      <c r="R20" s="15" t="s">
        <v>85</v>
      </c>
      <c r="S20" s="16" t="s">
        <v>86</v>
      </c>
      <c r="T20" s="55" t="s">
        <v>87</v>
      </c>
      <c r="U20" s="55" t="s">
        <v>88</v>
      </c>
      <c r="V20" s="44"/>
      <c r="W20" s="44"/>
      <c r="X20" s="88"/>
      <c r="Y20" s="44"/>
      <c r="Z20" s="89"/>
      <c r="AA20" s="59"/>
    </row>
    <row r="21" spans="1:27" ht="36.75" thickTop="1">
      <c r="A21" s="59" t="str">
        <f t="shared" si="2"/>
        <v>A0002VA0</v>
      </c>
      <c r="B21" s="59" t="s">
        <v>154</v>
      </c>
      <c r="C21" s="59" t="s">
        <v>271</v>
      </c>
      <c r="D21" s="59" t="s">
        <v>283</v>
      </c>
      <c r="E21" s="59" t="str">
        <f t="shared" si="1"/>
        <v>Concentré Erythrocytaire déplété,  ADSOL,split1</v>
      </c>
      <c r="F21" s="59"/>
      <c r="G21" s="59" t="str">
        <f t="shared" ref="G21:G35" si="4">MID(B21,10,25)</f>
        <v xml:space="preserve">  CE déplété ADSOL de ST </v>
      </c>
      <c r="H21" s="90" t="s">
        <v>131</v>
      </c>
      <c r="I21" s="60"/>
      <c r="J21" s="60"/>
      <c r="K21" s="60" t="s">
        <v>27</v>
      </c>
      <c r="L21" s="155"/>
      <c r="M21" s="84" t="s">
        <v>372</v>
      </c>
      <c r="N21" s="78" t="str">
        <f t="shared" si="0"/>
        <v>P8</v>
      </c>
      <c r="O21" s="79" t="s">
        <v>352</v>
      </c>
      <c r="P21" s="59"/>
      <c r="Q21" s="24" t="s">
        <v>89</v>
      </c>
      <c r="R21" s="25" t="s">
        <v>90</v>
      </c>
      <c r="S21" s="45"/>
      <c r="T21" s="45"/>
      <c r="U21" s="45"/>
      <c r="V21" s="45"/>
      <c r="W21" s="91"/>
      <c r="X21" s="45"/>
      <c r="Y21" s="92"/>
      <c r="Z21" s="59"/>
      <c r="AA21" s="59"/>
    </row>
    <row r="22" spans="1:27" ht="36.75" thickBot="1">
      <c r="A22" s="59" t="str">
        <f t="shared" si="2"/>
        <v>A0002VB0</v>
      </c>
      <c r="B22" s="59" t="s">
        <v>155</v>
      </c>
      <c r="C22" s="59" t="s">
        <v>271</v>
      </c>
      <c r="D22" s="59" t="s">
        <v>284</v>
      </c>
      <c r="E22" s="59" t="str">
        <f t="shared" si="1"/>
        <v>Concentré Erythrocytaire déplété,  ADSOL,split2</v>
      </c>
      <c r="F22" s="59"/>
      <c r="G22" s="59" t="str">
        <f t="shared" si="4"/>
        <v xml:space="preserve">  CE déplété ADSOL de ST </v>
      </c>
      <c r="H22" s="90" t="s">
        <v>132</v>
      </c>
      <c r="I22" s="60"/>
      <c r="J22" s="60"/>
      <c r="K22" s="59"/>
      <c r="L22" s="155"/>
      <c r="M22" s="84" t="s">
        <v>373</v>
      </c>
      <c r="N22" s="78" t="str">
        <f t="shared" si="0"/>
        <v>C8</v>
      </c>
      <c r="O22" s="79" t="s">
        <v>358</v>
      </c>
      <c r="P22" s="59"/>
      <c r="Q22" s="15" t="s">
        <v>91</v>
      </c>
      <c r="R22" s="16" t="s">
        <v>92</v>
      </c>
      <c r="S22" s="46"/>
      <c r="T22" s="46"/>
      <c r="U22" s="46"/>
      <c r="V22" s="46"/>
      <c r="W22" s="93"/>
      <c r="X22" s="46"/>
      <c r="Y22" s="94"/>
      <c r="Z22" s="59"/>
      <c r="AA22" s="59"/>
    </row>
    <row r="23" spans="1:27" ht="37.5" thickTop="1" thickBot="1">
      <c r="A23" s="59" t="str">
        <f t="shared" si="2"/>
        <v>A0002VC0</v>
      </c>
      <c r="B23" s="59" t="s">
        <v>156</v>
      </c>
      <c r="C23" s="59" t="s">
        <v>271</v>
      </c>
      <c r="D23" s="59" t="s">
        <v>285</v>
      </c>
      <c r="E23" s="59" t="str">
        <f t="shared" si="1"/>
        <v>Concentré Erythrocytaire déplété,  ADSOL,split3</v>
      </c>
      <c r="F23" s="59"/>
      <c r="G23" s="59" t="str">
        <f t="shared" si="4"/>
        <v xml:space="preserve">  CE déplété ADSOL de ST </v>
      </c>
      <c r="H23" s="90" t="s">
        <v>133</v>
      </c>
      <c r="I23" s="60"/>
      <c r="J23" s="60"/>
      <c r="K23" s="59"/>
      <c r="L23" s="156"/>
      <c r="M23" s="95" t="s">
        <v>375</v>
      </c>
      <c r="N23" s="95" t="str">
        <f t="shared" si="0"/>
        <v>B8</v>
      </c>
      <c r="O23" s="96" t="s">
        <v>356</v>
      </c>
      <c r="P23" s="59"/>
      <c r="Q23" s="22">
        <v>99592</v>
      </c>
      <c r="R23" s="23" t="s">
        <v>93</v>
      </c>
      <c r="S23" s="47"/>
      <c r="T23" s="47"/>
      <c r="U23" s="47"/>
      <c r="V23" s="47"/>
      <c r="W23" s="97"/>
      <c r="X23" s="47"/>
      <c r="Y23" s="98"/>
      <c r="Z23" s="59"/>
      <c r="AA23" s="59"/>
    </row>
    <row r="24" spans="1:27" ht="36.75" thickBot="1">
      <c r="A24" s="59" t="str">
        <f t="shared" si="2"/>
        <v>A0002VD0</v>
      </c>
      <c r="B24" s="59" t="s">
        <v>157</v>
      </c>
      <c r="C24" s="59" t="s">
        <v>271</v>
      </c>
      <c r="D24" s="59" t="s">
        <v>286</v>
      </c>
      <c r="E24" s="59" t="str">
        <f t="shared" si="1"/>
        <v>Concentré Erythrocytaire déplété,  ADSOL,split4</v>
      </c>
      <c r="F24" s="59"/>
      <c r="G24" s="59" t="str">
        <f t="shared" si="4"/>
        <v xml:space="preserve">  CE déplété ADSOL de ST </v>
      </c>
      <c r="H24" s="90" t="s">
        <v>134</v>
      </c>
      <c r="I24" s="60"/>
      <c r="J24" s="60"/>
      <c r="K24" s="59"/>
      <c r="L24" s="59"/>
      <c r="M24" s="99"/>
      <c r="N24" s="99"/>
      <c r="O24" s="59"/>
      <c r="P24" s="59"/>
      <c r="Q24" s="22">
        <v>99232</v>
      </c>
      <c r="R24" s="23" t="s">
        <v>94</v>
      </c>
      <c r="S24" s="47"/>
      <c r="T24" s="47"/>
      <c r="U24" s="47"/>
      <c r="V24" s="47"/>
      <c r="W24" s="97"/>
      <c r="X24" s="47"/>
      <c r="Y24" s="98"/>
      <c r="Z24" s="59"/>
      <c r="AA24" s="59"/>
    </row>
    <row r="25" spans="1:27" ht="37.5" thickTop="1" thickBot="1">
      <c r="A25" s="59" t="str">
        <f t="shared" si="2"/>
        <v>E4391V00</v>
      </c>
      <c r="B25" s="59" t="s">
        <v>158</v>
      </c>
      <c r="C25" s="59" t="s">
        <v>271</v>
      </c>
      <c r="D25" s="59" t="s">
        <v>287</v>
      </c>
      <c r="E25" s="59" t="str">
        <f t="shared" si="1"/>
        <v>Concentré Erythrocytaire déplété, PAGGS-M</v>
      </c>
      <c r="F25" s="59"/>
      <c r="G25" s="59" t="str">
        <f t="shared" si="4"/>
        <v xml:space="preserve">  CE déplété PAGGS-M de S</v>
      </c>
      <c r="H25" s="55" t="s">
        <v>49</v>
      </c>
      <c r="I25" s="60"/>
      <c r="J25" s="60"/>
      <c r="K25" s="60" t="s">
        <v>27</v>
      </c>
      <c r="L25" s="60"/>
      <c r="M25" s="99"/>
      <c r="N25" s="99"/>
      <c r="O25" s="59"/>
      <c r="P25" s="59"/>
      <c r="Q25" s="22">
        <v>99593</v>
      </c>
      <c r="R25" s="23" t="s">
        <v>95</v>
      </c>
      <c r="S25" s="47"/>
      <c r="T25" s="47"/>
      <c r="U25" s="47"/>
      <c r="V25" s="47"/>
      <c r="W25" s="97"/>
      <c r="X25" s="47"/>
      <c r="Y25" s="98"/>
      <c r="Z25" s="59"/>
      <c r="AA25" s="59"/>
    </row>
    <row r="26" spans="1:27" ht="16.5" thickTop="1">
      <c r="A26" s="59" t="str">
        <f t="shared" si="2"/>
        <v>E4398V00</v>
      </c>
      <c r="B26" s="59" t="s">
        <v>159</v>
      </c>
      <c r="C26" s="59" t="s">
        <v>271</v>
      </c>
      <c r="D26" s="59" t="s">
        <v>288</v>
      </c>
      <c r="E26" s="59" t="str">
        <f t="shared" si="1"/>
        <v>Concentré Erythrocytaire déplété, PAGGS-M, lavé</v>
      </c>
      <c r="F26" s="59"/>
      <c r="G26" s="59" t="str">
        <f t="shared" si="4"/>
        <v xml:space="preserve">  CE déplété PAGGS-M de S</v>
      </c>
      <c r="H26" s="72" t="s">
        <v>50</v>
      </c>
      <c r="I26" s="60"/>
      <c r="J26" s="60"/>
      <c r="K26" s="60" t="s">
        <v>28</v>
      </c>
      <c r="L26" s="60"/>
      <c r="M26" s="99"/>
      <c r="N26" s="99"/>
      <c r="O26" s="59"/>
      <c r="P26" s="59"/>
      <c r="Q26" s="48"/>
      <c r="R26" s="48"/>
      <c r="S26" s="49"/>
      <c r="T26" s="49"/>
      <c r="U26" s="49"/>
      <c r="V26" s="49"/>
      <c r="W26" s="48"/>
      <c r="X26" s="49"/>
      <c r="Y26" s="48"/>
      <c r="Z26" s="59"/>
      <c r="AA26" s="59"/>
    </row>
    <row r="27" spans="1:27" ht="16.5" thickBot="1">
      <c r="A27" s="59" t="str">
        <f t="shared" si="2"/>
        <v>E3846V00</v>
      </c>
      <c r="B27" s="59" t="s">
        <v>160</v>
      </c>
      <c r="C27" s="59" t="s">
        <v>271</v>
      </c>
      <c r="D27" s="59" t="s">
        <v>289</v>
      </c>
      <c r="E27" s="59" t="str">
        <f t="shared" si="1"/>
        <v>Concentré Erythrocytaire déplété, SAG-M</v>
      </c>
      <c r="F27" s="59"/>
      <c r="G27" s="59" t="str">
        <f t="shared" si="4"/>
        <v xml:space="preserve">  CE déplété, SAGM , de S</v>
      </c>
      <c r="H27" s="56" t="s">
        <v>51</v>
      </c>
      <c r="I27" s="60"/>
      <c r="J27" s="60"/>
      <c r="K27" s="60" t="s">
        <v>28</v>
      </c>
      <c r="L27" s="60"/>
      <c r="M27" s="99"/>
      <c r="N27" s="99"/>
      <c r="O27" s="59"/>
      <c r="P27" s="59"/>
      <c r="Q27" s="50"/>
      <c r="R27" s="50"/>
      <c r="S27" s="51"/>
      <c r="T27" s="51"/>
      <c r="U27" s="51"/>
      <c r="V27" s="51"/>
      <c r="W27" s="50"/>
      <c r="X27" s="51"/>
      <c r="Y27" s="50"/>
      <c r="Z27" s="59"/>
      <c r="AA27" s="59"/>
    </row>
    <row r="28" spans="1:27" ht="38.25" thickTop="1">
      <c r="A28" s="59" t="str">
        <f t="shared" si="2"/>
        <v>E3939V00</v>
      </c>
      <c r="B28" s="59" t="s">
        <v>161</v>
      </c>
      <c r="C28" s="59" t="s">
        <v>271</v>
      </c>
      <c r="D28" s="59" t="s">
        <v>290</v>
      </c>
      <c r="E28" s="59" t="str">
        <f t="shared" si="1"/>
        <v>Concentré Erythrocytaire déplété, SAG-M, lavé</v>
      </c>
      <c r="F28" s="59"/>
      <c r="G28" s="59" t="str">
        <f t="shared" si="4"/>
        <v xml:space="preserve">  CE déplété, SAGM , de S</v>
      </c>
      <c r="H28" s="60"/>
      <c r="I28" s="60"/>
      <c r="J28" s="60"/>
      <c r="K28" s="59"/>
      <c r="L28" s="59"/>
      <c r="M28" s="99"/>
      <c r="N28" s="99"/>
      <c r="O28" s="59"/>
      <c r="P28" s="59"/>
      <c r="Q28" s="24" t="s">
        <v>96</v>
      </c>
      <c r="R28" s="25" t="s">
        <v>97</v>
      </c>
      <c r="S28" s="52" t="s">
        <v>98</v>
      </c>
      <c r="T28" s="31"/>
      <c r="U28" s="31"/>
      <c r="V28" s="31"/>
      <c r="W28" s="42"/>
      <c r="X28" s="31"/>
      <c r="Y28" s="87"/>
      <c r="Z28" s="59"/>
      <c r="AA28" s="59"/>
    </row>
    <row r="29" spans="1:27" ht="37.5">
      <c r="A29" s="59" t="str">
        <f t="shared" si="2"/>
        <v>E3846VA0</v>
      </c>
      <c r="B29" s="59" t="s">
        <v>162</v>
      </c>
      <c r="C29" s="59" t="s">
        <v>271</v>
      </c>
      <c r="D29" s="59" t="s">
        <v>291</v>
      </c>
      <c r="E29" s="59" t="str">
        <f t="shared" si="1"/>
        <v xml:space="preserve">Concentré Erythrocytaire déplété, SAG-M  #1 </v>
      </c>
      <c r="F29" s="59"/>
      <c r="G29" s="59" t="str">
        <f t="shared" si="4"/>
        <v xml:space="preserve">  CE déplété, SAGM , de S</v>
      </c>
      <c r="H29" s="60"/>
      <c r="I29" s="60"/>
      <c r="J29" s="60"/>
      <c r="K29" s="59"/>
      <c r="L29" s="59"/>
      <c r="M29" s="99"/>
      <c r="N29" s="99"/>
      <c r="O29" s="59"/>
      <c r="P29" s="59"/>
      <c r="Q29" s="24" t="s">
        <v>99</v>
      </c>
      <c r="R29" s="25" t="s">
        <v>100</v>
      </c>
      <c r="S29" s="52" t="s">
        <v>101</v>
      </c>
      <c r="T29" s="80"/>
      <c r="U29" s="80"/>
      <c r="V29" s="31"/>
      <c r="W29" s="30" t="s">
        <v>102</v>
      </c>
      <c r="X29" s="31"/>
      <c r="Y29" s="32" t="s">
        <v>103</v>
      </c>
      <c r="Z29" s="59"/>
      <c r="AA29" s="59"/>
    </row>
    <row r="30" spans="1:27" ht="37.5">
      <c r="A30" s="59" t="str">
        <f t="shared" si="2"/>
        <v>E3846VB0</v>
      </c>
      <c r="B30" s="59" t="s">
        <v>163</v>
      </c>
      <c r="C30" s="59" t="s">
        <v>271</v>
      </c>
      <c r="D30" s="59" t="s">
        <v>292</v>
      </c>
      <c r="E30" s="59" t="str">
        <f t="shared" si="1"/>
        <v>Concentré Erythrocytaire déplété, SAG-M #2</v>
      </c>
      <c r="F30" s="59"/>
      <c r="G30" s="59" t="str">
        <f t="shared" si="4"/>
        <v xml:space="preserve">  CE déplété, SAGM , de S</v>
      </c>
      <c r="H30" s="60"/>
      <c r="I30" s="60"/>
      <c r="J30" s="60"/>
      <c r="K30" s="59"/>
      <c r="L30" s="59"/>
      <c r="M30" s="99"/>
      <c r="N30" s="99"/>
      <c r="O30" s="59"/>
      <c r="P30" s="59"/>
      <c r="Q30" s="24" t="s">
        <v>104</v>
      </c>
      <c r="R30" s="25" t="s">
        <v>105</v>
      </c>
      <c r="S30" s="52" t="s">
        <v>106</v>
      </c>
      <c r="T30" s="80"/>
      <c r="U30" s="80"/>
      <c r="V30" s="31"/>
      <c r="W30" s="53" t="s">
        <v>107</v>
      </c>
      <c r="X30" s="31"/>
      <c r="Y30" s="54" t="s">
        <v>108</v>
      </c>
      <c r="Z30" s="59"/>
      <c r="AA30" s="59"/>
    </row>
    <row r="31" spans="1:27" ht="38.25" thickBot="1">
      <c r="A31" s="59" t="str">
        <f t="shared" si="2"/>
        <v>E3846VC0</v>
      </c>
      <c r="B31" s="59" t="s">
        <v>164</v>
      </c>
      <c r="C31" s="59" t="s">
        <v>271</v>
      </c>
      <c r="D31" s="59" t="s">
        <v>293</v>
      </c>
      <c r="E31" s="59" t="str">
        <f t="shared" si="1"/>
        <v xml:space="preserve">Concentré Erythrocytaire déplété, SAG-M  #3 </v>
      </c>
      <c r="F31" s="59"/>
      <c r="G31" s="59" t="str">
        <f t="shared" si="4"/>
        <v xml:space="preserve">  CE déplété, SAGM , de S</v>
      </c>
      <c r="H31" s="60"/>
      <c r="I31" s="60"/>
      <c r="J31" s="60"/>
      <c r="K31" s="59"/>
      <c r="L31" s="59"/>
      <c r="M31" s="59"/>
      <c r="N31" s="99"/>
      <c r="O31" s="59"/>
      <c r="P31" s="59"/>
      <c r="Q31" s="15" t="s">
        <v>109</v>
      </c>
      <c r="R31" s="16" t="s">
        <v>110</v>
      </c>
      <c r="S31" s="17" t="s">
        <v>111</v>
      </c>
      <c r="T31" s="44"/>
      <c r="U31" s="44"/>
      <c r="V31" s="55" t="s">
        <v>112</v>
      </c>
      <c r="W31" s="56" t="s">
        <v>113</v>
      </c>
      <c r="X31" s="57" t="s">
        <v>114</v>
      </c>
      <c r="Y31" s="58" t="s">
        <v>115</v>
      </c>
      <c r="Z31" s="59"/>
      <c r="AA31" s="59"/>
    </row>
    <row r="32" spans="1:27" ht="37.5" thickTop="1" thickBot="1">
      <c r="A32" s="59" t="str">
        <f t="shared" si="2"/>
        <v>E3846VD0</v>
      </c>
      <c r="B32" s="59" t="s">
        <v>165</v>
      </c>
      <c r="C32" s="59" t="s">
        <v>271</v>
      </c>
      <c r="D32" s="59" t="s">
        <v>294</v>
      </c>
      <c r="E32" s="59" t="str">
        <f t="shared" si="1"/>
        <v>Concentré Erythrocytaire déplété, SAG-M #4</v>
      </c>
      <c r="F32" s="59"/>
      <c r="G32" s="59" t="str">
        <f t="shared" si="4"/>
        <v xml:space="preserve">  CE déplété, SAGM , de S</v>
      </c>
      <c r="H32" s="60"/>
      <c r="I32" s="60"/>
      <c r="J32" s="60"/>
      <c r="K32" s="59"/>
      <c r="L32" s="59"/>
      <c r="M32" s="59"/>
      <c r="N32" s="99"/>
      <c r="O32" s="59"/>
      <c r="P32" s="59"/>
      <c r="Q32" s="22">
        <v>99594</v>
      </c>
      <c r="R32" s="23" t="s">
        <v>116</v>
      </c>
      <c r="S32" s="35"/>
      <c r="T32" s="35"/>
      <c r="U32" s="35"/>
      <c r="V32" s="35"/>
      <c r="W32" s="100"/>
      <c r="X32" s="35"/>
      <c r="Y32" s="101"/>
      <c r="Z32" s="59"/>
      <c r="AA32" s="59"/>
    </row>
    <row r="33" spans="1:27" ht="16.5" thickTop="1">
      <c r="A33" s="59" t="str">
        <f t="shared" si="2"/>
        <v>E3940V00</v>
      </c>
      <c r="B33" s="59" t="s">
        <v>166</v>
      </c>
      <c r="C33" s="59" t="s">
        <v>271</v>
      </c>
      <c r="D33" s="59" t="s">
        <v>295</v>
      </c>
      <c r="E33" s="59" t="str">
        <f t="shared" si="1"/>
        <v>Concentré Erythrocytaire déplété, SAG-M, lavé, irradié</v>
      </c>
      <c r="F33" s="59"/>
      <c r="G33" s="59" t="str">
        <f t="shared" si="4"/>
        <v xml:space="preserve">  CE dépl,SAGM deST lavé-</v>
      </c>
      <c r="H33" s="60"/>
      <c r="I33" s="60"/>
      <c r="J33" s="60"/>
      <c r="K33" s="59"/>
      <c r="L33" s="59"/>
      <c r="M33" s="59"/>
      <c r="N33" s="99"/>
      <c r="O33" s="59"/>
      <c r="P33" s="59"/>
      <c r="Q33" s="102"/>
      <c r="R33" s="59"/>
      <c r="S33" s="59"/>
      <c r="T33" s="59"/>
      <c r="U33" s="59"/>
      <c r="V33" s="59"/>
      <c r="W33" s="59"/>
      <c r="X33" s="59"/>
      <c r="Y33" s="59"/>
      <c r="Z33" s="59"/>
      <c r="AA33" s="59"/>
    </row>
    <row r="34" spans="1:27">
      <c r="A34" s="59" t="str">
        <f t="shared" si="2"/>
        <v>ABRHD</v>
      </c>
      <c r="B34" s="59" t="s">
        <v>167</v>
      </c>
      <c r="C34" s="59" t="s">
        <v>322</v>
      </c>
      <c r="D34" s="59"/>
      <c r="E34" s="59" t="str">
        <f t="shared" si="1"/>
        <v xml:space="preserve">Controle AB / Rh D </v>
      </c>
      <c r="F34" s="59"/>
      <c r="G34" s="59" t="str">
        <f t="shared" si="4"/>
        <v/>
      </c>
      <c r="H34" s="60"/>
      <c r="I34" s="60"/>
      <c r="J34" s="60"/>
      <c r="K34" s="59"/>
      <c r="L34" s="59"/>
      <c r="M34" s="59"/>
      <c r="N34" s="9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</row>
    <row r="35" spans="1:27">
      <c r="A35" s="59" t="str">
        <f t="shared" si="2"/>
        <v>E4407V00</v>
      </c>
      <c r="B35" s="59" t="s">
        <v>168</v>
      </c>
      <c r="C35" s="59" t="s">
        <v>302</v>
      </c>
      <c r="D35" s="59" t="s">
        <v>296</v>
      </c>
      <c r="E35" s="59" t="str">
        <f t="shared" si="1"/>
        <v>Concentré Plaquettaire déplété (1.2E11plaq)</v>
      </c>
      <c r="F35" s="59"/>
      <c r="G35" s="59" t="str">
        <f t="shared" si="4"/>
        <v xml:space="preserve">  CP aph. déplété   1.2E1</v>
      </c>
      <c r="H35" s="60"/>
      <c r="I35" s="60"/>
      <c r="J35" s="60"/>
      <c r="K35" s="59"/>
      <c r="L35" s="59"/>
      <c r="M35" s="59"/>
      <c r="N35" s="9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</row>
    <row r="36" spans="1:27">
      <c r="A36" s="59" t="str">
        <f t="shared" si="2"/>
        <v>E4499VA0</v>
      </c>
      <c r="B36" s="59" t="s">
        <v>169</v>
      </c>
      <c r="C36" s="59" t="s">
        <v>302</v>
      </c>
      <c r="D36" s="59" t="s">
        <v>297</v>
      </c>
      <c r="E36" s="59" t="str">
        <f t="shared" si="1"/>
        <v xml:space="preserve">Concentré Plaquettaire déplété #1 </v>
      </c>
      <c r="F36" s="59" t="str">
        <f>MID(B36,10,25)</f>
        <v xml:space="preserve">  CP aph. déplété #1</v>
      </c>
      <c r="G36" s="60"/>
      <c r="H36" s="60"/>
      <c r="I36" s="60"/>
      <c r="J36" s="59"/>
      <c r="K36" s="59"/>
      <c r="L36" s="59"/>
      <c r="M36" s="9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</row>
    <row r="37" spans="1:27">
      <c r="A37" s="59" t="str">
        <f t="shared" si="2"/>
        <v>E4409VA0</v>
      </c>
      <c r="B37" s="59" t="s">
        <v>170</v>
      </c>
      <c r="C37" s="59" t="s">
        <v>302</v>
      </c>
      <c r="D37" s="59" t="s">
        <v>297</v>
      </c>
      <c r="E37" s="59" t="str">
        <f t="shared" si="1"/>
        <v xml:space="preserve">Concentré Plaquettaire déplété #1 </v>
      </c>
      <c r="F37" s="59" t="str">
        <f>MID(B37,10,25)</f>
        <v xml:space="preserve">  CP aph. déplété #1</v>
      </c>
      <c r="G37" s="60"/>
      <c r="H37" s="60"/>
      <c r="I37" s="60"/>
      <c r="J37" s="59"/>
      <c r="K37" s="59"/>
      <c r="L37" s="59"/>
      <c r="M37" s="9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</row>
    <row r="38" spans="1:27">
      <c r="A38" s="59" t="str">
        <f t="shared" si="2"/>
        <v>E4408VA0</v>
      </c>
      <c r="B38" s="59" t="s">
        <v>171</v>
      </c>
      <c r="C38" s="59" t="s">
        <v>302</v>
      </c>
      <c r="D38" s="59" t="s">
        <v>297</v>
      </c>
      <c r="E38" s="59" t="str">
        <f t="shared" si="1"/>
        <v xml:space="preserve">Concentré Plaquettaire déplété #1 </v>
      </c>
      <c r="F38" s="59" t="str">
        <f>MID(B38,10,25)</f>
        <v xml:space="preserve">  CP aph. déplété #1</v>
      </c>
      <c r="G38" s="60"/>
      <c r="H38" s="60"/>
      <c r="I38" s="60"/>
      <c r="J38" s="59"/>
      <c r="K38" s="59"/>
      <c r="L38" s="59"/>
      <c r="M38" s="9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</row>
    <row r="39" spans="1:27">
      <c r="A39" s="59" t="str">
        <f t="shared" si="2"/>
        <v>E4423VA0</v>
      </c>
      <c r="B39" s="59" t="s">
        <v>172</v>
      </c>
      <c r="C39" s="59" t="s">
        <v>302</v>
      </c>
      <c r="D39" s="59" t="s">
        <v>297</v>
      </c>
      <c r="E39" s="59" t="str">
        <f t="shared" si="1"/>
        <v xml:space="preserve">Concentré Plaquettaire déplété #1 </v>
      </c>
      <c r="F39" s="59"/>
      <c r="G39" s="59" t="str">
        <f>MID(B39,10,25)</f>
        <v xml:space="preserve">  CP aph. déplété (1) #1</v>
      </c>
      <c r="H39" s="60"/>
      <c r="I39" s="60"/>
      <c r="J39" s="60"/>
      <c r="K39" s="59"/>
      <c r="L39" s="59"/>
      <c r="M39" s="59"/>
      <c r="N39" s="9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</row>
    <row r="40" spans="1:27">
      <c r="A40" s="59" t="str">
        <f t="shared" si="2"/>
        <v>E4423VB0</v>
      </c>
      <c r="B40" s="59" t="s">
        <v>173</v>
      </c>
      <c r="C40" s="59" t="s">
        <v>302</v>
      </c>
      <c r="D40" s="59" t="s">
        <v>298</v>
      </c>
      <c r="E40" s="59" t="str">
        <f t="shared" si="1"/>
        <v xml:space="preserve">Concentré Plaquettaire déplété #2 </v>
      </c>
      <c r="F40" s="59"/>
      <c r="G40" s="59" t="str">
        <f>MID(B40,10,25)</f>
        <v xml:space="preserve">  CP aph. déplété (1) #2</v>
      </c>
      <c r="H40" s="60"/>
      <c r="I40" s="60"/>
      <c r="J40" s="60"/>
      <c r="K40" s="59"/>
      <c r="L40" s="59"/>
      <c r="M40" s="59"/>
      <c r="N40" s="9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</row>
    <row r="41" spans="1:27">
      <c r="A41" s="59" t="str">
        <f t="shared" si="2"/>
        <v>E4423V00</v>
      </c>
      <c r="B41" s="59" t="s">
        <v>174</v>
      </c>
      <c r="C41" s="59" t="s">
        <v>302</v>
      </c>
      <c r="D41" s="59" t="s">
        <v>299</v>
      </c>
      <c r="E41" s="59" t="str">
        <f t="shared" si="1"/>
        <v>Concentré Plaquettaire déplété (2.4E11plaq)</v>
      </c>
      <c r="F41" s="59"/>
      <c r="G41" s="59" t="str">
        <f>MID(B41,10,25)</f>
        <v xml:space="preserve">  CP aph. déplété (1) 2.4</v>
      </c>
      <c r="H41" s="60"/>
      <c r="I41" s="60"/>
      <c r="J41" s="60"/>
      <c r="K41" s="59"/>
      <c r="L41" s="59"/>
      <c r="M41" s="59"/>
      <c r="N41" s="9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</row>
    <row r="42" spans="1:27">
      <c r="A42" s="59" t="str">
        <f t="shared" si="2"/>
        <v>E4423VCO</v>
      </c>
      <c r="B42" s="59" t="s">
        <v>175</v>
      </c>
      <c r="C42" s="59" t="s">
        <v>302</v>
      </c>
      <c r="D42" s="59" t="s">
        <v>300</v>
      </c>
      <c r="E42" s="59" t="str">
        <f t="shared" si="1"/>
        <v xml:space="preserve">Concentré Plaquettaire déplété #3 </v>
      </c>
      <c r="F42" s="59"/>
      <c r="G42" s="59" t="str">
        <f>MID(B42,10,25)</f>
        <v xml:space="preserve">  CP aph. déplété (1) #3</v>
      </c>
      <c r="H42" s="60"/>
      <c r="I42" s="60"/>
      <c r="J42" s="60"/>
      <c r="K42" s="59"/>
      <c r="L42" s="59"/>
      <c r="M42" s="59"/>
      <c r="N42" s="9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</row>
    <row r="43" spans="1:27">
      <c r="A43" s="59" t="str">
        <f t="shared" si="2"/>
        <v>E4423VDO</v>
      </c>
      <c r="B43" s="59" t="s">
        <v>177</v>
      </c>
      <c r="C43" s="59" t="s">
        <v>302</v>
      </c>
      <c r="D43" s="59" t="s">
        <v>301</v>
      </c>
      <c r="E43" s="59" t="str">
        <f t="shared" si="1"/>
        <v xml:space="preserve">Concentré Plaquettaire déplété #4 </v>
      </c>
      <c r="F43" s="59"/>
      <c r="G43" s="59" t="str">
        <f>MID(B43,10,25)</f>
        <v xml:space="preserve">  CP aph. déplété (1) #4</v>
      </c>
      <c r="H43" s="60"/>
      <c r="I43" s="60"/>
      <c r="J43" s="60"/>
      <c r="K43" s="59"/>
      <c r="L43" s="59"/>
      <c r="M43" s="59"/>
      <c r="N43" s="9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</row>
    <row r="44" spans="1:27">
      <c r="A44" s="59" t="str">
        <f t="shared" si="2"/>
        <v>E4499VB0</v>
      </c>
      <c r="B44" s="59" t="s">
        <v>179</v>
      </c>
      <c r="C44" s="59" t="s">
        <v>302</v>
      </c>
      <c r="D44" s="59" t="s">
        <v>298</v>
      </c>
      <c r="E44" s="59" t="str">
        <f t="shared" si="1"/>
        <v xml:space="preserve">Concentré Plaquettaire déplété #2 </v>
      </c>
      <c r="F44" s="59" t="str">
        <f>MID(B44,10,25)</f>
        <v xml:space="preserve">  CP aph. déplété #2</v>
      </c>
      <c r="G44" s="60"/>
      <c r="H44" s="60"/>
      <c r="I44" s="60"/>
      <c r="J44" s="59"/>
      <c r="K44" s="59"/>
      <c r="L44" s="59"/>
      <c r="M44" s="9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</row>
    <row r="45" spans="1:27">
      <c r="A45" s="59" t="str">
        <f t="shared" si="2"/>
        <v>E4408VB0</v>
      </c>
      <c r="B45" s="59" t="s">
        <v>180</v>
      </c>
      <c r="C45" s="59" t="s">
        <v>302</v>
      </c>
      <c r="D45" s="59" t="s">
        <v>298</v>
      </c>
      <c r="E45" s="59" t="str">
        <f t="shared" si="1"/>
        <v xml:space="preserve">Concentré Plaquettaire déplété #2 </v>
      </c>
      <c r="F45" s="59" t="str">
        <f>MID(B45,10,25)</f>
        <v xml:space="preserve">  CP aph. déplété #2</v>
      </c>
      <c r="G45" s="60"/>
      <c r="H45" s="60"/>
      <c r="I45" s="60"/>
      <c r="J45" s="59"/>
      <c r="K45" s="59"/>
      <c r="L45" s="59"/>
      <c r="M45" s="9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</row>
    <row r="46" spans="1:27">
      <c r="A46" s="59" t="str">
        <f t="shared" si="2"/>
        <v>E4409VB0</v>
      </c>
      <c r="B46" s="59" t="s">
        <v>181</v>
      </c>
      <c r="C46" s="59" t="s">
        <v>302</v>
      </c>
      <c r="D46" s="59" t="s">
        <v>298</v>
      </c>
      <c r="E46" s="59" t="str">
        <f t="shared" si="1"/>
        <v xml:space="preserve">Concentré Plaquettaire déplété #2 </v>
      </c>
      <c r="F46" s="59" t="str">
        <f>MID(B46,10,25)</f>
        <v xml:space="preserve">  CP aph. déplété #2</v>
      </c>
      <c r="G46" s="60"/>
      <c r="H46" s="60"/>
      <c r="I46" s="60"/>
      <c r="J46" s="59"/>
      <c r="K46" s="59"/>
      <c r="L46" s="59"/>
      <c r="M46" s="9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</row>
    <row r="47" spans="1:27">
      <c r="A47" s="59" t="str">
        <f t="shared" si="2"/>
        <v>E4427V00</v>
      </c>
      <c r="B47" s="59" t="s">
        <v>182</v>
      </c>
      <c r="C47" s="59" t="s">
        <v>302</v>
      </c>
      <c r="D47" s="59" t="s">
        <v>299</v>
      </c>
      <c r="E47" s="59" t="str">
        <f t="shared" si="1"/>
        <v>Concentré Plaquettaire déplété (2.4E11plaq)</v>
      </c>
      <c r="F47" s="59" t="str">
        <f>MID(B47,10,25)</f>
        <v xml:space="preserve">  CP aph. déplété (2)</v>
      </c>
      <c r="G47" s="60"/>
      <c r="H47" s="60"/>
      <c r="I47" s="60"/>
      <c r="J47" s="59"/>
      <c r="K47" s="59"/>
      <c r="L47" s="59"/>
      <c r="M47" s="9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</row>
    <row r="48" spans="1:27">
      <c r="A48" s="59" t="str">
        <f t="shared" si="2"/>
        <v>E4427VA0</v>
      </c>
      <c r="B48" s="59" t="s">
        <v>183</v>
      </c>
      <c r="C48" s="59" t="s">
        <v>302</v>
      </c>
      <c r="D48" s="59" t="s">
        <v>297</v>
      </c>
      <c r="E48" s="59" t="str">
        <f t="shared" si="1"/>
        <v xml:space="preserve">Concentré Plaquettaire déplété #1 </v>
      </c>
      <c r="F48" s="59"/>
      <c r="G48" s="59" t="str">
        <f t="shared" ref="G48:G61" si="5">MID(B48,10,25)</f>
        <v xml:space="preserve">  CP aph. déplété (2) #1</v>
      </c>
      <c r="H48" s="60"/>
      <c r="I48" s="60"/>
      <c r="J48" s="60"/>
      <c r="K48" s="59"/>
      <c r="L48" s="59"/>
      <c r="M48" s="59"/>
      <c r="N48" s="9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</row>
    <row r="49" spans="1:27">
      <c r="A49" s="59" t="str">
        <f t="shared" si="2"/>
        <v>E4427VB0</v>
      </c>
      <c r="B49" s="59" t="s">
        <v>184</v>
      </c>
      <c r="C49" s="59" t="s">
        <v>302</v>
      </c>
      <c r="D49" s="59" t="s">
        <v>298</v>
      </c>
      <c r="E49" s="59" t="str">
        <f t="shared" si="1"/>
        <v xml:space="preserve">Concentré Plaquettaire déplété #2 </v>
      </c>
      <c r="F49" s="59"/>
      <c r="G49" s="59" t="str">
        <f t="shared" si="5"/>
        <v xml:space="preserve">  CP aph. déplété (2) #2</v>
      </c>
      <c r="H49" s="60"/>
      <c r="I49" s="60"/>
      <c r="J49" s="60"/>
      <c r="K49" s="59"/>
      <c r="L49" s="59"/>
      <c r="M49" s="59"/>
      <c r="N49" s="9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</row>
    <row r="50" spans="1:27">
      <c r="A50" s="59" t="str">
        <f t="shared" si="2"/>
        <v>E4427VCO</v>
      </c>
      <c r="B50" s="59" t="s">
        <v>185</v>
      </c>
      <c r="C50" s="59" t="s">
        <v>302</v>
      </c>
      <c r="D50" s="59" t="s">
        <v>300</v>
      </c>
      <c r="E50" s="59" t="str">
        <f t="shared" si="1"/>
        <v xml:space="preserve">Concentré Plaquettaire déplété #3 </v>
      </c>
      <c r="F50" s="59"/>
      <c r="G50" s="59" t="str">
        <f t="shared" si="5"/>
        <v xml:space="preserve">  CP aph. déplété (2) #3</v>
      </c>
      <c r="H50" s="60"/>
      <c r="I50" s="60"/>
      <c r="J50" s="60"/>
      <c r="K50" s="59"/>
      <c r="L50" s="59"/>
      <c r="M50" s="59"/>
      <c r="N50" s="9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</row>
    <row r="51" spans="1:27">
      <c r="A51" s="59" t="str">
        <f t="shared" si="2"/>
        <v>E4427VDO</v>
      </c>
      <c r="B51" s="59" t="s">
        <v>186</v>
      </c>
      <c r="C51" s="59" t="s">
        <v>302</v>
      </c>
      <c r="D51" s="59" t="s">
        <v>301</v>
      </c>
      <c r="E51" s="59" t="str">
        <f t="shared" si="1"/>
        <v xml:space="preserve">Concentré Plaquettaire déplété #4 </v>
      </c>
      <c r="F51" s="59"/>
      <c r="G51" s="59" t="str">
        <f t="shared" si="5"/>
        <v xml:space="preserve">  CP aph. déplété (2) #4</v>
      </c>
      <c r="H51" s="60"/>
      <c r="I51" s="60"/>
      <c r="J51" s="60"/>
      <c r="K51" s="59"/>
      <c r="L51" s="59"/>
      <c r="M51" s="59"/>
      <c r="N51" s="9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</row>
    <row r="52" spans="1:27">
      <c r="A52" s="59" t="str">
        <f t="shared" si="2"/>
        <v>E4408V00</v>
      </c>
      <c r="B52" s="59" t="s">
        <v>187</v>
      </c>
      <c r="C52" s="59" t="s">
        <v>302</v>
      </c>
      <c r="D52" s="59" t="s">
        <v>299</v>
      </c>
      <c r="E52" s="59" t="str">
        <f t="shared" si="1"/>
        <v>Concentré Plaquettaire déplété (2.4E11plaq)</v>
      </c>
      <c r="F52" s="59"/>
      <c r="G52" s="59" t="str">
        <f t="shared" si="5"/>
        <v xml:space="preserve">  CP aph. déplété 2.4E11</v>
      </c>
      <c r="H52" s="60"/>
      <c r="I52" s="60"/>
      <c r="J52" s="60"/>
      <c r="K52" s="59"/>
      <c r="L52" s="59"/>
      <c r="M52" s="59"/>
      <c r="N52" s="9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</row>
    <row r="53" spans="1:27">
      <c r="A53" s="59" t="str">
        <f t="shared" si="2"/>
        <v>E4409VC0</v>
      </c>
      <c r="B53" s="59" t="s">
        <v>188</v>
      </c>
      <c r="C53" s="59" t="s">
        <v>302</v>
      </c>
      <c r="D53" s="59" t="s">
        <v>323</v>
      </c>
      <c r="E53" s="59" t="str">
        <f t="shared" si="1"/>
        <v>Concentré Plaquettaire déplété #3</v>
      </c>
      <c r="F53" s="59" t="s">
        <v>176</v>
      </c>
      <c r="G53" s="59" t="str">
        <f t="shared" si="5"/>
        <v xml:space="preserve">  CP aph. déplété #3</v>
      </c>
      <c r="H53" s="60"/>
      <c r="I53" s="60"/>
      <c r="J53" s="60"/>
      <c r="K53" s="59"/>
      <c r="L53" s="59"/>
      <c r="M53" s="59"/>
      <c r="N53" s="9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</row>
    <row r="54" spans="1:27">
      <c r="A54" s="59" t="str">
        <f t="shared" si="2"/>
        <v>E4499V00</v>
      </c>
      <c r="B54" s="59" t="s">
        <v>189</v>
      </c>
      <c r="C54" s="59" t="s">
        <v>302</v>
      </c>
      <c r="D54" s="59" t="s">
        <v>303</v>
      </c>
      <c r="E54" s="59" t="str">
        <f t="shared" si="1"/>
        <v xml:space="preserve">Concentré Plaquettaire déplété (3E11plaq) </v>
      </c>
      <c r="F54" s="59"/>
      <c r="G54" s="59" t="str">
        <f t="shared" si="5"/>
        <v xml:space="preserve">  CP aph. déplété 3 E11</v>
      </c>
      <c r="H54" s="60"/>
      <c r="I54" s="60"/>
      <c r="J54" s="60"/>
      <c r="K54" s="59"/>
      <c r="L54" s="59"/>
      <c r="M54" s="59"/>
      <c r="N54" s="9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</row>
    <row r="55" spans="1:27">
      <c r="A55" s="59" t="str">
        <f t="shared" si="2"/>
        <v>E4409V00</v>
      </c>
      <c r="B55" s="59" t="s">
        <v>190</v>
      </c>
      <c r="C55" s="59" t="s">
        <v>302</v>
      </c>
      <c r="D55" s="59" t="s">
        <v>304</v>
      </c>
      <c r="E55" s="59" t="str">
        <f t="shared" si="1"/>
        <v>Concentré Plaquettaire déplété (3.6E11plaq)</v>
      </c>
      <c r="F55" s="59"/>
      <c r="G55" s="59" t="str">
        <f t="shared" si="5"/>
        <v xml:space="preserve">  CP aph. déplété 3.6E11</v>
      </c>
      <c r="H55" s="60"/>
      <c r="I55" s="60"/>
      <c r="J55" s="60"/>
      <c r="K55" s="59"/>
      <c r="L55" s="59"/>
      <c r="M55" s="59"/>
      <c r="N55" s="9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</row>
    <row r="56" spans="1:27">
      <c r="A56" s="59" t="str">
        <f t="shared" si="2"/>
        <v>E4409VD0</v>
      </c>
      <c r="B56" s="59" t="s">
        <v>191</v>
      </c>
      <c r="C56" s="59" t="s">
        <v>302</v>
      </c>
      <c r="D56" s="59" t="s">
        <v>324</v>
      </c>
      <c r="E56" s="59" t="str">
        <f t="shared" si="1"/>
        <v>Concentré Plaquettaire déplété #4</v>
      </c>
      <c r="F56" s="59" t="s">
        <v>178</v>
      </c>
      <c r="G56" s="59" t="str">
        <f t="shared" si="5"/>
        <v xml:space="preserve">  CP aph. déplété #4</v>
      </c>
      <c r="H56" s="60"/>
      <c r="I56" s="60"/>
      <c r="J56" s="60"/>
      <c r="K56" s="59"/>
      <c r="L56" s="59"/>
      <c r="M56" s="59"/>
      <c r="N56" s="9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</row>
    <row r="57" spans="1:27">
      <c r="A57" s="59" t="str">
        <f t="shared" si="2"/>
        <v>E4415V00</v>
      </c>
      <c r="B57" s="59" t="s">
        <v>192</v>
      </c>
      <c r="C57" s="59" t="s">
        <v>302</v>
      </c>
      <c r="D57" s="59" t="s">
        <v>305</v>
      </c>
      <c r="E57" s="59" t="str">
        <f t="shared" si="1"/>
        <v>Concentré Plaquettaire déplété-irradié (1.2E11plaq)</v>
      </c>
      <c r="F57" s="59"/>
      <c r="G57" s="59" t="str">
        <f t="shared" si="5"/>
        <v xml:space="preserve">  CP aph. dépl-irrad  1.2</v>
      </c>
      <c r="H57" s="60"/>
      <c r="I57" s="60"/>
      <c r="J57" s="60"/>
      <c r="K57" s="59"/>
      <c r="L57" s="59"/>
      <c r="M57" s="59"/>
      <c r="N57" s="9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</row>
    <row r="58" spans="1:27">
      <c r="A58" s="59" t="str">
        <f t="shared" si="2"/>
        <v>E4501VA0</v>
      </c>
      <c r="B58" s="59" t="s">
        <v>193</v>
      </c>
      <c r="C58" s="59" t="s">
        <v>302</v>
      </c>
      <c r="D58" s="59" t="s">
        <v>306</v>
      </c>
      <c r="E58" s="59" t="str">
        <f t="shared" si="1"/>
        <v>Concentré Plaquettaire déplété -irradié #1</v>
      </c>
      <c r="F58" s="59"/>
      <c r="G58" s="59" t="str">
        <f t="shared" si="5"/>
        <v xml:space="preserve">  CP aph. dépl-irrad #1</v>
      </c>
      <c r="H58" s="60"/>
      <c r="I58" s="60"/>
      <c r="J58" s="60"/>
      <c r="K58" s="59"/>
      <c r="L58" s="59"/>
      <c r="M58" s="59"/>
      <c r="N58" s="9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</row>
    <row r="59" spans="1:27">
      <c r="A59" s="59" t="str">
        <f t="shared" si="2"/>
        <v>E4416VA0</v>
      </c>
      <c r="B59" s="59" t="s">
        <v>194</v>
      </c>
      <c r="C59" s="59" t="s">
        <v>302</v>
      </c>
      <c r="D59" s="59" t="s">
        <v>306</v>
      </c>
      <c r="E59" s="59" t="str">
        <f t="shared" si="1"/>
        <v>Concentré Plaquettaire déplété -irradié #1</v>
      </c>
      <c r="F59" s="59"/>
      <c r="G59" s="59" t="str">
        <f t="shared" si="5"/>
        <v xml:space="preserve">  CP aph. dépl-irrad #1</v>
      </c>
      <c r="H59" s="60"/>
      <c r="I59" s="60"/>
      <c r="J59" s="60"/>
      <c r="K59" s="59"/>
      <c r="L59" s="59"/>
      <c r="M59" s="59"/>
      <c r="N59" s="9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</row>
    <row r="60" spans="1:27">
      <c r="A60" s="59" t="str">
        <f t="shared" si="2"/>
        <v>E4417VA0</v>
      </c>
      <c r="B60" s="59" t="s">
        <v>195</v>
      </c>
      <c r="C60" s="59" t="s">
        <v>302</v>
      </c>
      <c r="D60" s="59" t="s">
        <v>306</v>
      </c>
      <c r="E60" s="59" t="str">
        <f t="shared" si="1"/>
        <v>Concentré Plaquettaire déplété -irradié #1</v>
      </c>
      <c r="F60" s="59"/>
      <c r="G60" s="59" t="str">
        <f t="shared" si="5"/>
        <v xml:space="preserve">  CP aph. dépl-irrad #1</v>
      </c>
      <c r="H60" s="60"/>
      <c r="I60" s="60"/>
      <c r="J60" s="60"/>
      <c r="K60" s="59"/>
      <c r="L60" s="59"/>
      <c r="M60" s="59"/>
      <c r="N60" s="9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</row>
    <row r="61" spans="1:27">
      <c r="A61" s="59" t="str">
        <f t="shared" si="2"/>
        <v>E4425VA0</v>
      </c>
      <c r="B61" s="59" t="s">
        <v>196</v>
      </c>
      <c r="C61" s="59" t="s">
        <v>302</v>
      </c>
      <c r="D61" s="59" t="s">
        <v>306</v>
      </c>
      <c r="E61" s="59" t="str">
        <f t="shared" si="1"/>
        <v>Concentré Plaquettaire déplété -irradié #1</v>
      </c>
      <c r="F61" s="59"/>
      <c r="G61" s="59" t="str">
        <f t="shared" si="5"/>
        <v xml:space="preserve">  CP aph. dépl-irrad (1) </v>
      </c>
      <c r="H61" s="60"/>
      <c r="I61" s="60"/>
      <c r="J61" s="60"/>
      <c r="K61" s="59"/>
      <c r="L61" s="59"/>
      <c r="M61" s="59"/>
      <c r="N61" s="9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</row>
    <row r="62" spans="1:27">
      <c r="A62" s="59" t="str">
        <f t="shared" si="2"/>
        <v>E4425VB0</v>
      </c>
      <c r="B62" s="59" t="s">
        <v>197</v>
      </c>
      <c r="C62" s="59" t="s">
        <v>302</v>
      </c>
      <c r="D62" s="59" t="s">
        <v>307</v>
      </c>
      <c r="E62" s="59" t="str">
        <f t="shared" si="1"/>
        <v xml:space="preserve">Concentré Plaquettaire déplété-irradié #2 </v>
      </c>
      <c r="F62" s="59"/>
      <c r="G62" s="59"/>
      <c r="H62" s="59" t="str">
        <f>MID(B62,10,25)</f>
        <v xml:space="preserve">  CP aph. dépl-irrad (1) </v>
      </c>
      <c r="I62" s="60"/>
      <c r="J62" s="60"/>
      <c r="K62" s="60"/>
      <c r="L62" s="60"/>
      <c r="M62" s="59"/>
      <c r="N62" s="59"/>
      <c r="O62" s="9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</row>
    <row r="63" spans="1:27">
      <c r="A63" s="59" t="str">
        <f t="shared" si="2"/>
        <v>E4425V00</v>
      </c>
      <c r="B63" s="59" t="s">
        <v>198</v>
      </c>
      <c r="C63" s="59" t="s">
        <v>302</v>
      </c>
      <c r="D63" s="59" t="s">
        <v>308</v>
      </c>
      <c r="E63" s="59" t="str">
        <f t="shared" si="1"/>
        <v>Concentré Plaquettaire déplété-irradié (2.4E11plaq)</v>
      </c>
      <c r="F63" s="59"/>
      <c r="G63" s="59" t="str">
        <f t="shared" ref="G63:G70" si="6">MID(B63,10,25)</f>
        <v xml:space="preserve">  CP aph. dépl-irrad (1) </v>
      </c>
      <c r="H63" s="60"/>
      <c r="I63" s="60"/>
      <c r="J63" s="60"/>
      <c r="K63" s="59"/>
      <c r="L63" s="59"/>
      <c r="M63" s="59"/>
      <c r="N63" s="9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</row>
    <row r="64" spans="1:27">
      <c r="A64" s="59" t="str">
        <f t="shared" si="2"/>
        <v>E4425VCO</v>
      </c>
      <c r="B64" s="59" t="s">
        <v>199</v>
      </c>
      <c r="C64" s="59" t="s">
        <v>302</v>
      </c>
      <c r="D64" s="59" t="s">
        <v>309</v>
      </c>
      <c r="E64" s="59" t="str">
        <f t="shared" si="1"/>
        <v>Concentré Plaquettaire déplété -irradié #3</v>
      </c>
      <c r="F64" s="59"/>
      <c r="G64" s="59" t="str">
        <f t="shared" si="6"/>
        <v xml:space="preserve">  CP aph. dépl-irrad (1) </v>
      </c>
      <c r="H64" s="60"/>
      <c r="I64" s="60"/>
      <c r="J64" s="60"/>
      <c r="K64" s="59"/>
      <c r="L64" s="59"/>
      <c r="M64" s="59"/>
      <c r="N64" s="9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</row>
    <row r="65" spans="1:27">
      <c r="A65" s="59" t="str">
        <f t="shared" si="2"/>
        <v>E4429VCO</v>
      </c>
      <c r="B65" s="59" t="s">
        <v>200</v>
      </c>
      <c r="C65" s="59" t="s">
        <v>302</v>
      </c>
      <c r="D65" s="59" t="s">
        <v>310</v>
      </c>
      <c r="E65" s="59" t="str">
        <f t="shared" si="1"/>
        <v xml:space="preserve">Concentré Plaquettaire déplété-irradié #3 </v>
      </c>
      <c r="F65" s="59"/>
      <c r="G65" s="59" t="str">
        <f t="shared" si="6"/>
        <v xml:space="preserve">  CP aph. dépl-irrad (1) </v>
      </c>
      <c r="H65" s="60"/>
      <c r="I65" s="60"/>
      <c r="J65" s="60"/>
      <c r="K65" s="59"/>
      <c r="L65" s="59"/>
      <c r="M65" s="59"/>
      <c r="N65" s="9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</row>
    <row r="66" spans="1:27">
      <c r="A66" s="59" t="str">
        <f t="shared" si="2"/>
        <v>E4425VDO</v>
      </c>
      <c r="B66" s="59" t="s">
        <v>201</v>
      </c>
      <c r="C66" s="59" t="s">
        <v>302</v>
      </c>
      <c r="D66" s="59" t="s">
        <v>311</v>
      </c>
      <c r="E66" s="59" t="str">
        <f t="shared" si="1"/>
        <v>Concentré Plaquettaire déplété -irradié #4</v>
      </c>
      <c r="F66" s="59"/>
      <c r="G66" s="59" t="str">
        <f t="shared" si="6"/>
        <v xml:space="preserve">  CP aph. dépl-irrad (1) </v>
      </c>
      <c r="H66" s="60"/>
      <c r="I66" s="60"/>
      <c r="J66" s="60"/>
      <c r="K66" s="59"/>
      <c r="L66" s="59"/>
      <c r="M66" s="59"/>
      <c r="N66" s="9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1:27">
      <c r="A67" s="59" t="str">
        <f t="shared" si="2"/>
        <v>E4501VB0</v>
      </c>
      <c r="B67" s="59" t="s">
        <v>202</v>
      </c>
      <c r="C67" s="59" t="s">
        <v>302</v>
      </c>
      <c r="D67" s="59" t="s">
        <v>307</v>
      </c>
      <c r="E67" s="59" t="str">
        <f t="shared" si="1"/>
        <v xml:space="preserve">Concentré Plaquettaire déplété-irradié #2 </v>
      </c>
      <c r="F67" s="59"/>
      <c r="G67" s="59" t="str">
        <f t="shared" si="6"/>
        <v xml:space="preserve">  CP aph. dépl-irrad #2</v>
      </c>
      <c r="H67" s="60"/>
      <c r="I67" s="60"/>
      <c r="J67" s="60"/>
      <c r="K67" s="59"/>
      <c r="L67" s="59"/>
      <c r="M67" s="59"/>
      <c r="N67" s="9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1:27">
      <c r="A68" s="59" t="str">
        <f t="shared" si="2"/>
        <v>E4416VB0</v>
      </c>
      <c r="B68" s="59" t="s">
        <v>203</v>
      </c>
      <c r="C68" s="59" t="s">
        <v>302</v>
      </c>
      <c r="D68" s="59" t="s">
        <v>307</v>
      </c>
      <c r="E68" s="59" t="str">
        <f t="shared" si="1"/>
        <v xml:space="preserve">Concentré Plaquettaire déplété-irradié #2 </v>
      </c>
      <c r="F68" s="59"/>
      <c r="G68" s="59" t="str">
        <f t="shared" si="6"/>
        <v xml:space="preserve">  CP aph. dépl-irrad #2</v>
      </c>
      <c r="H68" s="60"/>
      <c r="I68" s="60"/>
      <c r="J68" s="60"/>
      <c r="K68" s="59"/>
      <c r="L68" s="59"/>
      <c r="M68" s="59"/>
      <c r="N68" s="9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1:27">
      <c r="A69" s="59" t="str">
        <f t="shared" si="2"/>
        <v>E4417VB0</v>
      </c>
      <c r="B69" s="59" t="s">
        <v>204</v>
      </c>
      <c r="C69" s="59" t="s">
        <v>302</v>
      </c>
      <c r="D69" s="59" t="s">
        <v>307</v>
      </c>
      <c r="E69" s="59" t="str">
        <f t="shared" si="1"/>
        <v xml:space="preserve">Concentré Plaquettaire déplété-irradié #2 </v>
      </c>
      <c r="F69" s="59"/>
      <c r="G69" s="59" t="str">
        <f t="shared" si="6"/>
        <v xml:space="preserve">  CP aph. dépl-irrad #2</v>
      </c>
      <c r="H69" s="60"/>
      <c r="I69" s="60"/>
      <c r="J69" s="60"/>
      <c r="K69" s="59"/>
      <c r="L69" s="59"/>
      <c r="M69" s="59"/>
      <c r="N69" s="9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1:27">
      <c r="A70" s="59" t="str">
        <f t="shared" si="2"/>
        <v>E4429VA0</v>
      </c>
      <c r="B70" s="59" t="s">
        <v>205</v>
      </c>
      <c r="C70" s="59" t="s">
        <v>302</v>
      </c>
      <c r="D70" s="59" t="s">
        <v>312</v>
      </c>
      <c r="E70" s="59" t="str">
        <f t="shared" ref="E70:E133" si="7">C70&amp;" "&amp;D70</f>
        <v xml:space="preserve">Concentré Plaquettaire déplété-irradié #1 </v>
      </c>
      <c r="F70" s="59"/>
      <c r="G70" s="59" t="str">
        <f t="shared" si="6"/>
        <v xml:space="preserve">  CP aph. dépl-irrad (2) </v>
      </c>
      <c r="H70" s="60"/>
      <c r="I70" s="60"/>
      <c r="J70" s="60"/>
      <c r="K70" s="59"/>
      <c r="L70" s="59"/>
      <c r="M70" s="59"/>
      <c r="N70" s="9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1:27">
      <c r="A71" s="59" t="str">
        <f t="shared" ref="A71:A121" si="8">MID(B71,1,8)</f>
        <v>E4429VB0</v>
      </c>
      <c r="B71" s="59" t="s">
        <v>206</v>
      </c>
      <c r="C71" s="59" t="s">
        <v>302</v>
      </c>
      <c r="D71" s="59" t="s">
        <v>307</v>
      </c>
      <c r="E71" s="59" t="str">
        <f t="shared" si="7"/>
        <v xml:space="preserve">Concentré Plaquettaire déplété-irradié #2 </v>
      </c>
      <c r="F71" s="59"/>
      <c r="G71" s="59" t="str">
        <f t="shared" ref="G71:G120" si="9">MID(B71,10,25)</f>
        <v xml:space="preserve">  CP aph. dépl-irrad (2) </v>
      </c>
      <c r="H71" s="60"/>
      <c r="I71" s="60"/>
      <c r="J71" s="60"/>
      <c r="K71" s="59"/>
      <c r="L71" s="59"/>
      <c r="M71" s="59"/>
      <c r="N71" s="9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1:27">
      <c r="A72" s="59" t="str">
        <f t="shared" si="8"/>
        <v>E4429V00</v>
      </c>
      <c r="B72" s="59" t="s">
        <v>207</v>
      </c>
      <c r="C72" s="59" t="s">
        <v>302</v>
      </c>
      <c r="D72" s="59" t="s">
        <v>308</v>
      </c>
      <c r="E72" s="59" t="str">
        <f t="shared" si="7"/>
        <v>Concentré Plaquettaire déplété-irradié (2.4E11plaq)</v>
      </c>
      <c r="F72" s="59"/>
      <c r="G72" s="59" t="str">
        <f t="shared" si="9"/>
        <v xml:space="preserve">  CP aph. dépl-irrad (2) </v>
      </c>
      <c r="H72" s="60"/>
      <c r="I72" s="60"/>
      <c r="J72" s="60"/>
      <c r="K72" s="59"/>
      <c r="L72" s="59"/>
      <c r="M72" s="59"/>
      <c r="N72" s="9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1:27">
      <c r="A73" s="59" t="str">
        <f t="shared" si="8"/>
        <v>E4429VDO</v>
      </c>
      <c r="B73" s="59" t="s">
        <v>208</v>
      </c>
      <c r="C73" s="59" t="s">
        <v>302</v>
      </c>
      <c r="D73" s="59" t="s">
        <v>313</v>
      </c>
      <c r="E73" s="59" t="str">
        <f t="shared" si="7"/>
        <v xml:space="preserve">Concentré Plaquettaire déplété-irradié #4 </v>
      </c>
      <c r="F73" s="59"/>
      <c r="G73" s="59" t="str">
        <f t="shared" si="9"/>
        <v xml:space="preserve">  CP aph. dépl-irrad (2) </v>
      </c>
      <c r="H73" s="60"/>
      <c r="I73" s="60"/>
      <c r="J73" s="60"/>
      <c r="K73" s="59"/>
      <c r="L73" s="59"/>
      <c r="M73" s="59"/>
      <c r="N73" s="9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1:27">
      <c r="A74" s="59" t="str">
        <f t="shared" si="8"/>
        <v>E4416V00</v>
      </c>
      <c r="B74" s="59" t="s">
        <v>209</v>
      </c>
      <c r="C74" s="59" t="s">
        <v>302</v>
      </c>
      <c r="D74" s="59" t="s">
        <v>314</v>
      </c>
      <c r="E74" s="59" t="str">
        <f t="shared" si="7"/>
        <v>Concentré Plaquettaire déplété -irradié (2.4E11plaq)</v>
      </c>
      <c r="F74" s="59"/>
      <c r="G74" s="59" t="str">
        <f t="shared" si="9"/>
        <v xml:space="preserve">  CP aph. dépl-irrad 2.4E</v>
      </c>
      <c r="H74" s="60"/>
      <c r="I74" s="60"/>
      <c r="J74" s="60"/>
      <c r="K74" s="59"/>
      <c r="L74" s="59"/>
      <c r="M74" s="59"/>
      <c r="N74" s="9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1:27">
      <c r="A75" s="59" t="str">
        <f t="shared" si="8"/>
        <v>E4417VC0</v>
      </c>
      <c r="B75" s="59" t="s">
        <v>210</v>
      </c>
      <c r="C75" s="59" t="s">
        <v>302</v>
      </c>
      <c r="D75" s="59" t="s">
        <v>310</v>
      </c>
      <c r="E75" s="59" t="str">
        <f t="shared" si="7"/>
        <v xml:space="preserve">Concentré Plaquettaire déplété-irradié #3 </v>
      </c>
      <c r="F75" s="59"/>
      <c r="G75" s="59" t="str">
        <f t="shared" si="9"/>
        <v xml:space="preserve">  CP aph. dépl-irrad #3</v>
      </c>
      <c r="H75" s="60"/>
      <c r="I75" s="60"/>
      <c r="J75" s="60"/>
      <c r="K75" s="59"/>
      <c r="L75" s="59"/>
      <c r="M75" s="59"/>
      <c r="N75" s="9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1:27">
      <c r="A76" s="59" t="str">
        <f t="shared" si="8"/>
        <v>E4416VC0</v>
      </c>
      <c r="B76" s="59" t="s">
        <v>211</v>
      </c>
      <c r="C76" s="59" t="s">
        <v>302</v>
      </c>
      <c r="D76" s="59" t="s">
        <v>310</v>
      </c>
      <c r="E76" s="59" t="str">
        <f t="shared" si="7"/>
        <v xml:space="preserve">Concentré Plaquettaire déplété-irradié #3 </v>
      </c>
      <c r="F76" s="59"/>
      <c r="G76" s="59" t="str">
        <f t="shared" si="9"/>
        <v xml:space="preserve">  CP aph. dépl-irrad #3</v>
      </c>
      <c r="H76" s="60"/>
      <c r="I76" s="60"/>
      <c r="J76" s="60"/>
      <c r="K76" s="59"/>
      <c r="L76" s="59"/>
      <c r="M76" s="59"/>
      <c r="N76" s="9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1:27">
      <c r="A77" s="59" t="str">
        <f t="shared" si="8"/>
        <v>E4501V00</v>
      </c>
      <c r="B77" s="59" t="s">
        <v>212</v>
      </c>
      <c r="C77" s="59" t="s">
        <v>302</v>
      </c>
      <c r="D77" s="59" t="s">
        <v>315</v>
      </c>
      <c r="E77" s="59" t="str">
        <f t="shared" si="7"/>
        <v>Concentré Plaquettaire déplété-irradié(3E11plaq)</v>
      </c>
      <c r="F77" s="59"/>
      <c r="G77" s="59" t="str">
        <f t="shared" si="9"/>
        <v xml:space="preserve">  CP aph. dépl-irrad 3 E1</v>
      </c>
      <c r="H77" s="60"/>
      <c r="I77" s="60"/>
      <c r="J77" s="60"/>
      <c r="K77" s="59"/>
      <c r="L77" s="59"/>
      <c r="M77" s="59"/>
      <c r="N77" s="9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1:27">
      <c r="A78" s="59" t="str">
        <f t="shared" si="8"/>
        <v>E4417V00</v>
      </c>
      <c r="B78" s="59" t="s">
        <v>213</v>
      </c>
      <c r="C78" s="59" t="s">
        <v>302</v>
      </c>
      <c r="D78" s="59" t="s">
        <v>316</v>
      </c>
      <c r="E78" s="59" t="str">
        <f t="shared" si="7"/>
        <v>Concentré Plaquettaire déplété-irradié (3.6E11plaq)</v>
      </c>
      <c r="F78" s="59"/>
      <c r="G78" s="59" t="str">
        <f t="shared" si="9"/>
        <v xml:space="preserve">  CP aph. dépl-irrad 3.6E</v>
      </c>
      <c r="H78" s="60"/>
      <c r="I78" s="60"/>
      <c r="J78" s="60"/>
      <c r="K78" s="59"/>
      <c r="L78" s="59"/>
      <c r="M78" s="59"/>
      <c r="N78" s="9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1:27">
      <c r="A79" s="59" t="str">
        <f t="shared" si="8"/>
        <v>E4417VD0</v>
      </c>
      <c r="B79" s="59" t="s">
        <v>214</v>
      </c>
      <c r="C79" s="59" t="s">
        <v>302</v>
      </c>
      <c r="D79" s="59" t="s">
        <v>317</v>
      </c>
      <c r="E79" s="59" t="str">
        <f t="shared" si="7"/>
        <v xml:space="preserve">Concentré Plaquettaire  déplété-irradié #4 </v>
      </c>
      <c r="F79" s="59"/>
      <c r="G79" s="59" t="str">
        <f t="shared" si="9"/>
        <v xml:space="preserve">  CP aph. dépl-irrad #4</v>
      </c>
      <c r="H79" s="60"/>
      <c r="I79" s="60"/>
      <c r="J79" s="60"/>
      <c r="K79" s="59"/>
      <c r="L79" s="59"/>
      <c r="M79" s="59"/>
      <c r="N79" s="9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1:27">
      <c r="A80" s="59" t="str">
        <f t="shared" si="8"/>
        <v>E4416VD0</v>
      </c>
      <c r="B80" s="59" t="s">
        <v>215</v>
      </c>
      <c r="C80" s="59" t="s">
        <v>302</v>
      </c>
      <c r="D80" s="59" t="s">
        <v>313</v>
      </c>
      <c r="E80" s="59" t="str">
        <f t="shared" si="7"/>
        <v xml:space="preserve">Concentré Plaquettaire déplété-irradié #4 </v>
      </c>
      <c r="F80" s="59"/>
      <c r="G80" s="59" t="str">
        <f>MID(B80,10,25)</f>
        <v xml:space="preserve">  CP aph. dépl-irrad #4</v>
      </c>
      <c r="H80" s="60"/>
      <c r="I80" s="60"/>
      <c r="J80" s="60"/>
      <c r="K80" s="59"/>
      <c r="L80" s="59"/>
      <c r="M80" s="59"/>
      <c r="N80" s="9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1:27">
      <c r="A81" s="59" t="str">
        <f t="shared" si="8"/>
        <v>E4455VA0</v>
      </c>
      <c r="B81" s="59" t="s">
        <v>216</v>
      </c>
      <c r="C81" s="59" t="s">
        <v>325</v>
      </c>
      <c r="D81" s="59"/>
      <c r="E81" s="59" t="str">
        <f t="shared" si="7"/>
        <v xml:space="preserve">PFC aph #1  dépl. pour Q </v>
      </c>
      <c r="F81" s="59"/>
      <c r="G81" s="59" t="str">
        <f t="shared" si="9"/>
        <v xml:space="preserve">  PFC aph #1  dépl. pour </v>
      </c>
      <c r="H81" s="60"/>
      <c r="I81" s="60"/>
      <c r="J81" s="60"/>
      <c r="K81" s="59"/>
      <c r="L81" s="59"/>
      <c r="M81" s="59"/>
      <c r="N81" s="9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1:27">
      <c r="A82" s="59" t="str">
        <f t="shared" si="8"/>
        <v>E4452VA0</v>
      </c>
      <c r="B82" s="59" t="s">
        <v>217</v>
      </c>
      <c r="C82" s="59" t="s">
        <v>326</v>
      </c>
      <c r="D82" s="59" t="s">
        <v>218</v>
      </c>
      <c r="E82" s="59" t="str">
        <f t="shared" si="7"/>
        <v>PFC aph #1  déplété sécurisé par Quarantaine</v>
      </c>
      <c r="F82" s="59"/>
      <c r="G82" s="59" t="str">
        <f t="shared" si="9"/>
        <v xml:space="preserve">  PFC aph #1  dépl. sécur</v>
      </c>
      <c r="H82" s="60"/>
      <c r="I82" s="60"/>
      <c r="J82" s="60"/>
      <c r="K82" s="59"/>
      <c r="L82" s="59"/>
      <c r="M82" s="59"/>
      <c r="N82" s="9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1:27">
      <c r="A83" s="59" t="str">
        <f t="shared" si="8"/>
        <v>E4455VAA</v>
      </c>
      <c r="B83" s="59" t="s">
        <v>219</v>
      </c>
      <c r="C83" s="59" t="s">
        <v>327</v>
      </c>
      <c r="D83" s="59" t="s">
        <v>328</v>
      </c>
      <c r="E83" s="59" t="str">
        <f t="shared" si="7"/>
        <v>PFC aph #1 BB1 déplété  pour Q</v>
      </c>
      <c r="F83" s="59"/>
      <c r="G83" s="59" t="str">
        <f t="shared" si="9"/>
        <v xml:space="preserve">  PFC aph #1 BB1 dépl pou</v>
      </c>
      <c r="H83" s="60"/>
      <c r="I83" s="60"/>
      <c r="J83" s="60"/>
      <c r="K83" s="59"/>
      <c r="L83" s="59"/>
      <c r="M83" s="59"/>
      <c r="N83" s="9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1:27">
      <c r="A84" s="59" t="str">
        <f t="shared" si="8"/>
        <v>E4452VAA</v>
      </c>
      <c r="B84" s="59" t="s">
        <v>220</v>
      </c>
      <c r="C84" s="59" t="s">
        <v>327</v>
      </c>
      <c r="D84" s="59" t="s">
        <v>218</v>
      </c>
      <c r="E84" s="59" t="str">
        <f t="shared" si="7"/>
        <v>PFC aph #1 BB1 déplété sécurisé par Quarantaine</v>
      </c>
      <c r="F84" s="59"/>
      <c r="G84" s="59" t="str">
        <f t="shared" si="9"/>
        <v xml:space="preserve">  PFC aph #1 BB1 dépl sec</v>
      </c>
      <c r="H84" s="60"/>
      <c r="I84" s="60"/>
      <c r="J84" s="60"/>
      <c r="K84" s="59"/>
      <c r="L84" s="59"/>
      <c r="M84" s="59"/>
      <c r="N84" s="9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  <row r="85" spans="1:27">
      <c r="A85" s="59" t="str">
        <f t="shared" si="8"/>
        <v>E4455VAB</v>
      </c>
      <c r="B85" s="59" t="s">
        <v>222</v>
      </c>
      <c r="C85" s="59" t="s">
        <v>329</v>
      </c>
      <c r="D85" s="59" t="s">
        <v>328</v>
      </c>
      <c r="E85" s="59" t="str">
        <f t="shared" si="7"/>
        <v>PFC aph #1 BB2 déplété  pour Q</v>
      </c>
      <c r="F85" s="59"/>
      <c r="G85" s="59" t="str">
        <f t="shared" si="9"/>
        <v xml:space="preserve">  PFC aph #1 BB2 dépl pou</v>
      </c>
      <c r="H85" s="60"/>
      <c r="I85" s="60"/>
      <c r="J85" s="60"/>
      <c r="K85" s="59"/>
      <c r="L85" s="59"/>
      <c r="M85" s="59"/>
      <c r="N85" s="9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</row>
    <row r="86" spans="1:27">
      <c r="A86" s="59" t="str">
        <f t="shared" si="8"/>
        <v>E4452VAB</v>
      </c>
      <c r="B86" s="59" t="s">
        <v>223</v>
      </c>
      <c r="C86" s="59" t="s">
        <v>329</v>
      </c>
      <c r="D86" s="59" t="s">
        <v>221</v>
      </c>
      <c r="E86" s="59" t="str">
        <f t="shared" si="7"/>
        <v>PFC aph #1 BB2 déplété  sécurisé par Quarantaine</v>
      </c>
      <c r="F86" s="59"/>
      <c r="G86" s="59" t="str">
        <f t="shared" si="9"/>
        <v xml:space="preserve">  PFC aph #1 BB2 depl sec</v>
      </c>
      <c r="H86" s="60"/>
      <c r="I86" s="60"/>
      <c r="J86" s="60"/>
      <c r="K86" s="59"/>
      <c r="L86" s="59"/>
      <c r="M86" s="59"/>
      <c r="N86" s="9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</row>
    <row r="87" spans="1:27">
      <c r="A87" s="59" t="str">
        <f t="shared" si="8"/>
        <v>E4455VAC</v>
      </c>
      <c r="B87" s="59" t="s">
        <v>224</v>
      </c>
      <c r="C87" s="59" t="s">
        <v>330</v>
      </c>
      <c r="D87" s="59" t="s">
        <v>328</v>
      </c>
      <c r="E87" s="59" t="str">
        <f t="shared" si="7"/>
        <v>PFC aph #1 BB3 déplété  pour Q</v>
      </c>
      <c r="F87" s="59"/>
      <c r="G87" s="59" t="str">
        <f t="shared" si="9"/>
        <v xml:space="preserve">  PFC aph #1 BB3 dépl pou</v>
      </c>
      <c r="H87" s="60"/>
      <c r="I87" s="60"/>
      <c r="J87" s="60"/>
      <c r="K87" s="59"/>
      <c r="L87" s="59"/>
      <c r="M87" s="59"/>
      <c r="N87" s="9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</row>
    <row r="88" spans="1:27">
      <c r="A88" s="59" t="str">
        <f t="shared" si="8"/>
        <v>E4452VAC</v>
      </c>
      <c r="B88" s="59" t="s">
        <v>225</v>
      </c>
      <c r="C88" s="59" t="s">
        <v>330</v>
      </c>
      <c r="D88" s="59" t="s">
        <v>221</v>
      </c>
      <c r="E88" s="59" t="str">
        <f t="shared" si="7"/>
        <v>PFC aph #1 BB3 déplété  sécurisé par Quarantaine</v>
      </c>
      <c r="F88" s="59"/>
      <c r="G88" s="59" t="str">
        <f t="shared" si="9"/>
        <v xml:space="preserve">  PFC aph #1 BB3 dépl séc</v>
      </c>
      <c r="H88" s="60"/>
      <c r="I88" s="60"/>
      <c r="J88" s="60"/>
      <c r="K88" s="59"/>
      <c r="L88" s="59"/>
      <c r="M88" s="59"/>
      <c r="N88" s="9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</row>
    <row r="89" spans="1:27">
      <c r="A89" s="59" t="str">
        <f t="shared" si="8"/>
        <v>E4455VAD</v>
      </c>
      <c r="B89" s="59" t="s">
        <v>226</v>
      </c>
      <c r="C89" s="59" t="s">
        <v>331</v>
      </c>
      <c r="D89" s="59" t="s">
        <v>328</v>
      </c>
      <c r="E89" s="59" t="str">
        <f t="shared" si="7"/>
        <v>PFC aph #1 BB4 déplété  pour Q</v>
      </c>
      <c r="F89" s="59"/>
      <c r="G89" s="59" t="str">
        <f t="shared" si="9"/>
        <v xml:space="preserve">  PFC aph #1 BB4 dépl pou</v>
      </c>
      <c r="H89" s="60"/>
      <c r="I89" s="60"/>
      <c r="J89" s="60"/>
      <c r="K89" s="59"/>
      <c r="L89" s="59"/>
      <c r="M89" s="59"/>
      <c r="N89" s="9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</row>
    <row r="90" spans="1:27">
      <c r="A90" s="59" t="str">
        <f t="shared" si="8"/>
        <v>E4452VAD</v>
      </c>
      <c r="B90" s="59" t="s">
        <v>227</v>
      </c>
      <c r="C90" s="59" t="s">
        <v>331</v>
      </c>
      <c r="D90" s="59" t="s">
        <v>221</v>
      </c>
      <c r="E90" s="59" t="str">
        <f t="shared" si="7"/>
        <v>PFC aph #1 BB4 déplété  sécurisé par Quarantaine</v>
      </c>
      <c r="F90" s="59"/>
      <c r="G90" s="59" t="str">
        <f t="shared" si="9"/>
        <v xml:space="preserve">  PFC aph #1 BB4 depl sec</v>
      </c>
      <c r="H90" s="60"/>
      <c r="I90" s="60"/>
      <c r="J90" s="60"/>
      <c r="K90" s="59"/>
      <c r="L90" s="59"/>
      <c r="M90" s="59"/>
      <c r="N90" s="9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</row>
    <row r="91" spans="1:27">
      <c r="A91" s="59" t="str">
        <f t="shared" si="8"/>
        <v>A0007VA0</v>
      </c>
      <c r="B91" s="59" t="s">
        <v>228</v>
      </c>
      <c r="C91" s="59" t="s">
        <v>332</v>
      </c>
      <c r="D91" s="59"/>
      <c r="E91" s="59" t="str">
        <f t="shared" si="7"/>
        <v xml:space="preserve">PFC aph #1, pour Q, Ac-HBs&gt; </v>
      </c>
      <c r="F91" s="59"/>
      <c r="G91" s="59" t="str">
        <f t="shared" si="9"/>
        <v xml:space="preserve">  PFC aph #1, pour Q, Ac-</v>
      </c>
      <c r="H91" s="60"/>
      <c r="I91" s="60"/>
      <c r="J91" s="60"/>
      <c r="K91" s="59"/>
      <c r="L91" s="59"/>
      <c r="M91" s="59"/>
      <c r="N91" s="9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</row>
    <row r="92" spans="1:27">
      <c r="A92" s="59" t="str">
        <f t="shared" si="8"/>
        <v>A0008VA0</v>
      </c>
      <c r="B92" s="59" t="s">
        <v>229</v>
      </c>
      <c r="C92" s="59" t="s">
        <v>350</v>
      </c>
      <c r="D92" s="59"/>
      <c r="E92" s="59" t="str">
        <f t="shared" si="7"/>
        <v xml:space="preserve">PFC aph #1, sécur Q, Ac-HBs&gt;                                       PFC déplété, AcHBs &gt;&gt;10'000 </v>
      </c>
      <c r="F92" s="59"/>
      <c r="G92" s="59" t="str">
        <f t="shared" si="9"/>
        <v xml:space="preserve">  PFC aph #1, sécur Q, Ac</v>
      </c>
      <c r="H92" s="60"/>
      <c r="I92" s="60"/>
      <c r="J92" s="60"/>
      <c r="K92" s="59"/>
      <c r="L92" s="59"/>
      <c r="M92" s="59"/>
      <c r="N92" s="9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</row>
    <row r="93" spans="1:27">
      <c r="A93" s="59" t="str">
        <f t="shared" si="8"/>
        <v>E4455VB0</v>
      </c>
      <c r="B93" s="59" t="s">
        <v>230</v>
      </c>
      <c r="C93" s="59" t="s">
        <v>333</v>
      </c>
      <c r="D93" s="59" t="s">
        <v>328</v>
      </c>
      <c r="E93" s="59" t="str">
        <f t="shared" si="7"/>
        <v>PFC aph #2  déplété  pour Q</v>
      </c>
      <c r="F93" s="59"/>
      <c r="G93" s="59" t="str">
        <f t="shared" si="9"/>
        <v xml:space="preserve">  PFC aph #2  dépl. pour </v>
      </c>
      <c r="H93" s="60"/>
      <c r="I93" s="60"/>
      <c r="J93" s="60"/>
      <c r="K93" s="59"/>
      <c r="L93" s="59"/>
      <c r="M93" s="59"/>
      <c r="N93" s="9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</row>
    <row r="94" spans="1:27">
      <c r="A94" s="59" t="str">
        <f t="shared" si="8"/>
        <v>E4452VB0</v>
      </c>
      <c r="B94" s="59" t="s">
        <v>231</v>
      </c>
      <c r="C94" s="59" t="s">
        <v>333</v>
      </c>
      <c r="D94" s="59" t="s">
        <v>218</v>
      </c>
      <c r="E94" s="59" t="str">
        <f t="shared" si="7"/>
        <v>PFC aph #2  déplété sécurisé par Quarantaine</v>
      </c>
      <c r="F94" s="59"/>
      <c r="G94" s="59" t="str">
        <f t="shared" si="9"/>
        <v xml:space="preserve">  PFC aph #2  dépl. sécur</v>
      </c>
      <c r="H94" s="60"/>
      <c r="I94" s="60"/>
      <c r="J94" s="60"/>
      <c r="K94" s="59"/>
      <c r="L94" s="59"/>
      <c r="M94" s="59"/>
      <c r="N94" s="9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</row>
    <row r="95" spans="1:27">
      <c r="A95" s="59" t="str">
        <f t="shared" si="8"/>
        <v>E4455VBA</v>
      </c>
      <c r="B95" s="59" t="s">
        <v>232</v>
      </c>
      <c r="C95" s="59" t="s">
        <v>334</v>
      </c>
      <c r="D95" s="59" t="s">
        <v>328</v>
      </c>
      <c r="E95" s="59" t="str">
        <f t="shared" si="7"/>
        <v>PFC aph #2 BB1 déplété  pour Q</v>
      </c>
      <c r="F95" s="59"/>
      <c r="G95" s="59" t="str">
        <f t="shared" si="9"/>
        <v xml:space="preserve">  PFC aph #2 BB1 dépl pou</v>
      </c>
      <c r="H95" s="60"/>
      <c r="I95" s="60"/>
      <c r="J95" s="60"/>
      <c r="K95" s="59"/>
      <c r="L95" s="59"/>
      <c r="M95" s="59"/>
      <c r="N95" s="9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</row>
    <row r="96" spans="1:27">
      <c r="A96" s="59" t="str">
        <f t="shared" si="8"/>
        <v>E4452VBA</v>
      </c>
      <c r="B96" s="59" t="s">
        <v>233</v>
      </c>
      <c r="C96" s="59" t="s">
        <v>334</v>
      </c>
      <c r="D96" s="59" t="s">
        <v>221</v>
      </c>
      <c r="E96" s="59" t="str">
        <f t="shared" si="7"/>
        <v>PFC aph #2 BB1 déplété  sécurisé par Quarantaine</v>
      </c>
      <c r="F96" s="59"/>
      <c r="G96" s="59" t="str">
        <f t="shared" si="9"/>
        <v xml:space="preserve">  PFC aph #2 BB1 dépl sec</v>
      </c>
      <c r="H96" s="60"/>
      <c r="I96" s="60"/>
      <c r="J96" s="60"/>
      <c r="K96" s="59"/>
      <c r="L96" s="59"/>
      <c r="M96" s="59"/>
      <c r="N96" s="9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</row>
    <row r="97" spans="1:27">
      <c r="A97" s="59" t="str">
        <f t="shared" si="8"/>
        <v>E4455VBB</v>
      </c>
      <c r="B97" s="59" t="s">
        <v>234</v>
      </c>
      <c r="C97" s="59" t="s">
        <v>335</v>
      </c>
      <c r="D97" s="59" t="s">
        <v>328</v>
      </c>
      <c r="E97" s="59" t="str">
        <f t="shared" si="7"/>
        <v>PFC aph #2 BB2 déplété  pour Q</v>
      </c>
      <c r="F97" s="59"/>
      <c r="G97" s="59" t="str">
        <f t="shared" si="9"/>
        <v xml:space="preserve">  PFC aph #2 BB2 dépl pou</v>
      </c>
      <c r="H97" s="60"/>
      <c r="I97" s="60"/>
      <c r="J97" s="60"/>
      <c r="K97" s="59"/>
      <c r="L97" s="59"/>
      <c r="M97" s="59"/>
      <c r="N97" s="9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</row>
    <row r="98" spans="1:27">
      <c r="A98" s="59" t="str">
        <f t="shared" si="8"/>
        <v>E4452VBB</v>
      </c>
      <c r="B98" s="59" t="s">
        <v>235</v>
      </c>
      <c r="C98" s="59" t="s">
        <v>335</v>
      </c>
      <c r="D98" s="59" t="s">
        <v>218</v>
      </c>
      <c r="E98" s="59" t="str">
        <f t="shared" si="7"/>
        <v>PFC aph #2 BB2 déplété sécurisé par Quarantaine</v>
      </c>
      <c r="F98" s="59"/>
      <c r="G98" s="59" t="str">
        <f t="shared" si="9"/>
        <v xml:space="preserve">  PFC aph #2 BB2 dépl sec</v>
      </c>
      <c r="H98" s="60"/>
      <c r="I98" s="60"/>
      <c r="J98" s="60"/>
      <c r="K98" s="59"/>
      <c r="L98" s="59"/>
      <c r="M98" s="59"/>
      <c r="N98" s="9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</row>
    <row r="99" spans="1:27">
      <c r="A99" s="59" t="str">
        <f t="shared" si="8"/>
        <v>E4455VBC</v>
      </c>
      <c r="B99" s="59" t="s">
        <v>236</v>
      </c>
      <c r="C99" s="59" t="s">
        <v>336</v>
      </c>
      <c r="D99" s="59" t="s">
        <v>328</v>
      </c>
      <c r="E99" s="59" t="str">
        <f t="shared" si="7"/>
        <v xml:space="preserve"> PFC aph #2 BB3 déplété  pour Q</v>
      </c>
      <c r="F99" s="59"/>
      <c r="G99" s="59" t="str">
        <f>MID(B99,10,25)</f>
        <v xml:space="preserve">  PFC aph #2 BB3 dépl pou</v>
      </c>
      <c r="H99" s="60"/>
      <c r="I99" s="60"/>
      <c r="J99" s="60"/>
      <c r="K99" s="59"/>
      <c r="L99" s="59"/>
      <c r="M99" s="59"/>
      <c r="N99" s="9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</row>
    <row r="100" spans="1:27">
      <c r="A100" s="59" t="str">
        <f t="shared" si="8"/>
        <v>E4452VBC</v>
      </c>
      <c r="B100" s="59" t="s">
        <v>237</v>
      </c>
      <c r="C100" s="59" t="s">
        <v>336</v>
      </c>
      <c r="D100" s="59" t="s">
        <v>218</v>
      </c>
      <c r="E100" s="59" t="str">
        <f t="shared" si="7"/>
        <v xml:space="preserve"> PFC aph #2 BB3 déplété sécurisé par Quarantaine</v>
      </c>
      <c r="F100" s="59"/>
      <c r="G100" s="59" t="str">
        <f t="shared" si="9"/>
        <v xml:space="preserve">  PFC aph #2 BB3 dépl sec</v>
      </c>
      <c r="H100" s="60"/>
      <c r="I100" s="60"/>
      <c r="J100" s="60"/>
      <c r="K100" s="59"/>
      <c r="L100" s="59"/>
      <c r="M100" s="59"/>
      <c r="N100" s="9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</row>
    <row r="101" spans="1:27">
      <c r="A101" s="59" t="str">
        <f t="shared" si="8"/>
        <v>E4455VBD</v>
      </c>
      <c r="B101" s="59" t="s">
        <v>238</v>
      </c>
      <c r="C101" s="59" t="s">
        <v>337</v>
      </c>
      <c r="D101" s="59" t="s">
        <v>328</v>
      </c>
      <c r="E101" s="59" t="str">
        <f t="shared" si="7"/>
        <v>PFC aph #2 BB4 déplété  pour Q</v>
      </c>
      <c r="F101" s="59"/>
      <c r="G101" s="59" t="str">
        <f t="shared" si="9"/>
        <v xml:space="preserve">  PFC aph #2 BB4 dépl pou</v>
      </c>
      <c r="H101" s="60"/>
      <c r="I101" s="60"/>
      <c r="J101" s="60"/>
      <c r="K101" s="59"/>
      <c r="L101" s="59"/>
      <c r="M101" s="59"/>
      <c r="N101" s="9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</row>
    <row r="102" spans="1:27">
      <c r="A102" s="59" t="str">
        <f t="shared" si="8"/>
        <v>E4452VBD</v>
      </c>
      <c r="B102" s="59" t="s">
        <v>239</v>
      </c>
      <c r="C102" s="59" t="s">
        <v>337</v>
      </c>
      <c r="D102" s="59" t="s">
        <v>218</v>
      </c>
      <c r="E102" s="59" t="str">
        <f t="shared" si="7"/>
        <v>PFC aph #2 BB4 déplété sécurisé par Quarantaine</v>
      </c>
      <c r="F102" s="59"/>
      <c r="G102" s="59" t="str">
        <f t="shared" si="9"/>
        <v xml:space="preserve">  PFC aph #2 BB4 dépl sec</v>
      </c>
      <c r="H102" s="60"/>
      <c r="I102" s="60"/>
      <c r="J102" s="60"/>
      <c r="K102" s="59"/>
      <c r="L102" s="59"/>
      <c r="M102" s="59"/>
      <c r="N102" s="9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</row>
    <row r="103" spans="1:27">
      <c r="A103" s="59" t="str">
        <f t="shared" si="8"/>
        <v>A0007VB0</v>
      </c>
      <c r="B103" s="59" t="s">
        <v>240</v>
      </c>
      <c r="C103" s="59" t="s">
        <v>338</v>
      </c>
      <c r="D103" s="59"/>
      <c r="E103" s="59" t="str">
        <f t="shared" si="7"/>
        <v xml:space="preserve">PFC aph #2, pour Q, Ac-HBs&gt; </v>
      </c>
      <c r="F103" s="59"/>
      <c r="G103" s="59" t="str">
        <f t="shared" si="9"/>
        <v xml:space="preserve">  PFC aph #2, pour Q, Ac-</v>
      </c>
      <c r="H103" s="60"/>
      <c r="I103" s="60"/>
      <c r="J103" s="60"/>
      <c r="K103" s="59"/>
      <c r="L103" s="59"/>
      <c r="M103" s="59"/>
      <c r="N103" s="9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</row>
    <row r="104" spans="1:27">
      <c r="A104" s="59" t="str">
        <f>MID(B104,1,8)</f>
        <v>A0008VB0</v>
      </c>
      <c r="B104" s="59" t="s">
        <v>349</v>
      </c>
      <c r="C104" s="59" t="s">
        <v>338</v>
      </c>
      <c r="D104" s="59"/>
      <c r="E104" s="59" t="str">
        <f t="shared" si="7"/>
        <v xml:space="preserve">PFC aph #2, pour Q, Ac-HBs&gt; </v>
      </c>
      <c r="F104" s="59"/>
      <c r="G104" s="59" t="str">
        <f t="shared" si="9"/>
        <v/>
      </c>
      <c r="H104" s="60"/>
      <c r="I104" s="60"/>
      <c r="J104" s="60"/>
      <c r="K104" s="59"/>
      <c r="L104" s="59"/>
      <c r="M104" s="59"/>
      <c r="N104" s="9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</row>
    <row r="105" spans="1:27">
      <c r="A105" s="59" t="str">
        <f t="shared" si="8"/>
        <v>E4455VC0</v>
      </c>
      <c r="B105" s="59" t="s">
        <v>241</v>
      </c>
      <c r="C105" s="59" t="s">
        <v>339</v>
      </c>
      <c r="D105" s="59" t="s">
        <v>328</v>
      </c>
      <c r="E105" s="59" t="str">
        <f t="shared" si="7"/>
        <v>PFC aph. #3 déplété  pour Q</v>
      </c>
      <c r="F105" s="59"/>
      <c r="G105" s="59" t="str">
        <f t="shared" si="9"/>
        <v xml:space="preserve">  PFC aph. #3 dépl. pour </v>
      </c>
      <c r="H105" s="60"/>
      <c r="I105" s="60"/>
      <c r="J105" s="60"/>
      <c r="K105" s="59"/>
      <c r="L105" s="59"/>
      <c r="M105" s="59"/>
      <c r="N105" s="9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</row>
    <row r="106" spans="1:27">
      <c r="A106" s="59" t="str">
        <f t="shared" si="8"/>
        <v>E4452VC0</v>
      </c>
      <c r="B106" s="59" t="s">
        <v>242</v>
      </c>
      <c r="C106" s="59" t="s">
        <v>339</v>
      </c>
      <c r="D106" s="59" t="s">
        <v>218</v>
      </c>
      <c r="E106" s="59" t="str">
        <f t="shared" si="7"/>
        <v>PFC aph. #3 déplété sécurisé par Quarantaine</v>
      </c>
      <c r="F106" s="59"/>
      <c r="G106" s="59" t="str">
        <f t="shared" si="9"/>
        <v xml:space="preserve">  PFC aph. #3 dépl. sécur</v>
      </c>
      <c r="H106" s="60"/>
      <c r="I106" s="60"/>
      <c r="J106" s="60"/>
      <c r="K106" s="59"/>
      <c r="L106" s="59"/>
      <c r="M106" s="59"/>
      <c r="N106" s="9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</row>
    <row r="107" spans="1:27">
      <c r="A107" s="59" t="str">
        <f t="shared" si="8"/>
        <v>E4455VD0</v>
      </c>
      <c r="B107" s="59" t="s">
        <v>243</v>
      </c>
      <c r="C107" s="59" t="s">
        <v>340</v>
      </c>
      <c r="D107" s="59" t="s">
        <v>328</v>
      </c>
      <c r="E107" s="59" t="str">
        <f t="shared" si="7"/>
        <v>PFC aph. #4 déplété  pour Q</v>
      </c>
      <c r="F107" s="59"/>
      <c r="G107" s="59" t="str">
        <f t="shared" si="9"/>
        <v xml:space="preserve">  PFC aph. #4 dépl. pour </v>
      </c>
      <c r="H107" s="60"/>
      <c r="I107" s="60"/>
      <c r="J107" s="60"/>
      <c r="K107" s="59"/>
      <c r="L107" s="59"/>
      <c r="M107" s="59"/>
      <c r="N107" s="9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</row>
    <row r="108" spans="1:27">
      <c r="A108" s="59" t="str">
        <f t="shared" si="8"/>
        <v>E4452VD0</v>
      </c>
      <c r="B108" s="59" t="s">
        <v>244</v>
      </c>
      <c r="C108" s="59" t="s">
        <v>340</v>
      </c>
      <c r="D108" s="59" t="s">
        <v>221</v>
      </c>
      <c r="E108" s="59" t="str">
        <f t="shared" si="7"/>
        <v>PFC aph. #4 déplété  sécurisé par Quarantaine</v>
      </c>
      <c r="F108" s="59"/>
      <c r="G108" s="59" t="str">
        <f t="shared" si="9"/>
        <v xml:space="preserve">  PFC aph. #4 dépl. sécur</v>
      </c>
      <c r="H108" s="60"/>
      <c r="I108" s="60"/>
      <c r="J108" s="60"/>
      <c r="K108" s="59"/>
      <c r="L108" s="59"/>
      <c r="M108" s="59"/>
      <c r="N108" s="9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</row>
    <row r="109" spans="1:27">
      <c r="A109" s="59" t="str">
        <f t="shared" si="8"/>
        <v>E4447100</v>
      </c>
      <c r="B109" s="59" t="s">
        <v>245</v>
      </c>
      <c r="C109" s="59" t="s">
        <v>341</v>
      </c>
      <c r="D109" s="59"/>
      <c r="E109" s="59" t="str">
        <f t="shared" si="7"/>
        <v xml:space="preserve">PFC autotransfusion </v>
      </c>
      <c r="F109" s="59" t="s">
        <v>246</v>
      </c>
      <c r="G109" s="59" t="str">
        <f t="shared" si="9"/>
        <v xml:space="preserve">  PFC autotransfusion</v>
      </c>
      <c r="H109" s="60"/>
      <c r="I109" s="60"/>
      <c r="J109" s="60"/>
      <c r="K109" s="59"/>
      <c r="L109" s="59"/>
      <c r="M109" s="59"/>
      <c r="N109" s="9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</row>
    <row r="110" spans="1:27">
      <c r="A110" s="59" t="str">
        <f t="shared" si="8"/>
        <v>E4454V00</v>
      </c>
      <c r="B110" s="59" t="s">
        <v>247</v>
      </c>
      <c r="C110" s="59" t="s">
        <v>318</v>
      </c>
      <c r="D110" s="59" t="s">
        <v>328</v>
      </c>
      <c r="E110" s="59" t="str">
        <f t="shared" si="7"/>
        <v>PFC de ST déplété  pour Q</v>
      </c>
      <c r="F110" s="59"/>
      <c r="G110" s="59" t="str">
        <f t="shared" si="9"/>
        <v xml:space="preserve">  PFC de ST dépl pour Q</v>
      </c>
      <c r="H110" s="60"/>
      <c r="I110" s="60"/>
      <c r="J110" s="60"/>
      <c r="K110" s="59"/>
      <c r="L110" s="59"/>
      <c r="M110" s="59"/>
      <c r="N110" s="9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</row>
    <row r="111" spans="1:27">
      <c r="A111" s="59" t="str">
        <f t="shared" si="8"/>
        <v>A0009V00</v>
      </c>
      <c r="B111" s="59" t="s">
        <v>248</v>
      </c>
      <c r="C111" s="59" t="s">
        <v>342</v>
      </c>
      <c r="D111" s="59"/>
      <c r="E111" s="59" t="str">
        <f t="shared" si="7"/>
        <v xml:space="preserve">PFC de ST dépl pour Q, AC-HBs  PFC de ST </v>
      </c>
      <c r="F111" s="59"/>
      <c r="G111" s="59" t="str">
        <f t="shared" si="9"/>
        <v xml:space="preserve">  PFC de ST dépl pour Q, </v>
      </c>
      <c r="H111" s="60"/>
      <c r="I111" s="60"/>
      <c r="J111" s="60"/>
      <c r="K111" s="59"/>
      <c r="L111" s="59"/>
      <c r="M111" s="59"/>
      <c r="N111" s="9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</row>
    <row r="112" spans="1:27">
      <c r="A112" s="59" t="str">
        <f t="shared" si="8"/>
        <v>E4456V00</v>
      </c>
      <c r="B112" s="59" t="s">
        <v>249</v>
      </c>
      <c r="C112" s="59" t="s">
        <v>318</v>
      </c>
      <c r="D112" s="59" t="s">
        <v>218</v>
      </c>
      <c r="E112" s="59" t="str">
        <f t="shared" si="7"/>
        <v>PFC de ST déplété sécurisé par Quarantaine</v>
      </c>
      <c r="F112" s="59"/>
      <c r="G112" s="59" t="str">
        <f t="shared" si="9"/>
        <v xml:space="preserve">  PFC de STdépl sécur Q</v>
      </c>
      <c r="H112" s="60"/>
      <c r="I112" s="60"/>
      <c r="J112" s="60"/>
      <c r="K112" s="59"/>
      <c r="L112" s="59"/>
      <c r="M112" s="59"/>
      <c r="N112" s="9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</row>
    <row r="113" spans="1:27">
      <c r="A113" s="59" t="str">
        <f t="shared" si="8"/>
        <v>A0010V00</v>
      </c>
      <c r="B113" s="59" t="s">
        <v>250</v>
      </c>
      <c r="C113" s="59" t="s">
        <v>343</v>
      </c>
      <c r="D113" s="59"/>
      <c r="E113" s="59" t="str">
        <f t="shared" si="7"/>
        <v xml:space="preserve">PFC de STdépl sécur Q, Ac-HBs&gt; PFC déplété, AcHBs &gt;&gt;  </v>
      </c>
      <c r="F113" s="59"/>
      <c r="G113" s="59" t="str">
        <f t="shared" si="9"/>
        <v xml:space="preserve">  PFC de STdépl sécur Q, </v>
      </c>
      <c r="H113" s="60"/>
      <c r="I113" s="60"/>
      <c r="J113" s="60"/>
      <c r="K113" s="59"/>
      <c r="L113" s="59"/>
      <c r="M113" s="59"/>
      <c r="N113" s="9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</row>
    <row r="114" spans="1:27">
      <c r="A114" s="59" t="str">
        <f t="shared" si="8"/>
        <v>E4466VA0</v>
      </c>
      <c r="B114" s="59" t="s">
        <v>251</v>
      </c>
      <c r="C114" s="59" t="s">
        <v>319</v>
      </c>
      <c r="D114" s="59"/>
      <c r="E114" s="59" t="str">
        <f t="shared" si="7"/>
        <v xml:space="preserve">PLAS dépl. d'aph. FRAC #1 (24h PFC d'aphérèse  #1 </v>
      </c>
      <c r="F114" s="59" t="s">
        <v>252</v>
      </c>
      <c r="G114" s="59" t="str">
        <f t="shared" si="9"/>
        <v xml:space="preserve">  PLAS dépl. d'aph. FRAC </v>
      </c>
      <c r="H114" s="60"/>
      <c r="I114" s="60"/>
      <c r="J114" s="60"/>
      <c r="K114" s="59"/>
      <c r="L114" s="59"/>
      <c r="M114" s="59"/>
      <c r="N114" s="9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</row>
    <row r="115" spans="1:27">
      <c r="A115" s="59" t="str">
        <f t="shared" si="8"/>
        <v>E4466VB0</v>
      </c>
      <c r="B115" s="59" t="s">
        <v>253</v>
      </c>
      <c r="C115" s="59" t="s">
        <v>320</v>
      </c>
      <c r="D115" s="59"/>
      <c r="E115" s="59" t="str">
        <f t="shared" si="7"/>
        <v xml:space="preserve">PLAS dépl. d'aph. FRAC #2 (24h PFC d'aphérèse  #2 </v>
      </c>
      <c r="F115" s="59" t="s">
        <v>252</v>
      </c>
      <c r="G115" s="59" t="str">
        <f t="shared" si="9"/>
        <v xml:space="preserve">  PLAS dépl. d'aph. FRAC </v>
      </c>
      <c r="H115" s="60"/>
      <c r="I115" s="60"/>
      <c r="J115" s="60"/>
      <c r="K115" s="59"/>
      <c r="L115" s="59"/>
      <c r="M115" s="59"/>
      <c r="N115" s="9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</row>
    <row r="116" spans="1:27">
      <c r="A116" s="59" t="str">
        <f t="shared" si="8"/>
        <v>E4466V00</v>
      </c>
      <c r="B116" s="59" t="s">
        <v>254</v>
      </c>
      <c r="C116" s="59" t="s">
        <v>321</v>
      </c>
      <c r="D116" s="59"/>
      <c r="E116" s="59" t="str">
        <f t="shared" si="7"/>
        <v xml:space="preserve">PLAS depl. d'aph. Frac (24h)   PFC d'aphérèse </v>
      </c>
      <c r="F116" s="59" t="s">
        <v>255</v>
      </c>
      <c r="G116" s="59" t="str">
        <f t="shared" si="9"/>
        <v xml:space="preserve">  PLAS depl. d'aph. Frac </v>
      </c>
      <c r="H116" s="60"/>
      <c r="I116" s="60"/>
      <c r="J116" s="60"/>
      <c r="K116" s="59"/>
      <c r="L116" s="59"/>
      <c r="M116" s="59"/>
      <c r="N116" s="9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</row>
    <row r="117" spans="1:27">
      <c r="A117" s="59" t="str">
        <f t="shared" si="8"/>
        <v>E4465V00</v>
      </c>
      <c r="B117" s="59" t="s">
        <v>256</v>
      </c>
      <c r="C117" s="59" t="s">
        <v>344</v>
      </c>
      <c r="D117" s="59"/>
      <c r="E117" s="59" t="str">
        <f t="shared" si="7"/>
        <v xml:space="preserve">PLAS dépl. de ST Frac.(24hrs)  PFC de sang total </v>
      </c>
      <c r="F117" s="59" t="s">
        <v>257</v>
      </c>
      <c r="G117" s="59" t="str">
        <f t="shared" si="9"/>
        <v xml:space="preserve">  PLAS dépl. de ST Frac.(</v>
      </c>
      <c r="H117" s="60"/>
      <c r="I117" s="60"/>
      <c r="J117" s="60"/>
      <c r="K117" s="59"/>
      <c r="L117" s="59"/>
      <c r="M117" s="59"/>
      <c r="N117" s="9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</row>
    <row r="118" spans="1:27">
      <c r="A118" s="59" t="str">
        <f t="shared" si="8"/>
        <v>E0009V00</v>
      </c>
      <c r="B118" s="59" t="s">
        <v>258</v>
      </c>
      <c r="C118" s="59" t="s">
        <v>345</v>
      </c>
      <c r="D118" s="59"/>
      <c r="E118" s="59" t="str">
        <f t="shared" si="7"/>
        <v xml:space="preserve">ST - matière première </v>
      </c>
      <c r="F118" s="59"/>
      <c r="G118" s="59" t="str">
        <f t="shared" si="9"/>
        <v xml:space="preserve">  ST - matière première</v>
      </c>
      <c r="H118" s="60"/>
      <c r="I118" s="60"/>
      <c r="J118" s="60"/>
      <c r="K118" s="59"/>
      <c r="L118" s="59"/>
      <c r="M118" s="59"/>
      <c r="N118" s="9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</row>
    <row r="119" spans="1:27">
      <c r="A119" s="59" t="str">
        <f t="shared" si="8"/>
        <v>E0053100</v>
      </c>
      <c r="B119" s="59" t="s">
        <v>259</v>
      </c>
      <c r="C119" s="59" t="s">
        <v>346</v>
      </c>
      <c r="D119" s="59"/>
      <c r="E119" s="59" t="str">
        <f t="shared" si="7"/>
        <v xml:space="preserve">ST auto  CPDA-1 </v>
      </c>
      <c r="F119" s="59"/>
      <c r="G119" s="59" t="str">
        <f t="shared" si="9"/>
        <v xml:space="preserve">  ST auto  CPDA-1</v>
      </c>
      <c r="H119" s="60"/>
      <c r="I119" s="60"/>
      <c r="J119" s="60"/>
      <c r="K119" s="59"/>
      <c r="L119" s="59"/>
      <c r="M119" s="59"/>
      <c r="N119" s="9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</row>
    <row r="120" spans="1:27">
      <c r="A120" s="59" t="str">
        <f t="shared" si="8"/>
        <v>E4396100</v>
      </c>
      <c r="B120" s="59" t="s">
        <v>260</v>
      </c>
      <c r="C120" s="59" t="s">
        <v>346</v>
      </c>
      <c r="D120" s="59" t="s">
        <v>347</v>
      </c>
      <c r="E120" s="59" t="str">
        <f t="shared" si="7"/>
        <v>ST auto  CPDA-1  déplété</v>
      </c>
      <c r="F120" s="59" t="s">
        <v>261</v>
      </c>
      <c r="G120" s="59" t="str">
        <f t="shared" si="9"/>
        <v xml:space="preserve">  ST auto  CPDA-1 déplété</v>
      </c>
      <c r="H120" s="60"/>
      <c r="I120" s="60"/>
      <c r="J120" s="60"/>
      <c r="K120" s="59"/>
      <c r="L120" s="59"/>
      <c r="M120" s="59"/>
      <c r="N120" s="9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</row>
    <row r="121" spans="1:27">
      <c r="A121" s="59" t="str">
        <f t="shared" si="8"/>
        <v>E0056R00</v>
      </c>
      <c r="B121" s="59" t="s">
        <v>262</v>
      </c>
      <c r="C121" s="59" t="s">
        <v>348</v>
      </c>
      <c r="D121" s="59"/>
      <c r="E121" s="59" t="str">
        <f t="shared" si="7"/>
        <v xml:space="preserve">Sang total pour labo  </v>
      </c>
      <c r="F121" s="59"/>
      <c r="G121" s="59"/>
      <c r="H121" s="60"/>
      <c r="I121" s="60"/>
      <c r="J121" s="60"/>
      <c r="K121" s="59"/>
      <c r="L121" s="59"/>
      <c r="M121" s="59"/>
      <c r="N121" s="9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</row>
    <row r="122" spans="1:27">
      <c r="A122" s="59" t="s">
        <v>377</v>
      </c>
      <c r="B122" s="59"/>
      <c r="C122" s="59" t="s">
        <v>376</v>
      </c>
      <c r="D122" s="59" t="s">
        <v>378</v>
      </c>
      <c r="E122" s="59" t="str">
        <f>C122&amp;" "&amp;D122</f>
        <v>Exsanguino transfusion de sang déleucocyté irradié</v>
      </c>
      <c r="F122" s="59"/>
      <c r="G122" s="59"/>
      <c r="H122" s="60"/>
      <c r="I122" s="60"/>
      <c r="J122" s="60"/>
      <c r="K122" s="59"/>
      <c r="L122" s="59"/>
      <c r="M122" s="59"/>
      <c r="N122" s="9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</row>
    <row r="123" spans="1:27">
      <c r="A123" s="59"/>
      <c r="B123" s="59"/>
      <c r="C123" s="59"/>
      <c r="D123" s="59"/>
      <c r="E123" s="59" t="str">
        <f t="shared" si="7"/>
        <v xml:space="preserve"> </v>
      </c>
      <c r="F123" s="59"/>
      <c r="G123" s="59"/>
      <c r="H123" s="60"/>
      <c r="I123" s="60"/>
      <c r="J123" s="60"/>
      <c r="K123" s="59"/>
      <c r="L123" s="59"/>
      <c r="M123" s="59"/>
      <c r="N123" s="9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</row>
    <row r="124" spans="1:27">
      <c r="A124" s="59"/>
      <c r="B124" s="59" t="s">
        <v>263</v>
      </c>
      <c r="C124" s="59"/>
      <c r="D124" s="59"/>
      <c r="E124" s="59" t="str">
        <f t="shared" si="7"/>
        <v xml:space="preserve"> </v>
      </c>
      <c r="F124" s="59"/>
      <c r="G124" s="59"/>
      <c r="H124" s="60"/>
      <c r="I124" s="60"/>
      <c r="J124" s="60"/>
      <c r="K124" s="59"/>
      <c r="L124" s="59"/>
      <c r="M124" s="59"/>
      <c r="N124" s="9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</row>
    <row r="125" spans="1:27">
      <c r="A125" s="59"/>
      <c r="B125" s="59" t="s">
        <v>264</v>
      </c>
      <c r="C125" s="59"/>
      <c r="D125" s="59"/>
      <c r="E125" s="59" t="str">
        <f t="shared" si="7"/>
        <v xml:space="preserve"> </v>
      </c>
      <c r="F125" s="59"/>
      <c r="G125" s="59"/>
      <c r="H125" s="60"/>
      <c r="I125" s="60"/>
      <c r="J125" s="60"/>
      <c r="K125" s="59"/>
      <c r="L125" s="59"/>
      <c r="M125" s="59"/>
      <c r="N125" s="9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</row>
    <row r="126" spans="1:27">
      <c r="A126" s="59"/>
      <c r="B126" s="59"/>
      <c r="C126" s="59"/>
      <c r="D126" s="59"/>
      <c r="E126" s="59" t="str">
        <f t="shared" si="7"/>
        <v xml:space="preserve"> </v>
      </c>
      <c r="F126" s="59"/>
      <c r="G126" s="59"/>
      <c r="H126" s="60"/>
      <c r="I126" s="60"/>
      <c r="J126" s="60"/>
      <c r="K126" s="59"/>
      <c r="L126" s="59"/>
      <c r="M126" s="59"/>
      <c r="N126" s="9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</row>
    <row r="127" spans="1:27">
      <c r="A127" s="59"/>
      <c r="B127" s="59" t="s">
        <v>265</v>
      </c>
      <c r="C127" s="59"/>
      <c r="D127" s="59"/>
      <c r="E127" s="59" t="str">
        <f t="shared" si="7"/>
        <v xml:space="preserve"> </v>
      </c>
      <c r="F127" s="59"/>
      <c r="G127" s="59"/>
      <c r="H127" s="60"/>
      <c r="I127" s="60"/>
      <c r="J127" s="60"/>
      <c r="K127" s="59"/>
      <c r="L127" s="59"/>
      <c r="M127" s="59"/>
      <c r="N127" s="9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</row>
    <row r="128" spans="1:27">
      <c r="A128" s="59"/>
      <c r="B128" s="59"/>
      <c r="C128" s="59"/>
      <c r="D128" s="59"/>
      <c r="E128" s="59" t="str">
        <f t="shared" si="7"/>
        <v xml:space="preserve"> </v>
      </c>
      <c r="F128" s="59"/>
      <c r="G128" s="59"/>
      <c r="H128" s="60"/>
      <c r="I128" s="60"/>
      <c r="J128" s="60"/>
      <c r="K128" s="59"/>
      <c r="L128" s="59"/>
      <c r="M128" s="59"/>
      <c r="N128" s="9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</row>
    <row r="129" spans="1:27">
      <c r="A129" s="59"/>
      <c r="B129" s="59"/>
      <c r="C129" s="59"/>
      <c r="D129" s="59"/>
      <c r="E129" s="59" t="str">
        <f t="shared" si="7"/>
        <v xml:space="preserve"> </v>
      </c>
      <c r="F129" s="59"/>
      <c r="G129" s="59"/>
      <c r="H129" s="60"/>
      <c r="I129" s="60"/>
      <c r="J129" s="60"/>
      <c r="K129" s="59"/>
      <c r="L129" s="59"/>
      <c r="M129" s="59"/>
      <c r="N129" s="9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</row>
    <row r="130" spans="1:27">
      <c r="A130" s="59"/>
      <c r="B130" s="59"/>
      <c r="C130" s="59"/>
      <c r="D130" s="59"/>
      <c r="E130" s="59" t="str">
        <f t="shared" si="7"/>
        <v xml:space="preserve"> </v>
      </c>
      <c r="F130" s="59"/>
      <c r="G130" s="59"/>
      <c r="H130" s="60"/>
      <c r="I130" s="60"/>
      <c r="J130" s="60"/>
      <c r="K130" s="59"/>
      <c r="L130" s="59"/>
      <c r="M130" s="59"/>
      <c r="N130" s="9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</row>
    <row r="131" spans="1:27">
      <c r="E131" t="str">
        <f t="shared" si="7"/>
        <v xml:space="preserve"> </v>
      </c>
    </row>
    <row r="132" spans="1:27">
      <c r="E132" t="str">
        <f t="shared" si="7"/>
        <v xml:space="preserve"> </v>
      </c>
    </row>
    <row r="133" spans="1:27">
      <c r="E133" t="str">
        <f t="shared" si="7"/>
        <v xml:space="preserve"> </v>
      </c>
    </row>
    <row r="134" spans="1:27">
      <c r="E134" t="str">
        <f t="shared" ref="E134:E172" si="10">C134&amp;" "&amp;D134</f>
        <v xml:space="preserve"> </v>
      </c>
    </row>
    <row r="135" spans="1:27">
      <c r="E135" t="str">
        <f t="shared" si="10"/>
        <v xml:space="preserve"> </v>
      </c>
    </row>
    <row r="136" spans="1:27">
      <c r="E136" t="str">
        <f t="shared" si="10"/>
        <v xml:space="preserve"> </v>
      </c>
    </row>
    <row r="137" spans="1:27">
      <c r="E137" t="str">
        <f t="shared" si="10"/>
        <v xml:space="preserve"> </v>
      </c>
    </row>
    <row r="138" spans="1:27">
      <c r="E138" t="str">
        <f t="shared" si="10"/>
        <v xml:space="preserve"> </v>
      </c>
    </row>
    <row r="139" spans="1:27">
      <c r="E139" t="str">
        <f t="shared" si="10"/>
        <v xml:space="preserve"> </v>
      </c>
    </row>
    <row r="140" spans="1:27">
      <c r="E140" t="str">
        <f t="shared" si="10"/>
        <v xml:space="preserve"> </v>
      </c>
    </row>
    <row r="141" spans="1:27">
      <c r="E141" t="str">
        <f t="shared" si="10"/>
        <v xml:space="preserve"> </v>
      </c>
    </row>
    <row r="142" spans="1:27">
      <c r="E142" t="str">
        <f t="shared" si="10"/>
        <v xml:space="preserve"> </v>
      </c>
    </row>
    <row r="143" spans="1:27">
      <c r="E143" t="str">
        <f t="shared" si="10"/>
        <v xml:space="preserve"> </v>
      </c>
    </row>
    <row r="144" spans="1:27">
      <c r="E144" t="str">
        <f t="shared" si="10"/>
        <v xml:space="preserve"> </v>
      </c>
    </row>
    <row r="145" spans="5:5">
      <c r="E145" t="str">
        <f t="shared" si="10"/>
        <v xml:space="preserve"> </v>
      </c>
    </row>
    <row r="146" spans="5:5">
      <c r="E146" t="str">
        <f t="shared" si="10"/>
        <v xml:space="preserve"> </v>
      </c>
    </row>
    <row r="147" spans="5:5">
      <c r="E147" t="str">
        <f t="shared" si="10"/>
        <v xml:space="preserve"> </v>
      </c>
    </row>
    <row r="148" spans="5:5">
      <c r="E148" t="str">
        <f t="shared" si="10"/>
        <v xml:space="preserve"> </v>
      </c>
    </row>
    <row r="149" spans="5:5">
      <c r="E149" t="str">
        <f t="shared" si="10"/>
        <v xml:space="preserve"> </v>
      </c>
    </row>
    <row r="150" spans="5:5">
      <c r="E150" t="str">
        <f t="shared" si="10"/>
        <v xml:space="preserve"> </v>
      </c>
    </row>
    <row r="151" spans="5:5">
      <c r="E151" t="str">
        <f t="shared" si="10"/>
        <v xml:space="preserve"> </v>
      </c>
    </row>
    <row r="152" spans="5:5">
      <c r="E152" t="str">
        <f t="shared" si="10"/>
        <v xml:space="preserve"> </v>
      </c>
    </row>
    <row r="153" spans="5:5">
      <c r="E153" t="str">
        <f t="shared" si="10"/>
        <v xml:space="preserve"> </v>
      </c>
    </row>
    <row r="154" spans="5:5">
      <c r="E154" t="str">
        <f t="shared" si="10"/>
        <v xml:space="preserve"> </v>
      </c>
    </row>
    <row r="155" spans="5:5">
      <c r="E155" t="str">
        <f t="shared" si="10"/>
        <v xml:space="preserve"> </v>
      </c>
    </row>
    <row r="156" spans="5:5">
      <c r="E156" t="str">
        <f t="shared" si="10"/>
        <v xml:space="preserve"> </v>
      </c>
    </row>
    <row r="157" spans="5:5">
      <c r="E157" t="str">
        <f t="shared" si="10"/>
        <v xml:space="preserve"> </v>
      </c>
    </row>
    <row r="158" spans="5:5">
      <c r="E158" t="str">
        <f t="shared" si="10"/>
        <v xml:space="preserve"> </v>
      </c>
    </row>
    <row r="159" spans="5:5">
      <c r="E159" t="str">
        <f t="shared" si="10"/>
        <v xml:space="preserve"> </v>
      </c>
    </row>
    <row r="160" spans="5:5">
      <c r="E160" t="str">
        <f t="shared" si="10"/>
        <v xml:space="preserve"> </v>
      </c>
    </row>
    <row r="161" spans="5:5">
      <c r="E161" t="str">
        <f t="shared" si="10"/>
        <v xml:space="preserve"> </v>
      </c>
    </row>
    <row r="162" spans="5:5">
      <c r="E162" t="str">
        <f t="shared" si="10"/>
        <v xml:space="preserve"> </v>
      </c>
    </row>
    <row r="163" spans="5:5">
      <c r="E163" t="str">
        <f t="shared" si="10"/>
        <v xml:space="preserve"> </v>
      </c>
    </row>
    <row r="164" spans="5:5">
      <c r="E164" t="str">
        <f t="shared" si="10"/>
        <v xml:space="preserve"> </v>
      </c>
    </row>
    <row r="165" spans="5:5">
      <c r="E165" t="str">
        <f t="shared" si="10"/>
        <v xml:space="preserve"> </v>
      </c>
    </row>
    <row r="166" spans="5:5">
      <c r="E166" t="str">
        <f t="shared" si="10"/>
        <v xml:space="preserve"> </v>
      </c>
    </row>
    <row r="167" spans="5:5">
      <c r="E167" t="str">
        <f t="shared" si="10"/>
        <v xml:space="preserve"> </v>
      </c>
    </row>
    <row r="168" spans="5:5">
      <c r="E168" t="str">
        <f t="shared" si="10"/>
        <v xml:space="preserve"> </v>
      </c>
    </row>
    <row r="169" spans="5:5">
      <c r="E169" t="str">
        <f t="shared" si="10"/>
        <v xml:space="preserve"> </v>
      </c>
    </row>
    <row r="170" spans="5:5">
      <c r="E170" t="str">
        <f t="shared" si="10"/>
        <v xml:space="preserve"> </v>
      </c>
    </row>
    <row r="171" spans="5:5">
      <c r="E171" t="str">
        <f t="shared" si="10"/>
        <v xml:space="preserve"> </v>
      </c>
    </row>
    <row r="172" spans="5:5">
      <c r="E172" t="str">
        <f t="shared" si="10"/>
        <v xml:space="preserve"> </v>
      </c>
    </row>
  </sheetData>
  <sheetProtection password="A2F7" sheet="1" objects="1" scenarios="1"/>
  <mergeCells count="26">
    <mergeCell ref="L1:L7"/>
    <mergeCell ref="V10:V11"/>
    <mergeCell ref="L12:L19"/>
    <mergeCell ref="X5:X6"/>
    <mergeCell ref="Z10:Z11"/>
    <mergeCell ref="W10:W11"/>
    <mergeCell ref="Q8:Q9"/>
    <mergeCell ref="Y8:Y9"/>
    <mergeCell ref="U8:U9"/>
    <mergeCell ref="Y10:Y11"/>
    <mergeCell ref="U5:U6"/>
    <mergeCell ref="Y5:Y6"/>
    <mergeCell ref="S5:S6"/>
    <mergeCell ref="T5:T6"/>
    <mergeCell ref="R14:Z14"/>
    <mergeCell ref="S8:S9"/>
    <mergeCell ref="X8:X9"/>
    <mergeCell ref="X10:X11"/>
    <mergeCell ref="L20:L23"/>
    <mergeCell ref="T8:T9"/>
    <mergeCell ref="L8:L11"/>
    <mergeCell ref="W8:W9"/>
    <mergeCell ref="V8:V9"/>
    <mergeCell ref="R10:R11"/>
    <mergeCell ref="T10:T11"/>
    <mergeCell ref="U10:U1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Impression</vt:lpstr>
      <vt:lpstr>Serv</vt:lpstr>
      <vt:lpstr>Impression!Zone_d_impression</vt:lpstr>
    </vt:vector>
  </TitlesOfParts>
  <Company>hug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admin</cp:lastModifiedBy>
  <cp:lastPrinted>2016-03-23T10:29:11Z</cp:lastPrinted>
  <dcterms:created xsi:type="dcterms:W3CDTF">2005-05-26T07:14:28Z</dcterms:created>
  <dcterms:modified xsi:type="dcterms:W3CDTF">2016-03-23T10:57:05Z</dcterms:modified>
</cp:coreProperties>
</file>