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5820" windowWidth="25440" windowHeight="6945"/>
  </bookViews>
  <sheets>
    <sheet name="Statistiques" sheetId="3" r:id="rId1"/>
    <sheet name="Open" sheetId="62" state="veryHidden" r:id="rId2"/>
    <sheet name="Semaine 1" sheetId="4" r:id="rId3"/>
    <sheet name="Semaine 2" sheetId="5" r:id="rId4"/>
    <sheet name="Semaine 3" sheetId="6" r:id="rId5"/>
    <sheet name="Semaine 4" sheetId="7" r:id="rId6"/>
    <sheet name="Semaine 5" sheetId="8" r:id="rId7"/>
  </sheets>
  <definedNames>
    <definedName name="Z_4B8A2A97_089E_420E_8056_C3D362D8A474_.wvu.Cols" localSheetId="2" hidden="1">'Semaine 1'!#REF!,'Semaine 1'!$O:$O</definedName>
    <definedName name="Z_4B8A2A97_089E_420E_8056_C3D362D8A474_.wvu.Cols" localSheetId="3" hidden="1">'Semaine 2'!#REF!,'Semaine 2'!$O:$O</definedName>
    <definedName name="Z_4B8A2A97_089E_420E_8056_C3D362D8A474_.wvu.Cols" localSheetId="4" hidden="1">'Semaine 3'!#REF!,'Semaine 3'!$O:$O</definedName>
    <definedName name="Z_4B8A2A97_089E_420E_8056_C3D362D8A474_.wvu.Cols" localSheetId="5" hidden="1">'Semaine 4'!#REF!,'Semaine 4'!$O:$O</definedName>
    <definedName name="Z_4B8A2A97_089E_420E_8056_C3D362D8A474_.wvu.Cols" localSheetId="6" hidden="1">'Semaine 5'!#REF!,'Semaine 5'!$O:$O</definedName>
  </definedNames>
  <calcPr calcId="125725"/>
  <customWorkbookViews>
    <customWorkbookView name="lhem - Affichage personnalisé" guid="{4B8A2A97-089E-420E-8056-C3D362D8A474}" mergeInterval="0" personalView="1" maximized="1" xWindow="1" yWindow="1" windowWidth="1916" windowHeight="850" activeSheetId="4"/>
  </customWorkbookViews>
</workbook>
</file>

<file path=xl/calcChain.xml><?xml version="1.0" encoding="utf-8"?>
<calcChain xmlns="http://schemas.openxmlformats.org/spreadsheetml/2006/main">
  <c r="D3" i="3"/>
  <c r="T26"/>
  <c r="P26"/>
  <c r="L26"/>
  <c r="H26"/>
  <c r="D26"/>
  <c r="U25"/>
  <c r="Q25"/>
  <c r="M25"/>
  <c r="I25"/>
  <c r="E25"/>
  <c r="V24"/>
  <c r="R24"/>
  <c r="N24"/>
  <c r="J24"/>
  <c r="F24"/>
  <c r="W23"/>
  <c r="S23"/>
  <c r="O23"/>
  <c r="K23"/>
  <c r="G23"/>
  <c r="C23"/>
  <c r="T22"/>
  <c r="P22"/>
  <c r="L22"/>
  <c r="H22"/>
  <c r="D22"/>
  <c r="U21"/>
  <c r="Q21"/>
  <c r="M21"/>
  <c r="I21"/>
  <c r="E21"/>
  <c r="V20"/>
  <c r="R20"/>
  <c r="N20"/>
  <c r="J20"/>
  <c r="F20"/>
  <c r="W19"/>
  <c r="S19"/>
  <c r="O19"/>
  <c r="K19"/>
  <c r="G19"/>
  <c r="C19"/>
  <c r="T18"/>
  <c r="P18"/>
  <c r="L18"/>
  <c r="H18"/>
  <c r="D18"/>
  <c r="U17"/>
  <c r="Q17"/>
  <c r="M17"/>
  <c r="I17"/>
  <c r="E17"/>
  <c r="V16"/>
  <c r="R16"/>
  <c r="N16"/>
  <c r="J16"/>
  <c r="F16"/>
  <c r="W15"/>
  <c r="S15"/>
  <c r="O15"/>
  <c r="K15"/>
  <c r="G15"/>
  <c r="C15"/>
  <c r="T14"/>
  <c r="P14"/>
  <c r="L14"/>
  <c r="H14"/>
  <c r="D14"/>
  <c r="U13"/>
  <c r="Q13"/>
  <c r="M13"/>
  <c r="I13"/>
  <c r="E13"/>
  <c r="V12"/>
  <c r="R12"/>
  <c r="N12"/>
  <c r="J12"/>
  <c r="W13"/>
  <c r="G13"/>
  <c r="L12"/>
  <c r="U26"/>
  <c r="Q26"/>
  <c r="M26"/>
  <c r="I26"/>
  <c r="E26"/>
  <c r="V25"/>
  <c r="R25"/>
  <c r="N25"/>
  <c r="J25"/>
  <c r="F25"/>
  <c r="W24"/>
  <c r="S24"/>
  <c r="O24"/>
  <c r="K24"/>
  <c r="G24"/>
  <c r="C24"/>
  <c r="T23"/>
  <c r="P23"/>
  <c r="L23"/>
  <c r="H23"/>
  <c r="D23"/>
  <c r="U22"/>
  <c r="Q22"/>
  <c r="M22"/>
  <c r="I22"/>
  <c r="E22"/>
  <c r="V21"/>
  <c r="R21"/>
  <c r="N21"/>
  <c r="J21"/>
  <c r="F21"/>
  <c r="W20"/>
  <c r="S20"/>
  <c r="O20"/>
  <c r="K20"/>
  <c r="G20"/>
  <c r="C20"/>
  <c r="T19"/>
  <c r="P19"/>
  <c r="L19"/>
  <c r="H19"/>
  <c r="D19"/>
  <c r="U18"/>
  <c r="Q18"/>
  <c r="M18"/>
  <c r="I18"/>
  <c r="E18"/>
  <c r="V17"/>
  <c r="R17"/>
  <c r="N17"/>
  <c r="J17"/>
  <c r="F17"/>
  <c r="W16"/>
  <c r="S16"/>
  <c r="O16"/>
  <c r="K16"/>
  <c r="G16"/>
  <c r="C16"/>
  <c r="T15"/>
  <c r="P15"/>
  <c r="L15"/>
  <c r="H15"/>
  <c r="D15"/>
  <c r="U14"/>
  <c r="Q14"/>
  <c r="M14"/>
  <c r="I14"/>
  <c r="E14"/>
  <c r="V13"/>
  <c r="R13"/>
  <c r="N13"/>
  <c r="J13"/>
  <c r="F13"/>
  <c r="W12"/>
  <c r="S12"/>
  <c r="O12"/>
  <c r="S13"/>
  <c r="C13"/>
  <c r="H12"/>
  <c r="V26"/>
  <c r="R26"/>
  <c r="N26"/>
  <c r="J26"/>
  <c r="F26"/>
  <c r="W25"/>
  <c r="S25"/>
  <c r="O25"/>
  <c r="K25"/>
  <c r="G25"/>
  <c r="C25"/>
  <c r="T24"/>
  <c r="P24"/>
  <c r="L24"/>
  <c r="H24"/>
  <c r="D24"/>
  <c r="U23"/>
  <c r="Q23"/>
  <c r="M23"/>
  <c r="I23"/>
  <c r="E23"/>
  <c r="V22"/>
  <c r="R22"/>
  <c r="N22"/>
  <c r="J22"/>
  <c r="F22"/>
  <c r="W21"/>
  <c r="S21"/>
  <c r="O21"/>
  <c r="K21"/>
  <c r="G21"/>
  <c r="C21"/>
  <c r="T20"/>
  <c r="P20"/>
  <c r="L20"/>
  <c r="H20"/>
  <c r="D20"/>
  <c r="U19"/>
  <c r="Q19"/>
  <c r="M19"/>
  <c r="I19"/>
  <c r="E19"/>
  <c r="V18"/>
  <c r="R18"/>
  <c r="N18"/>
  <c r="J18"/>
  <c r="F18"/>
  <c r="W17"/>
  <c r="S17"/>
  <c r="O17"/>
  <c r="K17"/>
  <c r="G17"/>
  <c r="C17"/>
  <c r="T16"/>
  <c r="P16"/>
  <c r="L16"/>
  <c r="H16"/>
  <c r="D16"/>
  <c r="U15"/>
  <c r="Q15"/>
  <c r="M15"/>
  <c r="I15"/>
  <c r="E15"/>
  <c r="V14"/>
  <c r="R14"/>
  <c r="N14"/>
  <c r="J14"/>
  <c r="F14"/>
  <c r="K13"/>
  <c r="P12"/>
  <c r="W26"/>
  <c r="S26"/>
  <c r="O26"/>
  <c r="K26"/>
  <c r="G26"/>
  <c r="C26"/>
  <c r="T25"/>
  <c r="P25"/>
  <c r="L25"/>
  <c r="H25"/>
  <c r="D25"/>
  <c r="U24"/>
  <c r="Q24"/>
  <c r="M24"/>
  <c r="I24"/>
  <c r="E24"/>
  <c r="V23"/>
  <c r="R23"/>
  <c r="N23"/>
  <c r="J23"/>
  <c r="F23"/>
  <c r="W22"/>
  <c r="S22"/>
  <c r="O22"/>
  <c r="K22"/>
  <c r="G22"/>
  <c r="C22"/>
  <c r="T21"/>
  <c r="P21"/>
  <c r="L21"/>
  <c r="H21"/>
  <c r="D21"/>
  <c r="U20"/>
  <c r="Q20"/>
  <c r="M20"/>
  <c r="I20"/>
  <c r="E20"/>
  <c r="V19"/>
  <c r="R19"/>
  <c r="N19"/>
  <c r="J19"/>
  <c r="F19"/>
  <c r="W18"/>
  <c r="S18"/>
  <c r="O18"/>
  <c r="K18"/>
  <c r="G18"/>
  <c r="C18"/>
  <c r="T17"/>
  <c r="P17"/>
  <c r="L17"/>
  <c r="H17"/>
  <c r="D17"/>
  <c r="U16"/>
  <c r="Q16"/>
  <c r="M16"/>
  <c r="I16"/>
  <c r="E16"/>
  <c r="V15"/>
  <c r="R15"/>
  <c r="N15"/>
  <c r="J15"/>
  <c r="F15"/>
  <c r="W14"/>
  <c r="S14"/>
  <c r="O14"/>
  <c r="K14"/>
  <c r="G14"/>
  <c r="C14"/>
  <c r="T13"/>
  <c r="P13"/>
  <c r="L13"/>
  <c r="H13"/>
  <c r="D13"/>
  <c r="U12"/>
  <c r="Q12"/>
  <c r="M12"/>
  <c r="I12"/>
  <c r="K12"/>
  <c r="O13"/>
  <c r="T12"/>
  <c r="G12"/>
  <c r="F12"/>
  <c r="E12"/>
  <c r="D12"/>
  <c r="C12"/>
</calcChain>
</file>

<file path=xl/sharedStrings.xml><?xml version="1.0" encoding="utf-8"?>
<sst xmlns="http://schemas.openxmlformats.org/spreadsheetml/2006/main" count="394" uniqueCount="87">
  <si>
    <t>W2</t>
  </si>
  <si>
    <t>SXM</t>
  </si>
  <si>
    <t>DIS 1</t>
  </si>
  <si>
    <t>CH</t>
  </si>
  <si>
    <t>W3</t>
  </si>
  <si>
    <t>Nuit</t>
  </si>
  <si>
    <t>RE</t>
  </si>
  <si>
    <t>W1</t>
  </si>
  <si>
    <t>DIS 2</t>
  </si>
  <si>
    <t>Garde</t>
  </si>
  <si>
    <t>Formation continue</t>
  </si>
  <si>
    <t>Communication</t>
  </si>
  <si>
    <t>IH - Routine</t>
  </si>
  <si>
    <t>IH - Urgence</t>
  </si>
  <si>
    <t>Don</t>
  </si>
  <si>
    <t>Type</t>
  </si>
  <si>
    <t>BIOMOL</t>
  </si>
  <si>
    <t>DM</t>
  </si>
  <si>
    <t>01</t>
  </si>
  <si>
    <t>02</t>
  </si>
  <si>
    <t>TAB 2</t>
  </si>
  <si>
    <r>
      <rPr>
        <b/>
        <i/>
        <sz val="18"/>
        <color theme="1"/>
        <rFont val="Calibri"/>
        <family val="2"/>
      </rPr>
      <t>É</t>
    </r>
    <r>
      <rPr>
        <b/>
        <i/>
        <sz val="18"/>
        <color theme="1"/>
        <rFont val="Calibri"/>
        <family val="2"/>
        <scheme val="minor"/>
      </rPr>
      <t>vénements</t>
    </r>
  </si>
  <si>
    <t>Stagiaires</t>
  </si>
  <si>
    <t>Panel / Panel +</t>
  </si>
  <si>
    <t>Soir IH</t>
  </si>
  <si>
    <t>Horaires</t>
  </si>
  <si>
    <t>© Nicolas Revelin - Nicolas.Revelin@hcuge.ch</t>
  </si>
  <si>
    <t>L'activation des macros est indispensable pour afficher le contenu de ce fichier</t>
  </si>
  <si>
    <t>TAB 1</t>
  </si>
  <si>
    <t>Lundi</t>
  </si>
  <si>
    <t>Mardi</t>
  </si>
  <si>
    <t>Mercredi</t>
  </si>
  <si>
    <t>Jeudi</t>
  </si>
  <si>
    <t>Vendredi</t>
  </si>
  <si>
    <t>Samedi</t>
  </si>
  <si>
    <t>Dimanche</t>
  </si>
  <si>
    <t>Collaborateur 1</t>
  </si>
  <si>
    <t>COL1</t>
  </si>
  <si>
    <t>Collaborateur 2</t>
  </si>
  <si>
    <t>COL2</t>
  </si>
  <si>
    <t>Collaborateur 3</t>
  </si>
  <si>
    <t>COL3</t>
  </si>
  <si>
    <t>Collaborateur 4</t>
  </si>
  <si>
    <t>COL4</t>
  </si>
  <si>
    <t>Collaborateur 5</t>
  </si>
  <si>
    <t>COL5</t>
  </si>
  <si>
    <t>Collaborateur 6</t>
  </si>
  <si>
    <t>COL6</t>
  </si>
  <si>
    <t>Collaborateur 7</t>
  </si>
  <si>
    <t>COL7</t>
  </si>
  <si>
    <t>Collaborateur 8</t>
  </si>
  <si>
    <t>COL8</t>
  </si>
  <si>
    <t>Collaborateur 9</t>
  </si>
  <si>
    <t>COL9</t>
  </si>
  <si>
    <t>Collaborateur 10</t>
  </si>
  <si>
    <t>COL10</t>
  </si>
  <si>
    <t>Collaborateur 11</t>
  </si>
  <si>
    <t>COL11</t>
  </si>
  <si>
    <t>Collaborateur 12</t>
  </si>
  <si>
    <t>COL12</t>
  </si>
  <si>
    <t>Collaborateur 13</t>
  </si>
  <si>
    <t>COL13</t>
  </si>
  <si>
    <t>Collaborateur 14</t>
  </si>
  <si>
    <t>COL14</t>
  </si>
  <si>
    <t>Collaborateur 15</t>
  </si>
  <si>
    <t>COL15</t>
  </si>
  <si>
    <t>Collaborateur 16</t>
  </si>
  <si>
    <t>COL16</t>
  </si>
  <si>
    <t>Collaborateur 17</t>
  </si>
  <si>
    <t>COL17</t>
  </si>
  <si>
    <t>Collaborateur 18</t>
  </si>
  <si>
    <t>COL18</t>
  </si>
  <si>
    <t>Collaborateur 19</t>
  </si>
  <si>
    <t>COL19</t>
  </si>
  <si>
    <t>Collaborateur 20</t>
  </si>
  <si>
    <t>COL20</t>
  </si>
  <si>
    <t>Collaborateur 21</t>
  </si>
  <si>
    <t>COL21</t>
  </si>
  <si>
    <t>Collaborateur 22</t>
  </si>
  <si>
    <t>COL22</t>
  </si>
  <si>
    <t>Collaborateur 23</t>
  </si>
  <si>
    <t>COL23</t>
  </si>
  <si>
    <t>Collaborateur 24</t>
  </si>
  <si>
    <t>COL24</t>
  </si>
  <si>
    <t>Collaborateur 25</t>
  </si>
  <si>
    <t>COL25</t>
  </si>
  <si>
    <t>Panel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</si>
</sst>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8"/>
      <color theme="1"/>
      <name val="Calibri"/>
      <family val="2"/>
    </font>
    <font>
      <b/>
      <u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6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patternFill patternType="lightUp"/>
    </fill>
    <fill>
      <patternFill patternType="solid">
        <fgColor theme="9" tint="0.59996337778862885"/>
        <bgColor auto="1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ck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ck">
        <color indexed="64"/>
      </bottom>
      <diagonal/>
    </border>
    <border>
      <left style="dashDotDot">
        <color indexed="64"/>
      </left>
      <right style="dashDotDot">
        <color indexed="64"/>
      </right>
      <top style="thick">
        <color auto="1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ck">
        <color indexed="64"/>
      </bottom>
      <diagonal/>
    </border>
    <border>
      <left/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ck">
        <color auto="1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Border="1" applyProtection="1"/>
    <xf numFmtId="0" fontId="0" fillId="0" borderId="1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0" fillId="0" borderId="18" xfId="0" applyBorder="1" applyAlignment="1" applyProtection="1">
      <alignment horizontal="center" vertical="center"/>
      <protection hidden="1"/>
    </xf>
    <xf numFmtId="0" fontId="0" fillId="0" borderId="15" xfId="0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49" fontId="1" fillId="5" borderId="38" xfId="0" applyNumberFormat="1" applyFont="1" applyFill="1" applyBorder="1" applyAlignment="1" applyProtection="1">
      <alignment horizontal="center" vertical="center"/>
      <protection locked="0"/>
    </xf>
    <xf numFmtId="49" fontId="0" fillId="0" borderId="29" xfId="0" applyNumberFormat="1" applyBorder="1" applyAlignment="1" applyProtection="1">
      <alignment horizontal="center" vertical="center"/>
      <protection locked="0"/>
    </xf>
    <xf numFmtId="49" fontId="1" fillId="5" borderId="40" xfId="0" applyNumberFormat="1" applyFont="1" applyFill="1" applyBorder="1" applyAlignment="1" applyProtection="1">
      <alignment horizontal="center" vertical="center"/>
      <protection locked="0"/>
    </xf>
    <xf numFmtId="49" fontId="0" fillId="0" borderId="14" xfId="0" applyNumberFormat="1" applyBorder="1" applyAlignment="1" applyProtection="1">
      <alignment horizontal="center" vertical="center"/>
      <protection locked="0"/>
    </xf>
    <xf numFmtId="49" fontId="1" fillId="6" borderId="42" xfId="0" applyNumberFormat="1" applyFont="1" applyFill="1" applyBorder="1" applyAlignment="1" applyProtection="1">
      <alignment horizontal="center" vertical="center"/>
      <protection locked="0"/>
    </xf>
    <xf numFmtId="49" fontId="1" fillId="4" borderId="42" xfId="0" applyNumberFormat="1" applyFont="1" applyFill="1" applyBorder="1" applyAlignment="1" applyProtection="1">
      <alignment horizontal="center" vertical="center"/>
      <protection locked="0"/>
    </xf>
    <xf numFmtId="49" fontId="1" fillId="8" borderId="38" xfId="0" applyNumberFormat="1" applyFont="1" applyFill="1" applyBorder="1" applyAlignment="1" applyProtection="1">
      <alignment horizontal="center" vertical="center"/>
      <protection locked="0"/>
    </xf>
    <xf numFmtId="49" fontId="1" fillId="8" borderId="23" xfId="0" applyNumberFormat="1" applyFont="1" applyFill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49" fontId="0" fillId="0" borderId="10" xfId="0" applyNumberFormat="1" applyBorder="1" applyAlignment="1" applyProtection="1">
      <alignment horizontal="center" vertical="center"/>
      <protection locked="0"/>
    </xf>
    <xf numFmtId="49" fontId="1" fillId="8" borderId="43" xfId="0" applyNumberFormat="1" applyFont="1" applyFill="1" applyBorder="1" applyAlignment="1" applyProtection="1">
      <alignment horizontal="center" vertical="center"/>
      <protection locked="0"/>
    </xf>
    <xf numFmtId="49" fontId="0" fillId="0" borderId="44" xfId="0" applyNumberFormat="1" applyBorder="1" applyAlignment="1" applyProtection="1">
      <alignment horizontal="center" vertical="center"/>
      <protection locked="0"/>
    </xf>
    <xf numFmtId="49" fontId="0" fillId="0" borderId="57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hidden="1"/>
    </xf>
    <xf numFmtId="49" fontId="0" fillId="0" borderId="31" xfId="0" applyNumberFormat="1" applyBorder="1" applyAlignment="1" applyProtection="1">
      <alignment horizontal="center" vertical="center" wrapText="1"/>
      <protection hidden="1"/>
    </xf>
    <xf numFmtId="49" fontId="0" fillId="0" borderId="32" xfId="0" applyNumberFormat="1" applyBorder="1" applyAlignment="1" applyProtection="1">
      <alignment horizontal="center" vertical="center" wrapText="1"/>
      <protection hidden="1"/>
    </xf>
    <xf numFmtId="49" fontId="0" fillId="0" borderId="33" xfId="0" applyNumberFormat="1" applyBorder="1" applyAlignment="1" applyProtection="1">
      <alignment horizontal="center" vertical="center" wrapText="1"/>
      <protection hidden="1"/>
    </xf>
    <xf numFmtId="0" fontId="1" fillId="6" borderId="7" xfId="0" applyFont="1" applyFill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1" fillId="6" borderId="9" xfId="0" applyFont="1" applyFill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1" fillId="4" borderId="9" xfId="0" applyFont="1" applyFill="1" applyBorder="1" applyAlignment="1" applyProtection="1">
      <alignment horizontal="center" vertical="center"/>
      <protection hidden="1"/>
    </xf>
    <xf numFmtId="0" fontId="1" fillId="4" borderId="8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>
      <alignment horizontal="center" vertical="center" wrapText="1"/>
    </xf>
    <xf numFmtId="49" fontId="6" fillId="0" borderId="50" xfId="0" applyNumberFormat="1" applyFont="1" applyBorder="1" applyAlignment="1" applyProtection="1">
      <alignment horizontal="center" vertical="center" wrapText="1"/>
      <protection locked="0"/>
    </xf>
    <xf numFmtId="49" fontId="6" fillId="0" borderId="51" xfId="0" applyNumberFormat="1" applyFont="1" applyBorder="1" applyAlignment="1" applyProtection="1">
      <alignment horizontal="center" vertical="center" wrapText="1"/>
      <protection locked="0"/>
    </xf>
    <xf numFmtId="49" fontId="6" fillId="0" borderId="52" xfId="0" applyNumberFormat="1" applyFont="1" applyBorder="1" applyAlignment="1" applyProtection="1">
      <alignment horizontal="center" vertical="center" wrapText="1"/>
      <protection locked="0"/>
    </xf>
    <xf numFmtId="49" fontId="6" fillId="0" borderId="53" xfId="0" applyNumberFormat="1" applyFont="1" applyBorder="1" applyAlignment="1" applyProtection="1">
      <alignment horizontal="center" vertical="center" wrapText="1"/>
      <protection locked="0"/>
    </xf>
    <xf numFmtId="49" fontId="6" fillId="0" borderId="30" xfId="0" applyNumberFormat="1" applyFont="1" applyBorder="1" applyAlignment="1" applyProtection="1">
      <alignment horizontal="center" vertical="center" wrapText="1"/>
      <protection locked="0"/>
    </xf>
    <xf numFmtId="49" fontId="6" fillId="0" borderId="46" xfId="0" applyNumberFormat="1" applyFont="1" applyBorder="1" applyAlignment="1" applyProtection="1">
      <alignment horizontal="center" vertical="center" wrapText="1"/>
      <protection locked="0"/>
    </xf>
    <xf numFmtId="49" fontId="6" fillId="0" borderId="54" xfId="0" applyNumberFormat="1" applyFont="1" applyBorder="1" applyAlignment="1" applyProtection="1">
      <alignment horizontal="center" vertical="center" wrapText="1"/>
      <protection locked="0"/>
    </xf>
    <xf numFmtId="49" fontId="6" fillId="0" borderId="47" xfId="0" applyNumberFormat="1" applyFont="1" applyBorder="1" applyAlignment="1" applyProtection="1">
      <alignment horizontal="center" vertical="center" wrapText="1"/>
      <protection locked="0"/>
    </xf>
    <xf numFmtId="49" fontId="6" fillId="0" borderId="55" xfId="0" applyNumberFormat="1" applyFont="1" applyBorder="1" applyAlignment="1" applyProtection="1">
      <alignment horizontal="center" vertical="center" wrapText="1"/>
      <protection locked="0"/>
    </xf>
    <xf numFmtId="49" fontId="6" fillId="0" borderId="56" xfId="0" applyNumberFormat="1" applyFont="1" applyBorder="1" applyAlignment="1" applyProtection="1">
      <alignment horizontal="center" vertical="center" wrapText="1"/>
      <protection locked="0"/>
    </xf>
    <xf numFmtId="49" fontId="6" fillId="0" borderId="28" xfId="0" applyNumberFormat="1" applyFont="1" applyBorder="1" applyAlignment="1" applyProtection="1">
      <alignment horizontal="center" vertical="center" wrapText="1"/>
      <protection locked="0"/>
    </xf>
    <xf numFmtId="49" fontId="6" fillId="0" borderId="29" xfId="0" applyNumberFormat="1" applyFont="1" applyBorder="1" applyAlignment="1" applyProtection="1">
      <alignment horizontal="center" vertical="center" wrapText="1"/>
      <protection locked="0"/>
    </xf>
    <xf numFmtId="49" fontId="6" fillId="0" borderId="5" xfId="0" applyNumberFormat="1" applyFont="1" applyBorder="1" applyAlignment="1" applyProtection="1">
      <alignment horizontal="center" vertical="center" wrapText="1"/>
      <protection locked="0"/>
    </xf>
    <xf numFmtId="49" fontId="6" fillId="0" borderId="14" xfId="0" applyNumberFormat="1" applyFont="1" applyBorder="1" applyAlignment="1" applyProtection="1">
      <alignment horizontal="center" vertical="center" wrapText="1"/>
      <protection locked="0"/>
    </xf>
    <xf numFmtId="49" fontId="6" fillId="0" borderId="10" xfId="0" applyNumberFormat="1" applyFont="1" applyBorder="1" applyAlignment="1" applyProtection="1">
      <alignment horizontal="center" vertical="center" wrapText="1"/>
      <protection locked="0"/>
    </xf>
    <xf numFmtId="49" fontId="6" fillId="0" borderId="44" xfId="0" applyNumberFormat="1" applyFont="1" applyBorder="1" applyAlignment="1" applyProtection="1">
      <alignment horizontal="center" vertical="center" wrapText="1"/>
      <protection locked="0"/>
    </xf>
    <xf numFmtId="49" fontId="6" fillId="0" borderId="58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50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51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8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6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9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6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48" xfId="0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Alignment="1" applyProtection="1">
      <protection hidden="1"/>
    </xf>
    <xf numFmtId="0" fontId="8" fillId="0" borderId="0" xfId="0" applyFont="1" applyAlignment="1" applyProtection="1">
      <protection hidden="1"/>
    </xf>
    <xf numFmtId="0" fontId="10" fillId="0" borderId="0" xfId="0" applyFont="1" applyFill="1" applyAlignment="1">
      <alignment vertical="center" wrapText="1"/>
    </xf>
    <xf numFmtId="0" fontId="0" fillId="0" borderId="0" xfId="0" applyFill="1" applyAlignment="1"/>
    <xf numFmtId="0" fontId="7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49" fontId="1" fillId="6" borderId="61" xfId="0" applyNumberFormat="1" applyFont="1" applyFill="1" applyBorder="1" applyAlignment="1" applyProtection="1">
      <alignment horizontal="center" vertical="center"/>
      <protection locked="0"/>
    </xf>
    <xf numFmtId="49" fontId="1" fillId="6" borderId="43" xfId="0" applyNumberFormat="1" applyFont="1" applyFill="1" applyBorder="1" applyAlignment="1" applyProtection="1">
      <alignment horizontal="center" vertical="center"/>
      <protection locked="0"/>
    </xf>
    <xf numFmtId="49" fontId="1" fillId="4" borderId="61" xfId="0" applyNumberFormat="1" applyFont="1" applyFill="1" applyBorder="1" applyAlignment="1" applyProtection="1">
      <alignment horizontal="center" vertical="center"/>
      <protection locked="0"/>
    </xf>
    <xf numFmtId="49" fontId="1" fillId="4" borderId="43" xfId="0" applyNumberFormat="1" applyFont="1" applyFill="1" applyBorder="1" applyAlignment="1" applyProtection="1">
      <alignment horizontal="center" vertical="center"/>
      <protection locked="0"/>
    </xf>
    <xf numFmtId="0" fontId="0" fillId="0" borderId="62" xfId="0" applyBorder="1" applyAlignment="1" applyProtection="1">
      <alignment horizontal="center" vertical="center"/>
      <protection hidden="1"/>
    </xf>
    <xf numFmtId="0" fontId="0" fillId="0" borderId="63" xfId="0" applyBorder="1" applyAlignment="1" applyProtection="1">
      <alignment horizontal="center" vertical="center"/>
      <protection hidden="1"/>
    </xf>
    <xf numFmtId="0" fontId="0" fillId="0" borderId="64" xfId="0" applyBorder="1" applyAlignment="1" applyProtection="1">
      <alignment horizontal="center" vertical="center"/>
      <protection hidden="1"/>
    </xf>
    <xf numFmtId="0" fontId="4" fillId="2" borderId="20" xfId="0" applyFont="1" applyFill="1" applyBorder="1" applyAlignment="1" applyProtection="1">
      <alignment horizontal="center" vertical="center"/>
      <protection hidden="1"/>
    </xf>
    <xf numFmtId="0" fontId="4" fillId="2" borderId="21" xfId="0" applyFont="1" applyFill="1" applyBorder="1" applyAlignment="1" applyProtection="1">
      <alignment horizontal="center" vertical="center"/>
      <protection hidden="1"/>
    </xf>
    <xf numFmtId="0" fontId="4" fillId="2" borderId="22" xfId="0" applyFont="1" applyFill="1" applyBorder="1" applyAlignment="1" applyProtection="1">
      <alignment horizontal="center" vertical="center"/>
      <protection hidden="1"/>
    </xf>
    <xf numFmtId="0" fontId="4" fillId="2" borderId="23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24" xfId="0" applyFont="1" applyFill="1" applyBorder="1" applyAlignment="1" applyProtection="1">
      <alignment horizontal="center" vertical="center"/>
      <protection hidden="1"/>
    </xf>
    <xf numFmtId="0" fontId="4" fillId="2" borderId="25" xfId="0" applyFont="1" applyFill="1" applyBorder="1" applyAlignment="1" applyProtection="1">
      <alignment horizontal="center" vertical="center"/>
      <protection hidden="1"/>
    </xf>
    <xf numFmtId="0" fontId="4" fillId="2" borderId="26" xfId="0" applyFont="1" applyFill="1" applyBorder="1" applyAlignment="1" applyProtection="1">
      <alignment horizontal="center" vertical="center"/>
      <protection hidden="1"/>
    </xf>
    <xf numFmtId="0" fontId="4" fillId="2" borderId="27" xfId="0" applyFont="1" applyFill="1" applyBorder="1" applyAlignment="1" applyProtection="1">
      <alignment horizontal="center" vertical="center"/>
      <protection hidden="1"/>
    </xf>
    <xf numFmtId="0" fontId="5" fillId="0" borderId="3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8" fillId="0" borderId="0" xfId="0" applyFont="1" applyAlignment="1" applyProtection="1">
      <alignment horizontal="center"/>
      <protection hidden="1"/>
    </xf>
    <xf numFmtId="0" fontId="9" fillId="0" borderId="0" xfId="0" applyFont="1" applyFill="1" applyAlignment="1">
      <alignment horizontal="center" vertical="center"/>
    </xf>
    <xf numFmtId="0" fontId="10" fillId="0" borderId="59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60" xfId="0" applyFont="1" applyFill="1" applyBorder="1" applyAlignment="1">
      <alignment horizontal="center" vertical="center" wrapText="1"/>
    </xf>
    <xf numFmtId="49" fontId="2" fillId="3" borderId="36" xfId="0" applyNumberFormat="1" applyFont="1" applyFill="1" applyBorder="1" applyAlignment="1" applyProtection="1">
      <alignment horizontal="center" vertical="center"/>
      <protection locked="0"/>
    </xf>
    <xf numFmtId="49" fontId="2" fillId="3" borderId="34" xfId="0" applyNumberFormat="1" applyFont="1" applyFill="1" applyBorder="1" applyAlignment="1" applyProtection="1">
      <alignment horizontal="center" vertical="center"/>
      <protection locked="0"/>
    </xf>
    <xf numFmtId="49" fontId="2" fillId="3" borderId="26" xfId="0" applyNumberFormat="1" applyFont="1" applyFill="1" applyBorder="1" applyAlignment="1" applyProtection="1">
      <alignment horizontal="center" vertical="center"/>
      <protection locked="0"/>
    </xf>
    <xf numFmtId="49" fontId="2" fillId="3" borderId="37" xfId="0" applyNumberFormat="1" applyFont="1" applyFill="1" applyBorder="1" applyAlignment="1" applyProtection="1">
      <alignment horizontal="center" vertical="center"/>
      <protection locked="0"/>
    </xf>
    <xf numFmtId="49" fontId="6" fillId="0" borderId="13" xfId="0" applyNumberFormat="1" applyFont="1" applyBorder="1" applyAlignment="1" applyProtection="1">
      <alignment horizontal="center" vertical="center" wrapText="1"/>
      <protection locked="0"/>
    </xf>
    <xf numFmtId="49" fontId="6" fillId="0" borderId="12" xfId="0" applyNumberFormat="1" applyFont="1" applyBorder="1" applyAlignment="1" applyProtection="1">
      <alignment horizontal="center" vertical="center" wrapText="1"/>
      <protection locked="0"/>
    </xf>
    <xf numFmtId="49" fontId="6" fillId="0" borderId="39" xfId="0" applyNumberFormat="1" applyFont="1" applyBorder="1" applyAlignment="1" applyProtection="1">
      <alignment horizontal="center" vertical="center" wrapText="1"/>
      <protection locked="0"/>
    </xf>
    <xf numFmtId="49" fontId="6" fillId="0" borderId="41" xfId="0" applyNumberFormat="1" applyFont="1" applyBorder="1" applyAlignment="1" applyProtection="1">
      <alignment horizontal="center" vertical="center" wrapText="1"/>
      <protection locked="0"/>
    </xf>
    <xf numFmtId="49" fontId="0" fillId="7" borderId="35" xfId="0" applyNumberFormat="1" applyFill="1" applyBorder="1" applyAlignment="1" applyProtection="1">
      <alignment horizontal="center" vertical="center"/>
      <protection locked="0"/>
    </xf>
    <xf numFmtId="49" fontId="0" fillId="7" borderId="22" xfId="0" applyNumberFormat="1" applyFill="1" applyBorder="1" applyAlignment="1" applyProtection="1">
      <alignment horizontal="center" vertical="center"/>
      <protection locked="0"/>
    </xf>
    <xf numFmtId="49" fontId="0" fillId="7" borderId="2" xfId="0" applyNumberFormat="1" applyFill="1" applyBorder="1" applyAlignment="1" applyProtection="1">
      <alignment horizontal="center" vertical="center"/>
      <protection locked="0"/>
    </xf>
    <xf numFmtId="49" fontId="0" fillId="7" borderId="24" xfId="0" applyNumberFormat="1" applyFill="1" applyBorder="1" applyAlignment="1" applyProtection="1">
      <alignment horizontal="center" vertical="center"/>
      <protection locked="0"/>
    </xf>
    <xf numFmtId="49" fontId="0" fillId="7" borderId="45" xfId="0" applyNumberFormat="1" applyFill="1" applyBorder="1" applyAlignment="1" applyProtection="1">
      <alignment horizontal="center" vertical="center"/>
      <protection locked="0"/>
    </xf>
    <xf numFmtId="49" fontId="0" fillId="7" borderId="27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44"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CC99FF"/>
      <color rgb="FFFF9900"/>
      <color rgb="FFFF00FF"/>
      <color rgb="FFFF0066"/>
      <color rgb="FFCC66FF"/>
      <color rgb="FFFFFF99"/>
      <color rgb="FFFFCCFF"/>
      <color rgb="FF99FFCC"/>
      <color rgb="FFFF5050"/>
      <color rgb="FF33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419101</xdr:colOff>
      <xdr:row>2</xdr:row>
      <xdr:rowOff>95250</xdr:rowOff>
    </xdr:from>
    <xdr:to>
      <xdr:col>12</xdr:col>
      <xdr:colOff>114301</xdr:colOff>
      <xdr:row>8</xdr:row>
      <xdr:rowOff>60450</xdr:rowOff>
    </xdr:to>
    <xdr:pic>
      <xdr:nvPicPr>
        <xdr:cNvPr id="2" name="Image 1" descr="LOGO_HUG_H_PANTONES.png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53101" y="476250"/>
          <a:ext cx="3505200" cy="11082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6</xdr:col>
      <xdr:colOff>685800</xdr:colOff>
      <xdr:row>14</xdr:row>
      <xdr:rowOff>114300</xdr:rowOff>
    </xdr:from>
    <xdr:to>
      <xdr:col>13</xdr:col>
      <xdr:colOff>323849</xdr:colOff>
      <xdr:row>18</xdr:row>
      <xdr:rowOff>9525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5257800" y="2781300"/>
          <a:ext cx="4972049" cy="657225"/>
        </a:xfrm>
        <a:prstGeom prst="roundRect">
          <a:avLst/>
        </a:prstGeom>
        <a:ln>
          <a:headEnd type="none" w="med" len="med"/>
          <a:tailEnd type="none" w="med" len="med"/>
        </a:ln>
        <a:effectLst>
          <a:glow rad="228600">
            <a:schemeClr val="accent1">
              <a:satMod val="175000"/>
              <a:alpha val="40000"/>
            </a:schemeClr>
          </a:glow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CH" sz="1800" b="1" i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Comic Sans MS" pitchFamily="66" charset="0"/>
            </a:rPr>
            <a:t>Horaires</a:t>
          </a:r>
        </a:p>
      </xdr:txBody>
    </xdr:sp>
    <xdr:clientData/>
  </xdr:twoCellAnchor>
  <xdr:twoCellAnchor editAs="oneCell">
    <xdr:from>
      <xdr:col>2</xdr:col>
      <xdr:colOff>393204</xdr:colOff>
      <xdr:row>0</xdr:row>
      <xdr:rowOff>85725</xdr:rowOff>
    </xdr:from>
    <xdr:to>
      <xdr:col>5</xdr:col>
      <xdr:colOff>379177</xdr:colOff>
      <xdr:row>13</xdr:row>
      <xdr:rowOff>171450</xdr:rowOff>
    </xdr:to>
    <xdr:pic>
      <xdr:nvPicPr>
        <xdr:cNvPr id="6" name="Image 5" descr="canstockphoto5642506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917204" y="85725"/>
          <a:ext cx="2271973" cy="2562225"/>
        </a:xfrm>
        <a:prstGeom prst="rect">
          <a:avLst/>
        </a:prstGeom>
      </xdr:spPr>
    </xdr:pic>
    <xdr:clientData/>
  </xdr:twoCellAnchor>
  <xdr:twoCellAnchor editAs="oneCell">
    <xdr:from>
      <xdr:col>13</xdr:col>
      <xdr:colOff>400049</xdr:colOff>
      <xdr:row>0</xdr:row>
      <xdr:rowOff>9525</xdr:rowOff>
    </xdr:from>
    <xdr:to>
      <xdr:col>16</xdr:col>
      <xdr:colOff>685800</xdr:colOff>
      <xdr:row>13</xdr:row>
      <xdr:rowOff>104776</xdr:rowOff>
    </xdr:to>
    <xdr:pic>
      <xdr:nvPicPr>
        <xdr:cNvPr id="7" name="Image 6" descr="Fotolia-51842061-X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0306049" y="9525"/>
          <a:ext cx="2571751" cy="25717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X64"/>
  <sheetViews>
    <sheetView showGridLines="0" showRowColHeaders="0" tabSelected="1" zoomScaleNormal="100" workbookViewId="0">
      <pane xSplit="2" topLeftCell="C1" activePane="topRight" state="frozen"/>
      <selection activeCell="C10" sqref="C10"/>
      <selection pane="topRight" activeCell="D34" sqref="D34"/>
    </sheetView>
  </sheetViews>
  <sheetFormatPr baseColWidth="10" defaultRowHeight="15"/>
  <cols>
    <col min="1" max="1" width="24.140625" style="8" bestFit="1" customWidth="1"/>
    <col min="2" max="2" width="6.42578125" style="8" bestFit="1" customWidth="1"/>
    <col min="3" max="23" width="20.7109375" style="8" customWidth="1"/>
    <col min="24" max="16384" width="11.42578125" style="8"/>
  </cols>
  <sheetData>
    <row r="2" spans="1:23" ht="15.75" thickBot="1"/>
    <row r="3" spans="1:23" ht="15.75" thickTop="1">
      <c r="D3" s="76" t="str">
        <f>"Statistiques "&amp;'Semaine 1'!B9</f>
        <v xml:space="preserve">Statistiques </v>
      </c>
      <c r="E3" s="77"/>
      <c r="F3" s="78"/>
    </row>
    <row r="4" spans="1:23">
      <c r="D4" s="79"/>
      <c r="E4" s="80"/>
      <c r="F4" s="81"/>
    </row>
    <row r="5" spans="1:23" ht="15.75" thickBot="1">
      <c r="D5" s="82"/>
      <c r="E5" s="83"/>
      <c r="F5" s="84"/>
    </row>
    <row r="6" spans="1:23" ht="15.75" thickTop="1"/>
    <row r="9" spans="1:23"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</row>
    <row r="10" spans="1:23" ht="15.75" thickBot="1"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</row>
    <row r="11" spans="1:23" ht="21.75" thickBot="1">
      <c r="A11" s="85" t="s">
        <v>25</v>
      </c>
      <c r="B11" s="86"/>
      <c r="C11" s="23" t="s">
        <v>12</v>
      </c>
      <c r="D11" s="24" t="s">
        <v>13</v>
      </c>
      <c r="E11" s="24" t="s">
        <v>23</v>
      </c>
      <c r="F11" s="24" t="s">
        <v>14</v>
      </c>
      <c r="G11" s="24" t="s">
        <v>15</v>
      </c>
      <c r="H11" s="24" t="s">
        <v>2</v>
      </c>
      <c r="I11" s="24" t="s">
        <v>8</v>
      </c>
      <c r="J11" s="24" t="s">
        <v>24</v>
      </c>
      <c r="K11" s="24" t="s">
        <v>1</v>
      </c>
      <c r="L11" s="24" t="s">
        <v>16</v>
      </c>
      <c r="M11" s="24" t="s">
        <v>9</v>
      </c>
      <c r="N11" s="24" t="s">
        <v>5</v>
      </c>
      <c r="O11" s="24" t="s">
        <v>17</v>
      </c>
      <c r="P11" s="24" t="s">
        <v>6</v>
      </c>
      <c r="Q11" s="24" t="s">
        <v>3</v>
      </c>
      <c r="R11" s="24" t="s">
        <v>18</v>
      </c>
      <c r="S11" s="24">
        <v>36</v>
      </c>
      <c r="T11" s="24" t="s">
        <v>19</v>
      </c>
      <c r="U11" s="24" t="s">
        <v>7</v>
      </c>
      <c r="V11" s="24" t="s">
        <v>0</v>
      </c>
      <c r="W11" s="25" t="s">
        <v>4</v>
      </c>
    </row>
    <row r="12" spans="1:23">
      <c r="A12" s="26" t="s">
        <v>36</v>
      </c>
      <c r="B12" s="27" t="s">
        <v>37</v>
      </c>
      <c r="C12" s="73">
        <f ca="1">SUMPRODUCT(COUNTIF(INDIRECT("'Semaine "&amp;ROW($1:$5)&amp;"'!C15:I15"),"IH - R*"))</f>
        <v>0</v>
      </c>
      <c r="D12" s="74">
        <f ca="1">SUMPRODUCT(COUNTIF(INDIRECT("'Semaine "&amp;ROW($1:$5)&amp;"'!C15:I15"),"IH - U*"))</f>
        <v>0</v>
      </c>
      <c r="E12" s="74">
        <f ca="1">SUMPRODUCT(COUNTIF(INDIRECT("'Semaine "&amp;ROW($1:$5)&amp;"'!C15:I15"),"Pane*"))</f>
        <v>0</v>
      </c>
      <c r="F12" s="74">
        <f ca="1">SUMPRODUCT(COUNTIF(INDIRECT("'Semaine "&amp;ROW($1:$5)&amp;"'!C15:I15"),"Don*"))</f>
        <v>0</v>
      </c>
      <c r="G12" s="74">
        <f ca="1">SUMPRODUCT(COUNTIF(INDIRECT("'Semaine "&amp;ROW($1:$5)&amp;"'!C15:I15"),"Type*"))</f>
        <v>0</v>
      </c>
      <c r="H12" s="74">
        <f ca="1">SUMPRODUCT(COUNTIF(INDIRECT("'Semaine "&amp;ROW($1:$5)&amp;"'!C15:I15"),"DIS 1*"))</f>
        <v>0</v>
      </c>
      <c r="I12" s="74">
        <f ca="1">SUMPRODUCT(COUNTIF(INDIRECT("'Semaine "&amp;ROW($1:$5)&amp;"'!C15:I15"),"DIS 2*"))</f>
        <v>0</v>
      </c>
      <c r="J12" s="74">
        <f ca="1">SUMPRODUCT(COUNTIF(INDIRECT("'Semaine "&amp;ROW($1:$5)&amp;"'!C15:I15"),"Soir IH*"))</f>
        <v>0</v>
      </c>
      <c r="K12" s="74">
        <f ca="1">SUMPRODUCT(COUNTIF(INDIRECT("'Semaine "&amp;ROW($1:$5)&amp;"'!C15:I15"),"SXM*"))</f>
        <v>0</v>
      </c>
      <c r="L12" s="74">
        <f ca="1">SUMPRODUCT(COUNTIF(INDIRECT("'Semaine "&amp;ROW($1:$5)&amp;"'!C15:I15"),"Biomol*"))</f>
        <v>0</v>
      </c>
      <c r="M12" s="74">
        <f ca="1">SUMPRODUCT(COUNTIF(INDIRECT("'Semaine "&amp;ROW($1:$5)&amp;"'!C15:I15"),"Garde*"))</f>
        <v>0</v>
      </c>
      <c r="N12" s="74">
        <f ca="1">SUMPRODUCT(COUNTIF(INDIRECT("'Semaine "&amp;ROW($1:$5)&amp;"'!C15:I15"),"Nuit*"))</f>
        <v>0</v>
      </c>
      <c r="O12" s="74">
        <f ca="1">SUMPRODUCT(COUNTIF(INDIRECT("'Semaine "&amp;ROW($1:$5)&amp;"'!C15:I15"),"DM*"))</f>
        <v>0</v>
      </c>
      <c r="P12" s="74">
        <f ca="1">SUMPRODUCT(COUNTIF(INDIRECT("'Semaine "&amp;ROW($1:$5)&amp;"'!C15:I15"),"RE*"))</f>
        <v>0</v>
      </c>
      <c r="Q12" s="74">
        <f ca="1">SUMPRODUCT(COUNTIF(INDIRECT("'Semaine "&amp;ROW($1:$5)&amp;"'!C15:I15"),"CH*"))</f>
        <v>0</v>
      </c>
      <c r="R12" s="74">
        <f ca="1">SUMPRODUCT(COUNTIF(INDIRECT("'Semaine "&amp;ROW($1:$5)&amp;"'!C15:I15"),"01*"))</f>
        <v>0</v>
      </c>
      <c r="S12" s="74">
        <f ca="1">SUMPRODUCT(COUNTIF(INDIRECT("'Semaine "&amp;ROW($1:$5)&amp;"'!C15:I15"),"36*"))</f>
        <v>0</v>
      </c>
      <c r="T12" s="74">
        <f ca="1">SUMPRODUCT(COUNTIF(INDIRECT("'Semaine "&amp;ROW($1:$5)&amp;"'!C15:I15"),"02*"))</f>
        <v>0</v>
      </c>
      <c r="U12" s="74">
        <f ca="1">SUMPRODUCT(COUNTIF(INDIRECT("'Semaine "&amp;ROW($1:$5)&amp;"'!C15:I15"),"W1*"))</f>
        <v>0</v>
      </c>
      <c r="V12" s="74">
        <f ca="1">SUMPRODUCT(COUNTIF(INDIRECT("'Semaine "&amp;ROW($1:$5)&amp;"'!C15:I15"),"W2*"))</f>
        <v>0</v>
      </c>
      <c r="W12" s="75">
        <f ca="1">SUMPRODUCT(COUNTIF(INDIRECT("'Semaine "&amp;ROW($1:$5)&amp;"'!C15:I15"),"W3*"))</f>
        <v>0</v>
      </c>
    </row>
    <row r="13" spans="1:23">
      <c r="A13" s="28" t="s">
        <v>38</v>
      </c>
      <c r="B13" s="29" t="s">
        <v>39</v>
      </c>
      <c r="C13" s="6">
        <f ca="1">SUMPRODUCT(COUNTIF(INDIRECT("'Semaine "&amp;ROW($1:$5)&amp;"'!C16:I16"),"IH - R*"))</f>
        <v>0</v>
      </c>
      <c r="D13" s="2">
        <f ca="1">SUMPRODUCT(COUNTIF(INDIRECT("'Semaine "&amp;ROW($1:$5)&amp;"'!C16:I16"),"IH - U*"))</f>
        <v>0</v>
      </c>
      <c r="E13" s="2">
        <f ca="1">SUMPRODUCT(COUNTIF(INDIRECT("'Semaine "&amp;ROW($1:$5)&amp;"'!C16:I16"),"Pane*"))</f>
        <v>0</v>
      </c>
      <c r="F13" s="2">
        <f ca="1">SUMPRODUCT(COUNTIF(INDIRECT("'Semaine "&amp;ROW($1:$5)&amp;"'!C16:I16"),"Don*"))</f>
        <v>0</v>
      </c>
      <c r="G13" s="2">
        <f ca="1">SUMPRODUCT(COUNTIF(INDIRECT("'Semaine "&amp;ROW($1:$5)&amp;"'!C16:I16"),"Type*"))</f>
        <v>0</v>
      </c>
      <c r="H13" s="2">
        <f ca="1">SUMPRODUCT(COUNTIF(INDIRECT("'Semaine "&amp;ROW($1:$5)&amp;"'!C16:I16"),"DIS 1*"))</f>
        <v>0</v>
      </c>
      <c r="I13" s="2">
        <f ca="1">SUMPRODUCT(COUNTIF(INDIRECT("'Semaine "&amp;ROW($1:$5)&amp;"'!C16:I16"),"DIS 2*"))</f>
        <v>0</v>
      </c>
      <c r="J13" s="2">
        <f ca="1">SUMPRODUCT(COUNTIF(INDIRECT("'Semaine "&amp;ROW($1:$5)&amp;"'!C16:I16"),"Soir IH*"))</f>
        <v>0</v>
      </c>
      <c r="K13" s="2">
        <f ca="1">SUMPRODUCT(COUNTIF(INDIRECT("'Semaine "&amp;ROW($1:$5)&amp;"'!C16:I16"),"SXM*"))</f>
        <v>0</v>
      </c>
      <c r="L13" s="2">
        <f ca="1">SUMPRODUCT(COUNTIF(INDIRECT("'Semaine "&amp;ROW($1:$5)&amp;"'!C16:I16"),"Biomol*"))</f>
        <v>0</v>
      </c>
      <c r="M13" s="2">
        <f ca="1">SUMPRODUCT(COUNTIF(INDIRECT("'Semaine "&amp;ROW($1:$5)&amp;"'!C16:I16"),"Garde*"))</f>
        <v>0</v>
      </c>
      <c r="N13" s="2">
        <f ca="1">SUMPRODUCT(COUNTIF(INDIRECT("'Semaine "&amp;ROW($1:$5)&amp;"'!C16:I16"),"Nuit*"))</f>
        <v>0</v>
      </c>
      <c r="O13" s="2">
        <f ca="1">SUMPRODUCT(COUNTIF(INDIRECT("'Semaine "&amp;ROW($1:$5)&amp;"'!C16:I16"),"DM*"))</f>
        <v>0</v>
      </c>
      <c r="P13" s="2">
        <f ca="1">SUMPRODUCT(COUNTIF(INDIRECT("'Semaine "&amp;ROW($1:$5)&amp;"'!C16:I16"),"RE*"))</f>
        <v>0</v>
      </c>
      <c r="Q13" s="2">
        <f ca="1">SUMPRODUCT(COUNTIF(INDIRECT("'Semaine "&amp;ROW($1:$5)&amp;"'!C16:I16"),"CH*"))</f>
        <v>0</v>
      </c>
      <c r="R13" s="2">
        <f ca="1">SUMPRODUCT(COUNTIF(INDIRECT("'Semaine "&amp;ROW($1:$5)&amp;"'!C16:I16"),"01*"))</f>
        <v>0</v>
      </c>
      <c r="S13" s="2">
        <f ca="1">SUMPRODUCT(COUNTIF(INDIRECT("'Semaine "&amp;ROW($1:$5)&amp;"'!C16:I16"),"36*"))</f>
        <v>0</v>
      </c>
      <c r="T13" s="2">
        <f ca="1">SUMPRODUCT(COUNTIF(INDIRECT("'Semaine "&amp;ROW($1:$5)&amp;"'!C16:I16"),"02*"))</f>
        <v>0</v>
      </c>
      <c r="U13" s="2">
        <f ca="1">SUMPRODUCT(COUNTIF(INDIRECT("'Semaine "&amp;ROW($1:$5)&amp;"'!C16:I16"),"W1*"))</f>
        <v>0</v>
      </c>
      <c r="V13" s="2">
        <f ca="1">SUMPRODUCT(COUNTIF(INDIRECT("'Semaine "&amp;ROW($1:$5)&amp;"'!C16:I16"),"W2*"))</f>
        <v>0</v>
      </c>
      <c r="W13" s="5">
        <f ca="1">SUMPRODUCT(COUNTIF(INDIRECT("'Semaine "&amp;ROW($1:$5)&amp;"'!C16:I16"),"W3*"))</f>
        <v>0</v>
      </c>
    </row>
    <row r="14" spans="1:23">
      <c r="A14" s="28" t="s">
        <v>40</v>
      </c>
      <c r="B14" s="29" t="s">
        <v>41</v>
      </c>
      <c r="C14" s="6">
        <f ca="1">SUMPRODUCT(COUNTIF(INDIRECT("'Semaine "&amp;ROW($1:$5)&amp;"'!C17:I17"),"IH - R*"))</f>
        <v>0</v>
      </c>
      <c r="D14" s="2">
        <f ca="1">SUMPRODUCT(COUNTIF(INDIRECT("'Semaine "&amp;ROW($1:$5)&amp;"'!C17:I17"),"IH - U*"))</f>
        <v>0</v>
      </c>
      <c r="E14" s="2">
        <f ca="1">SUMPRODUCT(COUNTIF(INDIRECT("'Semaine "&amp;ROW($1:$5)&amp;"'!C17:I17"),"Pane*"))</f>
        <v>0</v>
      </c>
      <c r="F14" s="2">
        <f ca="1">SUMPRODUCT(COUNTIF(INDIRECT("'Semaine "&amp;ROW($1:$5)&amp;"'!C17:I17"),"Don*"))</f>
        <v>0</v>
      </c>
      <c r="G14" s="2">
        <f ca="1">SUMPRODUCT(COUNTIF(INDIRECT("'Semaine "&amp;ROW($1:$5)&amp;"'!C17:I17"),"Type*"))</f>
        <v>0</v>
      </c>
      <c r="H14" s="2">
        <f ca="1">SUMPRODUCT(COUNTIF(INDIRECT("'Semaine "&amp;ROW($1:$5)&amp;"'!C17:I17"),"DIS 1*"))</f>
        <v>1</v>
      </c>
      <c r="I14" s="2">
        <f ca="1">SUMPRODUCT(COUNTIF(INDIRECT("'Semaine "&amp;ROW($1:$5)&amp;"'!C17:I17"),"DIS 2*"))</f>
        <v>1</v>
      </c>
      <c r="J14" s="2">
        <f ca="1">SUMPRODUCT(COUNTIF(INDIRECT("'Semaine "&amp;ROW($1:$5)&amp;"'!C17:I17"),"Soir IH*"))</f>
        <v>0</v>
      </c>
      <c r="K14" s="2">
        <f ca="1">SUMPRODUCT(COUNTIF(INDIRECT("'Semaine "&amp;ROW($1:$5)&amp;"'!C17:I17"),"SXM*"))</f>
        <v>0</v>
      </c>
      <c r="L14" s="2">
        <f ca="1">SUMPRODUCT(COUNTIF(INDIRECT("'Semaine "&amp;ROW($1:$5)&amp;"'!C17:I17"),"Biomol*"))</f>
        <v>0</v>
      </c>
      <c r="M14" s="2">
        <f ca="1">SUMPRODUCT(COUNTIF(INDIRECT("'Semaine "&amp;ROW($1:$5)&amp;"'!C17:I17"),"Garde*"))</f>
        <v>0</v>
      </c>
      <c r="N14" s="2">
        <f ca="1">SUMPRODUCT(COUNTIF(INDIRECT("'Semaine "&amp;ROW($1:$5)&amp;"'!C17:I17"),"Nuit*"))</f>
        <v>0</v>
      </c>
      <c r="O14" s="2">
        <f ca="1">SUMPRODUCT(COUNTIF(INDIRECT("'Semaine "&amp;ROW($1:$5)&amp;"'!C17:I17"),"DM*"))</f>
        <v>0</v>
      </c>
      <c r="P14" s="2">
        <f ca="1">SUMPRODUCT(COUNTIF(INDIRECT("'Semaine "&amp;ROW($1:$5)&amp;"'!C17:I17"),"RE*"))</f>
        <v>0</v>
      </c>
      <c r="Q14" s="2">
        <f ca="1">SUMPRODUCT(COUNTIF(INDIRECT("'Semaine "&amp;ROW($1:$5)&amp;"'!C17:I17"),"CH*"))</f>
        <v>0</v>
      </c>
      <c r="R14" s="2">
        <f ca="1">SUMPRODUCT(COUNTIF(INDIRECT("'Semaine "&amp;ROW($1:$5)&amp;"'!C17:I17"),"01*"))</f>
        <v>0</v>
      </c>
      <c r="S14" s="2">
        <f ca="1">SUMPRODUCT(COUNTIF(INDIRECT("'Semaine "&amp;ROW($1:$5)&amp;"'!C17:I17"),"36*"))</f>
        <v>0</v>
      </c>
      <c r="T14" s="2">
        <f ca="1">SUMPRODUCT(COUNTIF(INDIRECT("'Semaine "&amp;ROW($1:$5)&amp;"'!C17:I17"),"02*"))</f>
        <v>0</v>
      </c>
      <c r="U14" s="2">
        <f ca="1">SUMPRODUCT(COUNTIF(INDIRECT("'Semaine "&amp;ROW($1:$5)&amp;"'!C17:I17"),"W1*"))</f>
        <v>0</v>
      </c>
      <c r="V14" s="2">
        <f ca="1">SUMPRODUCT(COUNTIF(INDIRECT("'Semaine "&amp;ROW($1:$5)&amp;"'!C17:I17"),"W2*"))</f>
        <v>0</v>
      </c>
      <c r="W14" s="5">
        <f ca="1">SUMPRODUCT(COUNTIF(INDIRECT("'Semaine "&amp;ROW($1:$5)&amp;"'!C17:I17"),"W3*"))</f>
        <v>0</v>
      </c>
    </row>
    <row r="15" spans="1:23">
      <c r="A15" s="28" t="s">
        <v>42</v>
      </c>
      <c r="B15" s="29" t="s">
        <v>43</v>
      </c>
      <c r="C15" s="6">
        <f ca="1">SUMPRODUCT(COUNTIF(INDIRECT("'Semaine "&amp;ROW($1:$5)&amp;"'!C18:I18"),"IH - R*"))</f>
        <v>0</v>
      </c>
      <c r="D15" s="2">
        <f ca="1">SUMPRODUCT(COUNTIF(INDIRECT("'Semaine "&amp;ROW($1:$5)&amp;"'!C18:I18"),"IH - U*"))</f>
        <v>0</v>
      </c>
      <c r="E15" s="2">
        <f ca="1">SUMPRODUCT(COUNTIF(INDIRECT("'Semaine "&amp;ROW($1:$5)&amp;"'!C18:I18"),"Pane*"))</f>
        <v>1</v>
      </c>
      <c r="F15" s="2">
        <f ca="1">SUMPRODUCT(COUNTIF(INDIRECT("'Semaine "&amp;ROW($1:$5)&amp;"'!C18:I18"),"Don*"))</f>
        <v>0</v>
      </c>
      <c r="G15" s="2">
        <f ca="1">SUMPRODUCT(COUNTIF(INDIRECT("'Semaine "&amp;ROW($1:$5)&amp;"'!C18:I18"),"Type*"))</f>
        <v>0</v>
      </c>
      <c r="H15" s="2">
        <f ca="1">SUMPRODUCT(COUNTIF(INDIRECT("'Semaine "&amp;ROW($1:$5)&amp;"'!C18:I18"),"DIS 1*"))</f>
        <v>0</v>
      </c>
      <c r="I15" s="2">
        <f ca="1">SUMPRODUCT(COUNTIF(INDIRECT("'Semaine "&amp;ROW($1:$5)&amp;"'!C18:I18"),"DIS 2*"))</f>
        <v>0</v>
      </c>
      <c r="J15" s="2">
        <f ca="1">SUMPRODUCT(COUNTIF(INDIRECT("'Semaine "&amp;ROW($1:$5)&amp;"'!C18:I18"),"Soir IH*"))</f>
        <v>0</v>
      </c>
      <c r="K15" s="2">
        <f ca="1">SUMPRODUCT(COUNTIF(INDIRECT("'Semaine "&amp;ROW($1:$5)&amp;"'!C18:I18"),"SXM*"))</f>
        <v>0</v>
      </c>
      <c r="L15" s="2">
        <f ca="1">SUMPRODUCT(COUNTIF(INDIRECT("'Semaine "&amp;ROW($1:$5)&amp;"'!C18:I18"),"Biomol*"))</f>
        <v>0</v>
      </c>
      <c r="M15" s="2">
        <f ca="1">SUMPRODUCT(COUNTIF(INDIRECT("'Semaine "&amp;ROW($1:$5)&amp;"'!C18:I18"),"Garde*"))</f>
        <v>0</v>
      </c>
      <c r="N15" s="2">
        <f ca="1">SUMPRODUCT(COUNTIF(INDIRECT("'Semaine "&amp;ROW($1:$5)&amp;"'!C18:I18"),"Nuit*"))</f>
        <v>0</v>
      </c>
      <c r="O15" s="2">
        <f ca="1">SUMPRODUCT(COUNTIF(INDIRECT("'Semaine "&amp;ROW($1:$5)&amp;"'!C18:I18"),"DM*"))</f>
        <v>0</v>
      </c>
      <c r="P15" s="2">
        <f ca="1">SUMPRODUCT(COUNTIF(INDIRECT("'Semaine "&amp;ROW($1:$5)&amp;"'!C18:I18"),"RE*"))</f>
        <v>0</v>
      </c>
      <c r="Q15" s="2">
        <f ca="1">SUMPRODUCT(COUNTIF(INDIRECT("'Semaine "&amp;ROW($1:$5)&amp;"'!C18:I18"),"CH*"))</f>
        <v>0</v>
      </c>
      <c r="R15" s="2">
        <f ca="1">SUMPRODUCT(COUNTIF(INDIRECT("'Semaine "&amp;ROW($1:$5)&amp;"'!C18:I18"),"01*"))</f>
        <v>0</v>
      </c>
      <c r="S15" s="2">
        <f ca="1">SUMPRODUCT(COUNTIF(INDIRECT("'Semaine "&amp;ROW($1:$5)&amp;"'!C18:I18"),"36*"))</f>
        <v>0</v>
      </c>
      <c r="T15" s="2">
        <f ca="1">SUMPRODUCT(COUNTIF(INDIRECT("'Semaine "&amp;ROW($1:$5)&amp;"'!C18:I18"),"02*"))</f>
        <v>0</v>
      </c>
      <c r="U15" s="2">
        <f ca="1">SUMPRODUCT(COUNTIF(INDIRECT("'Semaine "&amp;ROW($1:$5)&amp;"'!C18:I18"),"W1*"))</f>
        <v>0</v>
      </c>
      <c r="V15" s="2">
        <f ca="1">SUMPRODUCT(COUNTIF(INDIRECT("'Semaine "&amp;ROW($1:$5)&amp;"'!C18:I18"),"W2*"))</f>
        <v>0</v>
      </c>
      <c r="W15" s="5">
        <f ca="1">SUMPRODUCT(COUNTIF(INDIRECT("'Semaine "&amp;ROW($1:$5)&amp;"'!C18:I18"),"W3*"))</f>
        <v>0</v>
      </c>
    </row>
    <row r="16" spans="1:23">
      <c r="A16" s="28" t="s">
        <v>44</v>
      </c>
      <c r="B16" s="29" t="s">
        <v>45</v>
      </c>
      <c r="C16" s="6">
        <f ca="1">SUMPRODUCT(COUNTIF(INDIRECT("'Semaine "&amp;ROW($1:$5)&amp;"'!C19:I19"),"IH - R*"))</f>
        <v>1</v>
      </c>
      <c r="D16" s="2">
        <f ca="1">SUMPRODUCT(COUNTIF(INDIRECT("'Semaine "&amp;ROW($1:$5)&amp;"'!C19:I19"),"IH - U*"))</f>
        <v>0</v>
      </c>
      <c r="E16" s="2">
        <f ca="1">SUMPRODUCT(COUNTIF(INDIRECT("'Semaine "&amp;ROW($1:$5)&amp;"'!C19:I19"),"Pane*"))</f>
        <v>0</v>
      </c>
      <c r="F16" s="2">
        <f ca="1">SUMPRODUCT(COUNTIF(INDIRECT("'Semaine "&amp;ROW($1:$5)&amp;"'!C19:I19"),"Don*"))</f>
        <v>0</v>
      </c>
      <c r="G16" s="2">
        <f ca="1">SUMPRODUCT(COUNTIF(INDIRECT("'Semaine "&amp;ROW($1:$5)&amp;"'!C19:I19"),"Type*"))</f>
        <v>0</v>
      </c>
      <c r="H16" s="2">
        <f ca="1">SUMPRODUCT(COUNTIF(INDIRECT("'Semaine "&amp;ROW($1:$5)&amp;"'!C19:I19"),"DIS 1*"))</f>
        <v>0</v>
      </c>
      <c r="I16" s="2">
        <f ca="1">SUMPRODUCT(COUNTIF(INDIRECT("'Semaine "&amp;ROW($1:$5)&amp;"'!C19:I19"),"DIS 2*"))</f>
        <v>0</v>
      </c>
      <c r="J16" s="2">
        <f ca="1">SUMPRODUCT(COUNTIF(INDIRECT("'Semaine "&amp;ROW($1:$5)&amp;"'!C19:I19"),"Soir IH*"))</f>
        <v>0</v>
      </c>
      <c r="K16" s="2">
        <f ca="1">SUMPRODUCT(COUNTIF(INDIRECT("'Semaine "&amp;ROW($1:$5)&amp;"'!C19:I19"),"SXM*"))</f>
        <v>0</v>
      </c>
      <c r="L16" s="2">
        <f ca="1">SUMPRODUCT(COUNTIF(INDIRECT("'Semaine "&amp;ROW($1:$5)&amp;"'!C19:I19"),"Biomol*"))</f>
        <v>1</v>
      </c>
      <c r="M16" s="2">
        <f ca="1">SUMPRODUCT(COUNTIF(INDIRECT("'Semaine "&amp;ROW($1:$5)&amp;"'!C19:I19"),"Garde*"))</f>
        <v>0</v>
      </c>
      <c r="N16" s="2">
        <f ca="1">SUMPRODUCT(COUNTIF(INDIRECT("'Semaine "&amp;ROW($1:$5)&amp;"'!C19:I19"),"Nuit*"))</f>
        <v>0</v>
      </c>
      <c r="O16" s="2">
        <f ca="1">SUMPRODUCT(COUNTIF(INDIRECT("'Semaine "&amp;ROW($1:$5)&amp;"'!C19:I19"),"DM*"))</f>
        <v>0</v>
      </c>
      <c r="P16" s="2">
        <f ca="1">SUMPRODUCT(COUNTIF(INDIRECT("'Semaine "&amp;ROW($1:$5)&amp;"'!C19:I19"),"RE*"))</f>
        <v>0</v>
      </c>
      <c r="Q16" s="2">
        <f ca="1">SUMPRODUCT(COUNTIF(INDIRECT("'Semaine "&amp;ROW($1:$5)&amp;"'!C19:I19"),"CH*"))</f>
        <v>0</v>
      </c>
      <c r="R16" s="2">
        <f ca="1">SUMPRODUCT(COUNTIF(INDIRECT("'Semaine "&amp;ROW($1:$5)&amp;"'!C19:I19"),"01*"))</f>
        <v>0</v>
      </c>
      <c r="S16" s="2">
        <f ca="1">SUMPRODUCT(COUNTIF(INDIRECT("'Semaine "&amp;ROW($1:$5)&amp;"'!C19:I19"),"36*"))</f>
        <v>0</v>
      </c>
      <c r="T16" s="2">
        <f ca="1">SUMPRODUCT(COUNTIF(INDIRECT("'Semaine "&amp;ROW($1:$5)&amp;"'!C19:I19"),"02*"))</f>
        <v>0</v>
      </c>
      <c r="U16" s="2">
        <f ca="1">SUMPRODUCT(COUNTIF(INDIRECT("'Semaine "&amp;ROW($1:$5)&amp;"'!C19:I19"),"W1*"))</f>
        <v>0</v>
      </c>
      <c r="V16" s="2">
        <f ca="1">SUMPRODUCT(COUNTIF(INDIRECT("'Semaine "&amp;ROW($1:$5)&amp;"'!C19:I19"),"W2*"))</f>
        <v>0</v>
      </c>
      <c r="W16" s="5">
        <f ca="1">SUMPRODUCT(COUNTIF(INDIRECT("'Semaine "&amp;ROW($1:$5)&amp;"'!C19:I19"),"W3*"))</f>
        <v>0</v>
      </c>
    </row>
    <row r="17" spans="1:23">
      <c r="A17" s="28" t="s">
        <v>46</v>
      </c>
      <c r="B17" s="29" t="s">
        <v>47</v>
      </c>
      <c r="C17" s="6">
        <f ca="1">SUMPRODUCT(COUNTIF(INDIRECT("'Semaine "&amp;ROW($1:$5)&amp;"'!C20:I20"),"IH - R*"))</f>
        <v>0</v>
      </c>
      <c r="D17" s="2">
        <f ca="1">SUMPRODUCT(COUNTIF(INDIRECT("'Semaine "&amp;ROW($1:$5)&amp;"'!C20:I20"),"IH - U*"))</f>
        <v>0</v>
      </c>
      <c r="E17" s="2">
        <f ca="1">SUMPRODUCT(COUNTIF(INDIRECT("'Semaine "&amp;ROW($1:$5)&amp;"'!C20:I20"),"Pane*"))</f>
        <v>0</v>
      </c>
      <c r="F17" s="2">
        <f ca="1">SUMPRODUCT(COUNTIF(INDIRECT("'Semaine "&amp;ROW($1:$5)&amp;"'!C20:I20"),"Don*"))</f>
        <v>0</v>
      </c>
      <c r="G17" s="2">
        <f ca="1">SUMPRODUCT(COUNTIF(INDIRECT("'Semaine "&amp;ROW($1:$5)&amp;"'!C20:I20"),"Type*"))</f>
        <v>0</v>
      </c>
      <c r="H17" s="2">
        <f ca="1">SUMPRODUCT(COUNTIF(INDIRECT("'Semaine "&amp;ROW($1:$5)&amp;"'!C20:I20"),"DIS 1*"))</f>
        <v>0</v>
      </c>
      <c r="I17" s="2">
        <f ca="1">SUMPRODUCT(COUNTIF(INDIRECT("'Semaine "&amp;ROW($1:$5)&amp;"'!C20:I20"),"DIS 2*"))</f>
        <v>0</v>
      </c>
      <c r="J17" s="2">
        <f ca="1">SUMPRODUCT(COUNTIF(INDIRECT("'Semaine "&amp;ROW($1:$5)&amp;"'!C20:I20"),"Soir IH*"))</f>
        <v>0</v>
      </c>
      <c r="K17" s="2">
        <f ca="1">SUMPRODUCT(COUNTIF(INDIRECT("'Semaine "&amp;ROW($1:$5)&amp;"'!C20:I20"),"SXM*"))</f>
        <v>0</v>
      </c>
      <c r="L17" s="2">
        <f ca="1">SUMPRODUCT(COUNTIF(INDIRECT("'Semaine "&amp;ROW($1:$5)&amp;"'!C20:I20"),"Biomol*"))</f>
        <v>0</v>
      </c>
      <c r="M17" s="2">
        <f ca="1">SUMPRODUCT(COUNTIF(INDIRECT("'Semaine "&amp;ROW($1:$5)&amp;"'!C20:I20"),"Garde*"))</f>
        <v>0</v>
      </c>
      <c r="N17" s="2">
        <f ca="1">SUMPRODUCT(COUNTIF(INDIRECT("'Semaine "&amp;ROW($1:$5)&amp;"'!C20:I20"),"Nuit*"))</f>
        <v>0</v>
      </c>
      <c r="O17" s="2">
        <f ca="1">SUMPRODUCT(COUNTIF(INDIRECT("'Semaine "&amp;ROW($1:$5)&amp;"'!C20:I20"),"DM*"))</f>
        <v>0</v>
      </c>
      <c r="P17" s="2">
        <f ca="1">SUMPRODUCT(COUNTIF(INDIRECT("'Semaine "&amp;ROW($1:$5)&amp;"'!C20:I20"),"RE*"))</f>
        <v>0</v>
      </c>
      <c r="Q17" s="2">
        <f ca="1">SUMPRODUCT(COUNTIF(INDIRECT("'Semaine "&amp;ROW($1:$5)&amp;"'!C20:I20"),"CH*"))</f>
        <v>0</v>
      </c>
      <c r="R17" s="2">
        <f ca="1">SUMPRODUCT(COUNTIF(INDIRECT("'Semaine "&amp;ROW($1:$5)&amp;"'!C20:I20"),"01*"))</f>
        <v>0</v>
      </c>
      <c r="S17" s="2">
        <f ca="1">SUMPRODUCT(COUNTIF(INDIRECT("'Semaine "&amp;ROW($1:$5)&amp;"'!C20:I20"),"36*"))</f>
        <v>0</v>
      </c>
      <c r="T17" s="2">
        <f ca="1">SUMPRODUCT(COUNTIF(INDIRECT("'Semaine "&amp;ROW($1:$5)&amp;"'!C20:I20"),"02*"))</f>
        <v>0</v>
      </c>
      <c r="U17" s="2">
        <f ca="1">SUMPRODUCT(COUNTIF(INDIRECT("'Semaine "&amp;ROW($1:$5)&amp;"'!C20:I20"),"W1*"))</f>
        <v>0</v>
      </c>
      <c r="V17" s="2">
        <f ca="1">SUMPRODUCT(COUNTIF(INDIRECT("'Semaine "&amp;ROW($1:$5)&amp;"'!C20:I20"),"W2*"))</f>
        <v>0</v>
      </c>
      <c r="W17" s="5">
        <f ca="1">SUMPRODUCT(COUNTIF(INDIRECT("'Semaine "&amp;ROW($1:$5)&amp;"'!C20:I20"),"W3*"))</f>
        <v>0</v>
      </c>
    </row>
    <row r="18" spans="1:23">
      <c r="A18" s="28" t="s">
        <v>48</v>
      </c>
      <c r="B18" s="29" t="s">
        <v>49</v>
      </c>
      <c r="C18" s="6">
        <f ca="1">SUMPRODUCT(COUNTIF(INDIRECT("'Semaine "&amp;ROW($1:$5)&amp;"'!C21:I21"),"IH - R*"))</f>
        <v>0</v>
      </c>
      <c r="D18" s="2">
        <f ca="1">SUMPRODUCT(COUNTIF(INDIRECT("'Semaine "&amp;ROW($1:$5)&amp;"'!C21:I21"),"IH - U*"))</f>
        <v>0</v>
      </c>
      <c r="E18" s="2">
        <f ca="1">SUMPRODUCT(COUNTIF(INDIRECT("'Semaine "&amp;ROW($1:$5)&amp;"'!C21:I21"),"Pane*"))</f>
        <v>0</v>
      </c>
      <c r="F18" s="2">
        <f ca="1">SUMPRODUCT(COUNTIF(INDIRECT("'Semaine "&amp;ROW($1:$5)&amp;"'!C21:I21"),"Don*"))</f>
        <v>0</v>
      </c>
      <c r="G18" s="2">
        <f ca="1">SUMPRODUCT(COUNTIF(INDIRECT("'Semaine "&amp;ROW($1:$5)&amp;"'!C21:I21"),"Type*"))</f>
        <v>0</v>
      </c>
      <c r="H18" s="2">
        <f ca="1">SUMPRODUCT(COUNTIF(INDIRECT("'Semaine "&amp;ROW($1:$5)&amp;"'!C21:I21"),"DIS 1*"))</f>
        <v>0</v>
      </c>
      <c r="I18" s="2">
        <f ca="1">SUMPRODUCT(COUNTIF(INDIRECT("'Semaine "&amp;ROW($1:$5)&amp;"'!C21:I21"),"DIS 2*"))</f>
        <v>0</v>
      </c>
      <c r="J18" s="2">
        <f ca="1">SUMPRODUCT(COUNTIF(INDIRECT("'Semaine "&amp;ROW($1:$5)&amp;"'!C21:I21"),"Soir IH*"))</f>
        <v>0</v>
      </c>
      <c r="K18" s="2">
        <f ca="1">SUMPRODUCT(COUNTIF(INDIRECT("'Semaine "&amp;ROW($1:$5)&amp;"'!C21:I21"),"SXM*"))</f>
        <v>0</v>
      </c>
      <c r="L18" s="2">
        <f ca="1">SUMPRODUCT(COUNTIF(INDIRECT("'Semaine "&amp;ROW($1:$5)&amp;"'!C21:I21"),"Biomol*"))</f>
        <v>0</v>
      </c>
      <c r="M18" s="2">
        <f ca="1">SUMPRODUCT(COUNTIF(INDIRECT("'Semaine "&amp;ROW($1:$5)&amp;"'!C21:I21"),"Garde*"))</f>
        <v>0</v>
      </c>
      <c r="N18" s="2">
        <f ca="1">SUMPRODUCT(COUNTIF(INDIRECT("'Semaine "&amp;ROW($1:$5)&amp;"'!C21:I21"),"Nuit*"))</f>
        <v>0</v>
      </c>
      <c r="O18" s="2">
        <f ca="1">SUMPRODUCT(COUNTIF(INDIRECT("'Semaine "&amp;ROW($1:$5)&amp;"'!C21:I21"),"DM*"))</f>
        <v>0</v>
      </c>
      <c r="P18" s="2">
        <f ca="1">SUMPRODUCT(COUNTIF(INDIRECT("'Semaine "&amp;ROW($1:$5)&amp;"'!C21:I21"),"RE*"))</f>
        <v>0</v>
      </c>
      <c r="Q18" s="2">
        <f ca="1">SUMPRODUCT(COUNTIF(INDIRECT("'Semaine "&amp;ROW($1:$5)&amp;"'!C21:I21"),"CH*"))</f>
        <v>0</v>
      </c>
      <c r="R18" s="2">
        <f ca="1">SUMPRODUCT(COUNTIF(INDIRECT("'Semaine "&amp;ROW($1:$5)&amp;"'!C21:I21"),"01*"))</f>
        <v>0</v>
      </c>
      <c r="S18" s="2">
        <f ca="1">SUMPRODUCT(COUNTIF(INDIRECT("'Semaine "&amp;ROW($1:$5)&amp;"'!C21:I21"),"36*"))</f>
        <v>0</v>
      </c>
      <c r="T18" s="2">
        <f ca="1">SUMPRODUCT(COUNTIF(INDIRECT("'Semaine "&amp;ROW($1:$5)&amp;"'!C21:I21"),"02*"))</f>
        <v>0</v>
      </c>
      <c r="U18" s="2">
        <f ca="1">SUMPRODUCT(COUNTIF(INDIRECT("'Semaine "&amp;ROW($1:$5)&amp;"'!C21:I21"),"W1*"))</f>
        <v>0</v>
      </c>
      <c r="V18" s="2">
        <f ca="1">SUMPRODUCT(COUNTIF(INDIRECT("'Semaine "&amp;ROW($1:$5)&amp;"'!C21:I21"),"W2*"))</f>
        <v>0</v>
      </c>
      <c r="W18" s="5">
        <f ca="1">SUMPRODUCT(COUNTIF(INDIRECT("'Semaine "&amp;ROW($1:$5)&amp;"'!C21:I21"),"W3*"))</f>
        <v>0</v>
      </c>
    </row>
    <row r="19" spans="1:23">
      <c r="A19" s="28" t="s">
        <v>50</v>
      </c>
      <c r="B19" s="29" t="s">
        <v>51</v>
      </c>
      <c r="C19" s="6">
        <f ca="1">SUMPRODUCT(COUNTIF(INDIRECT("'Semaine "&amp;ROW($1:$5)&amp;"'!C22:I22"),"IH - R*"))</f>
        <v>0</v>
      </c>
      <c r="D19" s="2">
        <f ca="1">SUMPRODUCT(COUNTIF(INDIRECT("'Semaine "&amp;ROW($1:$5)&amp;"'!C22:I22"),"IH - U*"))</f>
        <v>0</v>
      </c>
      <c r="E19" s="2">
        <f ca="1">SUMPRODUCT(COUNTIF(INDIRECT("'Semaine "&amp;ROW($1:$5)&amp;"'!C22:I22"),"Pane*"))</f>
        <v>0</v>
      </c>
      <c r="F19" s="2">
        <f ca="1">SUMPRODUCT(COUNTIF(INDIRECT("'Semaine "&amp;ROW($1:$5)&amp;"'!C22:I22"),"Don*"))</f>
        <v>1</v>
      </c>
      <c r="G19" s="2">
        <f ca="1">SUMPRODUCT(COUNTIF(INDIRECT("'Semaine "&amp;ROW($1:$5)&amp;"'!C22:I22"),"Type*"))</f>
        <v>0</v>
      </c>
      <c r="H19" s="2">
        <f ca="1">SUMPRODUCT(COUNTIF(INDIRECT("'Semaine "&amp;ROW($1:$5)&amp;"'!C22:I22"),"DIS 1*"))</f>
        <v>0</v>
      </c>
      <c r="I19" s="2">
        <f ca="1">SUMPRODUCT(COUNTIF(INDIRECT("'Semaine "&amp;ROW($1:$5)&amp;"'!C22:I22"),"DIS 2*"))</f>
        <v>0</v>
      </c>
      <c r="J19" s="2">
        <f ca="1">SUMPRODUCT(COUNTIF(INDIRECT("'Semaine "&amp;ROW($1:$5)&amp;"'!C22:I22"),"Soir IH*"))</f>
        <v>0</v>
      </c>
      <c r="K19" s="2">
        <f ca="1">SUMPRODUCT(COUNTIF(INDIRECT("'Semaine "&amp;ROW($1:$5)&amp;"'!C22:I22"),"SXM*"))</f>
        <v>0</v>
      </c>
      <c r="L19" s="2">
        <f ca="1">SUMPRODUCT(COUNTIF(INDIRECT("'Semaine "&amp;ROW($1:$5)&amp;"'!C22:I22"),"Biomol*"))</f>
        <v>0</v>
      </c>
      <c r="M19" s="2">
        <f ca="1">SUMPRODUCT(COUNTIF(INDIRECT("'Semaine "&amp;ROW($1:$5)&amp;"'!C22:I22"),"Garde*"))</f>
        <v>0</v>
      </c>
      <c r="N19" s="2">
        <f ca="1">SUMPRODUCT(COUNTIF(INDIRECT("'Semaine "&amp;ROW($1:$5)&amp;"'!C22:I22"),"Nuit*"))</f>
        <v>0</v>
      </c>
      <c r="O19" s="2">
        <f ca="1">SUMPRODUCT(COUNTIF(INDIRECT("'Semaine "&amp;ROW($1:$5)&amp;"'!C22:I22"),"DM*"))</f>
        <v>0</v>
      </c>
      <c r="P19" s="2">
        <f ca="1">SUMPRODUCT(COUNTIF(INDIRECT("'Semaine "&amp;ROW($1:$5)&amp;"'!C22:I22"),"RE*"))</f>
        <v>0</v>
      </c>
      <c r="Q19" s="2">
        <f ca="1">SUMPRODUCT(COUNTIF(INDIRECT("'Semaine "&amp;ROW($1:$5)&amp;"'!C22:I22"),"CH*"))</f>
        <v>0</v>
      </c>
      <c r="R19" s="2">
        <f ca="1">SUMPRODUCT(COUNTIF(INDIRECT("'Semaine "&amp;ROW($1:$5)&amp;"'!C22:I22"),"01*"))</f>
        <v>0</v>
      </c>
      <c r="S19" s="2">
        <f ca="1">SUMPRODUCT(COUNTIF(INDIRECT("'Semaine "&amp;ROW($1:$5)&amp;"'!C22:I22"),"36*"))</f>
        <v>0</v>
      </c>
      <c r="T19" s="2">
        <f ca="1">SUMPRODUCT(COUNTIF(INDIRECT("'Semaine "&amp;ROW($1:$5)&amp;"'!C22:I22"),"02*"))</f>
        <v>0</v>
      </c>
      <c r="U19" s="2">
        <f ca="1">SUMPRODUCT(COUNTIF(INDIRECT("'Semaine "&amp;ROW($1:$5)&amp;"'!C22:I22"),"W1*"))</f>
        <v>0</v>
      </c>
      <c r="V19" s="2">
        <f ca="1">SUMPRODUCT(COUNTIF(INDIRECT("'Semaine "&amp;ROW($1:$5)&amp;"'!C22:I22"),"W2*"))</f>
        <v>0</v>
      </c>
      <c r="W19" s="5">
        <f ca="1">SUMPRODUCT(COUNTIF(INDIRECT("'Semaine "&amp;ROW($1:$5)&amp;"'!C22:I22"),"W3*"))</f>
        <v>0</v>
      </c>
    </row>
    <row r="20" spans="1:23">
      <c r="A20" s="28" t="s">
        <v>52</v>
      </c>
      <c r="B20" s="29" t="s">
        <v>53</v>
      </c>
      <c r="C20" s="6">
        <f ca="1">SUMPRODUCT(COUNTIF(INDIRECT("'Semaine "&amp;ROW($1:$5)&amp;"'!C23:I23"),"IH - R*"))</f>
        <v>0</v>
      </c>
      <c r="D20" s="2">
        <f ca="1">SUMPRODUCT(COUNTIF(INDIRECT("'Semaine "&amp;ROW($1:$5)&amp;"'!C23:I23"),"IH - U*"))</f>
        <v>0</v>
      </c>
      <c r="E20" s="2">
        <f ca="1">SUMPRODUCT(COUNTIF(INDIRECT("'Semaine "&amp;ROW($1:$5)&amp;"'!C23:I23"),"Pane*"))</f>
        <v>0</v>
      </c>
      <c r="F20" s="2">
        <f ca="1">SUMPRODUCT(COUNTIF(INDIRECT("'Semaine "&amp;ROW($1:$5)&amp;"'!C23:I23"),"Don*"))</f>
        <v>0</v>
      </c>
      <c r="G20" s="2">
        <f ca="1">SUMPRODUCT(COUNTIF(INDIRECT("'Semaine "&amp;ROW($1:$5)&amp;"'!C23:I23"),"Type*"))</f>
        <v>0</v>
      </c>
      <c r="H20" s="2">
        <f ca="1">SUMPRODUCT(COUNTIF(INDIRECT("'Semaine "&amp;ROW($1:$5)&amp;"'!C23:I23"),"DIS 1*"))</f>
        <v>0</v>
      </c>
      <c r="I20" s="2">
        <f ca="1">SUMPRODUCT(COUNTIF(INDIRECT("'Semaine "&amp;ROW($1:$5)&amp;"'!C23:I23"),"DIS 2*"))</f>
        <v>0</v>
      </c>
      <c r="J20" s="2">
        <f ca="1">SUMPRODUCT(COUNTIF(INDIRECT("'Semaine "&amp;ROW($1:$5)&amp;"'!C23:I23"),"Soir IH*"))</f>
        <v>0</v>
      </c>
      <c r="K20" s="2">
        <f ca="1">SUMPRODUCT(COUNTIF(INDIRECT("'Semaine "&amp;ROW($1:$5)&amp;"'!C23:I23"),"SXM*"))</f>
        <v>0</v>
      </c>
      <c r="L20" s="2">
        <f ca="1">SUMPRODUCT(COUNTIF(INDIRECT("'Semaine "&amp;ROW($1:$5)&amp;"'!C23:I23"),"Biomol*"))</f>
        <v>0</v>
      </c>
      <c r="M20" s="2">
        <f ca="1">SUMPRODUCT(COUNTIF(INDIRECT("'Semaine "&amp;ROW($1:$5)&amp;"'!C23:I23"),"Garde*"))</f>
        <v>0</v>
      </c>
      <c r="N20" s="2">
        <f ca="1">SUMPRODUCT(COUNTIF(INDIRECT("'Semaine "&amp;ROW($1:$5)&amp;"'!C23:I23"),"Nuit*"))</f>
        <v>0</v>
      </c>
      <c r="O20" s="2">
        <f ca="1">SUMPRODUCT(COUNTIF(INDIRECT("'Semaine "&amp;ROW($1:$5)&amp;"'!C23:I23"),"DM*"))</f>
        <v>0</v>
      </c>
      <c r="P20" s="2">
        <f ca="1">SUMPRODUCT(COUNTIF(INDIRECT("'Semaine "&amp;ROW($1:$5)&amp;"'!C23:I23"),"RE*"))</f>
        <v>0</v>
      </c>
      <c r="Q20" s="2">
        <f ca="1">SUMPRODUCT(COUNTIF(INDIRECT("'Semaine "&amp;ROW($1:$5)&amp;"'!C23:I23"),"CH*"))</f>
        <v>0</v>
      </c>
      <c r="R20" s="2">
        <f ca="1">SUMPRODUCT(COUNTIF(INDIRECT("'Semaine "&amp;ROW($1:$5)&amp;"'!C23:I23"),"01*"))</f>
        <v>0</v>
      </c>
      <c r="S20" s="2">
        <f ca="1">SUMPRODUCT(COUNTIF(INDIRECT("'Semaine "&amp;ROW($1:$5)&amp;"'!C23:I23"),"36*"))</f>
        <v>0</v>
      </c>
      <c r="T20" s="2">
        <f ca="1">SUMPRODUCT(COUNTIF(INDIRECT("'Semaine "&amp;ROW($1:$5)&amp;"'!C23:I23"),"02*"))</f>
        <v>0</v>
      </c>
      <c r="U20" s="2">
        <f ca="1">SUMPRODUCT(COUNTIF(INDIRECT("'Semaine "&amp;ROW($1:$5)&amp;"'!C23:I23"),"W1*"))</f>
        <v>0</v>
      </c>
      <c r="V20" s="2">
        <f ca="1">SUMPRODUCT(COUNTIF(INDIRECT("'Semaine "&amp;ROW($1:$5)&amp;"'!C23:I23"),"W2*"))</f>
        <v>0</v>
      </c>
      <c r="W20" s="5">
        <f ca="1">SUMPRODUCT(COUNTIF(INDIRECT("'Semaine "&amp;ROW($1:$5)&amp;"'!C23:I23"),"W3*"))</f>
        <v>0</v>
      </c>
    </row>
    <row r="21" spans="1:23">
      <c r="A21" s="28" t="s">
        <v>54</v>
      </c>
      <c r="B21" s="29" t="s">
        <v>55</v>
      </c>
      <c r="C21" s="6">
        <f ca="1">SUMPRODUCT(COUNTIF(INDIRECT("'Semaine "&amp;ROW($1:$5)&amp;"'!C24:I24"),"IH - R*"))</f>
        <v>0</v>
      </c>
      <c r="D21" s="2">
        <f ca="1">SUMPRODUCT(COUNTIF(INDIRECT("'Semaine "&amp;ROW($1:$5)&amp;"'!C24:I24"),"IH - U*"))</f>
        <v>0</v>
      </c>
      <c r="E21" s="2">
        <f ca="1">SUMPRODUCT(COUNTIF(INDIRECT("'Semaine "&amp;ROW($1:$5)&amp;"'!C24:I24"),"Pane*"))</f>
        <v>0</v>
      </c>
      <c r="F21" s="2">
        <f ca="1">SUMPRODUCT(COUNTIF(INDIRECT("'Semaine "&amp;ROW($1:$5)&amp;"'!C24:I24"),"Don*"))</f>
        <v>0</v>
      </c>
      <c r="G21" s="2">
        <f ca="1">SUMPRODUCT(COUNTIF(INDIRECT("'Semaine "&amp;ROW($1:$5)&amp;"'!C24:I24"),"Type*"))</f>
        <v>0</v>
      </c>
      <c r="H21" s="2">
        <f ca="1">SUMPRODUCT(COUNTIF(INDIRECT("'Semaine "&amp;ROW($1:$5)&amp;"'!C24:I24"),"DIS 1*"))</f>
        <v>0</v>
      </c>
      <c r="I21" s="2">
        <f ca="1">SUMPRODUCT(COUNTIF(INDIRECT("'Semaine "&amp;ROW($1:$5)&amp;"'!C24:I24"),"DIS 2*"))</f>
        <v>0</v>
      </c>
      <c r="J21" s="2">
        <f ca="1">SUMPRODUCT(COUNTIF(INDIRECT("'Semaine "&amp;ROW($1:$5)&amp;"'!C24:I24"),"Soir IH*"))</f>
        <v>0</v>
      </c>
      <c r="K21" s="2">
        <f ca="1">SUMPRODUCT(COUNTIF(INDIRECT("'Semaine "&amp;ROW($1:$5)&amp;"'!C24:I24"),"SXM*"))</f>
        <v>0</v>
      </c>
      <c r="L21" s="2">
        <f ca="1">SUMPRODUCT(COUNTIF(INDIRECT("'Semaine "&amp;ROW($1:$5)&amp;"'!C24:I24"),"Biomol*"))</f>
        <v>0</v>
      </c>
      <c r="M21" s="2">
        <f ca="1">SUMPRODUCT(COUNTIF(INDIRECT("'Semaine "&amp;ROW($1:$5)&amp;"'!C24:I24"),"Garde*"))</f>
        <v>0</v>
      </c>
      <c r="N21" s="2">
        <f ca="1">SUMPRODUCT(COUNTIF(INDIRECT("'Semaine "&amp;ROW($1:$5)&amp;"'!C24:I24"),"Nuit*"))</f>
        <v>0</v>
      </c>
      <c r="O21" s="2">
        <f ca="1">SUMPRODUCT(COUNTIF(INDIRECT("'Semaine "&amp;ROW($1:$5)&amp;"'!C24:I24"),"DM*"))</f>
        <v>0</v>
      </c>
      <c r="P21" s="2">
        <f ca="1">SUMPRODUCT(COUNTIF(INDIRECT("'Semaine "&amp;ROW($1:$5)&amp;"'!C24:I24"),"RE*"))</f>
        <v>0</v>
      </c>
      <c r="Q21" s="2">
        <f ca="1">SUMPRODUCT(COUNTIF(INDIRECT("'Semaine "&amp;ROW($1:$5)&amp;"'!C24:I24"),"CH*"))</f>
        <v>0</v>
      </c>
      <c r="R21" s="2">
        <f ca="1">SUMPRODUCT(COUNTIF(INDIRECT("'Semaine "&amp;ROW($1:$5)&amp;"'!C24:I24"),"01*"))</f>
        <v>0</v>
      </c>
      <c r="S21" s="2">
        <f ca="1">SUMPRODUCT(COUNTIF(INDIRECT("'Semaine "&amp;ROW($1:$5)&amp;"'!C24:I24"),"36*"))</f>
        <v>0</v>
      </c>
      <c r="T21" s="2">
        <f ca="1">SUMPRODUCT(COUNTIF(INDIRECT("'Semaine "&amp;ROW($1:$5)&amp;"'!C24:I24"),"02*"))</f>
        <v>0</v>
      </c>
      <c r="U21" s="2">
        <f ca="1">SUMPRODUCT(COUNTIF(INDIRECT("'Semaine "&amp;ROW($1:$5)&amp;"'!C24:I24"),"W1*"))</f>
        <v>0</v>
      </c>
      <c r="V21" s="2">
        <f ca="1">SUMPRODUCT(COUNTIF(INDIRECT("'Semaine "&amp;ROW($1:$5)&amp;"'!C24:I24"),"W2*"))</f>
        <v>0</v>
      </c>
      <c r="W21" s="5">
        <f ca="1">SUMPRODUCT(COUNTIF(INDIRECT("'Semaine "&amp;ROW($1:$5)&amp;"'!C24:I24"),"W3*"))</f>
        <v>0</v>
      </c>
    </row>
    <row r="22" spans="1:23">
      <c r="A22" s="28" t="s">
        <v>56</v>
      </c>
      <c r="B22" s="29" t="s">
        <v>57</v>
      </c>
      <c r="C22" s="6">
        <f ca="1">SUMPRODUCT(COUNTIF(INDIRECT("'Semaine "&amp;ROW($1:$5)&amp;"'!C25:I25"),"IH - R*"))</f>
        <v>0</v>
      </c>
      <c r="D22" s="2">
        <f ca="1">SUMPRODUCT(COUNTIF(INDIRECT("'Semaine "&amp;ROW($1:$5)&amp;"'!C25:I25"),"IH - U*"))</f>
        <v>0</v>
      </c>
      <c r="E22" s="2">
        <f ca="1">SUMPRODUCT(COUNTIF(INDIRECT("'Semaine "&amp;ROW($1:$5)&amp;"'!C25:I25"),"Pane*"))</f>
        <v>0</v>
      </c>
      <c r="F22" s="2">
        <f ca="1">SUMPRODUCT(COUNTIF(INDIRECT("'Semaine "&amp;ROW($1:$5)&amp;"'!C25:I25"),"Don*"))</f>
        <v>0</v>
      </c>
      <c r="G22" s="2">
        <f ca="1">SUMPRODUCT(COUNTIF(INDIRECT("'Semaine "&amp;ROW($1:$5)&amp;"'!C25:I25"),"Type*"))</f>
        <v>0</v>
      </c>
      <c r="H22" s="2">
        <f ca="1">SUMPRODUCT(COUNTIF(INDIRECT("'Semaine "&amp;ROW($1:$5)&amp;"'!C25:I25"),"DIS 1*"))</f>
        <v>0</v>
      </c>
      <c r="I22" s="2">
        <f ca="1">SUMPRODUCT(COUNTIF(INDIRECT("'Semaine "&amp;ROW($1:$5)&amp;"'!C25:I25"),"DIS 2*"))</f>
        <v>0</v>
      </c>
      <c r="J22" s="2">
        <f ca="1">SUMPRODUCT(COUNTIF(INDIRECT("'Semaine "&amp;ROW($1:$5)&amp;"'!C25:I25"),"Soir IH*"))</f>
        <v>0</v>
      </c>
      <c r="K22" s="2">
        <f ca="1">SUMPRODUCT(COUNTIF(INDIRECT("'Semaine "&amp;ROW($1:$5)&amp;"'!C25:I25"),"SXM*"))</f>
        <v>0</v>
      </c>
      <c r="L22" s="2">
        <f ca="1">SUMPRODUCT(COUNTIF(INDIRECT("'Semaine "&amp;ROW($1:$5)&amp;"'!C25:I25"),"Biomol*"))</f>
        <v>0</v>
      </c>
      <c r="M22" s="2">
        <f ca="1">SUMPRODUCT(COUNTIF(INDIRECT("'Semaine "&amp;ROW($1:$5)&amp;"'!C25:I25"),"Garde*"))</f>
        <v>0</v>
      </c>
      <c r="N22" s="2">
        <f ca="1">SUMPRODUCT(COUNTIF(INDIRECT("'Semaine "&amp;ROW($1:$5)&amp;"'!C25:I25"),"Nuit*"))</f>
        <v>0</v>
      </c>
      <c r="O22" s="2">
        <f ca="1">SUMPRODUCT(COUNTIF(INDIRECT("'Semaine "&amp;ROW($1:$5)&amp;"'!C25:I25"),"DM*"))</f>
        <v>0</v>
      </c>
      <c r="P22" s="2">
        <f ca="1">SUMPRODUCT(COUNTIF(INDIRECT("'Semaine "&amp;ROW($1:$5)&amp;"'!C25:I25"),"RE*"))</f>
        <v>0</v>
      </c>
      <c r="Q22" s="2">
        <f ca="1">SUMPRODUCT(COUNTIF(INDIRECT("'Semaine "&amp;ROW($1:$5)&amp;"'!C25:I25"),"CH*"))</f>
        <v>0</v>
      </c>
      <c r="R22" s="2">
        <f ca="1">SUMPRODUCT(COUNTIF(INDIRECT("'Semaine "&amp;ROW($1:$5)&amp;"'!C25:I25"),"01*"))</f>
        <v>0</v>
      </c>
      <c r="S22" s="2">
        <f ca="1">SUMPRODUCT(COUNTIF(INDIRECT("'Semaine "&amp;ROW($1:$5)&amp;"'!C25:I25"),"36*"))</f>
        <v>0</v>
      </c>
      <c r="T22" s="2">
        <f ca="1">SUMPRODUCT(COUNTIF(INDIRECT("'Semaine "&amp;ROW($1:$5)&amp;"'!C25:I25"),"02*"))</f>
        <v>0</v>
      </c>
      <c r="U22" s="2">
        <f ca="1">SUMPRODUCT(COUNTIF(INDIRECT("'Semaine "&amp;ROW($1:$5)&amp;"'!C25:I25"),"W1*"))</f>
        <v>0</v>
      </c>
      <c r="V22" s="2">
        <f ca="1">SUMPRODUCT(COUNTIF(INDIRECT("'Semaine "&amp;ROW($1:$5)&amp;"'!C25:I25"),"W2*"))</f>
        <v>0</v>
      </c>
      <c r="W22" s="5">
        <f ca="1">SUMPRODUCT(COUNTIF(INDIRECT("'Semaine "&amp;ROW($1:$5)&amp;"'!C25:I25"),"W3*"))</f>
        <v>0</v>
      </c>
    </row>
    <row r="23" spans="1:23">
      <c r="A23" s="28" t="s">
        <v>58</v>
      </c>
      <c r="B23" s="29" t="s">
        <v>59</v>
      </c>
      <c r="C23" s="6">
        <f ca="1">SUMPRODUCT(COUNTIF(INDIRECT("'Semaine "&amp;ROW($1:$5)&amp;"'!C26:I26"),"IH - R*"))</f>
        <v>0</v>
      </c>
      <c r="D23" s="2">
        <f ca="1">SUMPRODUCT(COUNTIF(INDIRECT("'Semaine "&amp;ROW($1:$5)&amp;"'!C26:I26"),"IH - U*"))</f>
        <v>0</v>
      </c>
      <c r="E23" s="2">
        <f ca="1">SUMPRODUCT(COUNTIF(INDIRECT("'Semaine "&amp;ROW($1:$5)&amp;"'!C26:I26"),"Pane*"))</f>
        <v>0</v>
      </c>
      <c r="F23" s="2">
        <f ca="1">SUMPRODUCT(COUNTIF(INDIRECT("'Semaine "&amp;ROW($1:$5)&amp;"'!C26:I26"),"Don*"))</f>
        <v>0</v>
      </c>
      <c r="G23" s="2">
        <f ca="1">SUMPRODUCT(COUNTIF(INDIRECT("'Semaine "&amp;ROW($1:$5)&amp;"'!C26:I26"),"Type*"))</f>
        <v>0</v>
      </c>
      <c r="H23" s="2">
        <f ca="1">SUMPRODUCT(COUNTIF(INDIRECT("'Semaine "&amp;ROW($1:$5)&amp;"'!C26:I26"),"DIS 1*"))</f>
        <v>0</v>
      </c>
      <c r="I23" s="2">
        <f ca="1">SUMPRODUCT(COUNTIF(INDIRECT("'Semaine "&amp;ROW($1:$5)&amp;"'!C26:I26"),"DIS 2*"))</f>
        <v>0</v>
      </c>
      <c r="J23" s="2">
        <f ca="1">SUMPRODUCT(COUNTIF(INDIRECT("'Semaine "&amp;ROW($1:$5)&amp;"'!C26:I26"),"Soir IH*"))</f>
        <v>0</v>
      </c>
      <c r="K23" s="2">
        <f ca="1">SUMPRODUCT(COUNTIF(INDIRECT("'Semaine "&amp;ROW($1:$5)&amp;"'!C26:I26"),"SXM*"))</f>
        <v>0</v>
      </c>
      <c r="L23" s="2">
        <f ca="1">SUMPRODUCT(COUNTIF(INDIRECT("'Semaine "&amp;ROW($1:$5)&amp;"'!C26:I26"),"Biomol*"))</f>
        <v>0</v>
      </c>
      <c r="M23" s="2">
        <f ca="1">SUMPRODUCT(COUNTIF(INDIRECT("'Semaine "&amp;ROW($1:$5)&amp;"'!C26:I26"),"Garde*"))</f>
        <v>0</v>
      </c>
      <c r="N23" s="2">
        <f ca="1">SUMPRODUCT(COUNTIF(INDIRECT("'Semaine "&amp;ROW($1:$5)&amp;"'!C26:I26"),"Nuit*"))</f>
        <v>0</v>
      </c>
      <c r="O23" s="2">
        <f ca="1">SUMPRODUCT(COUNTIF(INDIRECT("'Semaine "&amp;ROW($1:$5)&amp;"'!C26:I26"),"DM*"))</f>
        <v>0</v>
      </c>
      <c r="P23" s="2">
        <f ca="1">SUMPRODUCT(COUNTIF(INDIRECT("'Semaine "&amp;ROW($1:$5)&amp;"'!C26:I26"),"RE*"))</f>
        <v>0</v>
      </c>
      <c r="Q23" s="2">
        <f ca="1">SUMPRODUCT(COUNTIF(INDIRECT("'Semaine "&amp;ROW($1:$5)&amp;"'!C26:I26"),"CH*"))</f>
        <v>0</v>
      </c>
      <c r="R23" s="2">
        <f ca="1">SUMPRODUCT(COUNTIF(INDIRECT("'Semaine "&amp;ROW($1:$5)&amp;"'!C26:I26"),"01*"))</f>
        <v>0</v>
      </c>
      <c r="S23" s="2">
        <f ca="1">SUMPRODUCT(COUNTIF(INDIRECT("'Semaine "&amp;ROW($1:$5)&amp;"'!C26:I26"),"36*"))</f>
        <v>0</v>
      </c>
      <c r="T23" s="2">
        <f ca="1">SUMPRODUCT(COUNTIF(INDIRECT("'Semaine "&amp;ROW($1:$5)&amp;"'!C26:I26"),"02*"))</f>
        <v>0</v>
      </c>
      <c r="U23" s="2">
        <f ca="1">SUMPRODUCT(COUNTIF(INDIRECT("'Semaine "&amp;ROW($1:$5)&amp;"'!C26:I26"),"W1*"))</f>
        <v>0</v>
      </c>
      <c r="V23" s="2">
        <f ca="1">SUMPRODUCT(COUNTIF(INDIRECT("'Semaine "&amp;ROW($1:$5)&amp;"'!C26:I26"),"W2*"))</f>
        <v>0</v>
      </c>
      <c r="W23" s="5">
        <f ca="1">SUMPRODUCT(COUNTIF(INDIRECT("'Semaine "&amp;ROW($1:$5)&amp;"'!C26:I26"),"W3*"))</f>
        <v>0</v>
      </c>
    </row>
    <row r="24" spans="1:23">
      <c r="A24" s="28" t="s">
        <v>60</v>
      </c>
      <c r="B24" s="29" t="s">
        <v>61</v>
      </c>
      <c r="C24" s="6">
        <f ca="1">SUMPRODUCT(COUNTIF(INDIRECT("'Semaine "&amp;ROW($1:$5)&amp;"'!C27:I27"),"IH - R*"))</f>
        <v>0</v>
      </c>
      <c r="D24" s="2">
        <f ca="1">SUMPRODUCT(COUNTIF(INDIRECT("'Semaine "&amp;ROW($1:$5)&amp;"'!C27:I27"),"IH - U*"))</f>
        <v>0</v>
      </c>
      <c r="E24" s="2">
        <f ca="1">SUMPRODUCT(COUNTIF(INDIRECT("'Semaine "&amp;ROW($1:$5)&amp;"'!C27:I27"),"Pane*"))</f>
        <v>0</v>
      </c>
      <c r="F24" s="2">
        <f ca="1">SUMPRODUCT(COUNTIF(INDIRECT("'Semaine "&amp;ROW($1:$5)&amp;"'!C27:I27"),"Don*"))</f>
        <v>0</v>
      </c>
      <c r="G24" s="2">
        <f ca="1">SUMPRODUCT(COUNTIF(INDIRECT("'Semaine "&amp;ROW($1:$5)&amp;"'!C27:I27"),"Type*"))</f>
        <v>0</v>
      </c>
      <c r="H24" s="2">
        <f ca="1">SUMPRODUCT(COUNTIF(INDIRECT("'Semaine "&amp;ROW($1:$5)&amp;"'!C27:I27"),"DIS 1*"))</f>
        <v>0</v>
      </c>
      <c r="I24" s="2">
        <f ca="1">SUMPRODUCT(COUNTIF(INDIRECT("'Semaine "&amp;ROW($1:$5)&amp;"'!C27:I27"),"DIS 2*"))</f>
        <v>0</v>
      </c>
      <c r="J24" s="2">
        <f ca="1">SUMPRODUCT(COUNTIF(INDIRECT("'Semaine "&amp;ROW($1:$5)&amp;"'!C27:I27"),"Soir IH*"))</f>
        <v>0</v>
      </c>
      <c r="K24" s="2">
        <f ca="1">SUMPRODUCT(COUNTIF(INDIRECT("'Semaine "&amp;ROW($1:$5)&amp;"'!C27:I27"),"SXM*"))</f>
        <v>0</v>
      </c>
      <c r="L24" s="2">
        <f ca="1">SUMPRODUCT(COUNTIF(INDIRECT("'Semaine "&amp;ROW($1:$5)&amp;"'!C27:I27"),"Biomol*"))</f>
        <v>0</v>
      </c>
      <c r="M24" s="2">
        <f ca="1">SUMPRODUCT(COUNTIF(INDIRECT("'Semaine "&amp;ROW($1:$5)&amp;"'!C27:I27"),"Garde*"))</f>
        <v>0</v>
      </c>
      <c r="N24" s="2">
        <f ca="1">SUMPRODUCT(COUNTIF(INDIRECT("'Semaine "&amp;ROW($1:$5)&amp;"'!C27:I27"),"Nuit*"))</f>
        <v>0</v>
      </c>
      <c r="O24" s="2">
        <f ca="1">SUMPRODUCT(COUNTIF(INDIRECT("'Semaine "&amp;ROW($1:$5)&amp;"'!C27:I27"),"DM*"))</f>
        <v>0</v>
      </c>
      <c r="P24" s="2">
        <f ca="1">SUMPRODUCT(COUNTIF(INDIRECT("'Semaine "&amp;ROW($1:$5)&amp;"'!C27:I27"),"RE*"))</f>
        <v>0</v>
      </c>
      <c r="Q24" s="2">
        <f ca="1">SUMPRODUCT(COUNTIF(INDIRECT("'Semaine "&amp;ROW($1:$5)&amp;"'!C27:I27"),"CH*"))</f>
        <v>0</v>
      </c>
      <c r="R24" s="2">
        <f ca="1">SUMPRODUCT(COUNTIF(INDIRECT("'Semaine "&amp;ROW($1:$5)&amp;"'!C27:I27"),"01*"))</f>
        <v>0</v>
      </c>
      <c r="S24" s="2">
        <f ca="1">SUMPRODUCT(COUNTIF(INDIRECT("'Semaine "&amp;ROW($1:$5)&amp;"'!C27:I27"),"36*"))</f>
        <v>0</v>
      </c>
      <c r="T24" s="2">
        <f ca="1">SUMPRODUCT(COUNTIF(INDIRECT("'Semaine "&amp;ROW($1:$5)&amp;"'!C27:I27"),"02*"))</f>
        <v>0</v>
      </c>
      <c r="U24" s="2">
        <f ca="1">SUMPRODUCT(COUNTIF(INDIRECT("'Semaine "&amp;ROW($1:$5)&amp;"'!C27:I27"),"W1*"))</f>
        <v>0</v>
      </c>
      <c r="V24" s="2">
        <f ca="1">SUMPRODUCT(COUNTIF(INDIRECT("'Semaine "&amp;ROW($1:$5)&amp;"'!C27:I27"),"W2*"))</f>
        <v>0</v>
      </c>
      <c r="W24" s="5">
        <f ca="1">SUMPRODUCT(COUNTIF(INDIRECT("'Semaine "&amp;ROW($1:$5)&amp;"'!C27:I27"),"W3*"))</f>
        <v>0</v>
      </c>
    </row>
    <row r="25" spans="1:23">
      <c r="A25" s="28" t="s">
        <v>62</v>
      </c>
      <c r="B25" s="29" t="s">
        <v>63</v>
      </c>
      <c r="C25" s="6">
        <f ca="1">SUMPRODUCT(COUNTIF(INDIRECT("'Semaine "&amp;ROW($1:$5)&amp;"'!C28:I28"),"IH - R*"))</f>
        <v>0</v>
      </c>
      <c r="D25" s="2">
        <f ca="1">SUMPRODUCT(COUNTIF(INDIRECT("'Semaine "&amp;ROW($1:$5)&amp;"'!C28:I28"),"IH - U*"))</f>
        <v>0</v>
      </c>
      <c r="E25" s="2">
        <f ca="1">SUMPRODUCT(COUNTIF(INDIRECT("'Semaine "&amp;ROW($1:$5)&amp;"'!C28:I28"),"Pane*"))</f>
        <v>0</v>
      </c>
      <c r="F25" s="2">
        <f ca="1">SUMPRODUCT(COUNTIF(INDIRECT("'Semaine "&amp;ROW($1:$5)&amp;"'!C28:I28"),"Don*"))</f>
        <v>0</v>
      </c>
      <c r="G25" s="2">
        <f ca="1">SUMPRODUCT(COUNTIF(INDIRECT("'Semaine "&amp;ROW($1:$5)&amp;"'!C28:I28"),"Type*"))</f>
        <v>0</v>
      </c>
      <c r="H25" s="2">
        <f ca="1">SUMPRODUCT(COUNTIF(INDIRECT("'Semaine "&amp;ROW($1:$5)&amp;"'!C28:I28"),"DIS 1*"))</f>
        <v>0</v>
      </c>
      <c r="I25" s="2">
        <f ca="1">SUMPRODUCT(COUNTIF(INDIRECT("'Semaine "&amp;ROW($1:$5)&amp;"'!C28:I28"),"DIS 2*"))</f>
        <v>0</v>
      </c>
      <c r="J25" s="2">
        <f ca="1">SUMPRODUCT(COUNTIF(INDIRECT("'Semaine "&amp;ROW($1:$5)&amp;"'!C28:I28"),"Soir IH*"))</f>
        <v>0</v>
      </c>
      <c r="K25" s="2">
        <f ca="1">SUMPRODUCT(COUNTIF(INDIRECT("'Semaine "&amp;ROW($1:$5)&amp;"'!C28:I28"),"SXM*"))</f>
        <v>0</v>
      </c>
      <c r="L25" s="2">
        <f ca="1">SUMPRODUCT(COUNTIF(INDIRECT("'Semaine "&amp;ROW($1:$5)&amp;"'!C28:I28"),"Biomol*"))</f>
        <v>0</v>
      </c>
      <c r="M25" s="2">
        <f ca="1">SUMPRODUCT(COUNTIF(INDIRECT("'Semaine "&amp;ROW($1:$5)&amp;"'!C28:I28"),"Garde*"))</f>
        <v>0</v>
      </c>
      <c r="N25" s="2">
        <f ca="1">SUMPRODUCT(COUNTIF(INDIRECT("'Semaine "&amp;ROW($1:$5)&amp;"'!C28:I28"),"Nuit*"))</f>
        <v>0</v>
      </c>
      <c r="O25" s="2">
        <f ca="1">SUMPRODUCT(COUNTIF(INDIRECT("'Semaine "&amp;ROW($1:$5)&amp;"'!C28:I28"),"DM*"))</f>
        <v>0</v>
      </c>
      <c r="P25" s="2">
        <f ca="1">SUMPRODUCT(COUNTIF(INDIRECT("'Semaine "&amp;ROW($1:$5)&amp;"'!C28:I28"),"RE*"))</f>
        <v>0</v>
      </c>
      <c r="Q25" s="2">
        <f ca="1">SUMPRODUCT(COUNTIF(INDIRECT("'Semaine "&amp;ROW($1:$5)&amp;"'!C28:I28"),"CH*"))</f>
        <v>0</v>
      </c>
      <c r="R25" s="2">
        <f ca="1">SUMPRODUCT(COUNTIF(INDIRECT("'Semaine "&amp;ROW($1:$5)&amp;"'!C28:I28"),"01*"))</f>
        <v>0</v>
      </c>
      <c r="S25" s="2">
        <f ca="1">SUMPRODUCT(COUNTIF(INDIRECT("'Semaine "&amp;ROW($1:$5)&amp;"'!C28:I28"),"36*"))</f>
        <v>0</v>
      </c>
      <c r="T25" s="2">
        <f ca="1">SUMPRODUCT(COUNTIF(INDIRECT("'Semaine "&amp;ROW($1:$5)&amp;"'!C28:I28"),"02*"))</f>
        <v>0</v>
      </c>
      <c r="U25" s="2">
        <f ca="1">SUMPRODUCT(COUNTIF(INDIRECT("'Semaine "&amp;ROW($1:$5)&amp;"'!C28:I28"),"W1*"))</f>
        <v>0</v>
      </c>
      <c r="V25" s="2">
        <f ca="1">SUMPRODUCT(COUNTIF(INDIRECT("'Semaine "&amp;ROW($1:$5)&amp;"'!C28:I28"),"W2*"))</f>
        <v>0</v>
      </c>
      <c r="W25" s="5">
        <f ca="1">SUMPRODUCT(COUNTIF(INDIRECT("'Semaine "&amp;ROW($1:$5)&amp;"'!C28:I28"),"W3*"))</f>
        <v>0</v>
      </c>
    </row>
    <row r="26" spans="1:23">
      <c r="A26" s="28" t="s">
        <v>64</v>
      </c>
      <c r="B26" s="29" t="s">
        <v>65</v>
      </c>
      <c r="C26" s="6">
        <f ca="1">SUMPRODUCT(COUNTIF(INDIRECT("'Semaine "&amp;ROW($1:$5)&amp;"'!C29:I29"),"IH - R*"))</f>
        <v>0</v>
      </c>
      <c r="D26" s="2">
        <f ca="1">SUMPRODUCT(COUNTIF(INDIRECT("'Semaine "&amp;ROW($1:$5)&amp;"'!C29:I29"),"IH - U*"))</f>
        <v>0</v>
      </c>
      <c r="E26" s="2">
        <f ca="1">SUMPRODUCT(COUNTIF(INDIRECT("'Semaine "&amp;ROW($1:$5)&amp;"'!C29:I29"),"Pane*"))</f>
        <v>0</v>
      </c>
      <c r="F26" s="2">
        <f ca="1">SUMPRODUCT(COUNTIF(INDIRECT("'Semaine "&amp;ROW($1:$5)&amp;"'!C29:I29"),"Don*"))</f>
        <v>0</v>
      </c>
      <c r="G26" s="2">
        <f ca="1">SUMPRODUCT(COUNTIF(INDIRECT("'Semaine "&amp;ROW($1:$5)&amp;"'!C29:I29"),"Type*"))</f>
        <v>0</v>
      </c>
      <c r="H26" s="2">
        <f ca="1">SUMPRODUCT(COUNTIF(INDIRECT("'Semaine "&amp;ROW($1:$5)&amp;"'!C29:I29"),"DIS 1*"))</f>
        <v>0</v>
      </c>
      <c r="I26" s="2">
        <f ca="1">SUMPRODUCT(COUNTIF(INDIRECT("'Semaine "&amp;ROW($1:$5)&amp;"'!C29:I29"),"DIS 2*"))</f>
        <v>0</v>
      </c>
      <c r="J26" s="2">
        <f ca="1">SUMPRODUCT(COUNTIF(INDIRECT("'Semaine "&amp;ROW($1:$5)&amp;"'!C29:I29"),"Soir IH*"))</f>
        <v>0</v>
      </c>
      <c r="K26" s="2">
        <f ca="1">SUMPRODUCT(COUNTIF(INDIRECT("'Semaine "&amp;ROW($1:$5)&amp;"'!C29:I29"),"SXM*"))</f>
        <v>0</v>
      </c>
      <c r="L26" s="2">
        <f ca="1">SUMPRODUCT(COUNTIF(INDIRECT("'Semaine "&amp;ROW($1:$5)&amp;"'!C29:I29"),"Biomol*"))</f>
        <v>0</v>
      </c>
      <c r="M26" s="2">
        <f ca="1">SUMPRODUCT(COUNTIF(INDIRECT("'Semaine "&amp;ROW($1:$5)&amp;"'!C29:I29"),"Garde*"))</f>
        <v>0</v>
      </c>
      <c r="N26" s="2">
        <f ca="1">SUMPRODUCT(COUNTIF(INDIRECT("'Semaine "&amp;ROW($1:$5)&amp;"'!C29:I29"),"Nuit*"))</f>
        <v>0</v>
      </c>
      <c r="O26" s="2">
        <f ca="1">SUMPRODUCT(COUNTIF(INDIRECT("'Semaine "&amp;ROW($1:$5)&amp;"'!C29:I29"),"DM*"))</f>
        <v>0</v>
      </c>
      <c r="P26" s="2">
        <f ca="1">SUMPRODUCT(COUNTIF(INDIRECT("'Semaine "&amp;ROW($1:$5)&amp;"'!C29:I29"),"RE*"))</f>
        <v>0</v>
      </c>
      <c r="Q26" s="2">
        <f ca="1">SUMPRODUCT(COUNTIF(INDIRECT("'Semaine "&amp;ROW($1:$5)&amp;"'!C29:I29"),"CH*"))</f>
        <v>0</v>
      </c>
      <c r="R26" s="2">
        <f ca="1">SUMPRODUCT(COUNTIF(INDIRECT("'Semaine "&amp;ROW($1:$5)&amp;"'!C29:I29"),"01*"))</f>
        <v>0</v>
      </c>
      <c r="S26" s="2">
        <f ca="1">SUMPRODUCT(COUNTIF(INDIRECT("'Semaine "&amp;ROW($1:$5)&amp;"'!C29:I29"),"36*"))</f>
        <v>0</v>
      </c>
      <c r="T26" s="2">
        <f ca="1">SUMPRODUCT(COUNTIF(INDIRECT("'Semaine "&amp;ROW($1:$5)&amp;"'!C29:I29"),"02*"))</f>
        <v>0</v>
      </c>
      <c r="U26" s="2">
        <f ca="1">SUMPRODUCT(COUNTIF(INDIRECT("'Semaine "&amp;ROW($1:$5)&amp;"'!C29:I29"),"W1*"))</f>
        <v>0</v>
      </c>
      <c r="V26" s="2">
        <f ca="1">SUMPRODUCT(COUNTIF(INDIRECT("'Semaine "&amp;ROW($1:$5)&amp;"'!C29:I29"),"W2*"))</f>
        <v>0</v>
      </c>
      <c r="W26" s="5">
        <f ca="1">SUMPRODUCT(COUNTIF(INDIRECT("'Semaine "&amp;ROW($1:$5)&amp;"'!C29:I29"),"W3*"))</f>
        <v>0</v>
      </c>
    </row>
    <row r="27" spans="1:23">
      <c r="A27" s="28" t="s">
        <v>66</v>
      </c>
      <c r="B27" s="29" t="s">
        <v>67</v>
      </c>
      <c r="C27" s="6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5"/>
    </row>
    <row r="28" spans="1:23">
      <c r="A28" s="28" t="s">
        <v>68</v>
      </c>
      <c r="B28" s="29" t="s">
        <v>69</v>
      </c>
      <c r="C28" s="6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5"/>
    </row>
    <row r="29" spans="1:23">
      <c r="A29" s="28" t="s">
        <v>70</v>
      </c>
      <c r="B29" s="29" t="s">
        <v>71</v>
      </c>
      <c r="C29" s="6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5"/>
    </row>
    <row r="30" spans="1:23">
      <c r="A30" s="28" t="s">
        <v>72</v>
      </c>
      <c r="B30" s="29" t="s">
        <v>73</v>
      </c>
      <c r="C30" s="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5"/>
    </row>
    <row r="31" spans="1:23">
      <c r="A31" s="31" t="s">
        <v>74</v>
      </c>
      <c r="B31" s="29" t="s">
        <v>75</v>
      </c>
      <c r="C31" s="6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5"/>
    </row>
    <row r="32" spans="1:23">
      <c r="A32" s="31" t="s">
        <v>76</v>
      </c>
      <c r="B32" s="29" t="s">
        <v>77</v>
      </c>
      <c r="C32" s="6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5"/>
    </row>
    <row r="33" spans="1:24">
      <c r="A33" s="31" t="s">
        <v>78</v>
      </c>
      <c r="B33" s="29" t="s">
        <v>79</v>
      </c>
      <c r="C33" s="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5"/>
    </row>
    <row r="34" spans="1:24">
      <c r="A34" s="31" t="s">
        <v>80</v>
      </c>
      <c r="B34" s="29" t="s">
        <v>81</v>
      </c>
      <c r="C34" s="6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5"/>
    </row>
    <row r="35" spans="1:24">
      <c r="A35" s="31" t="s">
        <v>82</v>
      </c>
      <c r="B35" s="29" t="s">
        <v>83</v>
      </c>
      <c r="C35" s="6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5"/>
    </row>
    <row r="36" spans="1:24" ht="15.75" thickBot="1">
      <c r="A36" s="32" t="s">
        <v>84</v>
      </c>
      <c r="B36" s="30" t="s">
        <v>85</v>
      </c>
      <c r="C36" s="7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4"/>
    </row>
    <row r="37" spans="1:24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</row>
    <row r="38" spans="1:24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</row>
    <row r="39" spans="1:24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</row>
    <row r="40" spans="1:24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</row>
    <row r="41" spans="1:24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</row>
    <row r="42" spans="1:24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</row>
    <row r="43" spans="1:24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</row>
    <row r="44" spans="1:24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</row>
    <row r="45" spans="1:24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</row>
    <row r="46" spans="1:24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</row>
    <row r="47" spans="1:24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</row>
    <row r="48" spans="1:24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</row>
    <row r="49" spans="1:24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</row>
    <row r="50" spans="1:24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</row>
    <row r="51" spans="1:24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</row>
    <row r="52" spans="1:24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</row>
    <row r="53" spans="1:24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</row>
    <row r="54" spans="1:24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</row>
    <row r="55" spans="1:24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</row>
    <row r="56" spans="1:24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</row>
    <row r="57" spans="1:24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</row>
    <row r="58" spans="1:24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</row>
    <row r="59" spans="1:24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</row>
    <row r="60" spans="1:24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</row>
    <row r="61" spans="1:24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</row>
    <row r="62" spans="1:24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</row>
    <row r="63" spans="1:24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</row>
    <row r="64" spans="1:24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</row>
  </sheetData>
  <customSheetViews>
    <customSheetView guid="{4B8A2A97-089E-420E-8056-C3D362D8A474}" showGridLines="0" state="veryHidden">
      <pane xSplit="2" topLeftCell="C1" activePane="topRight" state="frozen"/>
      <selection pane="topRight" activeCell="E7" sqref="E7"/>
      <pageMargins left="0.7" right="0.7" top="0.75" bottom="0.75" header="0.3" footer="0.3"/>
      <pageSetup paperSize="9" orientation="portrait" r:id="rId1"/>
    </customSheetView>
  </customSheetViews>
  <mergeCells count="2">
    <mergeCell ref="D3:F5"/>
    <mergeCell ref="A11:B11"/>
  </mergeCells>
  <conditionalFormatting sqref="C12:C36">
    <cfRule type="dataBar" priority="146">
      <dataBar>
        <cfvo type="min" val="0"/>
        <cfvo type="max" val="0"/>
        <color theme="6" tint="0.79998168889431442"/>
      </dataBar>
    </cfRule>
  </conditionalFormatting>
  <conditionalFormatting sqref="D12:D36">
    <cfRule type="dataBar" priority="145">
      <dataBar>
        <cfvo type="min" val="0"/>
        <cfvo type="max" val="0"/>
        <color theme="6" tint="0.79998168889431442"/>
      </dataBar>
    </cfRule>
  </conditionalFormatting>
  <conditionalFormatting sqref="E12:E36">
    <cfRule type="dataBar" priority="144">
      <dataBar>
        <cfvo type="min" val="0"/>
        <cfvo type="max" val="0"/>
        <color theme="9" tint="0.59999389629810485"/>
      </dataBar>
    </cfRule>
  </conditionalFormatting>
  <conditionalFormatting sqref="F12:F36">
    <cfRule type="dataBar" priority="143">
      <dataBar>
        <cfvo type="min" val="0"/>
        <cfvo type="max" val="0"/>
        <color theme="6" tint="0.39997558519241921"/>
      </dataBar>
    </cfRule>
  </conditionalFormatting>
  <conditionalFormatting sqref="G12:G36">
    <cfRule type="dataBar" priority="142">
      <dataBar>
        <cfvo type="min" val="0"/>
        <cfvo type="max" val="0"/>
        <color rgb="FF99FFCC"/>
      </dataBar>
    </cfRule>
  </conditionalFormatting>
  <conditionalFormatting sqref="H12:H36">
    <cfRule type="dataBar" priority="141">
      <dataBar>
        <cfvo type="min" val="0"/>
        <cfvo type="max" val="0"/>
        <color rgb="FFFFCCFF"/>
      </dataBar>
    </cfRule>
  </conditionalFormatting>
  <conditionalFormatting sqref="I12:I36">
    <cfRule type="dataBar" priority="140">
      <dataBar>
        <cfvo type="min" val="0"/>
        <cfvo type="max" val="0"/>
        <color rgb="FFFF555A"/>
      </dataBar>
    </cfRule>
  </conditionalFormatting>
  <conditionalFormatting sqref="J12:J36">
    <cfRule type="dataBar" priority="136">
      <dataBar>
        <cfvo type="min" val="0"/>
        <cfvo type="max" val="0"/>
        <color rgb="FF008AEF"/>
      </dataBar>
    </cfRule>
  </conditionalFormatting>
  <conditionalFormatting sqref="K12:K36">
    <cfRule type="dataBar" priority="135">
      <dataBar>
        <cfvo type="min" val="0"/>
        <cfvo type="max" val="0"/>
        <color rgb="FF008AEF"/>
      </dataBar>
    </cfRule>
  </conditionalFormatting>
  <conditionalFormatting sqref="L12:L36">
    <cfRule type="dataBar" priority="133">
      <dataBar>
        <cfvo type="min" val="0"/>
        <cfvo type="max" val="0"/>
        <color rgb="FFFFFF99"/>
      </dataBar>
    </cfRule>
  </conditionalFormatting>
  <conditionalFormatting sqref="M12:M36">
    <cfRule type="dataBar" priority="132">
      <dataBar>
        <cfvo type="min" val="0"/>
        <cfvo type="max" val="0"/>
        <color rgb="FFC00000"/>
      </dataBar>
    </cfRule>
  </conditionalFormatting>
  <conditionalFormatting sqref="N12:N36">
    <cfRule type="dataBar" priority="131">
      <dataBar>
        <cfvo type="min" val="0"/>
        <cfvo type="max" val="0"/>
        <color rgb="FF638EC6"/>
      </dataBar>
    </cfRule>
  </conditionalFormatting>
  <conditionalFormatting sqref="O12:O36">
    <cfRule type="dataBar" priority="128">
      <dataBar>
        <cfvo type="min" val="0"/>
        <cfvo type="max" val="0"/>
        <color theme="6" tint="0.39997558519241921"/>
      </dataBar>
    </cfRule>
    <cfRule type="dataBar" priority="129">
      <dataBar>
        <cfvo type="min" val="0"/>
        <cfvo type="max" val="0"/>
        <color theme="6"/>
      </dataBar>
    </cfRule>
    <cfRule type="dataBar" priority="130">
      <dataBar>
        <cfvo type="min" val="0"/>
        <cfvo type="max" val="0"/>
        <color theme="6" tint="0.59999389629810485"/>
      </dataBar>
    </cfRule>
  </conditionalFormatting>
  <conditionalFormatting sqref="P12:P36">
    <cfRule type="dataBar" priority="127">
      <dataBar>
        <cfvo type="min" val="0"/>
        <cfvo type="max" val="0"/>
        <color theme="0" tint="-0.249977111117893"/>
      </dataBar>
    </cfRule>
  </conditionalFormatting>
  <conditionalFormatting sqref="Q12:Q36">
    <cfRule type="dataBar" priority="126">
      <dataBar>
        <cfvo type="min" val="0"/>
        <cfvo type="max" val="0"/>
        <color theme="0" tint="-0.249977111117893"/>
      </dataBar>
    </cfRule>
  </conditionalFormatting>
  <conditionalFormatting sqref="R12:R36">
    <cfRule type="dataBar" priority="125">
      <dataBar>
        <cfvo type="min" val="0"/>
        <cfvo type="max" val="0"/>
        <color rgb="FFCC66FF"/>
      </dataBar>
    </cfRule>
  </conditionalFormatting>
  <conditionalFormatting sqref="S12:S36">
    <cfRule type="dataBar" priority="124">
      <dataBar>
        <cfvo type="min" val="0"/>
        <cfvo type="max" val="0"/>
        <color rgb="FFCC99FF"/>
      </dataBar>
    </cfRule>
  </conditionalFormatting>
  <conditionalFormatting sqref="T12:T36">
    <cfRule type="dataBar" priority="123">
      <dataBar>
        <cfvo type="min" val="0"/>
        <cfvo type="max" val="0"/>
        <color theme="9" tint="0.59999389629810485"/>
      </dataBar>
    </cfRule>
  </conditionalFormatting>
  <conditionalFormatting sqref="U12:U36">
    <cfRule type="dataBar" priority="120">
      <dataBar>
        <cfvo type="min" val="0"/>
        <cfvo type="max" val="0"/>
        <color theme="6" tint="0.79998168889431442"/>
      </dataBar>
    </cfRule>
    <cfRule type="dataBar" priority="122">
      <dataBar>
        <cfvo type="min" val="0"/>
        <cfvo type="max" val="0"/>
        <color theme="6"/>
      </dataBar>
    </cfRule>
  </conditionalFormatting>
  <conditionalFormatting sqref="V12:V36">
    <cfRule type="dataBar" priority="119">
      <dataBar>
        <cfvo type="min" val="0"/>
        <cfvo type="max" val="0"/>
        <color theme="6" tint="0.59999389629810485"/>
      </dataBar>
    </cfRule>
  </conditionalFormatting>
  <conditionalFormatting sqref="W12:W36">
    <cfRule type="dataBar" priority="117">
      <dataBar>
        <cfvo type="min" val="0"/>
        <cfvo type="max" val="0"/>
        <color theme="6" tint="0.39997558519241921"/>
      </dataBar>
    </cfRule>
  </conditionalFormatting>
  <conditionalFormatting sqref="C11:W11">
    <cfRule type="beginsWith" dxfId="443" priority="71" operator="beginsWith" text="IH">
      <formula>LEFT(C11,2)="IH"</formula>
    </cfRule>
    <cfRule type="beginsWith" dxfId="442" priority="72" operator="beginsWith" text="Type">
      <formula>LEFT(C11,4)="Type"</formula>
    </cfRule>
    <cfRule type="containsText" dxfId="441" priority="73" operator="containsText" text="DIS 2">
      <formula>NOT(ISERROR(SEARCH("DIS 2",C11)))</formula>
    </cfRule>
    <cfRule type="containsText" dxfId="440" priority="74" operator="containsText" text="DIS 1">
      <formula>NOT(ISERROR(SEARCH("DIS 1",C11)))</formula>
    </cfRule>
    <cfRule type="beginsWith" dxfId="439" priority="75" operator="beginsWith" text="Panel">
      <formula>LEFT(C11,5)="Panel"</formula>
    </cfRule>
    <cfRule type="beginsWith" dxfId="438" priority="76" operator="beginsWith" text="Validation">
      <formula>LEFT(C11,10)="Validation"</formula>
    </cfRule>
    <cfRule type="beginsWith" dxfId="437" priority="77" operator="beginsWith" text="Formation">
      <formula>LEFT(C11,9)="Formation"</formula>
    </cfRule>
    <cfRule type="beginsWith" dxfId="436" priority="78" operator="beginsWith" text="Examen">
      <formula>LEFT(C11,6)="Examen"</formula>
    </cfRule>
    <cfRule type="containsText" dxfId="435" priority="79" operator="containsText" text="W3">
      <formula>NOT(ISERROR(SEARCH("W3",C11)))</formula>
    </cfRule>
    <cfRule type="containsText" dxfId="434" priority="80" operator="containsText" text="W2">
      <formula>NOT(ISERROR(SEARCH("W2",C11)))</formula>
    </cfRule>
    <cfRule type="containsText" dxfId="433" priority="81" operator="containsText" text="W1">
      <formula>NOT(ISERROR(SEARCH("W1",C11)))</formula>
    </cfRule>
    <cfRule type="containsText" dxfId="432" priority="82" operator="containsText" text="62">
      <formula>NOT(ISERROR(SEARCH("62",C11)))</formula>
    </cfRule>
    <cfRule type="containsText" dxfId="431" priority="83" operator="containsText" text="Don">
      <formula>NOT(ISERROR(SEARCH("Don",C11)))</formula>
    </cfRule>
    <cfRule type="containsText" dxfId="430" priority="84" operator="containsText" text="Biomol">
      <formula>NOT(ISERROR(SEARCH("Biomol",C11)))</formula>
    </cfRule>
    <cfRule type="containsText" dxfId="429" priority="85" operator="containsText" text="DM">
      <formula>NOT(ISERROR(SEARCH("DM",C11)))</formula>
    </cfRule>
    <cfRule type="containsText" dxfId="428" priority="86" operator="containsText" text="CH">
      <formula>NOT(ISERROR(SEARCH("CH",C11)))</formula>
    </cfRule>
    <cfRule type="containsText" dxfId="427" priority="87" operator="containsText" text="36">
      <formula>NOT(ISERROR(SEARCH("36",C11)))</formula>
    </cfRule>
    <cfRule type="containsText" dxfId="426" priority="88" operator="containsText" text="02">
      <formula>NOT(ISERROR(SEARCH("02",C11)))</formula>
    </cfRule>
    <cfRule type="containsText" dxfId="425" priority="89" operator="containsText" text="01">
      <formula>NOT(ISERROR(SEARCH("01",C11)))</formula>
    </cfRule>
    <cfRule type="beginsWith" dxfId="424" priority="90" operator="beginsWith" text="RE">
      <formula>LEFT(C11,2)="RE"</formula>
    </cfRule>
    <cfRule type="beginsWith" dxfId="423" priority="91" operator="beginsWith" text="Garde">
      <formula>LEFT(C11,5)="Garde"</formula>
    </cfRule>
    <cfRule type="beginsWith" dxfId="422" priority="92" operator="beginsWith" text="Nuit">
      <formula>LEFT(C11,4)="Nuit"</formula>
    </cfRule>
    <cfRule type="beginsWith" dxfId="421" priority="93" operator="beginsWith" text="S">
      <formula>LEFT(C11,1)="S"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B3:AG37"/>
  <sheetViews>
    <sheetView showGridLines="0" showRowColHeaders="0" workbookViewId="0">
      <selection activeCell="K61" sqref="K61"/>
    </sheetView>
  </sheetViews>
  <sheetFormatPr baseColWidth="10" defaultRowHeight="15"/>
  <cols>
    <col min="1" max="16384" width="11.42578125" style="62"/>
  </cols>
  <sheetData>
    <row r="3" spans="2:33">
      <c r="B3" s="22"/>
      <c r="C3" s="22"/>
      <c r="D3" s="22"/>
      <c r="E3" s="22"/>
      <c r="F3" s="22"/>
      <c r="G3" s="22"/>
      <c r="H3" s="22"/>
      <c r="I3" s="22"/>
      <c r="J3" s="22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2:33">
      <c r="B4" s="22"/>
      <c r="C4" s="22"/>
      <c r="D4" s="22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</row>
    <row r="5" spans="2:33">
      <c r="B5" s="22"/>
      <c r="C5" s="22"/>
      <c r="D5" s="22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2:33">
      <c r="B6" s="22"/>
      <c r="C6" s="22"/>
      <c r="D6" s="22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2:33">
      <c r="B7" s="22"/>
      <c r="C7" s="22"/>
      <c r="D7" s="22"/>
      <c r="E7" s="22"/>
      <c r="F7" s="22"/>
      <c r="G7" s="22"/>
      <c r="H7" s="22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2:33">
      <c r="B8" s="22"/>
      <c r="C8" s="22"/>
      <c r="D8" s="22"/>
      <c r="E8" s="22"/>
      <c r="F8" s="22"/>
      <c r="G8" s="22"/>
      <c r="H8" s="22"/>
      <c r="I8" s="8"/>
      <c r="J8" s="22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2:33">
      <c r="B9" s="22"/>
      <c r="C9" s="22"/>
      <c r="D9" s="22"/>
      <c r="E9" s="22"/>
      <c r="F9" s="22"/>
      <c r="G9" s="22"/>
      <c r="H9" s="22"/>
      <c r="I9" s="8"/>
      <c r="J9" s="22"/>
      <c r="K9" s="8"/>
      <c r="L9" s="63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"/>
      <c r="AB9" s="8"/>
      <c r="AC9" s="8"/>
      <c r="AD9" s="8"/>
      <c r="AE9" s="8"/>
      <c r="AF9" s="8"/>
      <c r="AG9" s="8"/>
    </row>
    <row r="10" spans="2:33">
      <c r="B10" s="22"/>
      <c r="C10" s="22"/>
      <c r="D10" s="22"/>
      <c r="E10" s="22"/>
      <c r="F10" s="22"/>
      <c r="G10" s="22"/>
      <c r="H10" s="22"/>
      <c r="I10" s="8"/>
      <c r="J10" s="22"/>
      <c r="K10" s="8"/>
      <c r="L10" s="64"/>
      <c r="M10" s="88"/>
      <c r="N10" s="88"/>
      <c r="O10" s="88"/>
      <c r="P10" s="88"/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"/>
      <c r="AB10" s="8"/>
      <c r="AC10" s="8"/>
      <c r="AD10" s="8"/>
      <c r="AE10" s="8"/>
      <c r="AF10" s="8"/>
      <c r="AG10" s="8"/>
    </row>
    <row r="11" spans="2:33">
      <c r="B11" s="22"/>
      <c r="C11" s="22"/>
      <c r="D11" s="22"/>
      <c r="E11" s="22"/>
      <c r="F11" s="22"/>
      <c r="G11" s="22"/>
      <c r="H11" s="22"/>
      <c r="I11" s="8"/>
      <c r="J11" s="22"/>
      <c r="K11" s="22"/>
      <c r="L11" s="22"/>
      <c r="M11" s="22"/>
      <c r="N11" s="22"/>
      <c r="O11" s="22"/>
      <c r="P11" s="22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2:33">
      <c r="G12" s="89" t="s">
        <v>26</v>
      </c>
      <c r="H12" s="89"/>
      <c r="I12" s="89"/>
      <c r="J12" s="89"/>
      <c r="K12" s="89"/>
      <c r="L12" s="89"/>
      <c r="M12" s="89"/>
      <c r="N12" s="89"/>
    </row>
    <row r="18" spans="4:19" ht="15" customHeight="1"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</row>
    <row r="19" spans="4:19" ht="15" customHeight="1"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</row>
    <row r="20" spans="4:19" ht="15" customHeight="1"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</row>
    <row r="21" spans="4:19" ht="15" customHeight="1"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</row>
    <row r="22" spans="4:19" ht="15" customHeight="1" thickBot="1"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</row>
    <row r="23" spans="4:19" ht="15" customHeight="1">
      <c r="D23" s="66"/>
      <c r="E23" s="90" t="s">
        <v>27</v>
      </c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</row>
    <row r="24" spans="4:19" ht="15" customHeight="1">
      <c r="D24" s="66"/>
      <c r="E24" s="9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</row>
    <row r="25" spans="4:19" ht="15" customHeight="1">
      <c r="D25" s="66"/>
      <c r="E25" s="91"/>
      <c r="F25" s="91"/>
      <c r="G25" s="91"/>
      <c r="H25" s="91"/>
      <c r="I25" s="91"/>
      <c r="J25" s="91"/>
      <c r="K25" s="91"/>
      <c r="L25" s="91"/>
      <c r="M25" s="91"/>
      <c r="N25" s="91"/>
      <c r="O25" s="91"/>
      <c r="P25" s="91"/>
    </row>
    <row r="26" spans="4:19" ht="15" customHeight="1">
      <c r="D26" s="66"/>
      <c r="E26" s="91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66"/>
      <c r="R26" s="66"/>
      <c r="S26" s="66"/>
    </row>
    <row r="27" spans="4:19" ht="15" customHeight="1">
      <c r="D27" s="66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66"/>
      <c r="R27" s="66"/>
      <c r="S27" s="66"/>
    </row>
    <row r="28" spans="4:19" ht="15" customHeight="1">
      <c r="D28" s="66"/>
      <c r="E28" s="91"/>
      <c r="F28" s="91"/>
      <c r="G28" s="91"/>
      <c r="H28" s="91"/>
      <c r="I28" s="91"/>
      <c r="J28" s="91"/>
      <c r="K28" s="91"/>
      <c r="L28" s="91"/>
      <c r="M28" s="91"/>
      <c r="N28" s="91"/>
      <c r="O28" s="91"/>
      <c r="P28" s="91"/>
      <c r="Q28" s="66"/>
      <c r="R28" s="66"/>
      <c r="S28" s="66"/>
    </row>
    <row r="29" spans="4:19" ht="15" customHeight="1">
      <c r="D29" s="66"/>
      <c r="E29" s="91"/>
      <c r="F29" s="91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66"/>
      <c r="R29" s="66"/>
      <c r="S29" s="66"/>
    </row>
    <row r="30" spans="4:19" ht="15" customHeight="1" thickBot="1">
      <c r="D30" s="66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66"/>
      <c r="R30" s="66"/>
      <c r="S30" s="66"/>
    </row>
    <row r="31" spans="4:19" ht="15" customHeight="1">
      <c r="D31" s="66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6"/>
      <c r="R31" s="66"/>
      <c r="S31" s="66"/>
    </row>
    <row r="32" spans="4:19" ht="15" customHeight="1">
      <c r="D32" s="66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6"/>
      <c r="R32" s="66"/>
      <c r="S32" s="66"/>
    </row>
    <row r="33" spans="4:19" ht="15" customHeight="1">
      <c r="D33" s="66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6"/>
      <c r="R33" s="66"/>
      <c r="S33" s="66"/>
    </row>
    <row r="34" spans="4:19" ht="15" customHeight="1">
      <c r="D34" s="66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6"/>
      <c r="R34" s="66"/>
      <c r="S34" s="66"/>
    </row>
    <row r="35" spans="4:19"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</row>
    <row r="36" spans="4:19"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</row>
    <row r="37" spans="4:19"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</row>
  </sheetData>
  <mergeCells count="4">
    <mergeCell ref="M9:Z9"/>
    <mergeCell ref="M10:Z10"/>
    <mergeCell ref="G12:N12"/>
    <mergeCell ref="E23:P30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8"/>
  <dimension ref="A1:O45"/>
  <sheetViews>
    <sheetView showGridLines="0" topLeftCell="A7" zoomScaleNormal="100" workbookViewId="0">
      <selection activeCell="G27" sqref="G27"/>
    </sheetView>
  </sheetViews>
  <sheetFormatPr baseColWidth="10" defaultRowHeight="1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/>
    <row r="2" spans="1:13" ht="15.75" customHeight="1"/>
    <row r="3" spans="1:13" ht="15.75" customHeight="1"/>
    <row r="4" spans="1:13" ht="15.75" customHeight="1"/>
    <row r="5" spans="1:13" ht="15.75" customHeight="1"/>
    <row r="6" spans="1:13" ht="15.75" customHeight="1"/>
    <row r="7" spans="1:13" ht="15.75" customHeight="1"/>
    <row r="8" spans="1:13" ht="15.75" customHeight="1"/>
    <row r="9" spans="1:13" ht="15.75" customHeight="1"/>
    <row r="10" spans="1:13" ht="15.75" customHeight="1" thickBot="1">
      <c r="C10" s="67" t="s">
        <v>29</v>
      </c>
      <c r="D10" s="67" t="s">
        <v>30</v>
      </c>
      <c r="E10" s="67" t="s">
        <v>31</v>
      </c>
      <c r="F10" s="67" t="s">
        <v>32</v>
      </c>
      <c r="G10" s="67" t="s">
        <v>33</v>
      </c>
      <c r="H10" s="67" t="s">
        <v>34</v>
      </c>
      <c r="I10" s="67" t="s">
        <v>35</v>
      </c>
    </row>
    <row r="11" spans="1:13" ht="24" customHeight="1" thickTop="1" thickBot="1">
      <c r="A11" s="93" t="s">
        <v>21</v>
      </c>
      <c r="B11" s="94"/>
      <c r="C11" s="95"/>
      <c r="D11" s="95"/>
      <c r="E11" s="95"/>
      <c r="F11" s="95"/>
      <c r="G11" s="95"/>
      <c r="H11" s="95"/>
      <c r="I11" s="95"/>
      <c r="J11" s="94"/>
      <c r="K11" s="94"/>
      <c r="L11" s="96"/>
      <c r="M11" s="1"/>
    </row>
    <row r="12" spans="1:13" ht="15.75" thickTop="1">
      <c r="A12" s="9" t="s">
        <v>10</v>
      </c>
      <c r="B12" s="10"/>
      <c r="C12" s="33"/>
      <c r="D12" s="34"/>
      <c r="E12" s="34"/>
      <c r="F12" s="34"/>
      <c r="G12" s="35"/>
      <c r="H12" s="36"/>
      <c r="I12" s="37"/>
      <c r="J12" s="38"/>
      <c r="K12" s="97"/>
      <c r="L12" s="99"/>
      <c r="M12" s="1"/>
    </row>
    <row r="13" spans="1:13" ht="15.75" thickBot="1">
      <c r="A13" s="11" t="s">
        <v>11</v>
      </c>
      <c r="B13" s="12"/>
      <c r="C13" s="39"/>
      <c r="D13" s="40"/>
      <c r="E13" s="40"/>
      <c r="F13" s="39"/>
      <c r="G13" s="41"/>
      <c r="H13" s="42"/>
      <c r="I13" s="43"/>
      <c r="J13" s="44"/>
      <c r="K13" s="98"/>
      <c r="L13" s="100"/>
      <c r="M13" s="1"/>
    </row>
    <row r="14" spans="1:13" ht="24" customHeight="1" thickTop="1" thickBot="1">
      <c r="A14" s="93" t="s">
        <v>28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6"/>
      <c r="M14" s="1"/>
    </row>
    <row r="15" spans="1:13" ht="15.75" thickTop="1">
      <c r="A15" s="69" t="s">
        <v>36</v>
      </c>
      <c r="B15" s="21" t="s">
        <v>37</v>
      </c>
      <c r="C15" s="50"/>
      <c r="D15" s="51"/>
      <c r="E15" s="51"/>
      <c r="F15" s="51"/>
      <c r="G15" s="52"/>
      <c r="H15" s="50"/>
      <c r="I15" s="52"/>
      <c r="J15" s="45"/>
      <c r="K15" s="101"/>
      <c r="L15" s="102"/>
      <c r="M15" s="1"/>
    </row>
    <row r="16" spans="1:13">
      <c r="A16" s="13" t="s">
        <v>38</v>
      </c>
      <c r="B16" s="17" t="s">
        <v>39</v>
      </c>
      <c r="C16" s="53"/>
      <c r="D16" s="54"/>
      <c r="E16" s="54"/>
      <c r="F16" s="54"/>
      <c r="G16" s="55"/>
      <c r="H16" s="53"/>
      <c r="I16" s="55"/>
      <c r="J16" s="46"/>
      <c r="K16" s="103"/>
      <c r="L16" s="104"/>
      <c r="M16" s="1"/>
    </row>
    <row r="17" spans="1:13">
      <c r="A17" s="13" t="s">
        <v>40</v>
      </c>
      <c r="B17" s="17" t="s">
        <v>41</v>
      </c>
      <c r="C17" s="53"/>
      <c r="D17" s="54"/>
      <c r="E17" s="54"/>
      <c r="F17" s="54" t="s">
        <v>8</v>
      </c>
      <c r="G17" s="55" t="s">
        <v>2</v>
      </c>
      <c r="H17" s="53"/>
      <c r="I17" s="55"/>
      <c r="J17" s="46"/>
      <c r="K17" s="103"/>
      <c r="L17" s="104"/>
      <c r="M17" s="1"/>
    </row>
    <row r="18" spans="1:13">
      <c r="A18" s="13" t="s">
        <v>42</v>
      </c>
      <c r="B18" s="17" t="s">
        <v>43</v>
      </c>
      <c r="C18" s="53"/>
      <c r="D18" s="54" t="s">
        <v>86</v>
      </c>
      <c r="E18" s="54"/>
      <c r="F18" s="59"/>
      <c r="G18" s="55"/>
      <c r="H18" s="53"/>
      <c r="I18" s="55"/>
      <c r="J18" s="46"/>
      <c r="K18" s="103"/>
      <c r="L18" s="104"/>
      <c r="M18" s="1"/>
    </row>
    <row r="19" spans="1:13">
      <c r="A19" s="13" t="s">
        <v>44</v>
      </c>
      <c r="B19" s="17" t="s">
        <v>45</v>
      </c>
      <c r="C19" s="53"/>
      <c r="D19" s="54" t="s">
        <v>16</v>
      </c>
      <c r="E19" s="54" t="s">
        <v>12</v>
      </c>
      <c r="F19" s="54"/>
      <c r="G19" s="55"/>
      <c r="H19" s="53"/>
      <c r="I19" s="55"/>
      <c r="J19" s="46"/>
      <c r="K19" s="103"/>
      <c r="L19" s="104"/>
      <c r="M19" s="1"/>
    </row>
    <row r="20" spans="1:13">
      <c r="A20" s="13" t="s">
        <v>46</v>
      </c>
      <c r="B20" s="17" t="s">
        <v>47</v>
      </c>
      <c r="C20" s="53"/>
      <c r="D20" s="59"/>
      <c r="E20" s="54"/>
      <c r="F20" s="54"/>
      <c r="G20" s="60"/>
      <c r="H20" s="61"/>
      <c r="I20" s="55"/>
      <c r="J20" s="46"/>
      <c r="K20" s="103"/>
      <c r="L20" s="104"/>
      <c r="M20" s="1"/>
    </row>
    <row r="21" spans="1:13">
      <c r="A21" s="13" t="s">
        <v>48</v>
      </c>
      <c r="B21" s="17" t="s">
        <v>49</v>
      </c>
      <c r="C21" s="53"/>
      <c r="D21" s="59"/>
      <c r="E21" s="59"/>
      <c r="F21" s="54"/>
      <c r="G21" s="55"/>
      <c r="H21" s="53"/>
      <c r="I21" s="55"/>
      <c r="J21" s="46"/>
      <c r="K21" s="103"/>
      <c r="L21" s="104"/>
      <c r="M21" s="1"/>
    </row>
    <row r="22" spans="1:13">
      <c r="A22" s="13" t="s">
        <v>50</v>
      </c>
      <c r="B22" s="17" t="s">
        <v>51</v>
      </c>
      <c r="C22" s="53" t="s">
        <v>14</v>
      </c>
      <c r="D22" s="54"/>
      <c r="E22" s="54"/>
      <c r="F22" s="54"/>
      <c r="G22" s="55"/>
      <c r="H22" s="53"/>
      <c r="I22" s="55"/>
      <c r="J22" s="46"/>
      <c r="K22" s="103"/>
      <c r="L22" s="104"/>
      <c r="M22" s="1"/>
    </row>
    <row r="23" spans="1:13">
      <c r="A23" s="13" t="s">
        <v>52</v>
      </c>
      <c r="B23" s="17" t="s">
        <v>53</v>
      </c>
      <c r="C23" s="53"/>
      <c r="D23" s="59"/>
      <c r="E23" s="54"/>
      <c r="F23" s="54"/>
      <c r="G23" s="55"/>
      <c r="H23" s="53"/>
      <c r="I23" s="55"/>
      <c r="J23" s="46"/>
      <c r="K23" s="103"/>
      <c r="L23" s="104"/>
      <c r="M23" s="1"/>
    </row>
    <row r="24" spans="1:13">
      <c r="A24" s="13" t="s">
        <v>54</v>
      </c>
      <c r="B24" s="17" t="s">
        <v>55</v>
      </c>
      <c r="C24" s="53"/>
      <c r="D24" s="59"/>
      <c r="E24" s="54"/>
      <c r="F24" s="54"/>
      <c r="G24" s="55"/>
      <c r="H24" s="53"/>
      <c r="I24" s="55"/>
      <c r="J24" s="46"/>
      <c r="K24" s="103"/>
      <c r="L24" s="104"/>
      <c r="M24" s="1"/>
    </row>
    <row r="25" spans="1:13">
      <c r="A25" s="13" t="s">
        <v>56</v>
      </c>
      <c r="B25" s="17" t="s">
        <v>57</v>
      </c>
      <c r="C25" s="53"/>
      <c r="D25" s="54"/>
      <c r="E25" s="54"/>
      <c r="F25" s="54"/>
      <c r="G25" s="55"/>
      <c r="H25" s="53"/>
      <c r="I25" s="55"/>
      <c r="J25" s="46"/>
      <c r="K25" s="103"/>
      <c r="L25" s="104"/>
      <c r="M25" s="1"/>
    </row>
    <row r="26" spans="1:13">
      <c r="A26" s="13" t="s">
        <v>58</v>
      </c>
      <c r="B26" s="17" t="s">
        <v>59</v>
      </c>
      <c r="C26" s="53"/>
      <c r="D26" s="54"/>
      <c r="E26" s="59"/>
      <c r="F26" s="54"/>
      <c r="G26" s="55"/>
      <c r="H26" s="53"/>
      <c r="I26" s="55"/>
      <c r="J26" s="46"/>
      <c r="K26" s="103"/>
      <c r="L26" s="104"/>
      <c r="M26" s="1"/>
    </row>
    <row r="27" spans="1:13">
      <c r="A27" s="13" t="s">
        <v>60</v>
      </c>
      <c r="B27" s="17" t="s">
        <v>61</v>
      </c>
      <c r="C27" s="53"/>
      <c r="D27" s="54"/>
      <c r="E27" s="54"/>
      <c r="F27" s="54"/>
      <c r="G27" s="55"/>
      <c r="H27" s="53"/>
      <c r="I27" s="55"/>
      <c r="J27" s="46"/>
      <c r="K27" s="103"/>
      <c r="L27" s="104"/>
      <c r="M27" s="1"/>
    </row>
    <row r="28" spans="1:13">
      <c r="A28" s="13" t="s">
        <v>62</v>
      </c>
      <c r="B28" s="17" t="s">
        <v>63</v>
      </c>
      <c r="C28" s="53"/>
      <c r="D28" s="54"/>
      <c r="E28" s="54"/>
      <c r="F28" s="54"/>
      <c r="G28" s="55"/>
      <c r="H28" s="53"/>
      <c r="I28" s="55"/>
      <c r="J28" s="46"/>
      <c r="K28" s="103"/>
      <c r="L28" s="104"/>
      <c r="M28" s="1"/>
    </row>
    <row r="29" spans="1:13">
      <c r="A29" s="13" t="s">
        <v>64</v>
      </c>
      <c r="B29" s="17" t="s">
        <v>65</v>
      </c>
      <c r="C29" s="53"/>
      <c r="D29" s="54"/>
      <c r="E29" s="59"/>
      <c r="F29" s="54"/>
      <c r="G29" s="55"/>
      <c r="H29" s="53"/>
      <c r="I29" s="55"/>
      <c r="J29" s="46"/>
      <c r="K29" s="103"/>
      <c r="L29" s="104"/>
      <c r="M29" s="1"/>
    </row>
    <row r="30" spans="1:13" ht="15" customHeight="1">
      <c r="A30" s="13" t="s">
        <v>66</v>
      </c>
      <c r="B30" s="17" t="s">
        <v>67</v>
      </c>
      <c r="C30" s="53"/>
      <c r="D30" s="54"/>
      <c r="E30" s="59"/>
      <c r="F30" s="54"/>
      <c r="G30" s="55"/>
      <c r="H30" s="53"/>
      <c r="I30" s="55"/>
      <c r="J30" s="46"/>
      <c r="K30" s="103"/>
      <c r="L30" s="104"/>
      <c r="M30" s="1"/>
    </row>
    <row r="31" spans="1:13">
      <c r="A31" s="13" t="s">
        <v>68</v>
      </c>
      <c r="B31" s="17" t="s">
        <v>69</v>
      </c>
      <c r="C31" s="53"/>
      <c r="D31" s="54"/>
      <c r="E31" s="59"/>
      <c r="F31" s="54"/>
      <c r="G31" s="55"/>
      <c r="H31" s="53"/>
      <c r="I31" s="55"/>
      <c r="J31" s="46"/>
      <c r="K31" s="103"/>
      <c r="L31" s="104"/>
      <c r="M31" s="1"/>
    </row>
    <row r="32" spans="1:13">
      <c r="A32" s="13" t="s">
        <v>70</v>
      </c>
      <c r="B32" s="17" t="s">
        <v>71</v>
      </c>
      <c r="C32" s="53"/>
      <c r="D32" s="54"/>
      <c r="E32" s="54"/>
      <c r="F32" s="54"/>
      <c r="G32" s="55"/>
      <c r="H32" s="53"/>
      <c r="I32" s="55"/>
      <c r="J32" s="48"/>
      <c r="K32" s="103"/>
      <c r="L32" s="104"/>
      <c r="M32" s="1"/>
    </row>
    <row r="33" spans="1:13" ht="15.75" thickBot="1">
      <c r="A33" s="70" t="s">
        <v>72</v>
      </c>
      <c r="B33" s="20" t="s">
        <v>73</v>
      </c>
      <c r="C33" s="56"/>
      <c r="D33" s="57"/>
      <c r="E33" s="57"/>
      <c r="F33" s="57"/>
      <c r="G33" s="58"/>
      <c r="H33" s="56"/>
      <c r="I33" s="58"/>
      <c r="J33" s="47"/>
      <c r="K33" s="105"/>
      <c r="L33" s="106"/>
      <c r="M33" s="1"/>
    </row>
    <row r="34" spans="1:13" ht="24" customHeight="1" thickTop="1" thickBot="1">
      <c r="A34" s="93" t="s">
        <v>20</v>
      </c>
      <c r="B34" s="94"/>
      <c r="C34" s="95"/>
      <c r="D34" s="95"/>
      <c r="E34" s="95"/>
      <c r="F34" s="95"/>
      <c r="G34" s="95"/>
      <c r="H34" s="95"/>
      <c r="I34" s="95"/>
      <c r="J34" s="94"/>
      <c r="K34" s="94"/>
      <c r="L34" s="96"/>
      <c r="M34" s="1"/>
    </row>
    <row r="35" spans="1:13" ht="15.75" thickTop="1">
      <c r="A35" s="71" t="s">
        <v>74</v>
      </c>
      <c r="B35" s="21" t="s">
        <v>75</v>
      </c>
      <c r="C35" s="50"/>
      <c r="D35" s="51"/>
      <c r="E35" s="51"/>
      <c r="F35" s="51"/>
      <c r="G35" s="52"/>
      <c r="H35" s="50"/>
      <c r="I35" s="52"/>
      <c r="J35" s="45"/>
      <c r="K35" s="101"/>
      <c r="L35" s="102"/>
      <c r="M35" s="1"/>
    </row>
    <row r="36" spans="1:13">
      <c r="A36" s="14" t="s">
        <v>76</v>
      </c>
      <c r="B36" s="17" t="s">
        <v>77</v>
      </c>
      <c r="C36" s="53"/>
      <c r="D36" s="54"/>
      <c r="E36" s="54"/>
      <c r="F36" s="54"/>
      <c r="G36" s="55"/>
      <c r="H36" s="53"/>
      <c r="I36" s="55"/>
      <c r="J36" s="46"/>
      <c r="K36" s="103"/>
      <c r="L36" s="104"/>
      <c r="M36" s="1"/>
    </row>
    <row r="37" spans="1:13">
      <c r="A37" s="14" t="s">
        <v>78</v>
      </c>
      <c r="B37" s="17" t="s">
        <v>79</v>
      </c>
      <c r="C37" s="53"/>
      <c r="D37" s="54"/>
      <c r="E37" s="54"/>
      <c r="F37" s="54"/>
      <c r="G37" s="55"/>
      <c r="H37" s="53"/>
      <c r="I37" s="55"/>
      <c r="J37" s="46"/>
      <c r="K37" s="103"/>
      <c r="L37" s="104"/>
      <c r="M37" s="1"/>
    </row>
    <row r="38" spans="1:13">
      <c r="A38" s="14" t="s">
        <v>80</v>
      </c>
      <c r="B38" s="17" t="s">
        <v>81</v>
      </c>
      <c r="C38" s="53"/>
      <c r="D38" s="54"/>
      <c r="E38" s="54"/>
      <c r="F38" s="54"/>
      <c r="G38" s="55"/>
      <c r="H38" s="53"/>
      <c r="I38" s="55"/>
      <c r="J38" s="46"/>
      <c r="K38" s="103"/>
      <c r="L38" s="104"/>
      <c r="M38" s="1"/>
    </row>
    <row r="39" spans="1:13">
      <c r="A39" s="14" t="s">
        <v>82</v>
      </c>
      <c r="B39" s="17" t="s">
        <v>83</v>
      </c>
      <c r="C39" s="53"/>
      <c r="D39" s="54"/>
      <c r="E39" s="54"/>
      <c r="F39" s="54"/>
      <c r="G39" s="55"/>
      <c r="H39" s="53"/>
      <c r="I39" s="55"/>
      <c r="J39" s="46"/>
      <c r="K39" s="103"/>
      <c r="L39" s="104"/>
      <c r="M39" s="1"/>
    </row>
    <row r="40" spans="1:13" ht="15.75" thickBot="1">
      <c r="A40" s="72" t="s">
        <v>84</v>
      </c>
      <c r="B40" s="20" t="s">
        <v>85</v>
      </c>
      <c r="C40" s="56"/>
      <c r="D40" s="57"/>
      <c r="E40" s="57"/>
      <c r="F40" s="57"/>
      <c r="G40" s="58"/>
      <c r="H40" s="56"/>
      <c r="I40" s="58"/>
      <c r="J40" s="47"/>
      <c r="K40" s="105"/>
      <c r="L40" s="106"/>
      <c r="M40" s="1"/>
    </row>
    <row r="41" spans="1:13" ht="24" customHeight="1" thickTop="1" thickBot="1">
      <c r="A41" s="93" t="s">
        <v>22</v>
      </c>
      <c r="B41" s="94"/>
      <c r="C41" s="95"/>
      <c r="D41" s="95"/>
      <c r="E41" s="95"/>
      <c r="F41" s="95"/>
      <c r="G41" s="95"/>
      <c r="H41" s="95"/>
      <c r="I41" s="95"/>
      <c r="J41" s="94"/>
      <c r="K41" s="94"/>
      <c r="L41" s="96"/>
      <c r="M41" s="1"/>
    </row>
    <row r="42" spans="1:13" ht="15.75" thickTop="1">
      <c r="A42" s="15"/>
      <c r="B42" s="21"/>
      <c r="C42" s="50"/>
      <c r="D42" s="51"/>
      <c r="E42" s="51"/>
      <c r="F42" s="51"/>
      <c r="G42" s="52"/>
      <c r="H42" s="50"/>
      <c r="I42" s="52"/>
      <c r="J42" s="45"/>
      <c r="K42" s="101"/>
      <c r="L42" s="102"/>
      <c r="M42" s="1"/>
    </row>
    <row r="43" spans="1:13">
      <c r="A43" s="16"/>
      <c r="B43" s="18"/>
      <c r="C43" s="53"/>
      <c r="D43" s="54"/>
      <c r="E43" s="54"/>
      <c r="F43" s="54"/>
      <c r="G43" s="55"/>
      <c r="H43" s="53"/>
      <c r="I43" s="55"/>
      <c r="J43" s="48"/>
      <c r="K43" s="103"/>
      <c r="L43" s="104"/>
      <c r="M43" s="1"/>
    </row>
    <row r="44" spans="1:13" ht="15.75" thickBot="1">
      <c r="A44" s="19"/>
      <c r="B44" s="20"/>
      <c r="C44" s="56"/>
      <c r="D44" s="57"/>
      <c r="E44" s="57"/>
      <c r="F44" s="57"/>
      <c r="G44" s="58"/>
      <c r="H44" s="56"/>
      <c r="I44" s="58"/>
      <c r="J44" s="49"/>
      <c r="K44" s="105"/>
      <c r="L44" s="106"/>
      <c r="M44" s="1"/>
    </row>
    <row r="45" spans="1:13" ht="15.75" thickTop="1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K35:L40 M11:M44 K42:L44 K15">
    <cfRule type="beginsWith" dxfId="420" priority="35" operator="beginsWith" text="IH">
      <formula>LEFT(K11,2)="IH"</formula>
    </cfRule>
    <cfRule type="beginsWith" dxfId="419" priority="37" operator="beginsWith" text="Type">
      <formula>LEFT(K11,4)="Type"</formula>
    </cfRule>
    <cfRule type="containsText" dxfId="418" priority="38" operator="containsText" text="DIS 2">
      <formula>NOT(ISERROR(SEARCH("DIS 2",K11)))</formula>
    </cfRule>
    <cfRule type="containsText" dxfId="417" priority="39" operator="containsText" text="DIS 1">
      <formula>NOT(ISERROR(SEARCH("DIS 1",K11)))</formula>
    </cfRule>
    <cfRule type="beginsWith" dxfId="416" priority="40" operator="beginsWith" text="Panel">
      <formula>LEFT(K11,5)="Panel"</formula>
    </cfRule>
    <cfRule type="beginsWith" dxfId="415" priority="41" operator="beginsWith" text="Validation">
      <formula>LEFT(K11,10)="Validation"</formula>
    </cfRule>
    <cfRule type="beginsWith" dxfId="414" priority="42" operator="beginsWith" text="Formation">
      <formula>LEFT(K11,9)="Formation"</formula>
    </cfRule>
    <cfRule type="beginsWith" dxfId="413" priority="43" operator="beginsWith" text="Examen">
      <formula>LEFT(K11,6)="Examen"</formula>
    </cfRule>
    <cfRule type="containsText" dxfId="412" priority="44" operator="containsText" text="W3">
      <formula>NOT(ISERROR(SEARCH("W3",K11)))</formula>
    </cfRule>
    <cfRule type="containsText" dxfId="411" priority="45" operator="containsText" text="W2">
      <formula>NOT(ISERROR(SEARCH("W2",K11)))</formula>
    </cfRule>
    <cfRule type="containsText" dxfId="410" priority="46" operator="containsText" text="W1">
      <formula>NOT(ISERROR(SEARCH("W1",K11)))</formula>
    </cfRule>
    <cfRule type="containsText" dxfId="409" priority="47" operator="containsText" text="62">
      <formula>NOT(ISERROR(SEARCH("62",K11)))</formula>
    </cfRule>
    <cfRule type="containsText" dxfId="408" priority="48" operator="containsText" text="Don">
      <formula>NOT(ISERROR(SEARCH("Don",K11)))</formula>
    </cfRule>
    <cfRule type="containsText" dxfId="407" priority="49" operator="containsText" text="Biomol">
      <formula>NOT(ISERROR(SEARCH("Biomol",K11)))</formula>
    </cfRule>
    <cfRule type="containsText" dxfId="406" priority="50" operator="containsText" text="DM">
      <formula>NOT(ISERROR(SEARCH("DM",K11)))</formula>
    </cfRule>
    <cfRule type="containsText" dxfId="405" priority="51" operator="containsText" text="CH">
      <formula>NOT(ISERROR(SEARCH("CH",K11)))</formula>
    </cfRule>
    <cfRule type="containsText" dxfId="404" priority="52" operator="containsText" text="36">
      <formula>NOT(ISERROR(SEARCH("36",K11)))</formula>
    </cfRule>
    <cfRule type="containsText" dxfId="403" priority="53" operator="containsText" text="02">
      <formula>NOT(ISERROR(SEARCH("02",K11)))</formula>
    </cfRule>
    <cfRule type="containsText" dxfId="402" priority="54" operator="containsText" text="01">
      <formula>NOT(ISERROR(SEARCH("01",K11)))</formula>
    </cfRule>
    <cfRule type="beginsWith" dxfId="401" priority="55" operator="beginsWith" text="RE">
      <formula>LEFT(K11,2)="RE"</formula>
    </cfRule>
    <cfRule type="beginsWith" dxfId="400" priority="56" operator="beginsWith" text="Garde">
      <formula>LEFT(K11,5)="Garde"</formula>
    </cfRule>
    <cfRule type="beginsWith" dxfId="399" priority="57" operator="beginsWith" text="Nuit">
      <formula>LEFT(K11,4)="Nuit"</formula>
    </cfRule>
    <cfRule type="beginsWith" dxfId="398" priority="58" operator="beginsWith" text="S">
      <formula>LEFT(K11,1)="S"</formula>
    </cfRule>
  </conditionalFormatting>
  <conditionalFormatting sqref="C12:L13 C35:J40 C42:J44 C15:J33">
    <cfRule type="containsText" dxfId="397" priority="370" stopIfTrue="1" operator="containsText" text="02">
      <formula>NOT(ISERROR(SEARCH("02",C12)))</formula>
    </cfRule>
    <cfRule type="containsText" dxfId="396" priority="371" stopIfTrue="1" operator="containsText" text="IH - Routine">
      <formula>NOT(ISERROR(SEARCH("IH - Routine",C12)))</formula>
    </cfRule>
    <cfRule type="containsText" dxfId="395" priority="372" stopIfTrue="1" operator="containsText" text="IH - Urgence">
      <formula>NOT(ISERROR(SEARCH("IH - Urgence",C12)))</formula>
    </cfRule>
    <cfRule type="containsText" dxfId="394" priority="373" stopIfTrue="1" operator="containsText" text="IH - Routine / IH - Urgence">
      <formula>NOT(ISERROR(SEARCH("IH - Routine / IH - Urgence",C12)))</formula>
    </cfRule>
    <cfRule type="containsText" dxfId="393" priority="374" stopIfTrue="1" operator="containsText" text="Panel">
      <formula>NOT(ISERROR(SEARCH("Panel",C12)))</formula>
    </cfRule>
    <cfRule type="containsText" dxfId="392" priority="375" stopIfTrue="1" operator="containsText" text="Panel +">
      <formula>NOT(ISERROR(SEARCH("Panel +",C12)))</formula>
    </cfRule>
    <cfRule type="containsText" dxfId="391" priority="376" stopIfTrue="1" operator="containsText" text="Don">
      <formula>NOT(ISERROR(SEARCH("Don",C12)))</formula>
    </cfRule>
    <cfRule type="containsText" dxfId="390" priority="377" stopIfTrue="1" operator="containsText" text="Type">
      <formula>NOT(ISERROR(SEARCH("Type",C12)))</formula>
    </cfRule>
    <cfRule type="containsText" dxfId="389" priority="378" stopIfTrue="1" operator="containsText" text="DIS 1">
      <formula>NOT(ISERROR(SEARCH("DIS 1",C12)))</formula>
    </cfRule>
    <cfRule type="containsText" dxfId="388" priority="379" stopIfTrue="1" operator="containsText" text="DIS 2">
      <formula>NOT(ISERROR(SEARCH("DIS 2",C12)))</formula>
    </cfRule>
    <cfRule type="containsText" dxfId="387" priority="380" stopIfTrue="1" operator="containsText" text="Soir IH">
      <formula>NOT(ISERROR(SEARCH("Soir IH",C12)))</formula>
    </cfRule>
    <cfRule type="containsText" dxfId="386" priority="381" stopIfTrue="1" operator="containsText" text="SXM">
      <formula>NOT(ISERROR(SEARCH("SXM",C12)))</formula>
    </cfRule>
    <cfRule type="containsText" dxfId="385" priority="382" stopIfTrue="1" operator="containsText" text="BIOMOL">
      <formula>NOT(ISERROR(SEARCH("BIOMOL",C12)))</formula>
    </cfRule>
    <cfRule type="containsText" dxfId="384" priority="383" stopIfTrue="1" operator="containsText" text="Garde">
      <formula>NOT(ISERROR(SEARCH("Garde",C12)))</formula>
    </cfRule>
    <cfRule type="containsText" dxfId="383" priority="384" stopIfTrue="1" operator="containsText" text="Nuit">
      <formula>NOT(ISERROR(SEARCH("Nuit",C12)))</formula>
    </cfRule>
    <cfRule type="containsText" dxfId="382" priority="385" stopIfTrue="1" operator="containsText" text="DM">
      <formula>NOT(ISERROR(SEARCH("DM",C12)))</formula>
    </cfRule>
    <cfRule type="containsText" dxfId="381" priority="386" stopIfTrue="1" operator="containsText" text="RE">
      <formula>NOT(ISERROR(SEARCH("RE",C12)))</formula>
    </cfRule>
    <cfRule type="containsText" dxfId="380" priority="387" stopIfTrue="1" operator="containsText" text="CH">
      <formula>NOT(ISERROR(SEARCH("CH",C12)))</formula>
    </cfRule>
    <cfRule type="containsText" dxfId="379" priority="388" stopIfTrue="1" operator="containsText" text="01">
      <formula>NOT(ISERROR(SEARCH("01",C12)))</formula>
    </cfRule>
    <cfRule type="containsText" dxfId="378" priority="389" stopIfTrue="1" operator="containsText" text="36">
      <formula>NOT(ISERROR(SEARCH("36",C12)))</formula>
    </cfRule>
    <cfRule type="containsText" dxfId="377" priority="390" stopIfTrue="1" operator="containsText" text="F1">
      <formula>NOT(ISERROR(SEARCH("F1",C12)))</formula>
    </cfRule>
    <cfRule type="containsText" dxfId="376" priority="391" stopIfTrue="1" operator="containsText" text="F2">
      <formula>NOT(ISERROR(SEARCH("F2",C12)))</formula>
    </cfRule>
    <cfRule type="containsText" dxfId="375" priority="392" stopIfTrue="1" operator="containsText" text="F3">
      <formula>NOT(ISERROR(SEARCH("F3",C12)))</formula>
    </cfRule>
    <cfRule type="containsText" dxfId="374" priority="393" stopIfTrue="1" operator="containsText" text="W1">
      <formula>NOT(ISERROR(SEARCH("W1",C12)))</formula>
    </cfRule>
    <cfRule type="containsText" dxfId="373" priority="394" stopIfTrue="1" operator="containsText" text="W2">
      <formula>NOT(ISERROR(SEARCH("W2",C12)))</formula>
    </cfRule>
    <cfRule type="containsText" dxfId="372" priority="395" stopIfTrue="1" operator="containsText" text="W3">
      <formula>NOT(ISERROR(SEARCH("W3",C12)))</formula>
    </cfRule>
    <cfRule type="containsText" dxfId="371" priority="396" stopIfTrue="1" operator="containsText" text="Examen">
      <formula>NOT(ISERROR(SEARCH("Examen",C12)))</formula>
    </cfRule>
    <cfRule type="containsText" dxfId="370" priority="397" stopIfTrue="1" operator="containsText" text="Formation">
      <formula>NOT(ISERROR(SEARCH("Formation",C12)))</formula>
    </cfRule>
    <cfRule type="containsText" dxfId="369" priority="398" stopIfTrue="1" operator="containsText" text="RQ">
      <formula>NOT(ISERROR(SEARCH("RQ",C12)))</formula>
    </cfRule>
  </conditionalFormatting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O45"/>
  <sheetViews>
    <sheetView showGridLines="0" zoomScaleNormal="100" workbookViewId="0">
      <selection activeCell="C15" sqref="C15"/>
    </sheetView>
  </sheetViews>
  <sheetFormatPr baseColWidth="10" defaultRowHeight="1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/>
    <row r="2" spans="1:13" ht="15.75" customHeight="1"/>
    <row r="3" spans="1:13" ht="15.75" customHeight="1"/>
    <row r="4" spans="1:13" ht="15.75" customHeight="1"/>
    <row r="5" spans="1:13" ht="15.75" customHeight="1"/>
    <row r="6" spans="1:13" ht="15.75" customHeight="1"/>
    <row r="7" spans="1:13" ht="15.75" customHeight="1"/>
    <row r="8" spans="1:13" ht="15.75" customHeight="1"/>
    <row r="9" spans="1:13" ht="15.75" customHeight="1"/>
    <row r="10" spans="1:13" ht="15.75" customHeight="1" thickBot="1">
      <c r="C10" s="68" t="s">
        <v>29</v>
      </c>
      <c r="D10" s="68" t="s">
        <v>30</v>
      </c>
      <c r="E10" s="68" t="s">
        <v>31</v>
      </c>
      <c r="F10" s="68" t="s">
        <v>32</v>
      </c>
      <c r="G10" s="68" t="s">
        <v>33</v>
      </c>
      <c r="H10" s="68" t="s">
        <v>34</v>
      </c>
      <c r="I10" s="68" t="s">
        <v>35</v>
      </c>
    </row>
    <row r="11" spans="1:13" ht="24" customHeight="1" thickTop="1" thickBot="1">
      <c r="A11" s="93" t="s">
        <v>21</v>
      </c>
      <c r="B11" s="94"/>
      <c r="C11" s="95"/>
      <c r="D11" s="95"/>
      <c r="E11" s="95"/>
      <c r="F11" s="95"/>
      <c r="G11" s="95"/>
      <c r="H11" s="95"/>
      <c r="I11" s="95"/>
      <c r="J11" s="94"/>
      <c r="K11" s="94"/>
      <c r="L11" s="96"/>
      <c r="M11" s="1"/>
    </row>
    <row r="12" spans="1:13" ht="15.75" thickTop="1">
      <c r="A12" s="9" t="s">
        <v>10</v>
      </c>
      <c r="B12" s="10"/>
      <c r="C12" s="33"/>
      <c r="D12" s="34"/>
      <c r="E12" s="34"/>
      <c r="F12" s="34"/>
      <c r="G12" s="35"/>
      <c r="H12" s="36"/>
      <c r="I12" s="37"/>
      <c r="J12" s="38"/>
      <c r="K12" s="97"/>
      <c r="L12" s="99"/>
      <c r="M12" s="1"/>
    </row>
    <row r="13" spans="1:13" ht="15.75" thickBot="1">
      <c r="A13" s="11" t="s">
        <v>11</v>
      </c>
      <c r="B13" s="12"/>
      <c r="C13" s="39"/>
      <c r="D13" s="40"/>
      <c r="E13" s="40"/>
      <c r="F13" s="39"/>
      <c r="G13" s="41"/>
      <c r="H13" s="42"/>
      <c r="I13" s="43"/>
      <c r="J13" s="44"/>
      <c r="K13" s="98"/>
      <c r="L13" s="100"/>
      <c r="M13" s="1"/>
    </row>
    <row r="14" spans="1:13" ht="24" customHeight="1" thickTop="1" thickBot="1">
      <c r="A14" s="93" t="s">
        <v>28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6"/>
      <c r="M14" s="1"/>
    </row>
    <row r="15" spans="1:13" ht="15.75" thickTop="1">
      <c r="A15" s="69" t="s">
        <v>36</v>
      </c>
      <c r="B15" s="21" t="s">
        <v>37</v>
      </c>
      <c r="C15" s="50"/>
      <c r="D15" s="51"/>
      <c r="E15" s="51"/>
      <c r="F15" s="51"/>
      <c r="G15" s="52"/>
      <c r="H15" s="50"/>
      <c r="I15" s="52"/>
      <c r="J15" s="45"/>
      <c r="K15" s="101"/>
      <c r="L15" s="102"/>
      <c r="M15" s="1"/>
    </row>
    <row r="16" spans="1:13">
      <c r="A16" s="13" t="s">
        <v>38</v>
      </c>
      <c r="B16" s="17" t="s">
        <v>39</v>
      </c>
      <c r="C16" s="53"/>
      <c r="D16" s="54"/>
      <c r="E16" s="54"/>
      <c r="F16" s="54"/>
      <c r="G16" s="55"/>
      <c r="H16" s="53"/>
      <c r="I16" s="55"/>
      <c r="J16" s="46"/>
      <c r="K16" s="103"/>
      <c r="L16" s="104"/>
      <c r="M16" s="1"/>
    </row>
    <row r="17" spans="1:13">
      <c r="A17" s="13" t="s">
        <v>40</v>
      </c>
      <c r="B17" s="17" t="s">
        <v>41</v>
      </c>
      <c r="C17" s="53"/>
      <c r="D17" s="54"/>
      <c r="E17" s="54"/>
      <c r="F17" s="54"/>
      <c r="G17" s="55"/>
      <c r="H17" s="53"/>
      <c r="I17" s="55"/>
      <c r="J17" s="46"/>
      <c r="K17" s="103"/>
      <c r="L17" s="104"/>
      <c r="M17" s="1"/>
    </row>
    <row r="18" spans="1:13">
      <c r="A18" s="13" t="s">
        <v>42</v>
      </c>
      <c r="B18" s="17" t="s">
        <v>43</v>
      </c>
      <c r="C18" s="53"/>
      <c r="D18" s="54"/>
      <c r="E18" s="54"/>
      <c r="F18" s="54"/>
      <c r="G18" s="55"/>
      <c r="H18" s="53"/>
      <c r="I18" s="55"/>
      <c r="J18" s="46"/>
      <c r="K18" s="103"/>
      <c r="L18" s="104"/>
      <c r="M18" s="1"/>
    </row>
    <row r="19" spans="1:13">
      <c r="A19" s="13" t="s">
        <v>44</v>
      </c>
      <c r="B19" s="17" t="s">
        <v>45</v>
      </c>
      <c r="C19" s="53"/>
      <c r="D19" s="54"/>
      <c r="E19" s="54"/>
      <c r="F19" s="54"/>
      <c r="G19" s="55"/>
      <c r="H19" s="53"/>
      <c r="I19" s="55"/>
      <c r="J19" s="46"/>
      <c r="K19" s="103"/>
      <c r="L19" s="104"/>
      <c r="M19" s="1"/>
    </row>
    <row r="20" spans="1:13">
      <c r="A20" s="13" t="s">
        <v>46</v>
      </c>
      <c r="B20" s="17" t="s">
        <v>47</v>
      </c>
      <c r="C20" s="53"/>
      <c r="D20" s="54"/>
      <c r="E20" s="54"/>
      <c r="F20" s="54"/>
      <c r="G20" s="55"/>
      <c r="H20" s="53"/>
      <c r="I20" s="55"/>
      <c r="J20" s="46"/>
      <c r="K20" s="103"/>
      <c r="L20" s="104"/>
      <c r="M20" s="1"/>
    </row>
    <row r="21" spans="1:13">
      <c r="A21" s="13" t="s">
        <v>48</v>
      </c>
      <c r="B21" s="17" t="s">
        <v>49</v>
      </c>
      <c r="C21" s="53"/>
      <c r="D21" s="54"/>
      <c r="E21" s="54"/>
      <c r="F21" s="54"/>
      <c r="G21" s="55"/>
      <c r="H21" s="53"/>
      <c r="I21" s="55"/>
      <c r="J21" s="46"/>
      <c r="K21" s="103"/>
      <c r="L21" s="104"/>
      <c r="M21" s="1"/>
    </row>
    <row r="22" spans="1:13">
      <c r="A22" s="13" t="s">
        <v>50</v>
      </c>
      <c r="B22" s="17" t="s">
        <v>51</v>
      </c>
      <c r="C22" s="53"/>
      <c r="D22" s="54"/>
      <c r="E22" s="54"/>
      <c r="F22" s="54"/>
      <c r="G22" s="55"/>
      <c r="H22" s="53"/>
      <c r="I22" s="55"/>
      <c r="J22" s="46"/>
      <c r="K22" s="103"/>
      <c r="L22" s="104"/>
      <c r="M22" s="1"/>
    </row>
    <row r="23" spans="1:13">
      <c r="A23" s="13" t="s">
        <v>52</v>
      </c>
      <c r="B23" s="17" t="s">
        <v>53</v>
      </c>
      <c r="C23" s="53"/>
      <c r="D23" s="54"/>
      <c r="E23" s="54"/>
      <c r="F23" s="54"/>
      <c r="G23" s="55"/>
      <c r="H23" s="53"/>
      <c r="I23" s="55"/>
      <c r="J23" s="46"/>
      <c r="K23" s="103"/>
      <c r="L23" s="104"/>
      <c r="M23" s="1"/>
    </row>
    <row r="24" spans="1:13">
      <c r="A24" s="13" t="s">
        <v>54</v>
      </c>
      <c r="B24" s="17" t="s">
        <v>55</v>
      </c>
      <c r="C24" s="53"/>
      <c r="D24" s="54"/>
      <c r="E24" s="54"/>
      <c r="F24" s="54"/>
      <c r="G24" s="55"/>
      <c r="H24" s="53"/>
      <c r="I24" s="55"/>
      <c r="J24" s="46"/>
      <c r="K24" s="103"/>
      <c r="L24" s="104"/>
      <c r="M24" s="1"/>
    </row>
    <row r="25" spans="1:13">
      <c r="A25" s="13" t="s">
        <v>56</v>
      </c>
      <c r="B25" s="17" t="s">
        <v>57</v>
      </c>
      <c r="C25" s="53"/>
      <c r="D25" s="54"/>
      <c r="E25" s="54"/>
      <c r="F25" s="54"/>
      <c r="G25" s="55"/>
      <c r="H25" s="53"/>
      <c r="I25" s="55"/>
      <c r="J25" s="46"/>
      <c r="K25" s="103"/>
      <c r="L25" s="104"/>
      <c r="M25" s="1"/>
    </row>
    <row r="26" spans="1:13">
      <c r="A26" s="13" t="s">
        <v>58</v>
      </c>
      <c r="B26" s="17" t="s">
        <v>59</v>
      </c>
      <c r="C26" s="53"/>
      <c r="D26" s="54"/>
      <c r="E26" s="54"/>
      <c r="F26" s="54"/>
      <c r="G26" s="55"/>
      <c r="H26" s="53"/>
      <c r="I26" s="55"/>
      <c r="J26" s="46"/>
      <c r="K26" s="103"/>
      <c r="L26" s="104"/>
      <c r="M26" s="1"/>
    </row>
    <row r="27" spans="1:13">
      <c r="A27" s="13" t="s">
        <v>60</v>
      </c>
      <c r="B27" s="17" t="s">
        <v>61</v>
      </c>
      <c r="C27" s="53"/>
      <c r="D27" s="54"/>
      <c r="E27" s="54"/>
      <c r="F27" s="54"/>
      <c r="G27" s="55"/>
      <c r="H27" s="53"/>
      <c r="I27" s="55"/>
      <c r="J27" s="46"/>
      <c r="K27" s="103"/>
      <c r="L27" s="104"/>
      <c r="M27" s="1"/>
    </row>
    <row r="28" spans="1:13">
      <c r="A28" s="13" t="s">
        <v>62</v>
      </c>
      <c r="B28" s="17" t="s">
        <v>63</v>
      </c>
      <c r="C28" s="53"/>
      <c r="D28" s="54"/>
      <c r="E28" s="54"/>
      <c r="F28" s="54"/>
      <c r="G28" s="55"/>
      <c r="H28" s="53"/>
      <c r="I28" s="55"/>
      <c r="J28" s="46"/>
      <c r="K28" s="103"/>
      <c r="L28" s="104"/>
      <c r="M28" s="1"/>
    </row>
    <row r="29" spans="1:13">
      <c r="A29" s="13" t="s">
        <v>64</v>
      </c>
      <c r="B29" s="17" t="s">
        <v>65</v>
      </c>
      <c r="C29" s="53"/>
      <c r="D29" s="54"/>
      <c r="E29" s="54"/>
      <c r="F29" s="54"/>
      <c r="G29" s="55"/>
      <c r="H29" s="53"/>
      <c r="I29" s="55"/>
      <c r="J29" s="46"/>
      <c r="K29" s="103"/>
      <c r="L29" s="104"/>
      <c r="M29" s="1"/>
    </row>
    <row r="30" spans="1:13" ht="15" customHeight="1">
      <c r="A30" s="13" t="s">
        <v>66</v>
      </c>
      <c r="B30" s="17" t="s">
        <v>67</v>
      </c>
      <c r="C30" s="53"/>
      <c r="D30" s="54"/>
      <c r="E30" s="54"/>
      <c r="F30" s="54"/>
      <c r="G30" s="55"/>
      <c r="H30" s="53"/>
      <c r="I30" s="55"/>
      <c r="J30" s="46"/>
      <c r="K30" s="103"/>
      <c r="L30" s="104"/>
      <c r="M30" s="1"/>
    </row>
    <row r="31" spans="1:13">
      <c r="A31" s="13" t="s">
        <v>68</v>
      </c>
      <c r="B31" s="17" t="s">
        <v>69</v>
      </c>
      <c r="C31" s="53"/>
      <c r="D31" s="54"/>
      <c r="E31" s="54"/>
      <c r="F31" s="54"/>
      <c r="G31" s="55"/>
      <c r="H31" s="53"/>
      <c r="I31" s="55"/>
      <c r="J31" s="46"/>
      <c r="K31" s="103"/>
      <c r="L31" s="104"/>
      <c r="M31" s="1"/>
    </row>
    <row r="32" spans="1:13">
      <c r="A32" s="13" t="s">
        <v>70</v>
      </c>
      <c r="B32" s="17" t="s">
        <v>71</v>
      </c>
      <c r="C32" s="53"/>
      <c r="D32" s="54"/>
      <c r="E32" s="54"/>
      <c r="F32" s="54"/>
      <c r="G32" s="55"/>
      <c r="H32" s="53"/>
      <c r="I32" s="55"/>
      <c r="J32" s="48"/>
      <c r="K32" s="103"/>
      <c r="L32" s="104"/>
      <c r="M32" s="1"/>
    </row>
    <row r="33" spans="1:13" ht="15.75" thickBot="1">
      <c r="A33" s="70" t="s">
        <v>72</v>
      </c>
      <c r="B33" s="20" t="s">
        <v>73</v>
      </c>
      <c r="C33" s="56"/>
      <c r="D33" s="57"/>
      <c r="E33" s="57"/>
      <c r="F33" s="57"/>
      <c r="G33" s="58"/>
      <c r="H33" s="56"/>
      <c r="I33" s="58"/>
      <c r="J33" s="47"/>
      <c r="K33" s="105"/>
      <c r="L33" s="106"/>
      <c r="M33" s="1"/>
    </row>
    <row r="34" spans="1:13" ht="24" customHeight="1" thickTop="1" thickBot="1">
      <c r="A34" s="93" t="s">
        <v>20</v>
      </c>
      <c r="B34" s="94"/>
      <c r="C34" s="95"/>
      <c r="D34" s="95"/>
      <c r="E34" s="95"/>
      <c r="F34" s="95"/>
      <c r="G34" s="95"/>
      <c r="H34" s="95"/>
      <c r="I34" s="95"/>
      <c r="J34" s="94"/>
      <c r="K34" s="94"/>
      <c r="L34" s="96"/>
      <c r="M34" s="1"/>
    </row>
    <row r="35" spans="1:13" ht="15.75" thickTop="1">
      <c r="A35" s="71" t="s">
        <v>74</v>
      </c>
      <c r="B35" s="21" t="s">
        <v>75</v>
      </c>
      <c r="C35" s="50"/>
      <c r="D35" s="51"/>
      <c r="E35" s="51"/>
      <c r="F35" s="51"/>
      <c r="G35" s="52"/>
      <c r="H35" s="50"/>
      <c r="I35" s="52"/>
      <c r="J35" s="45"/>
      <c r="K35" s="101"/>
      <c r="L35" s="102"/>
      <c r="M35" s="1"/>
    </row>
    <row r="36" spans="1:13">
      <c r="A36" s="14" t="s">
        <v>76</v>
      </c>
      <c r="B36" s="17" t="s">
        <v>77</v>
      </c>
      <c r="C36" s="53"/>
      <c r="D36" s="54"/>
      <c r="E36" s="54"/>
      <c r="F36" s="54"/>
      <c r="G36" s="55"/>
      <c r="H36" s="53"/>
      <c r="I36" s="55"/>
      <c r="J36" s="46"/>
      <c r="K36" s="103"/>
      <c r="L36" s="104"/>
      <c r="M36" s="1"/>
    </row>
    <row r="37" spans="1:13">
      <c r="A37" s="14" t="s">
        <v>78</v>
      </c>
      <c r="B37" s="17" t="s">
        <v>79</v>
      </c>
      <c r="C37" s="53"/>
      <c r="D37" s="54"/>
      <c r="E37" s="54"/>
      <c r="F37" s="54"/>
      <c r="G37" s="55"/>
      <c r="H37" s="53"/>
      <c r="I37" s="55"/>
      <c r="J37" s="46"/>
      <c r="K37" s="103"/>
      <c r="L37" s="104"/>
      <c r="M37" s="1"/>
    </row>
    <row r="38" spans="1:13">
      <c r="A38" s="14" t="s">
        <v>80</v>
      </c>
      <c r="B38" s="17" t="s">
        <v>81</v>
      </c>
      <c r="C38" s="53"/>
      <c r="D38" s="54"/>
      <c r="E38" s="54"/>
      <c r="F38" s="54"/>
      <c r="G38" s="55"/>
      <c r="H38" s="53"/>
      <c r="I38" s="55"/>
      <c r="J38" s="46"/>
      <c r="K38" s="103"/>
      <c r="L38" s="104"/>
      <c r="M38" s="1"/>
    </row>
    <row r="39" spans="1:13">
      <c r="A39" s="14" t="s">
        <v>82</v>
      </c>
      <c r="B39" s="17" t="s">
        <v>83</v>
      </c>
      <c r="C39" s="53"/>
      <c r="D39" s="54"/>
      <c r="E39" s="54"/>
      <c r="F39" s="54"/>
      <c r="G39" s="55"/>
      <c r="H39" s="53"/>
      <c r="I39" s="55"/>
      <c r="J39" s="46"/>
      <c r="K39" s="103"/>
      <c r="L39" s="104"/>
      <c r="M39" s="1"/>
    </row>
    <row r="40" spans="1:13" ht="15.75" thickBot="1">
      <c r="A40" s="72" t="s">
        <v>84</v>
      </c>
      <c r="B40" s="20" t="s">
        <v>85</v>
      </c>
      <c r="C40" s="56"/>
      <c r="D40" s="57"/>
      <c r="E40" s="57"/>
      <c r="F40" s="57"/>
      <c r="G40" s="58"/>
      <c r="H40" s="56"/>
      <c r="I40" s="58"/>
      <c r="J40" s="47"/>
      <c r="K40" s="105"/>
      <c r="L40" s="106"/>
      <c r="M40" s="1"/>
    </row>
    <row r="41" spans="1:13" ht="24" customHeight="1" thickTop="1" thickBot="1">
      <c r="A41" s="93" t="s">
        <v>22</v>
      </c>
      <c r="B41" s="94"/>
      <c r="C41" s="95"/>
      <c r="D41" s="95"/>
      <c r="E41" s="95"/>
      <c r="F41" s="95"/>
      <c r="G41" s="95"/>
      <c r="H41" s="95"/>
      <c r="I41" s="95"/>
      <c r="J41" s="94"/>
      <c r="K41" s="94"/>
      <c r="L41" s="96"/>
      <c r="M41" s="1"/>
    </row>
    <row r="42" spans="1:13" ht="15.75" thickTop="1">
      <c r="A42" s="15"/>
      <c r="B42" s="21"/>
      <c r="C42" s="50"/>
      <c r="D42" s="51"/>
      <c r="E42" s="51"/>
      <c r="F42" s="51"/>
      <c r="G42" s="52"/>
      <c r="H42" s="50"/>
      <c r="I42" s="52"/>
      <c r="J42" s="45"/>
      <c r="K42" s="101"/>
      <c r="L42" s="102"/>
      <c r="M42" s="1"/>
    </row>
    <row r="43" spans="1:13">
      <c r="A43" s="16"/>
      <c r="B43" s="18"/>
      <c r="C43" s="53"/>
      <c r="D43" s="54"/>
      <c r="E43" s="54"/>
      <c r="F43" s="54"/>
      <c r="G43" s="55"/>
      <c r="H43" s="53"/>
      <c r="I43" s="55"/>
      <c r="J43" s="48"/>
      <c r="K43" s="103"/>
      <c r="L43" s="104"/>
      <c r="M43" s="1"/>
    </row>
    <row r="44" spans="1:13" ht="15.75" thickBot="1">
      <c r="A44" s="19"/>
      <c r="B44" s="20"/>
      <c r="C44" s="56"/>
      <c r="D44" s="57"/>
      <c r="E44" s="57"/>
      <c r="F44" s="57"/>
      <c r="G44" s="58"/>
      <c r="H44" s="56"/>
      <c r="I44" s="58"/>
      <c r="J44" s="49"/>
      <c r="K44" s="105"/>
      <c r="L44" s="106"/>
      <c r="M44" s="1"/>
    </row>
    <row r="45" spans="1:13" ht="15.75" thickTop="1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M11:M44">
    <cfRule type="beginsWith" dxfId="368" priority="159" operator="beginsWith" text="IH">
      <formula>LEFT(M11,2)="IH"</formula>
    </cfRule>
    <cfRule type="beginsWith" dxfId="367" priority="160" operator="beginsWith" text="Type">
      <formula>LEFT(M11,4)="Type"</formula>
    </cfRule>
    <cfRule type="containsText" dxfId="366" priority="161" operator="containsText" text="DIS 2">
      <formula>NOT(ISERROR(SEARCH("DIS 2",M11)))</formula>
    </cfRule>
    <cfRule type="containsText" dxfId="365" priority="162" operator="containsText" text="DIS 1">
      <formula>NOT(ISERROR(SEARCH("DIS 1",M11)))</formula>
    </cfRule>
    <cfRule type="beginsWith" dxfId="364" priority="163" operator="beginsWith" text="Panel">
      <formula>LEFT(M11,5)="Panel"</formula>
    </cfRule>
    <cfRule type="beginsWith" dxfId="363" priority="164" operator="beginsWith" text="Validation">
      <formula>LEFT(M11,10)="Validation"</formula>
    </cfRule>
    <cfRule type="beginsWith" dxfId="362" priority="165" operator="beginsWith" text="Formation">
      <formula>LEFT(M11,9)="Formation"</formula>
    </cfRule>
    <cfRule type="beginsWith" dxfId="361" priority="166" operator="beginsWith" text="Examen">
      <formula>LEFT(M11,6)="Examen"</formula>
    </cfRule>
    <cfRule type="containsText" dxfId="360" priority="167" operator="containsText" text="W3">
      <formula>NOT(ISERROR(SEARCH("W3",M11)))</formula>
    </cfRule>
    <cfRule type="containsText" dxfId="359" priority="168" operator="containsText" text="W2">
      <formula>NOT(ISERROR(SEARCH("W2",M11)))</formula>
    </cfRule>
    <cfRule type="containsText" dxfId="358" priority="169" operator="containsText" text="W1">
      <formula>NOT(ISERROR(SEARCH("W1",M11)))</formula>
    </cfRule>
    <cfRule type="containsText" dxfId="357" priority="170" operator="containsText" text="62">
      <formula>NOT(ISERROR(SEARCH("62",M11)))</formula>
    </cfRule>
    <cfRule type="containsText" dxfId="356" priority="171" operator="containsText" text="Don">
      <formula>NOT(ISERROR(SEARCH("Don",M11)))</formula>
    </cfRule>
    <cfRule type="containsText" dxfId="355" priority="172" operator="containsText" text="Biomol">
      <formula>NOT(ISERROR(SEARCH("Biomol",M11)))</formula>
    </cfRule>
    <cfRule type="containsText" dxfId="354" priority="173" operator="containsText" text="DM">
      <formula>NOT(ISERROR(SEARCH("DM",M11)))</formula>
    </cfRule>
    <cfRule type="containsText" dxfId="353" priority="174" operator="containsText" text="CH">
      <formula>NOT(ISERROR(SEARCH("CH",M11)))</formula>
    </cfRule>
    <cfRule type="containsText" dxfId="352" priority="175" operator="containsText" text="36">
      <formula>NOT(ISERROR(SEARCH("36",M11)))</formula>
    </cfRule>
    <cfRule type="containsText" dxfId="351" priority="176" operator="containsText" text="02">
      <formula>NOT(ISERROR(SEARCH("02",M11)))</formula>
    </cfRule>
    <cfRule type="containsText" dxfId="350" priority="177" operator="containsText" text="01">
      <formula>NOT(ISERROR(SEARCH("01",M11)))</formula>
    </cfRule>
    <cfRule type="beginsWith" dxfId="349" priority="178" operator="beginsWith" text="RE">
      <formula>LEFT(M11,2)="RE"</formula>
    </cfRule>
    <cfRule type="beginsWith" dxfId="348" priority="179" operator="beginsWith" text="Garde">
      <formula>LEFT(M11,5)="Garde"</formula>
    </cfRule>
    <cfRule type="beginsWith" dxfId="347" priority="180" operator="beginsWith" text="Nuit">
      <formula>LEFT(M11,4)="Nuit"</formula>
    </cfRule>
    <cfRule type="beginsWith" dxfId="346" priority="181" operator="beginsWith" text="S">
      <formula>LEFT(M11,1)="S"</formula>
    </cfRule>
  </conditionalFormatting>
  <conditionalFormatting sqref="K35:L40 K42:L44 K15">
    <cfRule type="beginsWith" dxfId="345" priority="4" operator="beginsWith" text="IH">
      <formula>LEFT(K15,2)="IH"</formula>
    </cfRule>
    <cfRule type="beginsWith" dxfId="344" priority="5" operator="beginsWith" text="Type">
      <formula>LEFT(K15,4)="Type"</formula>
    </cfRule>
    <cfRule type="containsText" dxfId="343" priority="6" operator="containsText" text="DIS 2">
      <formula>NOT(ISERROR(SEARCH("DIS 2",K15)))</formula>
    </cfRule>
    <cfRule type="containsText" dxfId="342" priority="7" operator="containsText" text="DIS 1">
      <formula>NOT(ISERROR(SEARCH("DIS 1",K15)))</formula>
    </cfRule>
    <cfRule type="beginsWith" dxfId="341" priority="8" operator="beginsWith" text="Panel">
      <formula>LEFT(K15,5)="Panel"</formula>
    </cfRule>
    <cfRule type="beginsWith" dxfId="340" priority="9" operator="beginsWith" text="Validation">
      <formula>LEFT(K15,10)="Validation"</formula>
    </cfRule>
    <cfRule type="beginsWith" dxfId="339" priority="10" operator="beginsWith" text="Formation">
      <formula>LEFT(K15,9)="Formation"</formula>
    </cfRule>
    <cfRule type="beginsWith" dxfId="338" priority="11" operator="beginsWith" text="Examen">
      <formula>LEFT(K15,6)="Examen"</formula>
    </cfRule>
    <cfRule type="containsText" dxfId="337" priority="12" operator="containsText" text="W3">
      <formula>NOT(ISERROR(SEARCH("W3",K15)))</formula>
    </cfRule>
    <cfRule type="containsText" dxfId="336" priority="13" operator="containsText" text="W2">
      <formula>NOT(ISERROR(SEARCH("W2",K15)))</formula>
    </cfRule>
    <cfRule type="containsText" dxfId="335" priority="14" operator="containsText" text="W1">
      <formula>NOT(ISERROR(SEARCH("W1",K15)))</formula>
    </cfRule>
    <cfRule type="containsText" dxfId="334" priority="15" operator="containsText" text="62">
      <formula>NOT(ISERROR(SEARCH("62",K15)))</formula>
    </cfRule>
    <cfRule type="containsText" dxfId="333" priority="16" operator="containsText" text="Don">
      <formula>NOT(ISERROR(SEARCH("Don",K15)))</formula>
    </cfRule>
    <cfRule type="containsText" dxfId="332" priority="17" operator="containsText" text="Biomol">
      <formula>NOT(ISERROR(SEARCH("Biomol",K15)))</formula>
    </cfRule>
    <cfRule type="containsText" dxfId="331" priority="18" operator="containsText" text="DM">
      <formula>NOT(ISERROR(SEARCH("DM",K15)))</formula>
    </cfRule>
    <cfRule type="containsText" dxfId="330" priority="19" operator="containsText" text="CH">
      <formula>NOT(ISERROR(SEARCH("CH",K15)))</formula>
    </cfRule>
    <cfRule type="containsText" dxfId="329" priority="20" operator="containsText" text="36">
      <formula>NOT(ISERROR(SEARCH("36",K15)))</formula>
    </cfRule>
    <cfRule type="containsText" dxfId="328" priority="21" operator="containsText" text="02">
      <formula>NOT(ISERROR(SEARCH("02",K15)))</formula>
    </cfRule>
    <cfRule type="containsText" dxfId="327" priority="22" operator="containsText" text="01">
      <formula>NOT(ISERROR(SEARCH("01",K15)))</formula>
    </cfRule>
    <cfRule type="beginsWith" dxfId="326" priority="23" operator="beginsWith" text="RE">
      <formula>LEFT(K15,2)="RE"</formula>
    </cfRule>
    <cfRule type="beginsWith" dxfId="325" priority="24" operator="beginsWith" text="Garde">
      <formula>LEFT(K15,5)="Garde"</formula>
    </cfRule>
    <cfRule type="beginsWith" dxfId="324" priority="25" operator="beginsWith" text="Nuit">
      <formula>LEFT(K15,4)="Nuit"</formula>
    </cfRule>
    <cfRule type="beginsWith" dxfId="323" priority="26" operator="beginsWith" text="S">
      <formula>LEFT(K15,1)="S"</formula>
    </cfRule>
  </conditionalFormatting>
  <conditionalFormatting sqref="C12:L13 C35:J40 C42:J44 C15:J33">
    <cfRule type="containsText" dxfId="322" priority="525" stopIfTrue="1" operator="containsText" text="02">
      <formula>NOT(ISERROR(SEARCH("02",C12)))</formula>
    </cfRule>
    <cfRule type="containsText" dxfId="321" priority="526" stopIfTrue="1" operator="containsText" text="IH - Routine">
      <formula>NOT(ISERROR(SEARCH("IH - Routine",C12)))</formula>
    </cfRule>
    <cfRule type="containsText" dxfId="320" priority="527" stopIfTrue="1" operator="containsText" text="IH - Urgence">
      <formula>NOT(ISERROR(SEARCH("IH - Urgence",C12)))</formula>
    </cfRule>
    <cfRule type="containsText" dxfId="319" priority="528" stopIfTrue="1" operator="containsText" text="IH - Routine / IH - Urgence">
      <formula>NOT(ISERROR(SEARCH("IH - Routine / IH - Urgence",C12)))</formula>
    </cfRule>
    <cfRule type="containsText" dxfId="318" priority="529" stopIfTrue="1" operator="containsText" text="Panel">
      <formula>NOT(ISERROR(SEARCH("Panel",C12)))</formula>
    </cfRule>
    <cfRule type="containsText" dxfId="317" priority="530" stopIfTrue="1" operator="containsText" text="Panel +">
      <formula>NOT(ISERROR(SEARCH("Panel +",C12)))</formula>
    </cfRule>
    <cfRule type="containsText" dxfId="316" priority="531" stopIfTrue="1" operator="containsText" text="Don">
      <formula>NOT(ISERROR(SEARCH("Don",C12)))</formula>
    </cfRule>
    <cfRule type="containsText" dxfId="315" priority="532" stopIfTrue="1" operator="containsText" text="Type">
      <formula>NOT(ISERROR(SEARCH("Type",C12)))</formula>
    </cfRule>
    <cfRule type="containsText" dxfId="314" priority="533" stopIfTrue="1" operator="containsText" text="DIS 1">
      <formula>NOT(ISERROR(SEARCH("DIS 1",C12)))</formula>
    </cfRule>
    <cfRule type="containsText" dxfId="313" priority="534" stopIfTrue="1" operator="containsText" text="DIS 2">
      <formula>NOT(ISERROR(SEARCH("DIS 2",C12)))</formula>
    </cfRule>
    <cfRule type="containsText" dxfId="312" priority="535" stopIfTrue="1" operator="containsText" text="Soir IH">
      <formula>NOT(ISERROR(SEARCH("Soir IH",C12)))</formula>
    </cfRule>
    <cfRule type="containsText" dxfId="311" priority="536" stopIfTrue="1" operator="containsText" text="SXM">
      <formula>NOT(ISERROR(SEARCH("SXM",C12)))</formula>
    </cfRule>
    <cfRule type="containsText" dxfId="310" priority="537" stopIfTrue="1" operator="containsText" text="BIOMOL">
      <formula>NOT(ISERROR(SEARCH("BIOMOL",C12)))</formula>
    </cfRule>
    <cfRule type="containsText" dxfId="309" priority="538" stopIfTrue="1" operator="containsText" text="Garde">
      <formula>NOT(ISERROR(SEARCH("Garde",C12)))</formula>
    </cfRule>
    <cfRule type="containsText" dxfId="308" priority="539" stopIfTrue="1" operator="containsText" text="Nuit">
      <formula>NOT(ISERROR(SEARCH("Nuit",C12)))</formula>
    </cfRule>
    <cfRule type="containsText" dxfId="307" priority="540" stopIfTrue="1" operator="containsText" text="DM">
      <formula>NOT(ISERROR(SEARCH("DM",C12)))</formula>
    </cfRule>
    <cfRule type="containsText" dxfId="306" priority="541" stopIfTrue="1" operator="containsText" text="RE">
      <formula>NOT(ISERROR(SEARCH("RE",C12)))</formula>
    </cfRule>
    <cfRule type="containsText" dxfId="305" priority="542" stopIfTrue="1" operator="containsText" text="CH">
      <formula>NOT(ISERROR(SEARCH("CH",C12)))</formula>
    </cfRule>
    <cfRule type="containsText" dxfId="304" priority="543" stopIfTrue="1" operator="containsText" text="01">
      <formula>NOT(ISERROR(SEARCH("01",C12)))</formula>
    </cfRule>
    <cfRule type="containsText" dxfId="303" priority="544" stopIfTrue="1" operator="containsText" text="36">
      <formula>NOT(ISERROR(SEARCH("36",C12)))</formula>
    </cfRule>
    <cfRule type="containsText" dxfId="302" priority="545" stopIfTrue="1" operator="containsText" text="F1">
      <formula>NOT(ISERROR(SEARCH("F1",C12)))</formula>
    </cfRule>
    <cfRule type="containsText" dxfId="301" priority="546" stopIfTrue="1" operator="containsText" text="F2">
      <formula>NOT(ISERROR(SEARCH("F2",C12)))</formula>
    </cfRule>
    <cfRule type="containsText" dxfId="300" priority="547" stopIfTrue="1" operator="containsText" text="F3">
      <formula>NOT(ISERROR(SEARCH("F3",C12)))</formula>
    </cfRule>
    <cfRule type="containsText" dxfId="299" priority="548" stopIfTrue="1" operator="containsText" text="W1">
      <formula>NOT(ISERROR(SEARCH("W1",C12)))</formula>
    </cfRule>
    <cfRule type="containsText" dxfId="298" priority="549" stopIfTrue="1" operator="containsText" text="W2">
      <formula>NOT(ISERROR(SEARCH("W2",C12)))</formula>
    </cfRule>
    <cfRule type="containsText" dxfId="297" priority="550" stopIfTrue="1" operator="containsText" text="W3">
      <formula>NOT(ISERROR(SEARCH("W3",C12)))</formula>
    </cfRule>
    <cfRule type="containsText" dxfId="296" priority="551" stopIfTrue="1" operator="containsText" text="Examen">
      <formula>NOT(ISERROR(SEARCH("Examen",C12)))</formula>
    </cfRule>
    <cfRule type="containsText" dxfId="295" priority="552" stopIfTrue="1" operator="containsText" text="Formation">
      <formula>NOT(ISERROR(SEARCH("Formation",C12)))</formula>
    </cfRule>
    <cfRule type="containsText" dxfId="294" priority="553" stopIfTrue="1" operator="containsText" text="RQ">
      <formula>NOT(ISERROR(SEARCH("RQ",C12)))</formula>
    </cfRule>
  </conditionalFormatting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O45"/>
  <sheetViews>
    <sheetView showGridLines="0" zoomScaleNormal="100" workbookViewId="0">
      <selection activeCell="C15" sqref="C15"/>
    </sheetView>
  </sheetViews>
  <sheetFormatPr baseColWidth="10" defaultRowHeight="1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/>
    <row r="2" spans="1:13" ht="15.75" customHeight="1"/>
    <row r="3" spans="1:13" ht="15.75" customHeight="1"/>
    <row r="4" spans="1:13" ht="15.75" customHeight="1"/>
    <row r="5" spans="1:13" ht="15.75" customHeight="1"/>
    <row r="6" spans="1:13" ht="15.75" customHeight="1"/>
    <row r="7" spans="1:13" ht="15.75" customHeight="1"/>
    <row r="8" spans="1:13" ht="15.75" customHeight="1"/>
    <row r="9" spans="1:13" ht="15.75" customHeight="1"/>
    <row r="10" spans="1:13" ht="15.75" customHeight="1" thickBot="1">
      <c r="C10" s="68" t="s">
        <v>29</v>
      </c>
      <c r="D10" s="68" t="s">
        <v>30</v>
      </c>
      <c r="E10" s="68" t="s">
        <v>31</v>
      </c>
      <c r="F10" s="68" t="s">
        <v>32</v>
      </c>
      <c r="G10" s="68" t="s">
        <v>33</v>
      </c>
      <c r="H10" s="68" t="s">
        <v>34</v>
      </c>
      <c r="I10" s="68" t="s">
        <v>35</v>
      </c>
    </row>
    <row r="11" spans="1:13" ht="24" customHeight="1" thickTop="1" thickBot="1">
      <c r="A11" s="93" t="s">
        <v>21</v>
      </c>
      <c r="B11" s="94"/>
      <c r="C11" s="95"/>
      <c r="D11" s="95"/>
      <c r="E11" s="95"/>
      <c r="F11" s="95"/>
      <c r="G11" s="95"/>
      <c r="H11" s="95"/>
      <c r="I11" s="95"/>
      <c r="J11" s="94"/>
      <c r="K11" s="94"/>
      <c r="L11" s="96"/>
      <c r="M11" s="1"/>
    </row>
    <row r="12" spans="1:13" ht="15.75" thickTop="1">
      <c r="A12" s="9" t="s">
        <v>10</v>
      </c>
      <c r="B12" s="10"/>
      <c r="C12" s="33"/>
      <c r="D12" s="34"/>
      <c r="E12" s="34"/>
      <c r="F12" s="34"/>
      <c r="G12" s="35"/>
      <c r="H12" s="36"/>
      <c r="I12" s="37"/>
      <c r="J12" s="38"/>
      <c r="K12" s="97"/>
      <c r="L12" s="99"/>
      <c r="M12" s="1"/>
    </row>
    <row r="13" spans="1:13" ht="15.75" thickBot="1">
      <c r="A13" s="11" t="s">
        <v>11</v>
      </c>
      <c r="B13" s="12"/>
      <c r="C13" s="39"/>
      <c r="D13" s="40"/>
      <c r="E13" s="40"/>
      <c r="F13" s="39"/>
      <c r="G13" s="41"/>
      <c r="H13" s="42"/>
      <c r="I13" s="43"/>
      <c r="J13" s="44"/>
      <c r="K13" s="98"/>
      <c r="L13" s="100"/>
      <c r="M13" s="1"/>
    </row>
    <row r="14" spans="1:13" ht="24" customHeight="1" thickTop="1" thickBot="1">
      <c r="A14" s="93" t="s">
        <v>28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6"/>
      <c r="M14" s="1"/>
    </row>
    <row r="15" spans="1:13" ht="15.75" thickTop="1">
      <c r="A15" s="69" t="s">
        <v>36</v>
      </c>
      <c r="B15" s="21" t="s">
        <v>37</v>
      </c>
      <c r="C15" s="50"/>
      <c r="D15" s="51"/>
      <c r="E15" s="51"/>
      <c r="F15" s="51"/>
      <c r="G15" s="52"/>
      <c r="H15" s="50"/>
      <c r="I15" s="52"/>
      <c r="J15" s="45"/>
      <c r="K15" s="101"/>
      <c r="L15" s="102"/>
      <c r="M15" s="1"/>
    </row>
    <row r="16" spans="1:13">
      <c r="A16" s="13" t="s">
        <v>38</v>
      </c>
      <c r="B16" s="17" t="s">
        <v>39</v>
      </c>
      <c r="C16" s="53"/>
      <c r="D16" s="54"/>
      <c r="E16" s="54"/>
      <c r="F16" s="54"/>
      <c r="G16" s="55"/>
      <c r="H16" s="53"/>
      <c r="I16" s="55"/>
      <c r="J16" s="46"/>
      <c r="K16" s="103"/>
      <c r="L16" s="104"/>
      <c r="M16" s="1"/>
    </row>
    <row r="17" spans="1:13">
      <c r="A17" s="13" t="s">
        <v>40</v>
      </c>
      <c r="B17" s="17" t="s">
        <v>41</v>
      </c>
      <c r="C17" s="53"/>
      <c r="D17" s="54"/>
      <c r="E17" s="54"/>
      <c r="F17" s="54"/>
      <c r="G17" s="55"/>
      <c r="H17" s="53"/>
      <c r="I17" s="55"/>
      <c r="J17" s="46"/>
      <c r="K17" s="103"/>
      <c r="L17" s="104"/>
      <c r="M17" s="1"/>
    </row>
    <row r="18" spans="1:13">
      <c r="A18" s="13" t="s">
        <v>42</v>
      </c>
      <c r="B18" s="17" t="s">
        <v>43</v>
      </c>
      <c r="C18" s="53"/>
      <c r="D18" s="54"/>
      <c r="E18" s="54"/>
      <c r="F18" s="54"/>
      <c r="G18" s="55"/>
      <c r="H18" s="53"/>
      <c r="I18" s="55"/>
      <c r="J18" s="46"/>
      <c r="K18" s="103"/>
      <c r="L18" s="104"/>
      <c r="M18" s="1"/>
    </row>
    <row r="19" spans="1:13">
      <c r="A19" s="13" t="s">
        <v>44</v>
      </c>
      <c r="B19" s="17" t="s">
        <v>45</v>
      </c>
      <c r="C19" s="53"/>
      <c r="D19" s="54"/>
      <c r="E19" s="54"/>
      <c r="F19" s="54"/>
      <c r="G19" s="55"/>
      <c r="H19" s="53"/>
      <c r="I19" s="55"/>
      <c r="J19" s="46"/>
      <c r="K19" s="103"/>
      <c r="L19" s="104"/>
      <c r="M19" s="1"/>
    </row>
    <row r="20" spans="1:13">
      <c r="A20" s="13" t="s">
        <v>46</v>
      </c>
      <c r="B20" s="17" t="s">
        <v>47</v>
      </c>
      <c r="C20" s="53"/>
      <c r="D20" s="54"/>
      <c r="E20" s="54"/>
      <c r="F20" s="54"/>
      <c r="G20" s="55"/>
      <c r="H20" s="53"/>
      <c r="I20" s="55"/>
      <c r="J20" s="46"/>
      <c r="K20" s="103"/>
      <c r="L20" s="104"/>
      <c r="M20" s="1"/>
    </row>
    <row r="21" spans="1:13">
      <c r="A21" s="13" t="s">
        <v>48</v>
      </c>
      <c r="B21" s="17" t="s">
        <v>49</v>
      </c>
      <c r="C21" s="53"/>
      <c r="D21" s="54"/>
      <c r="E21" s="54"/>
      <c r="F21" s="54"/>
      <c r="G21" s="55"/>
      <c r="H21" s="53"/>
      <c r="I21" s="55"/>
      <c r="J21" s="46"/>
      <c r="K21" s="103"/>
      <c r="L21" s="104"/>
      <c r="M21" s="1"/>
    </row>
    <row r="22" spans="1:13">
      <c r="A22" s="13" t="s">
        <v>50</v>
      </c>
      <c r="B22" s="17" t="s">
        <v>51</v>
      </c>
      <c r="C22" s="53"/>
      <c r="D22" s="54"/>
      <c r="E22" s="54"/>
      <c r="F22" s="54"/>
      <c r="G22" s="55"/>
      <c r="H22" s="53"/>
      <c r="I22" s="55"/>
      <c r="J22" s="46"/>
      <c r="K22" s="103"/>
      <c r="L22" s="104"/>
      <c r="M22" s="1"/>
    </row>
    <row r="23" spans="1:13">
      <c r="A23" s="13" t="s">
        <v>52</v>
      </c>
      <c r="B23" s="17" t="s">
        <v>53</v>
      </c>
      <c r="C23" s="53"/>
      <c r="D23" s="54"/>
      <c r="E23" s="54"/>
      <c r="F23" s="54"/>
      <c r="G23" s="55"/>
      <c r="H23" s="53"/>
      <c r="I23" s="55"/>
      <c r="J23" s="46"/>
      <c r="K23" s="103"/>
      <c r="L23" s="104"/>
      <c r="M23" s="1"/>
    </row>
    <row r="24" spans="1:13">
      <c r="A24" s="13" t="s">
        <v>54</v>
      </c>
      <c r="B24" s="17" t="s">
        <v>55</v>
      </c>
      <c r="C24" s="53"/>
      <c r="D24" s="54"/>
      <c r="E24" s="54"/>
      <c r="F24" s="54"/>
      <c r="G24" s="55"/>
      <c r="H24" s="53"/>
      <c r="I24" s="55"/>
      <c r="J24" s="46"/>
      <c r="K24" s="103"/>
      <c r="L24" s="104"/>
      <c r="M24" s="1"/>
    </row>
    <row r="25" spans="1:13">
      <c r="A25" s="13" t="s">
        <v>56</v>
      </c>
      <c r="B25" s="17" t="s">
        <v>57</v>
      </c>
      <c r="C25" s="53"/>
      <c r="D25" s="54"/>
      <c r="E25" s="54"/>
      <c r="F25" s="54"/>
      <c r="G25" s="55"/>
      <c r="H25" s="53"/>
      <c r="I25" s="55"/>
      <c r="J25" s="46"/>
      <c r="K25" s="103"/>
      <c r="L25" s="104"/>
      <c r="M25" s="1"/>
    </row>
    <row r="26" spans="1:13">
      <c r="A26" s="13" t="s">
        <v>58</v>
      </c>
      <c r="B26" s="17" t="s">
        <v>59</v>
      </c>
      <c r="C26" s="53"/>
      <c r="D26" s="54"/>
      <c r="E26" s="54"/>
      <c r="F26" s="54"/>
      <c r="G26" s="55"/>
      <c r="H26" s="53"/>
      <c r="I26" s="55"/>
      <c r="J26" s="46"/>
      <c r="K26" s="103"/>
      <c r="L26" s="104"/>
      <c r="M26" s="1"/>
    </row>
    <row r="27" spans="1:13">
      <c r="A27" s="13" t="s">
        <v>60</v>
      </c>
      <c r="B27" s="17" t="s">
        <v>61</v>
      </c>
      <c r="C27" s="53"/>
      <c r="D27" s="54"/>
      <c r="E27" s="54"/>
      <c r="F27" s="54"/>
      <c r="G27" s="55"/>
      <c r="H27" s="53"/>
      <c r="I27" s="55"/>
      <c r="J27" s="46"/>
      <c r="K27" s="103"/>
      <c r="L27" s="104"/>
      <c r="M27" s="1"/>
    </row>
    <row r="28" spans="1:13">
      <c r="A28" s="13" t="s">
        <v>62</v>
      </c>
      <c r="B28" s="17" t="s">
        <v>63</v>
      </c>
      <c r="C28" s="53"/>
      <c r="D28" s="54"/>
      <c r="E28" s="54"/>
      <c r="F28" s="54"/>
      <c r="G28" s="55"/>
      <c r="H28" s="53"/>
      <c r="I28" s="55"/>
      <c r="J28" s="46"/>
      <c r="K28" s="103"/>
      <c r="L28" s="104"/>
      <c r="M28" s="1"/>
    </row>
    <row r="29" spans="1:13">
      <c r="A29" s="13" t="s">
        <v>64</v>
      </c>
      <c r="B29" s="17" t="s">
        <v>65</v>
      </c>
      <c r="C29" s="53"/>
      <c r="D29" s="54"/>
      <c r="E29" s="54"/>
      <c r="F29" s="54"/>
      <c r="G29" s="55"/>
      <c r="H29" s="53"/>
      <c r="I29" s="55"/>
      <c r="J29" s="46"/>
      <c r="K29" s="103"/>
      <c r="L29" s="104"/>
      <c r="M29" s="1"/>
    </row>
    <row r="30" spans="1:13" ht="15" customHeight="1">
      <c r="A30" s="13" t="s">
        <v>66</v>
      </c>
      <c r="B30" s="17" t="s">
        <v>67</v>
      </c>
      <c r="C30" s="53"/>
      <c r="D30" s="54"/>
      <c r="E30" s="54"/>
      <c r="F30" s="54"/>
      <c r="G30" s="55"/>
      <c r="H30" s="53"/>
      <c r="I30" s="55"/>
      <c r="J30" s="46"/>
      <c r="K30" s="103"/>
      <c r="L30" s="104"/>
      <c r="M30" s="1"/>
    </row>
    <row r="31" spans="1:13">
      <c r="A31" s="13" t="s">
        <v>68</v>
      </c>
      <c r="B31" s="17" t="s">
        <v>69</v>
      </c>
      <c r="C31" s="53"/>
      <c r="D31" s="54"/>
      <c r="E31" s="54"/>
      <c r="F31" s="54"/>
      <c r="G31" s="55"/>
      <c r="H31" s="53"/>
      <c r="I31" s="55"/>
      <c r="J31" s="46"/>
      <c r="K31" s="103"/>
      <c r="L31" s="104"/>
      <c r="M31" s="1"/>
    </row>
    <row r="32" spans="1:13">
      <c r="A32" s="13" t="s">
        <v>70</v>
      </c>
      <c r="B32" s="17" t="s">
        <v>71</v>
      </c>
      <c r="C32" s="53"/>
      <c r="D32" s="54"/>
      <c r="E32" s="54"/>
      <c r="F32" s="54"/>
      <c r="G32" s="55"/>
      <c r="H32" s="53"/>
      <c r="I32" s="55"/>
      <c r="J32" s="48"/>
      <c r="K32" s="103"/>
      <c r="L32" s="104"/>
      <c r="M32" s="1"/>
    </row>
    <row r="33" spans="1:13" ht="15.75" thickBot="1">
      <c r="A33" s="70" t="s">
        <v>72</v>
      </c>
      <c r="B33" s="20" t="s">
        <v>73</v>
      </c>
      <c r="C33" s="56"/>
      <c r="D33" s="57"/>
      <c r="E33" s="57"/>
      <c r="F33" s="57"/>
      <c r="G33" s="58"/>
      <c r="H33" s="56"/>
      <c r="I33" s="58"/>
      <c r="J33" s="47"/>
      <c r="K33" s="105"/>
      <c r="L33" s="106"/>
      <c r="M33" s="1"/>
    </row>
    <row r="34" spans="1:13" ht="24" customHeight="1" thickTop="1" thickBot="1">
      <c r="A34" s="93" t="s">
        <v>20</v>
      </c>
      <c r="B34" s="94"/>
      <c r="C34" s="95"/>
      <c r="D34" s="95"/>
      <c r="E34" s="95"/>
      <c r="F34" s="95"/>
      <c r="G34" s="95"/>
      <c r="H34" s="95"/>
      <c r="I34" s="95"/>
      <c r="J34" s="94"/>
      <c r="K34" s="94"/>
      <c r="L34" s="96"/>
      <c r="M34" s="1"/>
    </row>
    <row r="35" spans="1:13" ht="15.75" thickTop="1">
      <c r="A35" s="71" t="s">
        <v>74</v>
      </c>
      <c r="B35" s="21" t="s">
        <v>75</v>
      </c>
      <c r="C35" s="50"/>
      <c r="D35" s="51"/>
      <c r="E35" s="51"/>
      <c r="F35" s="51"/>
      <c r="G35" s="52"/>
      <c r="H35" s="50"/>
      <c r="I35" s="52"/>
      <c r="J35" s="45"/>
      <c r="K35" s="101"/>
      <c r="L35" s="102"/>
      <c r="M35" s="1"/>
    </row>
    <row r="36" spans="1:13">
      <c r="A36" s="14" t="s">
        <v>76</v>
      </c>
      <c r="B36" s="17" t="s">
        <v>77</v>
      </c>
      <c r="C36" s="53"/>
      <c r="D36" s="54"/>
      <c r="E36" s="54"/>
      <c r="F36" s="54"/>
      <c r="G36" s="55"/>
      <c r="H36" s="53"/>
      <c r="I36" s="55"/>
      <c r="J36" s="46"/>
      <c r="K36" s="103"/>
      <c r="L36" s="104"/>
      <c r="M36" s="1"/>
    </row>
    <row r="37" spans="1:13">
      <c r="A37" s="14" t="s">
        <v>78</v>
      </c>
      <c r="B37" s="17" t="s">
        <v>79</v>
      </c>
      <c r="C37" s="53"/>
      <c r="D37" s="54"/>
      <c r="E37" s="54"/>
      <c r="F37" s="54"/>
      <c r="G37" s="55"/>
      <c r="H37" s="53"/>
      <c r="I37" s="55"/>
      <c r="J37" s="46"/>
      <c r="K37" s="103"/>
      <c r="L37" s="104"/>
      <c r="M37" s="1"/>
    </row>
    <row r="38" spans="1:13">
      <c r="A38" s="14" t="s">
        <v>80</v>
      </c>
      <c r="B38" s="17" t="s">
        <v>81</v>
      </c>
      <c r="C38" s="53"/>
      <c r="D38" s="54"/>
      <c r="E38" s="54"/>
      <c r="F38" s="54"/>
      <c r="G38" s="55"/>
      <c r="H38" s="53"/>
      <c r="I38" s="55"/>
      <c r="J38" s="46"/>
      <c r="K38" s="103"/>
      <c r="L38" s="104"/>
      <c r="M38" s="1"/>
    </row>
    <row r="39" spans="1:13">
      <c r="A39" s="14" t="s">
        <v>82</v>
      </c>
      <c r="B39" s="17" t="s">
        <v>83</v>
      </c>
      <c r="C39" s="53"/>
      <c r="D39" s="54"/>
      <c r="E39" s="54"/>
      <c r="F39" s="54"/>
      <c r="G39" s="55"/>
      <c r="H39" s="53"/>
      <c r="I39" s="55"/>
      <c r="J39" s="46"/>
      <c r="K39" s="103"/>
      <c r="L39" s="104"/>
      <c r="M39" s="1"/>
    </row>
    <row r="40" spans="1:13" ht="15.75" thickBot="1">
      <c r="A40" s="72" t="s">
        <v>84</v>
      </c>
      <c r="B40" s="20" t="s">
        <v>85</v>
      </c>
      <c r="C40" s="56"/>
      <c r="D40" s="57"/>
      <c r="E40" s="57"/>
      <c r="F40" s="57"/>
      <c r="G40" s="58"/>
      <c r="H40" s="56"/>
      <c r="I40" s="58"/>
      <c r="J40" s="47"/>
      <c r="K40" s="105"/>
      <c r="L40" s="106"/>
      <c r="M40" s="1"/>
    </row>
    <row r="41" spans="1:13" ht="24" customHeight="1" thickTop="1" thickBot="1">
      <c r="A41" s="93" t="s">
        <v>22</v>
      </c>
      <c r="B41" s="94"/>
      <c r="C41" s="95"/>
      <c r="D41" s="95"/>
      <c r="E41" s="95"/>
      <c r="F41" s="95"/>
      <c r="G41" s="95"/>
      <c r="H41" s="95"/>
      <c r="I41" s="95"/>
      <c r="J41" s="94"/>
      <c r="K41" s="94"/>
      <c r="L41" s="96"/>
      <c r="M41" s="1"/>
    </row>
    <row r="42" spans="1:13" ht="15.75" thickTop="1">
      <c r="A42" s="15"/>
      <c r="B42" s="21"/>
      <c r="C42" s="50"/>
      <c r="D42" s="51"/>
      <c r="E42" s="51"/>
      <c r="F42" s="51"/>
      <c r="G42" s="52"/>
      <c r="H42" s="50"/>
      <c r="I42" s="52"/>
      <c r="J42" s="45"/>
      <c r="K42" s="101"/>
      <c r="L42" s="102"/>
      <c r="M42" s="1"/>
    </row>
    <row r="43" spans="1:13">
      <c r="A43" s="16"/>
      <c r="B43" s="18"/>
      <c r="C43" s="53"/>
      <c r="D43" s="54"/>
      <c r="E43" s="54"/>
      <c r="F43" s="54"/>
      <c r="G43" s="55"/>
      <c r="H43" s="53"/>
      <c r="I43" s="55"/>
      <c r="J43" s="48"/>
      <c r="K43" s="103"/>
      <c r="L43" s="104"/>
      <c r="M43" s="1"/>
    </row>
    <row r="44" spans="1:13" ht="15.75" thickBot="1">
      <c r="A44" s="19"/>
      <c r="B44" s="20"/>
      <c r="C44" s="56"/>
      <c r="D44" s="57"/>
      <c r="E44" s="57"/>
      <c r="F44" s="57"/>
      <c r="G44" s="58"/>
      <c r="H44" s="56"/>
      <c r="I44" s="58"/>
      <c r="J44" s="49"/>
      <c r="K44" s="105"/>
      <c r="L44" s="106"/>
      <c r="M44" s="1"/>
    </row>
    <row r="45" spans="1:13" ht="15.75" thickTop="1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K35:L40 M11:M44 K15 K42:L44">
    <cfRule type="beginsWith" dxfId="293" priority="29" operator="beginsWith" text="IH">
      <formula>LEFT(K11,2)="IH"</formula>
    </cfRule>
    <cfRule type="beginsWith" dxfId="292" priority="30" operator="beginsWith" text="Type">
      <formula>LEFT(K11,4)="Type"</formula>
    </cfRule>
    <cfRule type="containsText" dxfId="291" priority="31" operator="containsText" text="DIS 2">
      <formula>NOT(ISERROR(SEARCH("DIS 2",K11)))</formula>
    </cfRule>
    <cfRule type="containsText" dxfId="290" priority="32" operator="containsText" text="DIS 1">
      <formula>NOT(ISERROR(SEARCH("DIS 1",K11)))</formula>
    </cfRule>
    <cfRule type="beginsWith" dxfId="289" priority="33" operator="beginsWith" text="Panel">
      <formula>LEFT(K11,5)="Panel"</formula>
    </cfRule>
    <cfRule type="beginsWith" dxfId="288" priority="34" operator="beginsWith" text="Validation">
      <formula>LEFT(K11,10)="Validation"</formula>
    </cfRule>
    <cfRule type="beginsWith" dxfId="287" priority="35" operator="beginsWith" text="Formation">
      <formula>LEFT(K11,9)="Formation"</formula>
    </cfRule>
    <cfRule type="beginsWith" dxfId="286" priority="36" operator="beginsWith" text="Examen">
      <formula>LEFT(K11,6)="Examen"</formula>
    </cfRule>
    <cfRule type="containsText" dxfId="285" priority="37" operator="containsText" text="W3">
      <formula>NOT(ISERROR(SEARCH("W3",K11)))</formula>
    </cfRule>
    <cfRule type="containsText" dxfId="284" priority="38" operator="containsText" text="W2">
      <formula>NOT(ISERROR(SEARCH("W2",K11)))</formula>
    </cfRule>
    <cfRule type="containsText" dxfId="283" priority="39" operator="containsText" text="W1">
      <formula>NOT(ISERROR(SEARCH("W1",K11)))</formula>
    </cfRule>
    <cfRule type="containsText" dxfId="282" priority="40" operator="containsText" text="62">
      <formula>NOT(ISERROR(SEARCH("62",K11)))</formula>
    </cfRule>
    <cfRule type="containsText" dxfId="281" priority="41" operator="containsText" text="Don">
      <formula>NOT(ISERROR(SEARCH("Don",K11)))</formula>
    </cfRule>
    <cfRule type="containsText" dxfId="280" priority="42" operator="containsText" text="Biomol">
      <formula>NOT(ISERROR(SEARCH("Biomol",K11)))</formula>
    </cfRule>
    <cfRule type="containsText" dxfId="279" priority="43" operator="containsText" text="DM">
      <formula>NOT(ISERROR(SEARCH("DM",K11)))</formula>
    </cfRule>
    <cfRule type="containsText" dxfId="278" priority="44" operator="containsText" text="CH">
      <formula>NOT(ISERROR(SEARCH("CH",K11)))</formula>
    </cfRule>
    <cfRule type="containsText" dxfId="277" priority="45" operator="containsText" text="36">
      <formula>NOT(ISERROR(SEARCH("36",K11)))</formula>
    </cfRule>
    <cfRule type="containsText" dxfId="276" priority="46" operator="containsText" text="02">
      <formula>NOT(ISERROR(SEARCH("02",K11)))</formula>
    </cfRule>
    <cfRule type="containsText" dxfId="275" priority="47" operator="containsText" text="01">
      <formula>NOT(ISERROR(SEARCH("01",K11)))</formula>
    </cfRule>
    <cfRule type="beginsWith" dxfId="274" priority="48" operator="beginsWith" text="RE">
      <formula>LEFT(K11,2)="RE"</formula>
    </cfRule>
    <cfRule type="beginsWith" dxfId="273" priority="49" operator="beginsWith" text="Garde">
      <formula>LEFT(K11,5)="Garde"</formula>
    </cfRule>
    <cfRule type="beginsWith" dxfId="272" priority="50" operator="beginsWith" text="Nuit">
      <formula>LEFT(K11,4)="Nuit"</formula>
    </cfRule>
    <cfRule type="beginsWith" dxfId="271" priority="51" operator="beginsWith" text="S">
      <formula>LEFT(K11,1)="S"</formula>
    </cfRule>
  </conditionalFormatting>
  <conditionalFormatting sqref="K35:L40 K42:L44 K15">
    <cfRule type="beginsWith" dxfId="270" priority="4" operator="beginsWith" text="IH">
      <formula>LEFT(K15,2)="IH"</formula>
    </cfRule>
    <cfRule type="beginsWith" dxfId="269" priority="5" operator="beginsWith" text="Type">
      <formula>LEFT(K15,4)="Type"</formula>
    </cfRule>
    <cfRule type="containsText" dxfId="268" priority="6" operator="containsText" text="DIS 2">
      <formula>NOT(ISERROR(SEARCH("DIS 2",K15)))</formula>
    </cfRule>
    <cfRule type="containsText" dxfId="267" priority="7" operator="containsText" text="DIS 1">
      <formula>NOT(ISERROR(SEARCH("DIS 1",K15)))</formula>
    </cfRule>
    <cfRule type="beginsWith" dxfId="266" priority="8" operator="beginsWith" text="Panel">
      <formula>LEFT(K15,5)="Panel"</formula>
    </cfRule>
    <cfRule type="beginsWith" dxfId="265" priority="9" operator="beginsWith" text="Validation">
      <formula>LEFT(K15,10)="Validation"</formula>
    </cfRule>
    <cfRule type="beginsWith" dxfId="264" priority="10" operator="beginsWith" text="Formation">
      <formula>LEFT(K15,9)="Formation"</formula>
    </cfRule>
    <cfRule type="beginsWith" dxfId="263" priority="11" operator="beginsWith" text="Examen">
      <formula>LEFT(K15,6)="Examen"</formula>
    </cfRule>
    <cfRule type="containsText" dxfId="262" priority="12" operator="containsText" text="W3">
      <formula>NOT(ISERROR(SEARCH("W3",K15)))</formula>
    </cfRule>
    <cfRule type="containsText" dxfId="261" priority="13" operator="containsText" text="W2">
      <formula>NOT(ISERROR(SEARCH("W2",K15)))</formula>
    </cfRule>
    <cfRule type="containsText" dxfId="260" priority="14" operator="containsText" text="W1">
      <formula>NOT(ISERROR(SEARCH("W1",K15)))</formula>
    </cfRule>
    <cfRule type="containsText" dxfId="259" priority="15" operator="containsText" text="62">
      <formula>NOT(ISERROR(SEARCH("62",K15)))</formula>
    </cfRule>
    <cfRule type="containsText" dxfId="258" priority="16" operator="containsText" text="Don">
      <formula>NOT(ISERROR(SEARCH("Don",K15)))</formula>
    </cfRule>
    <cfRule type="containsText" dxfId="257" priority="17" operator="containsText" text="Biomol">
      <formula>NOT(ISERROR(SEARCH("Biomol",K15)))</formula>
    </cfRule>
    <cfRule type="containsText" dxfId="256" priority="18" operator="containsText" text="DM">
      <formula>NOT(ISERROR(SEARCH("DM",K15)))</formula>
    </cfRule>
    <cfRule type="containsText" dxfId="255" priority="19" operator="containsText" text="CH">
      <formula>NOT(ISERROR(SEARCH("CH",K15)))</formula>
    </cfRule>
    <cfRule type="containsText" dxfId="254" priority="20" operator="containsText" text="36">
      <formula>NOT(ISERROR(SEARCH("36",K15)))</formula>
    </cfRule>
    <cfRule type="containsText" dxfId="253" priority="21" operator="containsText" text="02">
      <formula>NOT(ISERROR(SEARCH("02",K15)))</formula>
    </cfRule>
    <cfRule type="containsText" dxfId="252" priority="22" operator="containsText" text="01">
      <formula>NOT(ISERROR(SEARCH("01",K15)))</formula>
    </cfRule>
    <cfRule type="beginsWith" dxfId="251" priority="23" operator="beginsWith" text="RE">
      <formula>LEFT(K15,2)="RE"</formula>
    </cfRule>
    <cfRule type="beginsWith" dxfId="250" priority="24" operator="beginsWith" text="Garde">
      <formula>LEFT(K15,5)="Garde"</formula>
    </cfRule>
    <cfRule type="beginsWith" dxfId="249" priority="25" operator="beginsWith" text="Nuit">
      <formula>LEFT(K15,4)="Nuit"</formula>
    </cfRule>
    <cfRule type="beginsWith" dxfId="248" priority="26" operator="beginsWith" text="S">
      <formula>LEFT(K15,1)="S"</formula>
    </cfRule>
  </conditionalFormatting>
  <conditionalFormatting sqref="C12:L13 C35:J40 C42:J44 C15:J33">
    <cfRule type="containsText" dxfId="247" priority="395" stopIfTrue="1" operator="containsText" text="02">
      <formula>NOT(ISERROR(SEARCH("02",C12)))</formula>
    </cfRule>
    <cfRule type="containsText" dxfId="246" priority="396" stopIfTrue="1" operator="containsText" text="IH - Routine">
      <formula>NOT(ISERROR(SEARCH("IH - Routine",C12)))</formula>
    </cfRule>
    <cfRule type="containsText" dxfId="245" priority="397" stopIfTrue="1" operator="containsText" text="IH - Urgence">
      <formula>NOT(ISERROR(SEARCH("IH - Urgence",C12)))</formula>
    </cfRule>
    <cfRule type="containsText" dxfId="244" priority="398" stopIfTrue="1" operator="containsText" text="IH - Routine / IH - Urgence">
      <formula>NOT(ISERROR(SEARCH("IH - Routine / IH - Urgence",C12)))</formula>
    </cfRule>
    <cfRule type="containsText" dxfId="243" priority="399" stopIfTrue="1" operator="containsText" text="Panel">
      <formula>NOT(ISERROR(SEARCH("Panel",C12)))</formula>
    </cfRule>
    <cfRule type="containsText" dxfId="242" priority="400" stopIfTrue="1" operator="containsText" text="Panel +">
      <formula>NOT(ISERROR(SEARCH("Panel +",C12)))</formula>
    </cfRule>
    <cfRule type="containsText" dxfId="241" priority="401" stopIfTrue="1" operator="containsText" text="Don">
      <formula>NOT(ISERROR(SEARCH("Don",C12)))</formula>
    </cfRule>
    <cfRule type="containsText" dxfId="240" priority="402" stopIfTrue="1" operator="containsText" text="Type">
      <formula>NOT(ISERROR(SEARCH("Type",C12)))</formula>
    </cfRule>
    <cfRule type="containsText" dxfId="239" priority="403" stopIfTrue="1" operator="containsText" text="DIS 1">
      <formula>NOT(ISERROR(SEARCH("DIS 1",C12)))</formula>
    </cfRule>
    <cfRule type="containsText" dxfId="238" priority="404" stopIfTrue="1" operator="containsText" text="DIS 2">
      <formula>NOT(ISERROR(SEARCH("DIS 2",C12)))</formula>
    </cfRule>
    <cfRule type="containsText" dxfId="237" priority="405" stopIfTrue="1" operator="containsText" text="Soir IH">
      <formula>NOT(ISERROR(SEARCH("Soir IH",C12)))</formula>
    </cfRule>
    <cfRule type="containsText" dxfId="236" priority="406" stopIfTrue="1" operator="containsText" text="SXM">
      <formula>NOT(ISERROR(SEARCH("SXM",C12)))</formula>
    </cfRule>
    <cfRule type="containsText" dxfId="235" priority="407" stopIfTrue="1" operator="containsText" text="BIOMOL">
      <formula>NOT(ISERROR(SEARCH("BIOMOL",C12)))</formula>
    </cfRule>
    <cfRule type="containsText" dxfId="234" priority="408" stopIfTrue="1" operator="containsText" text="Garde">
      <formula>NOT(ISERROR(SEARCH("Garde",C12)))</formula>
    </cfRule>
    <cfRule type="containsText" dxfId="233" priority="409" stopIfTrue="1" operator="containsText" text="Nuit">
      <formula>NOT(ISERROR(SEARCH("Nuit",C12)))</formula>
    </cfRule>
    <cfRule type="containsText" dxfId="232" priority="410" stopIfTrue="1" operator="containsText" text="DM">
      <formula>NOT(ISERROR(SEARCH("DM",C12)))</formula>
    </cfRule>
    <cfRule type="containsText" dxfId="231" priority="411" stopIfTrue="1" operator="containsText" text="RE">
      <formula>NOT(ISERROR(SEARCH("RE",C12)))</formula>
    </cfRule>
    <cfRule type="containsText" dxfId="230" priority="412" stopIfTrue="1" operator="containsText" text="CH">
      <formula>NOT(ISERROR(SEARCH("CH",C12)))</formula>
    </cfRule>
    <cfRule type="containsText" dxfId="229" priority="413" stopIfTrue="1" operator="containsText" text="01">
      <formula>NOT(ISERROR(SEARCH("01",C12)))</formula>
    </cfRule>
    <cfRule type="containsText" dxfId="228" priority="414" stopIfTrue="1" operator="containsText" text="36">
      <formula>NOT(ISERROR(SEARCH("36",C12)))</formula>
    </cfRule>
    <cfRule type="containsText" dxfId="227" priority="415" stopIfTrue="1" operator="containsText" text="F1">
      <formula>NOT(ISERROR(SEARCH("F1",C12)))</formula>
    </cfRule>
    <cfRule type="containsText" dxfId="226" priority="416" stopIfTrue="1" operator="containsText" text="F2">
      <formula>NOT(ISERROR(SEARCH("F2",C12)))</formula>
    </cfRule>
    <cfRule type="containsText" dxfId="225" priority="417" stopIfTrue="1" operator="containsText" text="F3">
      <formula>NOT(ISERROR(SEARCH("F3",C12)))</formula>
    </cfRule>
    <cfRule type="containsText" dxfId="224" priority="418" stopIfTrue="1" operator="containsText" text="W1">
      <formula>NOT(ISERROR(SEARCH("W1",C12)))</formula>
    </cfRule>
    <cfRule type="containsText" dxfId="223" priority="419" stopIfTrue="1" operator="containsText" text="W2">
      <formula>NOT(ISERROR(SEARCH("W2",C12)))</formula>
    </cfRule>
    <cfRule type="containsText" dxfId="222" priority="420" stopIfTrue="1" operator="containsText" text="W3">
      <formula>NOT(ISERROR(SEARCH("W3",C12)))</formula>
    </cfRule>
    <cfRule type="containsText" dxfId="221" priority="421" stopIfTrue="1" operator="containsText" text="Examen">
      <formula>NOT(ISERROR(SEARCH("Examen",C12)))</formula>
    </cfRule>
    <cfRule type="containsText" dxfId="220" priority="422" stopIfTrue="1" operator="containsText" text="Formation">
      <formula>NOT(ISERROR(SEARCH("Formation",C12)))</formula>
    </cfRule>
    <cfRule type="containsText" dxfId="219" priority="423" stopIfTrue="1" operator="containsText" text="RQ">
      <formula>NOT(ISERROR(SEARCH("RQ",C12)))</formula>
    </cfRule>
  </conditionalFormatting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O45"/>
  <sheetViews>
    <sheetView showGridLines="0" zoomScaleNormal="100" workbookViewId="0">
      <selection activeCell="C15" sqref="C15"/>
    </sheetView>
  </sheetViews>
  <sheetFormatPr baseColWidth="10" defaultRowHeight="1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/>
    <row r="2" spans="1:13" ht="15.75" customHeight="1"/>
    <row r="3" spans="1:13" ht="15.75" customHeight="1"/>
    <row r="4" spans="1:13" ht="15.75" customHeight="1"/>
    <row r="5" spans="1:13" ht="15.75" customHeight="1"/>
    <row r="6" spans="1:13" ht="15.75" customHeight="1"/>
    <row r="7" spans="1:13" ht="15.75" customHeight="1"/>
    <row r="8" spans="1:13" ht="15.75" customHeight="1"/>
    <row r="9" spans="1:13" ht="15.75" customHeight="1"/>
    <row r="10" spans="1:13" ht="15.75" customHeight="1" thickBot="1">
      <c r="C10" s="68" t="s">
        <v>29</v>
      </c>
      <c r="D10" s="68" t="s">
        <v>30</v>
      </c>
      <c r="E10" s="68" t="s">
        <v>31</v>
      </c>
      <c r="F10" s="68" t="s">
        <v>32</v>
      </c>
      <c r="G10" s="68" t="s">
        <v>33</v>
      </c>
      <c r="H10" s="68" t="s">
        <v>34</v>
      </c>
      <c r="I10" s="68" t="s">
        <v>35</v>
      </c>
    </row>
    <row r="11" spans="1:13" ht="24" customHeight="1" thickTop="1" thickBot="1">
      <c r="A11" s="93" t="s">
        <v>21</v>
      </c>
      <c r="B11" s="94"/>
      <c r="C11" s="95"/>
      <c r="D11" s="95"/>
      <c r="E11" s="95"/>
      <c r="F11" s="95"/>
      <c r="G11" s="95"/>
      <c r="H11" s="95"/>
      <c r="I11" s="95"/>
      <c r="J11" s="94"/>
      <c r="K11" s="94"/>
      <c r="L11" s="96"/>
      <c r="M11" s="1"/>
    </row>
    <row r="12" spans="1:13" ht="15.75" thickTop="1">
      <c r="A12" s="9" t="s">
        <v>10</v>
      </c>
      <c r="B12" s="10"/>
      <c r="C12" s="33"/>
      <c r="D12" s="34"/>
      <c r="E12" s="34"/>
      <c r="F12" s="34"/>
      <c r="G12" s="35"/>
      <c r="H12" s="36"/>
      <c r="I12" s="37"/>
      <c r="J12" s="38"/>
      <c r="K12" s="97"/>
      <c r="L12" s="99"/>
      <c r="M12" s="1"/>
    </row>
    <row r="13" spans="1:13" ht="15.75" thickBot="1">
      <c r="A13" s="11" t="s">
        <v>11</v>
      </c>
      <c r="B13" s="12"/>
      <c r="C13" s="39"/>
      <c r="D13" s="40"/>
      <c r="E13" s="40"/>
      <c r="F13" s="39"/>
      <c r="G13" s="41"/>
      <c r="H13" s="42"/>
      <c r="I13" s="43"/>
      <c r="J13" s="44"/>
      <c r="K13" s="98"/>
      <c r="L13" s="100"/>
      <c r="M13" s="1"/>
    </row>
    <row r="14" spans="1:13" ht="24" customHeight="1" thickTop="1" thickBot="1">
      <c r="A14" s="93" t="s">
        <v>28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6"/>
      <c r="M14" s="1"/>
    </row>
    <row r="15" spans="1:13" ht="15.75" thickTop="1">
      <c r="A15" s="69" t="s">
        <v>36</v>
      </c>
      <c r="B15" s="21" t="s">
        <v>37</v>
      </c>
      <c r="C15" s="50"/>
      <c r="D15" s="51"/>
      <c r="E15" s="51"/>
      <c r="F15" s="51"/>
      <c r="G15" s="52"/>
      <c r="H15" s="50"/>
      <c r="I15" s="52"/>
      <c r="J15" s="45"/>
      <c r="K15" s="101"/>
      <c r="L15" s="102"/>
      <c r="M15" s="1"/>
    </row>
    <row r="16" spans="1:13">
      <c r="A16" s="13" t="s">
        <v>38</v>
      </c>
      <c r="B16" s="17" t="s">
        <v>39</v>
      </c>
      <c r="C16" s="53"/>
      <c r="D16" s="54"/>
      <c r="E16" s="54"/>
      <c r="F16" s="54"/>
      <c r="G16" s="55"/>
      <c r="H16" s="53"/>
      <c r="I16" s="55"/>
      <c r="J16" s="46"/>
      <c r="K16" s="103"/>
      <c r="L16" s="104"/>
      <c r="M16" s="1"/>
    </row>
    <row r="17" spans="1:13">
      <c r="A17" s="13" t="s">
        <v>40</v>
      </c>
      <c r="B17" s="17" t="s">
        <v>41</v>
      </c>
      <c r="C17" s="53"/>
      <c r="D17" s="54"/>
      <c r="E17" s="54"/>
      <c r="F17" s="54"/>
      <c r="G17" s="55"/>
      <c r="H17" s="53"/>
      <c r="I17" s="55"/>
      <c r="J17" s="46"/>
      <c r="K17" s="103"/>
      <c r="L17" s="104"/>
      <c r="M17" s="1"/>
    </row>
    <row r="18" spans="1:13">
      <c r="A18" s="13" t="s">
        <v>42</v>
      </c>
      <c r="B18" s="17" t="s">
        <v>43</v>
      </c>
      <c r="C18" s="53"/>
      <c r="D18" s="54"/>
      <c r="E18" s="54"/>
      <c r="F18" s="54"/>
      <c r="G18" s="55"/>
      <c r="H18" s="53"/>
      <c r="I18" s="55"/>
      <c r="J18" s="46"/>
      <c r="K18" s="103"/>
      <c r="L18" s="104"/>
      <c r="M18" s="1"/>
    </row>
    <row r="19" spans="1:13">
      <c r="A19" s="13" t="s">
        <v>44</v>
      </c>
      <c r="B19" s="17" t="s">
        <v>45</v>
      </c>
      <c r="C19" s="53"/>
      <c r="D19" s="54"/>
      <c r="E19" s="54"/>
      <c r="F19" s="54"/>
      <c r="G19" s="55"/>
      <c r="H19" s="53"/>
      <c r="I19" s="55"/>
      <c r="J19" s="46"/>
      <c r="K19" s="103"/>
      <c r="L19" s="104"/>
      <c r="M19" s="1"/>
    </row>
    <row r="20" spans="1:13">
      <c r="A20" s="13" t="s">
        <v>46</v>
      </c>
      <c r="B20" s="17" t="s">
        <v>47</v>
      </c>
      <c r="C20" s="53"/>
      <c r="D20" s="54"/>
      <c r="E20" s="54"/>
      <c r="F20" s="54"/>
      <c r="G20" s="55"/>
      <c r="H20" s="53"/>
      <c r="I20" s="55"/>
      <c r="J20" s="46"/>
      <c r="K20" s="103"/>
      <c r="L20" s="104"/>
      <c r="M20" s="1"/>
    </row>
    <row r="21" spans="1:13">
      <c r="A21" s="13" t="s">
        <v>48</v>
      </c>
      <c r="B21" s="17" t="s">
        <v>49</v>
      </c>
      <c r="C21" s="53"/>
      <c r="D21" s="54"/>
      <c r="E21" s="54"/>
      <c r="F21" s="54"/>
      <c r="G21" s="55"/>
      <c r="H21" s="53"/>
      <c r="I21" s="55"/>
      <c r="J21" s="46"/>
      <c r="K21" s="103"/>
      <c r="L21" s="104"/>
      <c r="M21" s="1"/>
    </row>
    <row r="22" spans="1:13">
      <c r="A22" s="13" t="s">
        <v>50</v>
      </c>
      <c r="B22" s="17" t="s">
        <v>51</v>
      </c>
      <c r="C22" s="53"/>
      <c r="D22" s="54"/>
      <c r="E22" s="54"/>
      <c r="F22" s="54"/>
      <c r="G22" s="55"/>
      <c r="H22" s="53"/>
      <c r="I22" s="55"/>
      <c r="J22" s="46"/>
      <c r="K22" s="103"/>
      <c r="L22" s="104"/>
      <c r="M22" s="1"/>
    </row>
    <row r="23" spans="1:13">
      <c r="A23" s="13" t="s">
        <v>52</v>
      </c>
      <c r="B23" s="17" t="s">
        <v>53</v>
      </c>
      <c r="C23" s="53"/>
      <c r="D23" s="54"/>
      <c r="E23" s="54"/>
      <c r="F23" s="54"/>
      <c r="G23" s="55"/>
      <c r="H23" s="53"/>
      <c r="I23" s="55"/>
      <c r="J23" s="46"/>
      <c r="K23" s="103"/>
      <c r="L23" s="104"/>
      <c r="M23" s="1"/>
    </row>
    <row r="24" spans="1:13">
      <c r="A24" s="13" t="s">
        <v>54</v>
      </c>
      <c r="B24" s="17" t="s">
        <v>55</v>
      </c>
      <c r="C24" s="53"/>
      <c r="D24" s="54"/>
      <c r="E24" s="54"/>
      <c r="F24" s="54"/>
      <c r="G24" s="55"/>
      <c r="H24" s="53"/>
      <c r="I24" s="55"/>
      <c r="J24" s="46"/>
      <c r="K24" s="103"/>
      <c r="L24" s="104"/>
      <c r="M24" s="1"/>
    </row>
    <row r="25" spans="1:13">
      <c r="A25" s="13" t="s">
        <v>56</v>
      </c>
      <c r="B25" s="17" t="s">
        <v>57</v>
      </c>
      <c r="C25" s="53"/>
      <c r="D25" s="54"/>
      <c r="E25" s="54"/>
      <c r="F25" s="54"/>
      <c r="G25" s="55"/>
      <c r="H25" s="53"/>
      <c r="I25" s="55"/>
      <c r="J25" s="46"/>
      <c r="K25" s="103"/>
      <c r="L25" s="104"/>
      <c r="M25" s="1"/>
    </row>
    <row r="26" spans="1:13">
      <c r="A26" s="13" t="s">
        <v>58</v>
      </c>
      <c r="B26" s="17" t="s">
        <v>59</v>
      </c>
      <c r="C26" s="53"/>
      <c r="D26" s="54"/>
      <c r="E26" s="54"/>
      <c r="F26" s="54"/>
      <c r="G26" s="55"/>
      <c r="H26" s="53"/>
      <c r="I26" s="55"/>
      <c r="J26" s="46"/>
      <c r="K26" s="103"/>
      <c r="L26" s="104"/>
      <c r="M26" s="1"/>
    </row>
    <row r="27" spans="1:13">
      <c r="A27" s="13" t="s">
        <v>60</v>
      </c>
      <c r="B27" s="17" t="s">
        <v>61</v>
      </c>
      <c r="C27" s="53"/>
      <c r="D27" s="54"/>
      <c r="E27" s="54"/>
      <c r="F27" s="54"/>
      <c r="G27" s="55"/>
      <c r="H27" s="53"/>
      <c r="I27" s="55"/>
      <c r="J27" s="46"/>
      <c r="K27" s="103"/>
      <c r="L27" s="104"/>
      <c r="M27" s="1"/>
    </row>
    <row r="28" spans="1:13">
      <c r="A28" s="13" t="s">
        <v>62</v>
      </c>
      <c r="B28" s="17" t="s">
        <v>63</v>
      </c>
      <c r="C28" s="53"/>
      <c r="D28" s="54"/>
      <c r="E28" s="54"/>
      <c r="F28" s="54"/>
      <c r="G28" s="55"/>
      <c r="H28" s="53"/>
      <c r="I28" s="55"/>
      <c r="J28" s="46"/>
      <c r="K28" s="103"/>
      <c r="L28" s="104"/>
      <c r="M28" s="1"/>
    </row>
    <row r="29" spans="1:13">
      <c r="A29" s="13" t="s">
        <v>64</v>
      </c>
      <c r="B29" s="17" t="s">
        <v>65</v>
      </c>
      <c r="C29" s="53"/>
      <c r="D29" s="54"/>
      <c r="E29" s="54"/>
      <c r="F29" s="54"/>
      <c r="G29" s="55"/>
      <c r="H29" s="53"/>
      <c r="I29" s="55"/>
      <c r="J29" s="46"/>
      <c r="K29" s="103"/>
      <c r="L29" s="104"/>
      <c r="M29" s="1"/>
    </row>
    <row r="30" spans="1:13" ht="15" customHeight="1">
      <c r="A30" s="13" t="s">
        <v>66</v>
      </c>
      <c r="B30" s="17" t="s">
        <v>67</v>
      </c>
      <c r="C30" s="53"/>
      <c r="D30" s="54"/>
      <c r="E30" s="54"/>
      <c r="F30" s="54"/>
      <c r="G30" s="55"/>
      <c r="H30" s="53"/>
      <c r="I30" s="55"/>
      <c r="J30" s="46"/>
      <c r="K30" s="103"/>
      <c r="L30" s="104"/>
      <c r="M30" s="1"/>
    </row>
    <row r="31" spans="1:13">
      <c r="A31" s="13" t="s">
        <v>68</v>
      </c>
      <c r="B31" s="17" t="s">
        <v>69</v>
      </c>
      <c r="C31" s="53"/>
      <c r="D31" s="54"/>
      <c r="E31" s="54"/>
      <c r="F31" s="54"/>
      <c r="G31" s="55"/>
      <c r="H31" s="53"/>
      <c r="I31" s="55"/>
      <c r="J31" s="46"/>
      <c r="K31" s="103"/>
      <c r="L31" s="104"/>
      <c r="M31" s="1"/>
    </row>
    <row r="32" spans="1:13">
      <c r="A32" s="13" t="s">
        <v>70</v>
      </c>
      <c r="B32" s="17" t="s">
        <v>71</v>
      </c>
      <c r="C32" s="53"/>
      <c r="D32" s="54"/>
      <c r="E32" s="54"/>
      <c r="F32" s="54"/>
      <c r="G32" s="55"/>
      <c r="H32" s="53"/>
      <c r="I32" s="55"/>
      <c r="J32" s="48"/>
      <c r="K32" s="103"/>
      <c r="L32" s="104"/>
      <c r="M32" s="1"/>
    </row>
    <row r="33" spans="1:13" ht="15.75" thickBot="1">
      <c r="A33" s="70" t="s">
        <v>72</v>
      </c>
      <c r="B33" s="20" t="s">
        <v>73</v>
      </c>
      <c r="C33" s="56"/>
      <c r="D33" s="57"/>
      <c r="E33" s="57"/>
      <c r="F33" s="57"/>
      <c r="G33" s="58"/>
      <c r="H33" s="56"/>
      <c r="I33" s="58"/>
      <c r="J33" s="47"/>
      <c r="K33" s="105"/>
      <c r="L33" s="106"/>
      <c r="M33" s="1"/>
    </row>
    <row r="34" spans="1:13" ht="24" customHeight="1" thickTop="1" thickBot="1">
      <c r="A34" s="93" t="s">
        <v>20</v>
      </c>
      <c r="B34" s="94"/>
      <c r="C34" s="95"/>
      <c r="D34" s="95"/>
      <c r="E34" s="95"/>
      <c r="F34" s="95"/>
      <c r="G34" s="95"/>
      <c r="H34" s="95"/>
      <c r="I34" s="95"/>
      <c r="J34" s="94"/>
      <c r="K34" s="94"/>
      <c r="L34" s="96"/>
      <c r="M34" s="1"/>
    </row>
    <row r="35" spans="1:13" ht="15.75" thickTop="1">
      <c r="A35" s="71" t="s">
        <v>74</v>
      </c>
      <c r="B35" s="21" t="s">
        <v>75</v>
      </c>
      <c r="C35" s="50"/>
      <c r="D35" s="51"/>
      <c r="E35" s="51"/>
      <c r="F35" s="51"/>
      <c r="G35" s="52"/>
      <c r="H35" s="50"/>
      <c r="I35" s="52"/>
      <c r="J35" s="45"/>
      <c r="K35" s="101"/>
      <c r="L35" s="102"/>
      <c r="M35" s="1"/>
    </row>
    <row r="36" spans="1:13">
      <c r="A36" s="14" t="s">
        <v>76</v>
      </c>
      <c r="B36" s="17" t="s">
        <v>77</v>
      </c>
      <c r="C36" s="53"/>
      <c r="D36" s="54"/>
      <c r="E36" s="54"/>
      <c r="F36" s="54"/>
      <c r="G36" s="55"/>
      <c r="H36" s="53"/>
      <c r="I36" s="55"/>
      <c r="J36" s="46"/>
      <c r="K36" s="103"/>
      <c r="L36" s="104"/>
      <c r="M36" s="1"/>
    </row>
    <row r="37" spans="1:13">
      <c r="A37" s="14" t="s">
        <v>78</v>
      </c>
      <c r="B37" s="17" t="s">
        <v>79</v>
      </c>
      <c r="C37" s="53"/>
      <c r="D37" s="54"/>
      <c r="E37" s="54"/>
      <c r="F37" s="54"/>
      <c r="G37" s="55"/>
      <c r="H37" s="53"/>
      <c r="I37" s="55"/>
      <c r="J37" s="46"/>
      <c r="K37" s="103"/>
      <c r="L37" s="104"/>
      <c r="M37" s="1"/>
    </row>
    <row r="38" spans="1:13">
      <c r="A38" s="14" t="s">
        <v>80</v>
      </c>
      <c r="B38" s="17" t="s">
        <v>81</v>
      </c>
      <c r="C38" s="53"/>
      <c r="D38" s="54"/>
      <c r="E38" s="54"/>
      <c r="F38" s="54"/>
      <c r="G38" s="55"/>
      <c r="H38" s="53"/>
      <c r="I38" s="55"/>
      <c r="J38" s="46"/>
      <c r="K38" s="103"/>
      <c r="L38" s="104"/>
      <c r="M38" s="1"/>
    </row>
    <row r="39" spans="1:13">
      <c r="A39" s="14" t="s">
        <v>82</v>
      </c>
      <c r="B39" s="17" t="s">
        <v>83</v>
      </c>
      <c r="C39" s="53"/>
      <c r="D39" s="54"/>
      <c r="E39" s="54"/>
      <c r="F39" s="54"/>
      <c r="G39" s="55"/>
      <c r="H39" s="53"/>
      <c r="I39" s="55"/>
      <c r="J39" s="46"/>
      <c r="K39" s="103"/>
      <c r="L39" s="104"/>
      <c r="M39" s="1"/>
    </row>
    <row r="40" spans="1:13" ht="15.75" thickBot="1">
      <c r="A40" s="72" t="s">
        <v>84</v>
      </c>
      <c r="B40" s="20" t="s">
        <v>85</v>
      </c>
      <c r="C40" s="56"/>
      <c r="D40" s="57"/>
      <c r="E40" s="57"/>
      <c r="F40" s="57"/>
      <c r="G40" s="58"/>
      <c r="H40" s="56"/>
      <c r="I40" s="58"/>
      <c r="J40" s="47"/>
      <c r="K40" s="105"/>
      <c r="L40" s="106"/>
      <c r="M40" s="1"/>
    </row>
    <row r="41" spans="1:13" ht="24" customHeight="1" thickTop="1" thickBot="1">
      <c r="A41" s="93" t="s">
        <v>22</v>
      </c>
      <c r="B41" s="94"/>
      <c r="C41" s="95"/>
      <c r="D41" s="95"/>
      <c r="E41" s="95"/>
      <c r="F41" s="95"/>
      <c r="G41" s="95"/>
      <c r="H41" s="95"/>
      <c r="I41" s="95"/>
      <c r="J41" s="94"/>
      <c r="K41" s="94"/>
      <c r="L41" s="96"/>
      <c r="M41" s="1"/>
    </row>
    <row r="42" spans="1:13" ht="15.75" thickTop="1">
      <c r="A42" s="15"/>
      <c r="B42" s="21"/>
      <c r="C42" s="50"/>
      <c r="D42" s="51"/>
      <c r="E42" s="51"/>
      <c r="F42" s="51"/>
      <c r="G42" s="52"/>
      <c r="H42" s="50"/>
      <c r="I42" s="52"/>
      <c r="J42" s="45"/>
      <c r="K42" s="101"/>
      <c r="L42" s="102"/>
      <c r="M42" s="1"/>
    </row>
    <row r="43" spans="1:13">
      <c r="A43" s="16"/>
      <c r="B43" s="18"/>
      <c r="C43" s="53"/>
      <c r="D43" s="54"/>
      <c r="E43" s="54"/>
      <c r="F43" s="54"/>
      <c r="G43" s="55"/>
      <c r="H43" s="53"/>
      <c r="I43" s="55"/>
      <c r="J43" s="48"/>
      <c r="K43" s="103"/>
      <c r="L43" s="104"/>
      <c r="M43" s="1"/>
    </row>
    <row r="44" spans="1:13" ht="15.75" thickBot="1">
      <c r="A44" s="19"/>
      <c r="B44" s="20"/>
      <c r="C44" s="56"/>
      <c r="D44" s="57"/>
      <c r="E44" s="57"/>
      <c r="F44" s="57"/>
      <c r="G44" s="58"/>
      <c r="H44" s="56"/>
      <c r="I44" s="58"/>
      <c r="J44" s="49"/>
      <c r="K44" s="105"/>
      <c r="L44" s="106"/>
      <c r="M44" s="1"/>
    </row>
    <row r="45" spans="1:13" ht="15.75" thickTop="1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K35:L40 M11:M44 K15 K42:L44">
    <cfRule type="beginsWith" dxfId="218" priority="52" operator="beginsWith" text="IH">
      <formula>LEFT(K11,2)="IH"</formula>
    </cfRule>
    <cfRule type="beginsWith" dxfId="217" priority="53" operator="beginsWith" text="Type">
      <formula>LEFT(K11,4)="Type"</formula>
    </cfRule>
    <cfRule type="containsText" dxfId="216" priority="54" operator="containsText" text="DIS 2">
      <formula>NOT(ISERROR(SEARCH("DIS 2",K11)))</formula>
    </cfRule>
    <cfRule type="containsText" dxfId="215" priority="55" operator="containsText" text="DIS 1">
      <formula>NOT(ISERROR(SEARCH("DIS 1",K11)))</formula>
    </cfRule>
    <cfRule type="beginsWith" dxfId="214" priority="56" operator="beginsWith" text="Panel">
      <formula>LEFT(K11,5)="Panel"</formula>
    </cfRule>
    <cfRule type="beginsWith" dxfId="213" priority="57" operator="beginsWith" text="Validation">
      <formula>LEFT(K11,10)="Validation"</formula>
    </cfRule>
    <cfRule type="beginsWith" dxfId="212" priority="58" operator="beginsWith" text="Formation">
      <formula>LEFT(K11,9)="Formation"</formula>
    </cfRule>
    <cfRule type="beginsWith" dxfId="211" priority="59" operator="beginsWith" text="Examen">
      <formula>LEFT(K11,6)="Examen"</formula>
    </cfRule>
    <cfRule type="containsText" dxfId="210" priority="60" operator="containsText" text="W3">
      <formula>NOT(ISERROR(SEARCH("W3",K11)))</formula>
    </cfRule>
    <cfRule type="containsText" dxfId="209" priority="61" operator="containsText" text="W2">
      <formula>NOT(ISERROR(SEARCH("W2",K11)))</formula>
    </cfRule>
    <cfRule type="containsText" dxfId="208" priority="62" operator="containsText" text="W1">
      <formula>NOT(ISERROR(SEARCH("W1",K11)))</formula>
    </cfRule>
    <cfRule type="containsText" dxfId="207" priority="63" operator="containsText" text="62">
      <formula>NOT(ISERROR(SEARCH("62",K11)))</formula>
    </cfRule>
    <cfRule type="containsText" dxfId="206" priority="64" operator="containsText" text="Don">
      <formula>NOT(ISERROR(SEARCH("Don",K11)))</formula>
    </cfRule>
    <cfRule type="containsText" dxfId="205" priority="65" operator="containsText" text="Biomol">
      <formula>NOT(ISERROR(SEARCH("Biomol",K11)))</formula>
    </cfRule>
    <cfRule type="containsText" dxfId="204" priority="66" operator="containsText" text="DM">
      <formula>NOT(ISERROR(SEARCH("DM",K11)))</formula>
    </cfRule>
    <cfRule type="containsText" dxfId="203" priority="67" operator="containsText" text="CH">
      <formula>NOT(ISERROR(SEARCH("CH",K11)))</formula>
    </cfRule>
    <cfRule type="containsText" dxfId="202" priority="68" operator="containsText" text="36">
      <formula>NOT(ISERROR(SEARCH("36",K11)))</formula>
    </cfRule>
    <cfRule type="containsText" dxfId="201" priority="69" operator="containsText" text="02">
      <formula>NOT(ISERROR(SEARCH("02",K11)))</formula>
    </cfRule>
    <cfRule type="containsText" dxfId="200" priority="70" operator="containsText" text="01">
      <formula>NOT(ISERROR(SEARCH("01",K11)))</formula>
    </cfRule>
    <cfRule type="beginsWith" dxfId="199" priority="71" operator="beginsWith" text="RE">
      <formula>LEFT(K11,2)="RE"</formula>
    </cfRule>
    <cfRule type="beginsWith" dxfId="198" priority="72" operator="beginsWith" text="Garde">
      <formula>LEFT(K11,5)="Garde"</formula>
    </cfRule>
    <cfRule type="beginsWith" dxfId="197" priority="73" operator="beginsWith" text="Nuit">
      <formula>LEFT(K11,4)="Nuit"</formula>
    </cfRule>
    <cfRule type="beginsWith" dxfId="196" priority="74" operator="beginsWith" text="S">
      <formula>LEFT(K11,1)="S"</formula>
    </cfRule>
  </conditionalFormatting>
  <conditionalFormatting sqref="K35:L40 K15 K42:L44">
    <cfRule type="beginsWith" dxfId="195" priority="27" operator="beginsWith" text="IH">
      <formula>LEFT(K15,2)="IH"</formula>
    </cfRule>
    <cfRule type="beginsWith" dxfId="194" priority="28" operator="beginsWith" text="Type">
      <formula>LEFT(K15,4)="Type"</formula>
    </cfRule>
    <cfRule type="containsText" dxfId="193" priority="29" operator="containsText" text="DIS 2">
      <formula>NOT(ISERROR(SEARCH("DIS 2",K15)))</formula>
    </cfRule>
    <cfRule type="containsText" dxfId="192" priority="30" operator="containsText" text="DIS 1">
      <formula>NOT(ISERROR(SEARCH("DIS 1",K15)))</formula>
    </cfRule>
    <cfRule type="beginsWith" dxfId="191" priority="31" operator="beginsWith" text="Panel">
      <formula>LEFT(K15,5)="Panel"</formula>
    </cfRule>
    <cfRule type="beginsWith" dxfId="190" priority="32" operator="beginsWith" text="Validation">
      <formula>LEFT(K15,10)="Validation"</formula>
    </cfRule>
    <cfRule type="beginsWith" dxfId="189" priority="33" operator="beginsWith" text="Formation">
      <formula>LEFT(K15,9)="Formation"</formula>
    </cfRule>
    <cfRule type="beginsWith" dxfId="188" priority="34" operator="beginsWith" text="Examen">
      <formula>LEFT(K15,6)="Examen"</formula>
    </cfRule>
    <cfRule type="containsText" dxfId="187" priority="35" operator="containsText" text="W3">
      <formula>NOT(ISERROR(SEARCH("W3",K15)))</formula>
    </cfRule>
    <cfRule type="containsText" dxfId="186" priority="36" operator="containsText" text="W2">
      <formula>NOT(ISERROR(SEARCH("W2",K15)))</formula>
    </cfRule>
    <cfRule type="containsText" dxfId="185" priority="37" operator="containsText" text="W1">
      <formula>NOT(ISERROR(SEARCH("W1",K15)))</formula>
    </cfRule>
    <cfRule type="containsText" dxfId="184" priority="38" operator="containsText" text="62">
      <formula>NOT(ISERROR(SEARCH("62",K15)))</formula>
    </cfRule>
    <cfRule type="containsText" dxfId="183" priority="39" operator="containsText" text="Don">
      <formula>NOT(ISERROR(SEARCH("Don",K15)))</formula>
    </cfRule>
    <cfRule type="containsText" dxfId="182" priority="40" operator="containsText" text="Biomol">
      <formula>NOT(ISERROR(SEARCH("Biomol",K15)))</formula>
    </cfRule>
    <cfRule type="containsText" dxfId="181" priority="41" operator="containsText" text="DM">
      <formula>NOT(ISERROR(SEARCH("DM",K15)))</formula>
    </cfRule>
    <cfRule type="containsText" dxfId="180" priority="42" operator="containsText" text="CH">
      <formula>NOT(ISERROR(SEARCH("CH",K15)))</formula>
    </cfRule>
    <cfRule type="containsText" dxfId="179" priority="43" operator="containsText" text="36">
      <formula>NOT(ISERROR(SEARCH("36",K15)))</formula>
    </cfRule>
    <cfRule type="containsText" dxfId="178" priority="44" operator="containsText" text="02">
      <formula>NOT(ISERROR(SEARCH("02",K15)))</formula>
    </cfRule>
    <cfRule type="containsText" dxfId="177" priority="45" operator="containsText" text="01">
      <formula>NOT(ISERROR(SEARCH("01",K15)))</formula>
    </cfRule>
    <cfRule type="beginsWith" dxfId="176" priority="46" operator="beginsWith" text="RE">
      <formula>LEFT(K15,2)="RE"</formula>
    </cfRule>
    <cfRule type="beginsWith" dxfId="175" priority="47" operator="beginsWith" text="Garde">
      <formula>LEFT(K15,5)="Garde"</formula>
    </cfRule>
    <cfRule type="beginsWith" dxfId="174" priority="48" operator="beginsWith" text="Nuit">
      <formula>LEFT(K15,4)="Nuit"</formula>
    </cfRule>
    <cfRule type="beginsWith" dxfId="173" priority="49" operator="beginsWith" text="S">
      <formula>LEFT(K15,1)="S"</formula>
    </cfRule>
  </conditionalFormatting>
  <conditionalFormatting sqref="K35:L40 K42:L44 K15">
    <cfRule type="beginsWith" dxfId="172" priority="4" operator="beginsWith" text="IH">
      <formula>LEFT(K15,2)="IH"</formula>
    </cfRule>
    <cfRule type="beginsWith" dxfId="171" priority="5" operator="beginsWith" text="Type">
      <formula>LEFT(K15,4)="Type"</formula>
    </cfRule>
    <cfRule type="containsText" dxfId="170" priority="6" operator="containsText" text="DIS 2">
      <formula>NOT(ISERROR(SEARCH("DIS 2",K15)))</formula>
    </cfRule>
    <cfRule type="containsText" dxfId="169" priority="7" operator="containsText" text="DIS 1">
      <formula>NOT(ISERROR(SEARCH("DIS 1",K15)))</formula>
    </cfRule>
    <cfRule type="beginsWith" dxfId="168" priority="8" operator="beginsWith" text="Panel">
      <formula>LEFT(K15,5)="Panel"</formula>
    </cfRule>
    <cfRule type="beginsWith" dxfId="167" priority="9" operator="beginsWith" text="Validation">
      <formula>LEFT(K15,10)="Validation"</formula>
    </cfRule>
    <cfRule type="beginsWith" dxfId="166" priority="10" operator="beginsWith" text="Formation">
      <formula>LEFT(K15,9)="Formation"</formula>
    </cfRule>
    <cfRule type="beginsWith" dxfId="165" priority="11" operator="beginsWith" text="Examen">
      <formula>LEFT(K15,6)="Examen"</formula>
    </cfRule>
    <cfRule type="containsText" dxfId="164" priority="12" operator="containsText" text="W3">
      <formula>NOT(ISERROR(SEARCH("W3",K15)))</formula>
    </cfRule>
    <cfRule type="containsText" dxfId="163" priority="13" operator="containsText" text="W2">
      <formula>NOT(ISERROR(SEARCH("W2",K15)))</formula>
    </cfRule>
    <cfRule type="containsText" dxfId="162" priority="14" operator="containsText" text="W1">
      <formula>NOT(ISERROR(SEARCH("W1",K15)))</formula>
    </cfRule>
    <cfRule type="containsText" dxfId="161" priority="15" operator="containsText" text="62">
      <formula>NOT(ISERROR(SEARCH("62",K15)))</formula>
    </cfRule>
    <cfRule type="containsText" dxfId="160" priority="16" operator="containsText" text="Don">
      <formula>NOT(ISERROR(SEARCH("Don",K15)))</formula>
    </cfRule>
    <cfRule type="containsText" dxfId="159" priority="17" operator="containsText" text="Biomol">
      <formula>NOT(ISERROR(SEARCH("Biomol",K15)))</formula>
    </cfRule>
    <cfRule type="containsText" dxfId="158" priority="18" operator="containsText" text="DM">
      <formula>NOT(ISERROR(SEARCH("DM",K15)))</formula>
    </cfRule>
    <cfRule type="containsText" dxfId="157" priority="19" operator="containsText" text="CH">
      <formula>NOT(ISERROR(SEARCH("CH",K15)))</formula>
    </cfRule>
    <cfRule type="containsText" dxfId="156" priority="20" operator="containsText" text="36">
      <formula>NOT(ISERROR(SEARCH("36",K15)))</formula>
    </cfRule>
    <cfRule type="containsText" dxfId="155" priority="21" operator="containsText" text="02">
      <formula>NOT(ISERROR(SEARCH("02",K15)))</formula>
    </cfRule>
    <cfRule type="containsText" dxfId="154" priority="22" operator="containsText" text="01">
      <formula>NOT(ISERROR(SEARCH("01",K15)))</formula>
    </cfRule>
    <cfRule type="beginsWith" dxfId="153" priority="23" operator="beginsWith" text="RE">
      <formula>LEFT(K15,2)="RE"</formula>
    </cfRule>
    <cfRule type="beginsWith" dxfId="152" priority="24" operator="beginsWith" text="Garde">
      <formula>LEFT(K15,5)="Garde"</formula>
    </cfRule>
    <cfRule type="beginsWith" dxfId="151" priority="25" operator="beginsWith" text="Nuit">
      <formula>LEFT(K15,4)="Nuit"</formula>
    </cfRule>
    <cfRule type="beginsWith" dxfId="150" priority="26" operator="beginsWith" text="S">
      <formula>LEFT(K15,1)="S"</formula>
    </cfRule>
  </conditionalFormatting>
  <conditionalFormatting sqref="C12:L13 C35:J40 C42:J44 C15:J33">
    <cfRule type="containsText" dxfId="149" priority="418" stopIfTrue="1" operator="containsText" text="02">
      <formula>NOT(ISERROR(SEARCH("02",C12)))</formula>
    </cfRule>
    <cfRule type="containsText" dxfId="148" priority="419" stopIfTrue="1" operator="containsText" text="IH - Routine">
      <formula>NOT(ISERROR(SEARCH("IH - Routine",C12)))</formula>
    </cfRule>
    <cfRule type="containsText" dxfId="147" priority="420" stopIfTrue="1" operator="containsText" text="IH - Urgence">
      <formula>NOT(ISERROR(SEARCH("IH - Urgence",C12)))</formula>
    </cfRule>
    <cfRule type="containsText" dxfId="146" priority="421" stopIfTrue="1" operator="containsText" text="IH - Routine / IH - Urgence">
      <formula>NOT(ISERROR(SEARCH("IH - Routine / IH - Urgence",C12)))</formula>
    </cfRule>
    <cfRule type="containsText" dxfId="145" priority="422" stopIfTrue="1" operator="containsText" text="Panel">
      <formula>NOT(ISERROR(SEARCH("Panel",C12)))</formula>
    </cfRule>
    <cfRule type="containsText" dxfId="144" priority="423" stopIfTrue="1" operator="containsText" text="Panel +">
      <formula>NOT(ISERROR(SEARCH("Panel +",C12)))</formula>
    </cfRule>
    <cfRule type="containsText" dxfId="143" priority="424" stopIfTrue="1" operator="containsText" text="Don">
      <formula>NOT(ISERROR(SEARCH("Don",C12)))</formula>
    </cfRule>
    <cfRule type="containsText" dxfId="142" priority="425" stopIfTrue="1" operator="containsText" text="Type">
      <formula>NOT(ISERROR(SEARCH("Type",C12)))</formula>
    </cfRule>
    <cfRule type="containsText" dxfId="141" priority="426" stopIfTrue="1" operator="containsText" text="DIS 1">
      <formula>NOT(ISERROR(SEARCH("DIS 1",C12)))</formula>
    </cfRule>
    <cfRule type="containsText" dxfId="140" priority="427" stopIfTrue="1" operator="containsText" text="DIS 2">
      <formula>NOT(ISERROR(SEARCH("DIS 2",C12)))</formula>
    </cfRule>
    <cfRule type="containsText" dxfId="139" priority="428" stopIfTrue="1" operator="containsText" text="Soir IH">
      <formula>NOT(ISERROR(SEARCH("Soir IH",C12)))</formula>
    </cfRule>
    <cfRule type="containsText" dxfId="138" priority="429" stopIfTrue="1" operator="containsText" text="SXM">
      <formula>NOT(ISERROR(SEARCH("SXM",C12)))</formula>
    </cfRule>
    <cfRule type="containsText" dxfId="137" priority="430" stopIfTrue="1" operator="containsText" text="BIOMOL">
      <formula>NOT(ISERROR(SEARCH("BIOMOL",C12)))</formula>
    </cfRule>
    <cfRule type="containsText" dxfId="136" priority="431" stopIfTrue="1" operator="containsText" text="Garde">
      <formula>NOT(ISERROR(SEARCH("Garde",C12)))</formula>
    </cfRule>
    <cfRule type="containsText" dxfId="135" priority="432" stopIfTrue="1" operator="containsText" text="Nuit">
      <formula>NOT(ISERROR(SEARCH("Nuit",C12)))</formula>
    </cfRule>
    <cfRule type="containsText" dxfId="134" priority="433" stopIfTrue="1" operator="containsText" text="DM">
      <formula>NOT(ISERROR(SEARCH("DM",C12)))</formula>
    </cfRule>
    <cfRule type="containsText" dxfId="133" priority="434" stopIfTrue="1" operator="containsText" text="RE">
      <formula>NOT(ISERROR(SEARCH("RE",C12)))</formula>
    </cfRule>
    <cfRule type="containsText" dxfId="132" priority="435" stopIfTrue="1" operator="containsText" text="CH">
      <formula>NOT(ISERROR(SEARCH("CH",C12)))</formula>
    </cfRule>
    <cfRule type="containsText" dxfId="131" priority="436" stopIfTrue="1" operator="containsText" text="01">
      <formula>NOT(ISERROR(SEARCH("01",C12)))</formula>
    </cfRule>
    <cfRule type="containsText" dxfId="130" priority="437" stopIfTrue="1" operator="containsText" text="36">
      <formula>NOT(ISERROR(SEARCH("36",C12)))</formula>
    </cfRule>
    <cfRule type="containsText" dxfId="129" priority="438" stopIfTrue="1" operator="containsText" text="F1">
      <formula>NOT(ISERROR(SEARCH("F1",C12)))</formula>
    </cfRule>
    <cfRule type="containsText" dxfId="128" priority="439" stopIfTrue="1" operator="containsText" text="F2">
      <formula>NOT(ISERROR(SEARCH("F2",C12)))</formula>
    </cfRule>
    <cfRule type="containsText" dxfId="127" priority="440" stopIfTrue="1" operator="containsText" text="F3">
      <formula>NOT(ISERROR(SEARCH("F3",C12)))</formula>
    </cfRule>
    <cfRule type="containsText" dxfId="126" priority="441" stopIfTrue="1" operator="containsText" text="W1">
      <formula>NOT(ISERROR(SEARCH("W1",C12)))</formula>
    </cfRule>
    <cfRule type="containsText" dxfId="125" priority="442" stopIfTrue="1" operator="containsText" text="W2">
      <formula>NOT(ISERROR(SEARCH("W2",C12)))</formula>
    </cfRule>
    <cfRule type="containsText" dxfId="124" priority="443" stopIfTrue="1" operator="containsText" text="W3">
      <formula>NOT(ISERROR(SEARCH("W3",C12)))</formula>
    </cfRule>
    <cfRule type="containsText" dxfId="123" priority="444" stopIfTrue="1" operator="containsText" text="Examen">
      <formula>NOT(ISERROR(SEARCH("Examen",C12)))</formula>
    </cfRule>
    <cfRule type="containsText" dxfId="122" priority="445" stopIfTrue="1" operator="containsText" text="Formation">
      <formula>NOT(ISERROR(SEARCH("Formation",C12)))</formula>
    </cfRule>
    <cfRule type="containsText" dxfId="121" priority="446" stopIfTrue="1" operator="containsText" text="RQ">
      <formula>NOT(ISERROR(SEARCH("RQ",C12)))</formula>
    </cfRule>
  </conditionalFormatting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O45"/>
  <sheetViews>
    <sheetView showGridLines="0" topLeftCell="A13" zoomScaleNormal="100" workbookViewId="0">
      <selection activeCell="C30" sqref="C30"/>
    </sheetView>
  </sheetViews>
  <sheetFormatPr baseColWidth="10" defaultRowHeight="1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/>
    <row r="2" spans="1:13" ht="15.75" customHeight="1"/>
    <row r="3" spans="1:13" ht="15.75" customHeight="1"/>
    <row r="4" spans="1:13" ht="15.75" customHeight="1"/>
    <row r="5" spans="1:13" ht="15.75" customHeight="1"/>
    <row r="6" spans="1:13" ht="15.75" customHeight="1"/>
    <row r="7" spans="1:13" ht="15.75" customHeight="1"/>
    <row r="8" spans="1:13" ht="15.75" customHeight="1"/>
    <row r="9" spans="1:13" ht="15.75" customHeight="1"/>
    <row r="10" spans="1:13" ht="15.75" customHeight="1" thickBot="1">
      <c r="C10" s="68" t="s">
        <v>29</v>
      </c>
      <c r="D10" s="68" t="s">
        <v>30</v>
      </c>
      <c r="E10" s="68" t="s">
        <v>31</v>
      </c>
      <c r="F10" s="68" t="s">
        <v>32</v>
      </c>
      <c r="G10" s="68" t="s">
        <v>33</v>
      </c>
      <c r="H10" s="68" t="s">
        <v>34</v>
      </c>
      <c r="I10" s="68" t="s">
        <v>35</v>
      </c>
    </row>
    <row r="11" spans="1:13" ht="24" customHeight="1" thickTop="1" thickBot="1">
      <c r="A11" s="93" t="s">
        <v>21</v>
      </c>
      <c r="B11" s="94"/>
      <c r="C11" s="95"/>
      <c r="D11" s="95"/>
      <c r="E11" s="95"/>
      <c r="F11" s="95"/>
      <c r="G11" s="95"/>
      <c r="H11" s="95"/>
      <c r="I11" s="95"/>
      <c r="J11" s="94"/>
      <c r="K11" s="94"/>
      <c r="L11" s="96"/>
      <c r="M11" s="1"/>
    </row>
    <row r="12" spans="1:13" ht="15.75" thickTop="1">
      <c r="A12" s="9" t="s">
        <v>10</v>
      </c>
      <c r="B12" s="10"/>
      <c r="C12" s="33"/>
      <c r="D12" s="34"/>
      <c r="E12" s="34"/>
      <c r="F12" s="34"/>
      <c r="G12" s="35"/>
      <c r="H12" s="36"/>
      <c r="I12" s="37"/>
      <c r="J12" s="38"/>
      <c r="K12" s="97"/>
      <c r="L12" s="99"/>
      <c r="M12" s="1"/>
    </row>
    <row r="13" spans="1:13" ht="15.75" thickBot="1">
      <c r="A13" s="11" t="s">
        <v>11</v>
      </c>
      <c r="B13" s="12"/>
      <c r="C13" s="39"/>
      <c r="D13" s="40"/>
      <c r="E13" s="40"/>
      <c r="F13" s="39"/>
      <c r="G13" s="41"/>
      <c r="H13" s="42"/>
      <c r="I13" s="43"/>
      <c r="J13" s="44"/>
      <c r="K13" s="98"/>
      <c r="L13" s="100"/>
      <c r="M13" s="1"/>
    </row>
    <row r="14" spans="1:13" ht="24" customHeight="1" thickTop="1" thickBot="1">
      <c r="A14" s="93" t="s">
        <v>28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6"/>
      <c r="M14" s="1"/>
    </row>
    <row r="15" spans="1:13" ht="15.75" thickTop="1">
      <c r="A15" s="69" t="s">
        <v>36</v>
      </c>
      <c r="B15" s="21" t="s">
        <v>37</v>
      </c>
      <c r="C15" s="50"/>
      <c r="D15" s="51"/>
      <c r="E15" s="51"/>
      <c r="F15" s="51"/>
      <c r="G15" s="52"/>
      <c r="H15" s="50"/>
      <c r="I15" s="52"/>
      <c r="J15" s="45"/>
      <c r="K15" s="101"/>
      <c r="L15" s="102"/>
      <c r="M15" s="1"/>
    </row>
    <row r="16" spans="1:13">
      <c r="A16" s="13" t="s">
        <v>38</v>
      </c>
      <c r="B16" s="17" t="s">
        <v>39</v>
      </c>
      <c r="C16" s="53"/>
      <c r="D16" s="54"/>
      <c r="E16" s="54"/>
      <c r="F16" s="54"/>
      <c r="G16" s="55"/>
      <c r="H16" s="53"/>
      <c r="I16" s="55"/>
      <c r="J16" s="46"/>
      <c r="K16" s="103"/>
      <c r="L16" s="104"/>
      <c r="M16" s="1"/>
    </row>
    <row r="17" spans="1:13">
      <c r="A17" s="13" t="s">
        <v>40</v>
      </c>
      <c r="B17" s="17" t="s">
        <v>41</v>
      </c>
      <c r="C17" s="53"/>
      <c r="D17" s="54"/>
      <c r="E17" s="54"/>
      <c r="F17" s="54"/>
      <c r="G17" s="55"/>
      <c r="H17" s="53"/>
      <c r="I17" s="55"/>
      <c r="J17" s="46"/>
      <c r="K17" s="103"/>
      <c r="L17" s="104"/>
      <c r="M17" s="1"/>
    </row>
    <row r="18" spans="1:13">
      <c r="A18" s="13" t="s">
        <v>42</v>
      </c>
      <c r="B18" s="17" t="s">
        <v>43</v>
      </c>
      <c r="C18" s="53"/>
      <c r="D18" s="54"/>
      <c r="E18" s="54"/>
      <c r="F18" s="54"/>
      <c r="G18" s="55"/>
      <c r="H18" s="53"/>
      <c r="I18" s="55"/>
      <c r="J18" s="46"/>
      <c r="K18" s="103"/>
      <c r="L18" s="104"/>
      <c r="M18" s="1"/>
    </row>
    <row r="19" spans="1:13">
      <c r="A19" s="13" t="s">
        <v>44</v>
      </c>
      <c r="B19" s="17" t="s">
        <v>45</v>
      </c>
      <c r="C19" s="53"/>
      <c r="D19" s="54"/>
      <c r="E19" s="54"/>
      <c r="F19" s="54"/>
      <c r="G19" s="55"/>
      <c r="H19" s="53"/>
      <c r="I19" s="55"/>
      <c r="J19" s="46"/>
      <c r="K19" s="103"/>
      <c r="L19" s="104"/>
      <c r="M19" s="1"/>
    </row>
    <row r="20" spans="1:13">
      <c r="A20" s="13" t="s">
        <v>46</v>
      </c>
      <c r="B20" s="17" t="s">
        <v>47</v>
      </c>
      <c r="C20" s="53"/>
      <c r="D20" s="54"/>
      <c r="E20" s="54"/>
      <c r="F20" s="54"/>
      <c r="G20" s="55"/>
      <c r="H20" s="53"/>
      <c r="I20" s="55"/>
      <c r="J20" s="46"/>
      <c r="K20" s="103"/>
      <c r="L20" s="104"/>
      <c r="M20" s="1"/>
    </row>
    <row r="21" spans="1:13">
      <c r="A21" s="13" t="s">
        <v>48</v>
      </c>
      <c r="B21" s="17" t="s">
        <v>49</v>
      </c>
      <c r="C21" s="53"/>
      <c r="D21" s="54"/>
      <c r="E21" s="54"/>
      <c r="F21" s="54"/>
      <c r="G21" s="55"/>
      <c r="H21" s="53"/>
      <c r="I21" s="55"/>
      <c r="J21" s="46"/>
      <c r="K21" s="103"/>
      <c r="L21" s="104"/>
      <c r="M21" s="1"/>
    </row>
    <row r="22" spans="1:13">
      <c r="A22" s="13" t="s">
        <v>50</v>
      </c>
      <c r="B22" s="17" t="s">
        <v>51</v>
      </c>
      <c r="C22" s="53"/>
      <c r="D22" s="54"/>
      <c r="E22" s="54"/>
      <c r="F22" s="54"/>
      <c r="G22" s="55"/>
      <c r="H22" s="53"/>
      <c r="I22" s="55"/>
      <c r="J22" s="46"/>
      <c r="K22" s="103"/>
      <c r="L22" s="104"/>
      <c r="M22" s="1"/>
    </row>
    <row r="23" spans="1:13">
      <c r="A23" s="13" t="s">
        <v>52</v>
      </c>
      <c r="B23" s="17" t="s">
        <v>53</v>
      </c>
      <c r="C23" s="53"/>
      <c r="D23" s="54"/>
      <c r="E23" s="54"/>
      <c r="F23" s="54"/>
      <c r="G23" s="55"/>
      <c r="H23" s="53"/>
      <c r="I23" s="55"/>
      <c r="J23" s="46"/>
      <c r="K23" s="103"/>
      <c r="L23" s="104"/>
      <c r="M23" s="1"/>
    </row>
    <row r="24" spans="1:13">
      <c r="A24" s="13" t="s">
        <v>54</v>
      </c>
      <c r="B24" s="17" t="s">
        <v>55</v>
      </c>
      <c r="C24" s="53"/>
      <c r="D24" s="54"/>
      <c r="E24" s="54"/>
      <c r="F24" s="54"/>
      <c r="G24" s="55"/>
      <c r="H24" s="53"/>
      <c r="I24" s="55"/>
      <c r="J24" s="46"/>
      <c r="K24" s="103"/>
      <c r="L24" s="104"/>
      <c r="M24" s="1"/>
    </row>
    <row r="25" spans="1:13">
      <c r="A25" s="13" t="s">
        <v>56</v>
      </c>
      <c r="B25" s="17" t="s">
        <v>57</v>
      </c>
      <c r="C25" s="53"/>
      <c r="D25" s="54"/>
      <c r="E25" s="54"/>
      <c r="F25" s="54"/>
      <c r="G25" s="55"/>
      <c r="H25" s="53"/>
      <c r="I25" s="55"/>
      <c r="J25" s="46"/>
      <c r="K25" s="103"/>
      <c r="L25" s="104"/>
      <c r="M25" s="1"/>
    </row>
    <row r="26" spans="1:13">
      <c r="A26" s="13" t="s">
        <v>58</v>
      </c>
      <c r="B26" s="17" t="s">
        <v>59</v>
      </c>
      <c r="C26" s="53"/>
      <c r="D26" s="54"/>
      <c r="E26" s="54"/>
      <c r="F26" s="54"/>
      <c r="G26" s="55"/>
      <c r="H26" s="53"/>
      <c r="I26" s="55"/>
      <c r="J26" s="46"/>
      <c r="K26" s="103"/>
      <c r="L26" s="104"/>
      <c r="M26" s="1"/>
    </row>
    <row r="27" spans="1:13">
      <c r="A27" s="13" t="s">
        <v>60</v>
      </c>
      <c r="B27" s="17" t="s">
        <v>61</v>
      </c>
      <c r="C27" s="53"/>
      <c r="D27" s="54"/>
      <c r="E27" s="54"/>
      <c r="F27" s="54"/>
      <c r="G27" s="55"/>
      <c r="H27" s="53"/>
      <c r="I27" s="55"/>
      <c r="J27" s="46"/>
      <c r="K27" s="103"/>
      <c r="L27" s="104"/>
      <c r="M27" s="1"/>
    </row>
    <row r="28" spans="1:13">
      <c r="A28" s="13" t="s">
        <v>62</v>
      </c>
      <c r="B28" s="17" t="s">
        <v>63</v>
      </c>
      <c r="C28" s="53"/>
      <c r="D28" s="54"/>
      <c r="E28" s="54"/>
      <c r="F28" s="54"/>
      <c r="G28" s="55"/>
      <c r="H28" s="53"/>
      <c r="I28" s="55"/>
      <c r="J28" s="46"/>
      <c r="K28" s="103"/>
      <c r="L28" s="104"/>
      <c r="M28" s="1"/>
    </row>
    <row r="29" spans="1:13">
      <c r="A29" s="13" t="s">
        <v>64</v>
      </c>
      <c r="B29" s="17" t="s">
        <v>65</v>
      </c>
      <c r="C29" s="53"/>
      <c r="D29" s="54"/>
      <c r="E29" s="54"/>
      <c r="F29" s="54"/>
      <c r="G29" s="55"/>
      <c r="H29" s="53"/>
      <c r="I29" s="55"/>
      <c r="J29" s="46"/>
      <c r="K29" s="103"/>
      <c r="L29" s="104"/>
      <c r="M29" s="1"/>
    </row>
    <row r="30" spans="1:13" ht="15" customHeight="1">
      <c r="A30" s="13" t="s">
        <v>66</v>
      </c>
      <c r="B30" s="17" t="s">
        <v>67</v>
      </c>
      <c r="C30" s="53"/>
      <c r="D30" s="54"/>
      <c r="E30" s="54"/>
      <c r="F30" s="54"/>
      <c r="G30" s="55"/>
      <c r="H30" s="53"/>
      <c r="I30" s="55"/>
      <c r="J30" s="46"/>
      <c r="K30" s="103"/>
      <c r="L30" s="104"/>
      <c r="M30" s="1"/>
    </row>
    <row r="31" spans="1:13">
      <c r="A31" s="13" t="s">
        <v>68</v>
      </c>
      <c r="B31" s="17" t="s">
        <v>69</v>
      </c>
      <c r="C31" s="53"/>
      <c r="D31" s="54"/>
      <c r="E31" s="54"/>
      <c r="F31" s="54"/>
      <c r="G31" s="55"/>
      <c r="H31" s="53"/>
      <c r="I31" s="55"/>
      <c r="J31" s="46"/>
      <c r="K31" s="103"/>
      <c r="L31" s="104"/>
      <c r="M31" s="1"/>
    </row>
    <row r="32" spans="1:13">
      <c r="A32" s="13" t="s">
        <v>70</v>
      </c>
      <c r="B32" s="17" t="s">
        <v>71</v>
      </c>
      <c r="C32" s="53"/>
      <c r="D32" s="54"/>
      <c r="E32" s="54"/>
      <c r="F32" s="54"/>
      <c r="G32" s="55"/>
      <c r="H32" s="53"/>
      <c r="I32" s="55"/>
      <c r="J32" s="48"/>
      <c r="K32" s="103"/>
      <c r="L32" s="104"/>
      <c r="M32" s="1"/>
    </row>
    <row r="33" spans="1:13" ht="15.75" thickBot="1">
      <c r="A33" s="70" t="s">
        <v>72</v>
      </c>
      <c r="B33" s="20" t="s">
        <v>73</v>
      </c>
      <c r="C33" s="56"/>
      <c r="D33" s="57"/>
      <c r="E33" s="57"/>
      <c r="F33" s="57"/>
      <c r="G33" s="58"/>
      <c r="H33" s="56"/>
      <c r="I33" s="58"/>
      <c r="J33" s="47"/>
      <c r="K33" s="105"/>
      <c r="L33" s="106"/>
      <c r="M33" s="1"/>
    </row>
    <row r="34" spans="1:13" ht="24" customHeight="1" thickTop="1" thickBot="1">
      <c r="A34" s="93" t="s">
        <v>20</v>
      </c>
      <c r="B34" s="94"/>
      <c r="C34" s="95"/>
      <c r="D34" s="95"/>
      <c r="E34" s="95"/>
      <c r="F34" s="95"/>
      <c r="G34" s="95"/>
      <c r="H34" s="95"/>
      <c r="I34" s="95"/>
      <c r="J34" s="94"/>
      <c r="K34" s="94"/>
      <c r="L34" s="96"/>
      <c r="M34" s="1"/>
    </row>
    <row r="35" spans="1:13" ht="15.75" thickTop="1">
      <c r="A35" s="71" t="s">
        <v>74</v>
      </c>
      <c r="B35" s="21" t="s">
        <v>75</v>
      </c>
      <c r="C35" s="50"/>
      <c r="D35" s="51"/>
      <c r="E35" s="51"/>
      <c r="F35" s="51"/>
      <c r="G35" s="52"/>
      <c r="H35" s="50"/>
      <c r="I35" s="52"/>
      <c r="J35" s="45"/>
      <c r="K35" s="101"/>
      <c r="L35" s="102"/>
      <c r="M35" s="1"/>
    </row>
    <row r="36" spans="1:13">
      <c r="A36" s="14" t="s">
        <v>76</v>
      </c>
      <c r="B36" s="17" t="s">
        <v>77</v>
      </c>
      <c r="C36" s="53"/>
      <c r="D36" s="54"/>
      <c r="E36" s="54"/>
      <c r="F36" s="54"/>
      <c r="G36" s="55"/>
      <c r="H36" s="53"/>
      <c r="I36" s="55"/>
      <c r="J36" s="46"/>
      <c r="K36" s="103"/>
      <c r="L36" s="104"/>
      <c r="M36" s="1"/>
    </row>
    <row r="37" spans="1:13">
      <c r="A37" s="14" t="s">
        <v>78</v>
      </c>
      <c r="B37" s="17" t="s">
        <v>79</v>
      </c>
      <c r="C37" s="53"/>
      <c r="D37" s="54"/>
      <c r="E37" s="54"/>
      <c r="F37" s="54"/>
      <c r="G37" s="55"/>
      <c r="H37" s="53"/>
      <c r="I37" s="55"/>
      <c r="J37" s="46"/>
      <c r="K37" s="103"/>
      <c r="L37" s="104"/>
      <c r="M37" s="1"/>
    </row>
    <row r="38" spans="1:13">
      <c r="A38" s="14" t="s">
        <v>80</v>
      </c>
      <c r="B38" s="17" t="s">
        <v>81</v>
      </c>
      <c r="C38" s="53"/>
      <c r="D38" s="54"/>
      <c r="E38" s="54"/>
      <c r="F38" s="54"/>
      <c r="G38" s="55"/>
      <c r="H38" s="53"/>
      <c r="I38" s="55"/>
      <c r="J38" s="46"/>
      <c r="K38" s="103"/>
      <c r="L38" s="104"/>
      <c r="M38" s="1"/>
    </row>
    <row r="39" spans="1:13">
      <c r="A39" s="14" t="s">
        <v>82</v>
      </c>
      <c r="B39" s="17" t="s">
        <v>83</v>
      </c>
      <c r="C39" s="53"/>
      <c r="D39" s="54"/>
      <c r="E39" s="54"/>
      <c r="F39" s="54"/>
      <c r="G39" s="55"/>
      <c r="H39" s="53"/>
      <c r="I39" s="55"/>
      <c r="J39" s="46"/>
      <c r="K39" s="103"/>
      <c r="L39" s="104"/>
      <c r="M39" s="1"/>
    </row>
    <row r="40" spans="1:13" ht="15.75" thickBot="1">
      <c r="A40" s="72" t="s">
        <v>84</v>
      </c>
      <c r="B40" s="20" t="s">
        <v>85</v>
      </c>
      <c r="C40" s="56"/>
      <c r="D40" s="57"/>
      <c r="E40" s="57"/>
      <c r="F40" s="57"/>
      <c r="G40" s="58"/>
      <c r="H40" s="56"/>
      <c r="I40" s="58"/>
      <c r="J40" s="47"/>
      <c r="K40" s="105"/>
      <c r="L40" s="106"/>
      <c r="M40" s="1"/>
    </row>
    <row r="41" spans="1:13" ht="24" customHeight="1" thickTop="1" thickBot="1">
      <c r="A41" s="93" t="s">
        <v>22</v>
      </c>
      <c r="B41" s="94"/>
      <c r="C41" s="95"/>
      <c r="D41" s="95"/>
      <c r="E41" s="95"/>
      <c r="F41" s="95"/>
      <c r="G41" s="95"/>
      <c r="H41" s="95"/>
      <c r="I41" s="95"/>
      <c r="J41" s="94"/>
      <c r="K41" s="94"/>
      <c r="L41" s="96"/>
      <c r="M41" s="1"/>
    </row>
    <row r="42" spans="1:13" ht="15.75" thickTop="1">
      <c r="A42" s="15"/>
      <c r="B42" s="21"/>
      <c r="C42" s="50"/>
      <c r="D42" s="51"/>
      <c r="E42" s="51"/>
      <c r="F42" s="51"/>
      <c r="G42" s="52"/>
      <c r="H42" s="50"/>
      <c r="I42" s="52"/>
      <c r="J42" s="45"/>
      <c r="K42" s="101"/>
      <c r="L42" s="102"/>
      <c r="M42" s="1"/>
    </row>
    <row r="43" spans="1:13">
      <c r="A43" s="16"/>
      <c r="B43" s="18"/>
      <c r="C43" s="53"/>
      <c r="D43" s="54"/>
      <c r="E43" s="54"/>
      <c r="F43" s="54"/>
      <c r="G43" s="55"/>
      <c r="H43" s="53"/>
      <c r="I43" s="55"/>
      <c r="J43" s="48"/>
      <c r="K43" s="103"/>
      <c r="L43" s="104"/>
      <c r="M43" s="1"/>
    </row>
    <row r="44" spans="1:13" ht="15.75" thickBot="1">
      <c r="A44" s="19"/>
      <c r="B44" s="20"/>
      <c r="C44" s="56"/>
      <c r="D44" s="57"/>
      <c r="E44" s="57"/>
      <c r="F44" s="57"/>
      <c r="G44" s="58"/>
      <c r="H44" s="56"/>
      <c r="I44" s="58"/>
      <c r="J44" s="49"/>
      <c r="K44" s="105"/>
      <c r="L44" s="106"/>
      <c r="M44" s="1"/>
    </row>
    <row r="45" spans="1:13" ht="15.75" thickTop="1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K35:L40 M11:M44 K15 K42:L44">
    <cfRule type="beginsWith" dxfId="120" priority="75" operator="beginsWith" text="IH">
      <formula>LEFT(K11,2)="IH"</formula>
    </cfRule>
    <cfRule type="beginsWith" dxfId="119" priority="76" operator="beginsWith" text="Type">
      <formula>LEFT(K11,4)="Type"</formula>
    </cfRule>
    <cfRule type="containsText" dxfId="118" priority="77" operator="containsText" text="DIS 2">
      <formula>NOT(ISERROR(SEARCH("DIS 2",K11)))</formula>
    </cfRule>
    <cfRule type="containsText" dxfId="117" priority="78" operator="containsText" text="DIS 1">
      <formula>NOT(ISERROR(SEARCH("DIS 1",K11)))</formula>
    </cfRule>
    <cfRule type="beginsWith" dxfId="116" priority="79" operator="beginsWith" text="Panel">
      <formula>LEFT(K11,5)="Panel"</formula>
    </cfRule>
    <cfRule type="beginsWith" dxfId="115" priority="80" operator="beginsWith" text="Validation">
      <formula>LEFT(K11,10)="Validation"</formula>
    </cfRule>
    <cfRule type="beginsWith" dxfId="114" priority="81" operator="beginsWith" text="Formation">
      <formula>LEFT(K11,9)="Formation"</formula>
    </cfRule>
    <cfRule type="beginsWith" dxfId="113" priority="82" operator="beginsWith" text="Examen">
      <formula>LEFT(K11,6)="Examen"</formula>
    </cfRule>
    <cfRule type="containsText" dxfId="112" priority="83" operator="containsText" text="W3">
      <formula>NOT(ISERROR(SEARCH("W3",K11)))</formula>
    </cfRule>
    <cfRule type="containsText" dxfId="111" priority="84" operator="containsText" text="W2">
      <formula>NOT(ISERROR(SEARCH("W2",K11)))</formula>
    </cfRule>
    <cfRule type="containsText" dxfId="110" priority="85" operator="containsText" text="W1">
      <formula>NOT(ISERROR(SEARCH("W1",K11)))</formula>
    </cfRule>
    <cfRule type="containsText" dxfId="109" priority="86" operator="containsText" text="62">
      <formula>NOT(ISERROR(SEARCH("62",K11)))</formula>
    </cfRule>
    <cfRule type="containsText" dxfId="108" priority="87" operator="containsText" text="Don">
      <formula>NOT(ISERROR(SEARCH("Don",K11)))</formula>
    </cfRule>
    <cfRule type="containsText" dxfId="107" priority="88" operator="containsText" text="Biomol">
      <formula>NOT(ISERROR(SEARCH("Biomol",K11)))</formula>
    </cfRule>
    <cfRule type="containsText" dxfId="106" priority="89" operator="containsText" text="DM">
      <formula>NOT(ISERROR(SEARCH("DM",K11)))</formula>
    </cfRule>
    <cfRule type="containsText" dxfId="105" priority="90" operator="containsText" text="CH">
      <formula>NOT(ISERROR(SEARCH("CH",K11)))</formula>
    </cfRule>
    <cfRule type="containsText" dxfId="104" priority="91" operator="containsText" text="36">
      <formula>NOT(ISERROR(SEARCH("36",K11)))</formula>
    </cfRule>
    <cfRule type="containsText" dxfId="103" priority="92" operator="containsText" text="02">
      <formula>NOT(ISERROR(SEARCH("02",K11)))</formula>
    </cfRule>
    <cfRule type="containsText" dxfId="102" priority="93" operator="containsText" text="01">
      <formula>NOT(ISERROR(SEARCH("01",K11)))</formula>
    </cfRule>
    <cfRule type="beginsWith" dxfId="101" priority="94" operator="beginsWith" text="RE">
      <formula>LEFT(K11,2)="RE"</formula>
    </cfRule>
    <cfRule type="beginsWith" dxfId="100" priority="95" operator="beginsWith" text="Garde">
      <formula>LEFT(K11,5)="Garde"</formula>
    </cfRule>
    <cfRule type="beginsWith" dxfId="99" priority="96" operator="beginsWith" text="Nuit">
      <formula>LEFT(K11,4)="Nuit"</formula>
    </cfRule>
    <cfRule type="beginsWith" dxfId="98" priority="97" operator="beginsWith" text="S">
      <formula>LEFT(K11,1)="S"</formula>
    </cfRule>
  </conditionalFormatting>
  <conditionalFormatting sqref="K35:L40 K15 K42:L44">
    <cfRule type="beginsWith" dxfId="97" priority="50" operator="beginsWith" text="IH">
      <formula>LEFT(K15,2)="IH"</formula>
    </cfRule>
    <cfRule type="beginsWith" dxfId="96" priority="51" operator="beginsWith" text="Type">
      <formula>LEFT(K15,4)="Type"</formula>
    </cfRule>
    <cfRule type="containsText" dxfId="95" priority="52" operator="containsText" text="DIS 2">
      <formula>NOT(ISERROR(SEARCH("DIS 2",K15)))</formula>
    </cfRule>
    <cfRule type="containsText" dxfId="94" priority="53" operator="containsText" text="DIS 1">
      <formula>NOT(ISERROR(SEARCH("DIS 1",K15)))</formula>
    </cfRule>
    <cfRule type="beginsWith" dxfId="93" priority="54" operator="beginsWith" text="Panel">
      <formula>LEFT(K15,5)="Panel"</formula>
    </cfRule>
    <cfRule type="beginsWith" dxfId="92" priority="55" operator="beginsWith" text="Validation">
      <formula>LEFT(K15,10)="Validation"</formula>
    </cfRule>
    <cfRule type="beginsWith" dxfId="91" priority="56" operator="beginsWith" text="Formation">
      <formula>LEFT(K15,9)="Formation"</formula>
    </cfRule>
    <cfRule type="beginsWith" dxfId="90" priority="57" operator="beginsWith" text="Examen">
      <formula>LEFT(K15,6)="Examen"</formula>
    </cfRule>
    <cfRule type="containsText" dxfId="89" priority="58" operator="containsText" text="W3">
      <formula>NOT(ISERROR(SEARCH("W3",K15)))</formula>
    </cfRule>
    <cfRule type="containsText" dxfId="88" priority="59" operator="containsText" text="W2">
      <formula>NOT(ISERROR(SEARCH("W2",K15)))</formula>
    </cfRule>
    <cfRule type="containsText" dxfId="87" priority="60" operator="containsText" text="W1">
      <formula>NOT(ISERROR(SEARCH("W1",K15)))</formula>
    </cfRule>
    <cfRule type="containsText" dxfId="86" priority="61" operator="containsText" text="62">
      <formula>NOT(ISERROR(SEARCH("62",K15)))</formula>
    </cfRule>
    <cfRule type="containsText" dxfId="85" priority="62" operator="containsText" text="Don">
      <formula>NOT(ISERROR(SEARCH("Don",K15)))</formula>
    </cfRule>
    <cfRule type="containsText" dxfId="84" priority="63" operator="containsText" text="Biomol">
      <formula>NOT(ISERROR(SEARCH("Biomol",K15)))</formula>
    </cfRule>
    <cfRule type="containsText" dxfId="83" priority="64" operator="containsText" text="DM">
      <formula>NOT(ISERROR(SEARCH("DM",K15)))</formula>
    </cfRule>
    <cfRule type="containsText" dxfId="82" priority="65" operator="containsText" text="CH">
      <formula>NOT(ISERROR(SEARCH("CH",K15)))</formula>
    </cfRule>
    <cfRule type="containsText" dxfId="81" priority="66" operator="containsText" text="36">
      <formula>NOT(ISERROR(SEARCH("36",K15)))</formula>
    </cfRule>
    <cfRule type="containsText" dxfId="80" priority="67" operator="containsText" text="02">
      <formula>NOT(ISERROR(SEARCH("02",K15)))</formula>
    </cfRule>
    <cfRule type="containsText" dxfId="79" priority="68" operator="containsText" text="01">
      <formula>NOT(ISERROR(SEARCH("01",K15)))</formula>
    </cfRule>
    <cfRule type="beginsWith" dxfId="78" priority="69" operator="beginsWith" text="RE">
      <formula>LEFT(K15,2)="RE"</formula>
    </cfRule>
    <cfRule type="beginsWith" dxfId="77" priority="70" operator="beginsWith" text="Garde">
      <formula>LEFT(K15,5)="Garde"</formula>
    </cfRule>
    <cfRule type="beginsWith" dxfId="76" priority="71" operator="beginsWith" text="Nuit">
      <formula>LEFT(K15,4)="Nuit"</formula>
    </cfRule>
    <cfRule type="beginsWith" dxfId="75" priority="72" operator="beginsWith" text="S">
      <formula>LEFT(K15,1)="S"</formula>
    </cfRule>
  </conditionalFormatting>
  <conditionalFormatting sqref="K35:L40 K15 K42:L44">
    <cfRule type="beginsWith" dxfId="74" priority="27" operator="beginsWith" text="IH">
      <formula>LEFT(K15,2)="IH"</formula>
    </cfRule>
    <cfRule type="beginsWith" dxfId="73" priority="28" operator="beginsWith" text="Type">
      <formula>LEFT(K15,4)="Type"</formula>
    </cfRule>
    <cfRule type="containsText" dxfId="72" priority="29" operator="containsText" text="DIS 2">
      <formula>NOT(ISERROR(SEARCH("DIS 2",K15)))</formula>
    </cfRule>
    <cfRule type="containsText" dxfId="71" priority="30" operator="containsText" text="DIS 1">
      <formula>NOT(ISERROR(SEARCH("DIS 1",K15)))</formula>
    </cfRule>
    <cfRule type="beginsWith" dxfId="70" priority="31" operator="beginsWith" text="Panel">
      <formula>LEFT(K15,5)="Panel"</formula>
    </cfRule>
    <cfRule type="beginsWith" dxfId="69" priority="32" operator="beginsWith" text="Validation">
      <formula>LEFT(K15,10)="Validation"</formula>
    </cfRule>
    <cfRule type="beginsWith" dxfId="68" priority="33" operator="beginsWith" text="Formation">
      <formula>LEFT(K15,9)="Formation"</formula>
    </cfRule>
    <cfRule type="beginsWith" dxfId="67" priority="34" operator="beginsWith" text="Examen">
      <formula>LEFT(K15,6)="Examen"</formula>
    </cfRule>
    <cfRule type="containsText" dxfId="66" priority="35" operator="containsText" text="W3">
      <formula>NOT(ISERROR(SEARCH("W3",K15)))</formula>
    </cfRule>
    <cfRule type="containsText" dxfId="65" priority="36" operator="containsText" text="W2">
      <formula>NOT(ISERROR(SEARCH("W2",K15)))</formula>
    </cfRule>
    <cfRule type="containsText" dxfId="64" priority="37" operator="containsText" text="W1">
      <formula>NOT(ISERROR(SEARCH("W1",K15)))</formula>
    </cfRule>
    <cfRule type="containsText" dxfId="63" priority="38" operator="containsText" text="62">
      <formula>NOT(ISERROR(SEARCH("62",K15)))</formula>
    </cfRule>
    <cfRule type="containsText" dxfId="62" priority="39" operator="containsText" text="Don">
      <formula>NOT(ISERROR(SEARCH("Don",K15)))</formula>
    </cfRule>
    <cfRule type="containsText" dxfId="61" priority="40" operator="containsText" text="Biomol">
      <formula>NOT(ISERROR(SEARCH("Biomol",K15)))</formula>
    </cfRule>
    <cfRule type="containsText" dxfId="60" priority="41" operator="containsText" text="DM">
      <formula>NOT(ISERROR(SEARCH("DM",K15)))</formula>
    </cfRule>
    <cfRule type="containsText" dxfId="59" priority="42" operator="containsText" text="CH">
      <formula>NOT(ISERROR(SEARCH("CH",K15)))</formula>
    </cfRule>
    <cfRule type="containsText" dxfId="58" priority="43" operator="containsText" text="36">
      <formula>NOT(ISERROR(SEARCH("36",K15)))</formula>
    </cfRule>
    <cfRule type="containsText" dxfId="57" priority="44" operator="containsText" text="02">
      <formula>NOT(ISERROR(SEARCH("02",K15)))</formula>
    </cfRule>
    <cfRule type="containsText" dxfId="56" priority="45" operator="containsText" text="01">
      <formula>NOT(ISERROR(SEARCH("01",K15)))</formula>
    </cfRule>
    <cfRule type="beginsWith" dxfId="55" priority="46" operator="beginsWith" text="RE">
      <formula>LEFT(K15,2)="RE"</formula>
    </cfRule>
    <cfRule type="beginsWith" dxfId="54" priority="47" operator="beginsWith" text="Garde">
      <formula>LEFT(K15,5)="Garde"</formula>
    </cfRule>
    <cfRule type="beginsWith" dxfId="53" priority="48" operator="beginsWith" text="Nuit">
      <formula>LEFT(K15,4)="Nuit"</formula>
    </cfRule>
    <cfRule type="beginsWith" dxfId="52" priority="49" operator="beginsWith" text="S">
      <formula>LEFT(K15,1)="S"</formula>
    </cfRule>
  </conditionalFormatting>
  <conditionalFormatting sqref="K35:L40 K42:L44 K15">
    <cfRule type="beginsWith" dxfId="51" priority="4" operator="beginsWith" text="IH">
      <formula>LEFT(K15,2)="IH"</formula>
    </cfRule>
    <cfRule type="beginsWith" dxfId="50" priority="5" operator="beginsWith" text="Type">
      <formula>LEFT(K15,4)="Type"</formula>
    </cfRule>
    <cfRule type="containsText" dxfId="49" priority="6" operator="containsText" text="DIS 2">
      <formula>NOT(ISERROR(SEARCH("DIS 2",K15)))</formula>
    </cfRule>
    <cfRule type="containsText" dxfId="48" priority="7" operator="containsText" text="DIS 1">
      <formula>NOT(ISERROR(SEARCH("DIS 1",K15)))</formula>
    </cfRule>
    <cfRule type="beginsWith" dxfId="47" priority="8" operator="beginsWith" text="Panel">
      <formula>LEFT(K15,5)="Panel"</formula>
    </cfRule>
    <cfRule type="beginsWith" dxfId="46" priority="9" operator="beginsWith" text="Validation">
      <formula>LEFT(K15,10)="Validation"</formula>
    </cfRule>
    <cfRule type="beginsWith" dxfId="45" priority="10" operator="beginsWith" text="Formation">
      <formula>LEFT(K15,9)="Formation"</formula>
    </cfRule>
    <cfRule type="beginsWith" dxfId="44" priority="11" operator="beginsWith" text="Examen">
      <formula>LEFT(K15,6)="Examen"</formula>
    </cfRule>
    <cfRule type="containsText" dxfId="43" priority="12" operator="containsText" text="W3">
      <formula>NOT(ISERROR(SEARCH("W3",K15)))</formula>
    </cfRule>
    <cfRule type="containsText" dxfId="42" priority="13" operator="containsText" text="W2">
      <formula>NOT(ISERROR(SEARCH("W2",K15)))</formula>
    </cfRule>
    <cfRule type="containsText" dxfId="41" priority="14" operator="containsText" text="W1">
      <formula>NOT(ISERROR(SEARCH("W1",K15)))</formula>
    </cfRule>
    <cfRule type="containsText" dxfId="40" priority="15" operator="containsText" text="62">
      <formula>NOT(ISERROR(SEARCH("62",K15)))</formula>
    </cfRule>
    <cfRule type="containsText" dxfId="39" priority="16" operator="containsText" text="Don">
      <formula>NOT(ISERROR(SEARCH("Don",K15)))</formula>
    </cfRule>
    <cfRule type="containsText" dxfId="38" priority="17" operator="containsText" text="Biomol">
      <formula>NOT(ISERROR(SEARCH("Biomol",K15)))</formula>
    </cfRule>
    <cfRule type="containsText" dxfId="37" priority="18" operator="containsText" text="DM">
      <formula>NOT(ISERROR(SEARCH("DM",K15)))</formula>
    </cfRule>
    <cfRule type="containsText" dxfId="36" priority="19" operator="containsText" text="CH">
      <formula>NOT(ISERROR(SEARCH("CH",K15)))</formula>
    </cfRule>
    <cfRule type="containsText" dxfId="35" priority="20" operator="containsText" text="36">
      <formula>NOT(ISERROR(SEARCH("36",K15)))</formula>
    </cfRule>
    <cfRule type="containsText" dxfId="34" priority="21" operator="containsText" text="02">
      <formula>NOT(ISERROR(SEARCH("02",K15)))</formula>
    </cfRule>
    <cfRule type="containsText" dxfId="33" priority="22" operator="containsText" text="01">
      <formula>NOT(ISERROR(SEARCH("01",K15)))</formula>
    </cfRule>
    <cfRule type="beginsWith" dxfId="32" priority="23" operator="beginsWith" text="RE">
      <formula>LEFT(K15,2)="RE"</formula>
    </cfRule>
    <cfRule type="beginsWith" dxfId="31" priority="24" operator="beginsWith" text="Garde">
      <formula>LEFT(K15,5)="Garde"</formula>
    </cfRule>
    <cfRule type="beginsWith" dxfId="30" priority="25" operator="beginsWith" text="Nuit">
      <formula>LEFT(K15,4)="Nuit"</formula>
    </cfRule>
    <cfRule type="beginsWith" dxfId="29" priority="26" operator="beginsWith" text="S">
      <formula>LEFT(K15,1)="S"</formula>
    </cfRule>
  </conditionalFormatting>
  <conditionalFormatting sqref="C12:L13 C35:J40 C42:J44 C15:J33">
    <cfRule type="containsText" dxfId="28" priority="441" stopIfTrue="1" operator="containsText" text="02">
      <formula>NOT(ISERROR(SEARCH("02",C12)))</formula>
    </cfRule>
    <cfRule type="containsText" dxfId="27" priority="442" stopIfTrue="1" operator="containsText" text="IH - Routine">
      <formula>NOT(ISERROR(SEARCH("IH - Routine",C12)))</formula>
    </cfRule>
    <cfRule type="containsText" dxfId="26" priority="443" stopIfTrue="1" operator="containsText" text="IH - Urgence">
      <formula>NOT(ISERROR(SEARCH("IH - Urgence",C12)))</formula>
    </cfRule>
    <cfRule type="containsText" dxfId="25" priority="444" stopIfTrue="1" operator="containsText" text="IH - Routine / IH - Urgence">
      <formula>NOT(ISERROR(SEARCH("IH - Routine / IH - Urgence",C12)))</formula>
    </cfRule>
    <cfRule type="containsText" dxfId="24" priority="445" stopIfTrue="1" operator="containsText" text="Panel">
      <formula>NOT(ISERROR(SEARCH("Panel",C12)))</formula>
    </cfRule>
    <cfRule type="containsText" dxfId="23" priority="446" stopIfTrue="1" operator="containsText" text="Panel +">
      <formula>NOT(ISERROR(SEARCH("Panel +",C12)))</formula>
    </cfRule>
    <cfRule type="containsText" dxfId="22" priority="447" stopIfTrue="1" operator="containsText" text="Don">
      <formula>NOT(ISERROR(SEARCH("Don",C12)))</formula>
    </cfRule>
    <cfRule type="containsText" dxfId="21" priority="448" stopIfTrue="1" operator="containsText" text="Type">
      <formula>NOT(ISERROR(SEARCH("Type",C12)))</formula>
    </cfRule>
    <cfRule type="containsText" dxfId="20" priority="449" stopIfTrue="1" operator="containsText" text="DIS 1">
      <formula>NOT(ISERROR(SEARCH("DIS 1",C12)))</formula>
    </cfRule>
    <cfRule type="containsText" dxfId="19" priority="450" stopIfTrue="1" operator="containsText" text="DIS 2">
      <formula>NOT(ISERROR(SEARCH("DIS 2",C12)))</formula>
    </cfRule>
    <cfRule type="containsText" dxfId="18" priority="451" stopIfTrue="1" operator="containsText" text="Soir IH">
      <formula>NOT(ISERROR(SEARCH("Soir IH",C12)))</formula>
    </cfRule>
    <cfRule type="containsText" dxfId="17" priority="452" stopIfTrue="1" operator="containsText" text="SXM">
      <formula>NOT(ISERROR(SEARCH("SXM",C12)))</formula>
    </cfRule>
    <cfRule type="containsText" dxfId="16" priority="453" stopIfTrue="1" operator="containsText" text="BIOMOL">
      <formula>NOT(ISERROR(SEARCH("BIOMOL",C12)))</formula>
    </cfRule>
    <cfRule type="containsText" dxfId="15" priority="454" stopIfTrue="1" operator="containsText" text="Garde">
      <formula>NOT(ISERROR(SEARCH("Garde",C12)))</formula>
    </cfRule>
    <cfRule type="containsText" dxfId="14" priority="455" stopIfTrue="1" operator="containsText" text="Nuit">
      <formula>NOT(ISERROR(SEARCH("Nuit",C12)))</formula>
    </cfRule>
    <cfRule type="containsText" dxfId="13" priority="456" stopIfTrue="1" operator="containsText" text="DM">
      <formula>NOT(ISERROR(SEARCH("DM",C12)))</formula>
    </cfRule>
    <cfRule type="containsText" dxfId="12" priority="457" stopIfTrue="1" operator="containsText" text="RE">
      <formula>NOT(ISERROR(SEARCH("RE",C12)))</formula>
    </cfRule>
    <cfRule type="containsText" dxfId="11" priority="458" stopIfTrue="1" operator="containsText" text="CH">
      <formula>NOT(ISERROR(SEARCH("CH",C12)))</formula>
    </cfRule>
    <cfRule type="containsText" dxfId="10" priority="459" stopIfTrue="1" operator="containsText" text="01">
      <formula>NOT(ISERROR(SEARCH("01",C12)))</formula>
    </cfRule>
    <cfRule type="containsText" dxfId="9" priority="460" stopIfTrue="1" operator="containsText" text="36">
      <formula>NOT(ISERROR(SEARCH("36",C12)))</formula>
    </cfRule>
    <cfRule type="containsText" dxfId="8" priority="461" stopIfTrue="1" operator="containsText" text="F1">
      <formula>NOT(ISERROR(SEARCH("F1",C12)))</formula>
    </cfRule>
    <cfRule type="containsText" dxfId="7" priority="462" stopIfTrue="1" operator="containsText" text="F2">
      <formula>NOT(ISERROR(SEARCH("F2",C12)))</formula>
    </cfRule>
    <cfRule type="containsText" dxfId="6" priority="463" stopIfTrue="1" operator="containsText" text="F3">
      <formula>NOT(ISERROR(SEARCH("F3",C12)))</formula>
    </cfRule>
    <cfRule type="containsText" dxfId="5" priority="464" stopIfTrue="1" operator="containsText" text="W1">
      <formula>NOT(ISERROR(SEARCH("W1",C12)))</formula>
    </cfRule>
    <cfRule type="containsText" dxfId="4" priority="465" stopIfTrue="1" operator="containsText" text="W2">
      <formula>NOT(ISERROR(SEARCH("W2",C12)))</formula>
    </cfRule>
    <cfRule type="containsText" dxfId="3" priority="466" stopIfTrue="1" operator="containsText" text="W3">
      <formula>NOT(ISERROR(SEARCH("W3",C12)))</formula>
    </cfRule>
    <cfRule type="containsText" dxfId="2" priority="467" stopIfTrue="1" operator="containsText" text="Examen">
      <formula>NOT(ISERROR(SEARCH("Examen",C12)))</formula>
    </cfRule>
    <cfRule type="containsText" dxfId="1" priority="468" stopIfTrue="1" operator="containsText" text="Formation">
      <formula>NOT(ISERROR(SEARCH("Formation",C12)))</formula>
    </cfRule>
    <cfRule type="containsText" dxfId="0" priority="469" stopIfTrue="1" operator="containsText" text="RQ">
      <formula>NOT(ISERROR(SEARCH("RQ",C12)))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Statistiques</vt:lpstr>
      <vt:lpstr>Semaine 1</vt:lpstr>
      <vt:lpstr>Semaine 2</vt:lpstr>
      <vt:lpstr>Semaine 3</vt:lpstr>
      <vt:lpstr>Semaine 4</vt:lpstr>
      <vt:lpstr>Semaine 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admin</cp:lastModifiedBy>
  <dcterms:created xsi:type="dcterms:W3CDTF">2006-09-12T15:06:44Z</dcterms:created>
  <dcterms:modified xsi:type="dcterms:W3CDTF">2017-01-12T11:45:29Z</dcterms:modified>
</cp:coreProperties>
</file>