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9440" windowHeight="12585"/>
  </bookViews>
  <sheets>
    <sheet name="fiche de chargement" sheetId="1" r:id="rId1"/>
    <sheet name="liste des chargements" sheetId="2" r:id="rId2"/>
    <sheet name="Feuil1" sheetId="4" r:id="rId3"/>
  </sheets>
  <definedNames>
    <definedName name="_xlnm.Print_Area" localSheetId="0">'fiche de chargement'!$A$1:$G$63</definedName>
  </definedNames>
  <calcPr calcId="145621"/>
</workbook>
</file>

<file path=xl/calcChain.xml><?xml version="1.0" encoding="utf-8"?>
<calcChain xmlns="http://schemas.openxmlformats.org/spreadsheetml/2006/main">
  <c r="M6" i="1" l="1"/>
  <c r="N6" i="1" s="1"/>
  <c r="N7" i="1" s="1"/>
  <c r="E7" i="1"/>
  <c r="M5" i="1"/>
  <c r="B7" i="1" s="1"/>
  <c r="M4" i="1"/>
  <c r="B9" i="1"/>
  <c r="E3" i="1"/>
  <c r="G3" i="1"/>
  <c r="F3" i="1"/>
  <c r="B5" i="1"/>
  <c r="O7" i="1" l="1"/>
  <c r="O6" i="1"/>
  <c r="N4" i="1"/>
  <c r="P4" i="1" s="1"/>
  <c r="F13" i="1" l="1"/>
  <c r="O4" i="1"/>
  <c r="E9" i="1" s="1"/>
  <c r="N5" i="1"/>
  <c r="P5" i="1" s="1"/>
  <c r="O5" i="1" s="1"/>
</calcChain>
</file>

<file path=xl/sharedStrings.xml><?xml version="1.0" encoding="utf-8"?>
<sst xmlns="http://schemas.openxmlformats.org/spreadsheetml/2006/main" count="168" uniqueCount="66">
  <si>
    <t xml:space="preserve"> N° de DELIVERY :</t>
  </si>
  <si>
    <t xml:space="preserve"> DATE DE LA TARE :</t>
  </si>
  <si>
    <t xml:space="preserve"> PRODUIT :</t>
  </si>
  <si>
    <t xml:space="preserve"> N° de LOT :</t>
  </si>
  <si>
    <t xml:space="preserve">Tare: </t>
  </si>
  <si>
    <t>CLIENT :</t>
  </si>
  <si>
    <t>N° de C/C :</t>
  </si>
  <si>
    <t>BAC :</t>
  </si>
  <si>
    <t>PIPE :</t>
  </si>
  <si>
    <t>Kg     Quantité à charger :</t>
  </si>
  <si>
    <t>T</t>
  </si>
  <si>
    <t>PIPE</t>
  </si>
  <si>
    <t>PRODUIT</t>
  </si>
  <si>
    <t>QUANTITE</t>
  </si>
  <si>
    <t>NBCAR</t>
  </si>
  <si>
    <t>GAUCHE/DROITE</t>
  </si>
  <si>
    <t>PLANNING CHARGEMENTS</t>
  </si>
  <si>
    <t>07.11.2014</t>
  </si>
  <si>
    <t>Date chgt</t>
  </si>
  <si>
    <t>Heure Chgt</t>
  </si>
  <si>
    <t>Delivery</t>
  </si>
  <si>
    <t>Item</t>
  </si>
  <si>
    <t>Material</t>
  </si>
  <si>
    <t>Quantité</t>
  </si>
  <si>
    <t>Sales unit</t>
  </si>
  <si>
    <t>Description</t>
  </si>
  <si>
    <t>Bac</t>
  </si>
  <si>
    <t>Pipe chgt</t>
  </si>
  <si>
    <t>Batch</t>
  </si>
  <si>
    <t>Client</t>
  </si>
  <si>
    <t>Loading Pt</t>
  </si>
  <si>
    <t>Commentaires</t>
  </si>
  <si>
    <t xml:space="preserve">   20.000</t>
  </si>
  <si>
    <t>MT</t>
  </si>
  <si>
    <t xml:space="preserve"> PI105</t>
  </si>
  <si>
    <t>PC</t>
  </si>
  <si>
    <t xml:space="preserve">   10.000</t>
  </si>
  <si>
    <t xml:space="preserve"> PI103</t>
  </si>
  <si>
    <t>NL</t>
  </si>
  <si>
    <t xml:space="preserve">   20.482</t>
  </si>
  <si>
    <t xml:space="preserve"> PI118</t>
  </si>
  <si>
    <t xml:space="preserve">    5.000</t>
  </si>
  <si>
    <t xml:space="preserve">   23.000</t>
  </si>
  <si>
    <t xml:space="preserve"> PI117</t>
  </si>
  <si>
    <t xml:space="preserve">   27.000</t>
  </si>
  <si>
    <t>PL</t>
  </si>
  <si>
    <t xml:space="preserve">   22.000</t>
  </si>
  <si>
    <t xml:space="preserve"> PI111</t>
  </si>
  <si>
    <t xml:space="preserve"> PI116</t>
  </si>
  <si>
    <t xml:space="preserve">    8.000</t>
  </si>
  <si>
    <t>eau</t>
  </si>
  <si>
    <t>chocolat</t>
  </si>
  <si>
    <t>biere</t>
  </si>
  <si>
    <t>vin rouge</t>
  </si>
  <si>
    <t>vin blanc</t>
  </si>
  <si>
    <t>K36</t>
  </si>
  <si>
    <t>k25</t>
  </si>
  <si>
    <t>k54</t>
  </si>
  <si>
    <t>k45</t>
  </si>
  <si>
    <t>k67</t>
  </si>
  <si>
    <t>k98</t>
  </si>
  <si>
    <t>Belgique</t>
  </si>
  <si>
    <t>Vittel</t>
  </si>
  <si>
    <t>bordeaux</t>
  </si>
  <si>
    <t>Allemagne</t>
  </si>
  <si>
    <t>alsace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</si>
</sst>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3" tint="-0.249977111117893"/>
      <name val="Bodoni MT"/>
      <family val="1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3" tint="-0.249977111117893"/>
      <name val="Bodoni MT"/>
      <family val="1"/>
    </font>
    <font>
      <b/>
      <sz val="11"/>
      <color theme="1"/>
      <name val="Calibri"/>
      <family val="2"/>
      <scheme val="minor"/>
    </font>
    <font>
      <sz val="12"/>
      <color theme="1"/>
      <name val="Angsana New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1"/>
      <name val="Angsana New"/>
      <family val="1"/>
    </font>
    <font>
      <b/>
      <sz val="16"/>
      <color theme="1"/>
      <name val="Angsana New"/>
      <family val="1"/>
    </font>
    <font>
      <b/>
      <u/>
      <sz val="16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511703848384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9" fillId="0" borderId="0" applyNumberFormat="0" applyFill="0" applyBorder="0" applyAlignment="0" applyProtection="0"/>
    <xf numFmtId="0" fontId="10" fillId="0" borderId="12" applyNumberFormat="0" applyFill="0" applyAlignment="0" applyProtection="0"/>
    <xf numFmtId="0" fontId="11" fillId="0" borderId="13" applyNumberFormat="0" applyFill="0" applyAlignment="0" applyProtection="0"/>
    <xf numFmtId="0" fontId="12" fillId="0" borderId="14" applyNumberFormat="0" applyFill="0" applyAlignment="0" applyProtection="0"/>
    <xf numFmtId="0" fontId="12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15" applyNumberFormat="0" applyAlignment="0" applyProtection="0"/>
    <xf numFmtId="0" fontId="17" fillId="7" borderId="16" applyNumberFormat="0" applyAlignment="0" applyProtection="0"/>
    <xf numFmtId="0" fontId="18" fillId="7" borderId="15" applyNumberFormat="0" applyAlignment="0" applyProtection="0"/>
    <xf numFmtId="0" fontId="19" fillId="0" borderId="17" applyNumberFormat="0" applyFill="0" applyAlignment="0" applyProtection="0"/>
    <xf numFmtId="0" fontId="20" fillId="8" borderId="18" applyNumberFormat="0" applyAlignment="0" applyProtection="0"/>
    <xf numFmtId="0" fontId="21" fillId="0" borderId="0" applyNumberFormat="0" applyFill="0" applyBorder="0" applyAlignment="0" applyProtection="0"/>
    <xf numFmtId="0" fontId="8" fillId="9" borderId="19" applyNumberFormat="0" applyFont="0" applyAlignment="0" applyProtection="0"/>
    <xf numFmtId="0" fontId="22" fillId="0" borderId="0" applyNumberFormat="0" applyFill="0" applyBorder="0" applyAlignment="0" applyProtection="0"/>
    <xf numFmtId="0" fontId="6" fillId="0" borderId="20" applyNumberFormat="0" applyFill="0" applyAlignment="0" applyProtection="0"/>
    <xf numFmtId="0" fontId="2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23" fillId="33" borderId="0" applyNumberFormat="0" applyBorder="0" applyAlignment="0" applyProtection="0"/>
  </cellStyleXfs>
  <cellXfs count="42">
    <xf numFmtId="0" fontId="0" fillId="0" borderId="0" xfId="0"/>
    <xf numFmtId="0" fontId="5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4" fillId="2" borderId="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25" fillId="2" borderId="2" xfId="0" applyFont="1" applyFill="1" applyBorder="1" applyAlignment="1">
      <alignment horizontal="left" vertical="center"/>
    </xf>
    <xf numFmtId="0" fontId="25" fillId="2" borderId="0" xfId="0" applyFont="1" applyFill="1" applyBorder="1" applyAlignment="1">
      <alignment horizontal="left" vertical="center"/>
    </xf>
    <xf numFmtId="0" fontId="25" fillId="2" borderId="0" xfId="0" applyFont="1" applyFill="1" applyBorder="1" applyAlignment="1">
      <alignment horizontal="right" vertical="center"/>
    </xf>
    <xf numFmtId="0" fontId="25" fillId="2" borderId="4" xfId="0" applyFont="1" applyFill="1" applyBorder="1" applyAlignment="1">
      <alignment horizontal="left" vertical="center"/>
    </xf>
    <xf numFmtId="14" fontId="25" fillId="2" borderId="0" xfId="0" applyNumberFormat="1" applyFont="1" applyFill="1" applyBorder="1" applyAlignment="1">
      <alignment horizontal="left" vertical="center"/>
    </xf>
    <xf numFmtId="0" fontId="25" fillId="2" borderId="5" xfId="0" applyFont="1" applyFill="1" applyBorder="1" applyAlignment="1">
      <alignment horizontal="left" vertical="center"/>
    </xf>
    <xf numFmtId="0" fontId="25" fillId="2" borderId="7" xfId="0" applyFont="1" applyFill="1" applyBorder="1" applyAlignment="1">
      <alignment horizontal="left" vertical="center"/>
    </xf>
    <xf numFmtId="0" fontId="25" fillId="2" borderId="7" xfId="0" applyFont="1" applyFill="1" applyBorder="1" applyAlignment="1">
      <alignment horizontal="right" vertical="center"/>
    </xf>
    <xf numFmtId="0" fontId="25" fillId="2" borderId="6" xfId="0" applyFont="1" applyFill="1" applyBorder="1" applyAlignment="1">
      <alignment horizontal="left" vertical="center"/>
    </xf>
    <xf numFmtId="0" fontId="26" fillId="2" borderId="2" xfId="0" applyFont="1" applyFill="1" applyBorder="1" applyAlignment="1">
      <alignment horizontal="left" vertical="center"/>
    </xf>
    <xf numFmtId="2" fontId="2" fillId="0" borderId="11" xfId="0" applyNumberFormat="1" applyFont="1" applyBorder="1" applyAlignment="1">
      <alignment horizontal="right" vertical="center"/>
    </xf>
    <xf numFmtId="2" fontId="4" fillId="0" borderId="0" xfId="0" applyNumberFormat="1" applyFont="1" applyAlignment="1" applyProtection="1">
      <alignment horizontal="left" vertical="center"/>
      <protection hidden="1"/>
    </xf>
    <xf numFmtId="0" fontId="4" fillId="0" borderId="0" xfId="0" applyFont="1" applyFill="1" applyAlignment="1" applyProtection="1">
      <alignment horizontal="left" vertical="center"/>
      <protection hidden="1"/>
    </xf>
    <xf numFmtId="0" fontId="7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35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21" fontId="0" fillId="0" borderId="23" xfId="0" applyNumberFormat="1" applyBorder="1" applyAlignment="1">
      <alignment horizontal="center"/>
    </xf>
    <xf numFmtId="0" fontId="0" fillId="0" borderId="23" xfId="0" applyBorder="1"/>
    <xf numFmtId="0" fontId="0" fillId="0" borderId="21" xfId="0" applyBorder="1" applyAlignment="1">
      <alignment horizontal="center"/>
    </xf>
    <xf numFmtId="21" fontId="0" fillId="0" borderId="21" xfId="0" applyNumberFormat="1" applyBorder="1" applyAlignment="1">
      <alignment horizontal="center"/>
    </xf>
    <xf numFmtId="0" fontId="0" fillId="0" borderId="21" xfId="0" applyBorder="1"/>
    <xf numFmtId="0" fontId="0" fillId="0" borderId="24" xfId="0" applyBorder="1" applyAlignment="1">
      <alignment horizontal="center"/>
    </xf>
    <xf numFmtId="21" fontId="0" fillId="0" borderId="24" xfId="0" applyNumberFormat="1" applyBorder="1" applyAlignment="1">
      <alignment horizontal="center"/>
    </xf>
    <xf numFmtId="0" fontId="0" fillId="0" borderId="24" xfId="0" applyBorder="1"/>
    <xf numFmtId="0" fontId="25" fillId="2" borderId="0" xfId="0" applyFont="1" applyFill="1" applyBorder="1" applyAlignment="1">
      <alignment horizontal="left" vertical="center"/>
    </xf>
    <xf numFmtId="0" fontId="25" fillId="2" borderId="4" xfId="0" applyFont="1" applyFill="1" applyBorder="1" applyAlignment="1">
      <alignment horizontal="left" vertical="center"/>
    </xf>
    <xf numFmtId="0" fontId="3" fillId="34" borderId="23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419100</xdr:colOff>
          <xdr:row>5</xdr:row>
          <xdr:rowOff>0</xdr:rowOff>
        </xdr:from>
        <xdr:to>
          <xdr:col>9</xdr:col>
          <xdr:colOff>228600</xdr:colOff>
          <xdr:row>8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FICHE PAR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1</xdr:row>
          <xdr:rowOff>9525</xdr:rowOff>
        </xdr:from>
        <xdr:to>
          <xdr:col>9</xdr:col>
          <xdr:colOff>238125</xdr:colOff>
          <xdr:row>4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DELIVERY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428625</xdr:colOff>
          <xdr:row>9</xdr:row>
          <xdr:rowOff>9525</xdr:rowOff>
        </xdr:from>
        <xdr:to>
          <xdr:col>9</xdr:col>
          <xdr:colOff>238125</xdr:colOff>
          <xdr:row>12</xdr:row>
          <xdr:rowOff>371475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IMPRIMER TOUS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65"/>
  <sheetViews>
    <sheetView tabSelected="1" zoomScale="175" zoomScaleNormal="175" workbookViewId="0">
      <selection activeCell="I22" sqref="I22"/>
    </sheetView>
  </sheetViews>
  <sheetFormatPr baseColWidth="10" defaultRowHeight="18.75" x14ac:dyDescent="0.25"/>
  <cols>
    <col min="1" max="1" width="21" style="3" customWidth="1"/>
    <col min="2" max="2" width="12.140625" style="3" customWidth="1"/>
    <col min="3" max="3" width="10.42578125" style="3" customWidth="1"/>
    <col min="4" max="4" width="18.5703125" style="3" customWidth="1"/>
    <col min="5" max="5" width="18.7109375" style="3" customWidth="1"/>
    <col min="6" max="6" width="7.140625" style="3" customWidth="1"/>
    <col min="7" max="7" width="9.42578125" style="3" customWidth="1"/>
    <col min="8" max="9" width="11.42578125" style="3"/>
    <col min="10" max="10" width="12.7109375" style="3" customWidth="1"/>
    <col min="11" max="11" width="12.7109375" style="3" hidden="1" customWidth="1"/>
    <col min="12" max="16" width="12.7109375" style="9" hidden="1" customWidth="1"/>
    <col min="17" max="18" width="12.7109375" style="3" hidden="1" customWidth="1"/>
    <col min="19" max="19" width="0" style="3" hidden="1" customWidth="1"/>
    <col min="20" max="16384" width="11.42578125" style="3"/>
  </cols>
  <sheetData>
    <row r="1" spans="1:16" s="2" customFormat="1" ht="19.5" customHeight="1" thickBot="1" x14ac:dyDescent="0.3">
      <c r="L1" s="8"/>
      <c r="M1" s="8"/>
      <c r="N1" s="8"/>
      <c r="O1" s="8"/>
      <c r="P1" s="8"/>
    </row>
    <row r="2" spans="1:16" s="2" customFormat="1" ht="0.95" customHeight="1" x14ac:dyDescent="0.25">
      <c r="A2" s="10"/>
      <c r="B2" s="11"/>
      <c r="C2" s="11"/>
      <c r="D2" s="11"/>
      <c r="E2" s="11"/>
      <c r="F2" s="11"/>
      <c r="G2" s="12"/>
      <c r="L2" s="8"/>
      <c r="M2" s="8"/>
      <c r="N2" s="8"/>
      <c r="O2" s="8"/>
      <c r="P2" s="8"/>
    </row>
    <row r="3" spans="1:16" s="2" customFormat="1" ht="18.95" customHeight="1" x14ac:dyDescent="0.3">
      <c r="A3" s="13" t="s">
        <v>0</v>
      </c>
      <c r="B3" s="41">
        <v>9</v>
      </c>
      <c r="C3" s="14"/>
      <c r="D3" s="15" t="s">
        <v>5</v>
      </c>
      <c r="E3" s="39" t="str">
        <f>INDEX('liste des chargements'!$L:$L,MATCH($B$3,'liste des chargements'!$C:$C,0),1)</f>
        <v>Allemagne</v>
      </c>
      <c r="F3" s="39" t="e">
        <f>INDEX('liste des chargements'!O:O,MATCH($B$3,'liste des chargements'!G:G,0),1)</f>
        <v>#N/A</v>
      </c>
      <c r="G3" s="40" t="e">
        <f>INDEX('liste des chargements'!P:P,MATCH($B$3,'liste des chargements'!H:H,0),1)</f>
        <v>#N/A</v>
      </c>
      <c r="L3" s="8"/>
      <c r="M3" s="25"/>
      <c r="N3" s="8" t="s">
        <v>14</v>
      </c>
      <c r="O3" s="8" t="s">
        <v>15</v>
      </c>
      <c r="P3" s="8"/>
    </row>
    <row r="4" spans="1:16" s="2" customFormat="1" ht="5.0999999999999996" customHeight="1" x14ac:dyDescent="0.25">
      <c r="A4" s="13"/>
      <c r="B4" s="14"/>
      <c r="C4" s="14"/>
      <c r="D4" s="15"/>
      <c r="E4" s="14"/>
      <c r="F4" s="14"/>
      <c r="G4" s="16"/>
      <c r="L4" s="8" t="s">
        <v>11</v>
      </c>
      <c r="M4" s="26" t="str">
        <f>INDEX('liste des chargements'!$J:$J,MATCH($B$3,'liste des chargements'!$C:$C,0),1)</f>
        <v xml:space="preserve"> PI117</v>
      </c>
      <c r="N4" s="8">
        <f>LEN(M4)</f>
        <v>6</v>
      </c>
      <c r="O4" s="8" t="str">
        <f>RIGHT(M4,P4)</f>
        <v>117</v>
      </c>
      <c r="P4" s="8">
        <f>SUM(N4-3)</f>
        <v>3</v>
      </c>
    </row>
    <row r="5" spans="1:16" s="2" customFormat="1" ht="20.100000000000001" customHeight="1" x14ac:dyDescent="0.25">
      <c r="A5" s="22" t="s">
        <v>1</v>
      </c>
      <c r="B5" s="17" t="str">
        <f>'liste des chargements'!J2</f>
        <v>07.11.2014</v>
      </c>
      <c r="C5" s="14"/>
      <c r="D5" s="15" t="s">
        <v>6</v>
      </c>
      <c r="E5" s="14"/>
      <c r="F5" s="14"/>
      <c r="G5" s="16"/>
      <c r="L5" s="8" t="s">
        <v>12</v>
      </c>
      <c r="M5" s="26" t="str">
        <f>INDEX('liste des chargements'!$H:$H,MATCH($B$3,'liste des chargements'!$C:$C,0),1)</f>
        <v>biere</v>
      </c>
      <c r="N5" s="8">
        <f>LEN(M5)</f>
        <v>5</v>
      </c>
      <c r="O5" s="8" t="str">
        <f>LEFT(M5,P5)</f>
        <v>b</v>
      </c>
      <c r="P5" s="8">
        <f>SUM(N5-4)</f>
        <v>1</v>
      </c>
    </row>
    <row r="6" spans="1:16" s="2" customFormat="1" ht="5.0999999999999996" customHeight="1" x14ac:dyDescent="0.25">
      <c r="A6" s="13"/>
      <c r="B6" s="14"/>
      <c r="C6" s="14"/>
      <c r="D6" s="15"/>
      <c r="E6" s="14"/>
      <c r="F6" s="14"/>
      <c r="G6" s="16"/>
      <c r="L6" s="8" t="s">
        <v>13</v>
      </c>
      <c r="M6" s="26" t="str">
        <f>INDEX('liste des chargements'!$F:$F,MATCH($B$3,'liste des chargements'!$C:$C,0),1)</f>
        <v xml:space="preserve">   22.000</v>
      </c>
      <c r="N6" s="8" t="str">
        <f>TRIM(M6)</f>
        <v>22.000</v>
      </c>
      <c r="O6" s="8" t="str">
        <f>LEFT(N7,4)</f>
        <v>22,0</v>
      </c>
      <c r="P6" s="8"/>
    </row>
    <row r="7" spans="1:16" s="2" customFormat="1" ht="20.100000000000001" customHeight="1" x14ac:dyDescent="0.25">
      <c r="A7" s="13" t="s">
        <v>2</v>
      </c>
      <c r="B7" s="14" t="str">
        <f>M5</f>
        <v>biere</v>
      </c>
      <c r="C7" s="14"/>
      <c r="D7" s="15" t="s">
        <v>7</v>
      </c>
      <c r="E7" s="14" t="str">
        <f>INDEX('liste des chargements'!$I:$I,MATCH($B$3,'liste des chargements'!$C:$C,0),1)</f>
        <v>k54</v>
      </c>
      <c r="F7" s="14"/>
      <c r="G7" s="16"/>
      <c r="L7" s="8"/>
      <c r="M7" s="25"/>
      <c r="N7" s="24" t="str">
        <f>SUBSTITUTE($N$6,".",",")</f>
        <v>22,000</v>
      </c>
      <c r="O7" s="24" t="str">
        <f>SUBSTITUTE(N7,0," ")</f>
        <v xml:space="preserve">22,   </v>
      </c>
      <c r="P7" s="8"/>
    </row>
    <row r="8" spans="1:16" s="2" customFormat="1" ht="5.0999999999999996" customHeight="1" x14ac:dyDescent="0.25">
      <c r="A8" s="13"/>
      <c r="B8" s="14"/>
      <c r="C8" s="14"/>
      <c r="D8" s="15"/>
      <c r="E8" s="14"/>
      <c r="F8" s="14"/>
      <c r="G8" s="16"/>
      <c r="L8" s="8"/>
      <c r="M8" s="8"/>
      <c r="N8" s="8"/>
      <c r="O8" s="8"/>
      <c r="P8" s="8"/>
    </row>
    <row r="9" spans="1:16" s="2" customFormat="1" ht="20.100000000000001" customHeight="1" x14ac:dyDescent="0.25">
      <c r="A9" s="13" t="s">
        <v>3</v>
      </c>
      <c r="B9" s="14">
        <f>INDEX('liste des chargements'!$K:$K,MATCH($B$3,'liste des chargements'!$C:$C,0),1)</f>
        <v>987</v>
      </c>
      <c r="C9" s="14"/>
      <c r="D9" s="15" t="s">
        <v>8</v>
      </c>
      <c r="E9" s="14" t="str">
        <f>O4</f>
        <v>117</v>
      </c>
      <c r="F9" s="14"/>
      <c r="G9" s="16"/>
      <c r="L9" s="8"/>
      <c r="M9"/>
      <c r="N9"/>
      <c r="O9"/>
      <c r="P9" s="8"/>
    </row>
    <row r="10" spans="1:16" s="2" customFormat="1" ht="5.0999999999999996" customHeight="1" thickBot="1" x14ac:dyDescent="0.3">
      <c r="A10" s="18"/>
      <c r="B10" s="19"/>
      <c r="C10" s="19"/>
      <c r="D10" s="20"/>
      <c r="E10" s="19"/>
      <c r="F10" s="19"/>
      <c r="G10" s="21"/>
      <c r="L10" s="8"/>
      <c r="M10" s="8"/>
      <c r="N10" s="8"/>
      <c r="O10" s="8"/>
      <c r="P10" s="8"/>
    </row>
    <row r="11" spans="1:16" s="2" customFormat="1" ht="3.75" customHeight="1" x14ac:dyDescent="0.25">
      <c r="L11" s="8"/>
      <c r="M11" s="8"/>
      <c r="N11" s="8"/>
      <c r="O11" s="8"/>
      <c r="P11" s="8"/>
    </row>
    <row r="12" spans="1:16" s="2" customFormat="1" ht="3.75" customHeight="1" thickBot="1" x14ac:dyDescent="0.3">
      <c r="L12" s="8"/>
      <c r="M12" s="8"/>
      <c r="N12" s="8"/>
      <c r="O12" s="8"/>
      <c r="P12" s="8"/>
    </row>
    <row r="13" spans="1:16" s="2" customFormat="1" ht="34.5" customHeight="1" thickBot="1" x14ac:dyDescent="0.3">
      <c r="A13" s="4" t="s">
        <v>4</v>
      </c>
      <c r="B13" s="5"/>
      <c r="C13" s="6"/>
      <c r="D13" s="5" t="s">
        <v>9</v>
      </c>
      <c r="E13" s="5"/>
      <c r="F13" s="23" t="str">
        <f>O6</f>
        <v>22,0</v>
      </c>
      <c r="G13" s="7" t="s">
        <v>10</v>
      </c>
      <c r="L13" s="8"/>
      <c r="M13" s="8"/>
      <c r="N13" s="8"/>
      <c r="O13" s="8"/>
      <c r="P13" s="8"/>
    </row>
    <row r="14" spans="1:16" s="2" customFormat="1" ht="9.9499999999999993" customHeight="1" x14ac:dyDescent="0.25">
      <c r="A14" s="1"/>
      <c r="B14" s="1"/>
      <c r="C14" s="1"/>
      <c r="D14" s="1"/>
      <c r="E14" s="1"/>
      <c r="F14" s="1"/>
      <c r="G14" s="1"/>
      <c r="L14" s="8"/>
      <c r="M14" s="8"/>
      <c r="N14" s="8"/>
      <c r="O14" s="8"/>
      <c r="P14" s="8"/>
    </row>
    <row r="15" spans="1:16" s="2" customFormat="1" ht="9.9499999999999993" customHeight="1" x14ac:dyDescent="0.25">
      <c r="L15" s="8"/>
      <c r="M15" s="8"/>
      <c r="N15" s="8"/>
      <c r="O15" s="8"/>
      <c r="P15" s="8"/>
    </row>
    <row r="16" spans="1:16" s="2" customFormat="1" ht="15.75" x14ac:dyDescent="0.25">
      <c r="A16"/>
      <c r="B16"/>
      <c r="C16"/>
      <c r="D16"/>
      <c r="E16"/>
      <c r="F16"/>
      <c r="G16"/>
      <c r="L16" s="8"/>
      <c r="M16" s="8"/>
      <c r="N16" s="8"/>
      <c r="O16" s="8"/>
      <c r="P16" s="8"/>
    </row>
    <row r="17" spans="1:16" s="2" customFormat="1" ht="5.0999999999999996" customHeight="1" x14ac:dyDescent="0.25">
      <c r="A17"/>
      <c r="B17"/>
      <c r="C17"/>
      <c r="D17"/>
      <c r="E17"/>
      <c r="F17"/>
      <c r="G17"/>
      <c r="L17" s="8"/>
      <c r="M17" s="8"/>
      <c r="N17" s="8"/>
      <c r="O17" s="8"/>
      <c r="P17" s="8"/>
    </row>
    <row r="18" spans="1:16" s="2" customFormat="1" ht="15.75" x14ac:dyDescent="0.25">
      <c r="A18"/>
      <c r="B18"/>
      <c r="C18"/>
      <c r="D18"/>
      <c r="E18"/>
      <c r="F18"/>
      <c r="G18"/>
      <c r="L18" s="8"/>
      <c r="M18" s="8"/>
      <c r="N18" s="8"/>
      <c r="O18" s="8"/>
      <c r="P18" s="8"/>
    </row>
    <row r="19" spans="1:16" s="2" customFormat="1" ht="5.0999999999999996" customHeight="1" x14ac:dyDescent="0.25">
      <c r="A19"/>
      <c r="B19"/>
      <c r="C19"/>
      <c r="D19"/>
      <c r="E19"/>
      <c r="F19"/>
      <c r="G19"/>
      <c r="L19" s="8"/>
      <c r="M19" s="8"/>
      <c r="N19" s="8"/>
      <c r="O19" s="8"/>
      <c r="P19" s="8"/>
    </row>
    <row r="20" spans="1:16" s="2" customFormat="1" ht="15.75" x14ac:dyDescent="0.25">
      <c r="A20"/>
      <c r="B20"/>
      <c r="C20"/>
      <c r="D20"/>
      <c r="E20"/>
      <c r="F20"/>
      <c r="G20"/>
      <c r="L20" s="8"/>
      <c r="M20" s="8"/>
      <c r="N20" s="8"/>
      <c r="O20" s="8"/>
      <c r="P20" s="8"/>
    </row>
    <row r="21" spans="1:16" s="2" customFormat="1" ht="5.0999999999999996" customHeight="1" x14ac:dyDescent="0.25">
      <c r="A21"/>
      <c r="B21"/>
      <c r="C21"/>
      <c r="D21"/>
      <c r="E21"/>
      <c r="F21"/>
      <c r="G21"/>
      <c r="L21" s="8"/>
      <c r="M21" s="8"/>
      <c r="N21" s="8"/>
      <c r="O21" s="8"/>
      <c r="P21" s="8"/>
    </row>
    <row r="22" spans="1:16" s="2" customFormat="1" ht="15.75" x14ac:dyDescent="0.25">
      <c r="A22"/>
      <c r="B22"/>
      <c r="C22"/>
      <c r="D22"/>
      <c r="E22"/>
      <c r="F22"/>
      <c r="G22"/>
      <c r="L22" s="8"/>
      <c r="M22" s="8"/>
      <c r="N22" s="8"/>
      <c r="O22" s="8"/>
      <c r="P22" s="8"/>
    </row>
    <row r="23" spans="1:16" s="2" customFormat="1" ht="5.0999999999999996" customHeight="1" x14ac:dyDescent="0.25">
      <c r="A23"/>
      <c r="B23"/>
      <c r="C23"/>
      <c r="D23"/>
      <c r="E23"/>
      <c r="F23"/>
      <c r="G23"/>
      <c r="L23" s="8"/>
      <c r="M23" s="8"/>
      <c r="N23" s="8"/>
      <c r="O23" s="8"/>
      <c r="P23" s="8"/>
    </row>
    <row r="24" spans="1:16" s="2" customFormat="1" ht="15.75" x14ac:dyDescent="0.25">
      <c r="A24"/>
      <c r="B24"/>
      <c r="C24"/>
      <c r="D24"/>
      <c r="E24"/>
      <c r="F24"/>
      <c r="G24"/>
      <c r="L24" s="8"/>
      <c r="M24" s="8"/>
      <c r="N24" s="8"/>
      <c r="O24" s="8"/>
      <c r="P24" s="8"/>
    </row>
    <row r="25" spans="1:16" s="2" customFormat="1" ht="5.0999999999999996" customHeight="1" x14ac:dyDescent="0.25">
      <c r="A25"/>
      <c r="B25"/>
      <c r="C25"/>
      <c r="D25"/>
      <c r="E25"/>
      <c r="F25"/>
      <c r="G25"/>
      <c r="L25" s="8"/>
      <c r="M25" s="8"/>
      <c r="N25" s="8"/>
      <c r="O25" s="8"/>
      <c r="P25" s="8"/>
    </row>
    <row r="26" spans="1:16" s="2" customFormat="1" ht="15.75" x14ac:dyDescent="0.25">
      <c r="A26"/>
      <c r="B26"/>
      <c r="C26"/>
      <c r="D26"/>
      <c r="E26"/>
      <c r="F26"/>
      <c r="G26"/>
      <c r="L26" s="8"/>
      <c r="M26" s="8"/>
      <c r="N26" s="8"/>
      <c r="O26" s="8"/>
      <c r="P26" s="8"/>
    </row>
    <row r="27" spans="1:16" s="2" customFormat="1" ht="5.0999999999999996" customHeight="1" x14ac:dyDescent="0.25">
      <c r="A27"/>
      <c r="B27"/>
      <c r="C27"/>
      <c r="D27"/>
      <c r="E27"/>
      <c r="F27"/>
      <c r="G27"/>
      <c r="L27" s="8"/>
      <c r="M27" s="8"/>
      <c r="N27" s="8"/>
      <c r="O27" s="8"/>
      <c r="P27" s="8"/>
    </row>
    <row r="28" spans="1:16" s="2" customFormat="1" ht="15.75" x14ac:dyDescent="0.25">
      <c r="A28"/>
      <c r="B28"/>
      <c r="C28"/>
      <c r="D28"/>
      <c r="E28"/>
      <c r="F28"/>
      <c r="G28"/>
      <c r="L28" s="8"/>
      <c r="M28" s="8"/>
      <c r="N28" s="8"/>
      <c r="O28" s="8"/>
      <c r="P28" s="8"/>
    </row>
    <row r="29" spans="1:16" s="2" customFormat="1" ht="5.0999999999999996" customHeight="1" x14ac:dyDescent="0.25">
      <c r="A29"/>
      <c r="B29"/>
      <c r="C29"/>
      <c r="D29"/>
      <c r="E29"/>
      <c r="F29"/>
      <c r="G29"/>
      <c r="L29" s="8"/>
      <c r="M29" s="8"/>
      <c r="N29" s="8"/>
      <c r="O29" s="8"/>
      <c r="P29" s="8"/>
    </row>
    <row r="30" spans="1:16" s="2" customFormat="1" ht="15.75" x14ac:dyDescent="0.25">
      <c r="A30"/>
      <c r="B30"/>
      <c r="C30"/>
      <c r="D30"/>
      <c r="E30"/>
      <c r="F30"/>
      <c r="G30"/>
      <c r="L30" s="8"/>
      <c r="M30" s="8"/>
      <c r="N30" s="8"/>
      <c r="O30" s="8"/>
      <c r="P30" s="8"/>
    </row>
    <row r="31" spans="1:16" s="2" customFormat="1" ht="5.0999999999999996" customHeight="1" x14ac:dyDescent="0.25">
      <c r="A31"/>
      <c r="B31"/>
      <c r="C31"/>
      <c r="D31"/>
      <c r="E31"/>
      <c r="F31"/>
      <c r="G31"/>
      <c r="L31" s="8"/>
      <c r="M31" s="8"/>
      <c r="N31" s="8"/>
      <c r="O31" s="8"/>
      <c r="P31" s="8"/>
    </row>
    <row r="32" spans="1:16" s="2" customFormat="1" ht="15.75" x14ac:dyDescent="0.25">
      <c r="A32"/>
      <c r="B32"/>
      <c r="C32"/>
      <c r="D32"/>
      <c r="E32"/>
      <c r="F32"/>
      <c r="G32"/>
      <c r="L32" s="8"/>
      <c r="M32" s="8"/>
      <c r="N32" s="8"/>
      <c r="O32" s="8"/>
      <c r="P32" s="8"/>
    </row>
    <row r="33" spans="1:16" s="2" customFormat="1" ht="5.0999999999999996" customHeight="1" x14ac:dyDescent="0.25">
      <c r="A33"/>
      <c r="B33"/>
      <c r="C33"/>
      <c r="D33"/>
      <c r="E33"/>
      <c r="F33"/>
      <c r="G33"/>
      <c r="L33" s="8"/>
      <c r="M33" s="8"/>
      <c r="N33" s="8"/>
      <c r="O33" s="8"/>
      <c r="P33" s="8"/>
    </row>
    <row r="34" spans="1:16" s="2" customFormat="1" ht="15.75" x14ac:dyDescent="0.25">
      <c r="A34"/>
      <c r="B34"/>
      <c r="C34"/>
      <c r="D34"/>
      <c r="E34"/>
      <c r="F34"/>
      <c r="G34"/>
      <c r="L34" s="8"/>
      <c r="M34" s="8"/>
      <c r="N34" s="8"/>
      <c r="O34" s="8"/>
      <c r="P34" s="8"/>
    </row>
    <row r="35" spans="1:16" s="2" customFormat="1" ht="5.0999999999999996" customHeight="1" x14ac:dyDescent="0.25">
      <c r="A35"/>
      <c r="B35"/>
      <c r="C35"/>
      <c r="D35"/>
      <c r="E35"/>
      <c r="F35"/>
      <c r="G35"/>
      <c r="L35" s="8"/>
      <c r="M35" s="8"/>
      <c r="N35" s="8"/>
      <c r="O35" s="8"/>
      <c r="P35" s="8"/>
    </row>
    <row r="36" spans="1:16" s="2" customFormat="1" ht="15.75" x14ac:dyDescent="0.25">
      <c r="A36"/>
      <c r="B36"/>
      <c r="C36"/>
      <c r="D36"/>
      <c r="E36"/>
      <c r="F36"/>
      <c r="G36"/>
      <c r="L36" s="8"/>
      <c r="M36" s="8"/>
      <c r="N36" s="8"/>
      <c r="O36" s="8"/>
      <c r="P36" s="8"/>
    </row>
    <row r="37" spans="1:16" s="2" customFormat="1" ht="5.0999999999999996" customHeight="1" x14ac:dyDescent="0.25">
      <c r="A37"/>
      <c r="B37"/>
      <c r="C37"/>
      <c r="D37"/>
      <c r="E37"/>
      <c r="F37"/>
      <c r="G37"/>
      <c r="L37" s="8"/>
      <c r="M37" s="8"/>
      <c r="N37" s="8"/>
      <c r="O37" s="8"/>
      <c r="P37" s="8"/>
    </row>
    <row r="38" spans="1:16" s="2" customFormat="1" ht="15.75" x14ac:dyDescent="0.25">
      <c r="A38"/>
      <c r="B38"/>
      <c r="C38"/>
      <c r="D38"/>
      <c r="E38"/>
      <c r="F38"/>
      <c r="G38"/>
      <c r="L38" s="8"/>
      <c r="M38" s="8"/>
      <c r="N38" s="8"/>
      <c r="O38" s="8"/>
      <c r="P38" s="8"/>
    </row>
    <row r="39" spans="1:16" s="2" customFormat="1" ht="5.0999999999999996" customHeight="1" x14ac:dyDescent="0.25">
      <c r="A39"/>
      <c r="B39"/>
      <c r="C39"/>
      <c r="D39"/>
      <c r="E39"/>
      <c r="F39"/>
      <c r="G39"/>
      <c r="L39" s="8"/>
      <c r="M39" s="8"/>
      <c r="N39" s="8"/>
      <c r="O39" s="8"/>
      <c r="P39" s="8"/>
    </row>
    <row r="40" spans="1:16" s="2" customFormat="1" ht="15.75" x14ac:dyDescent="0.25">
      <c r="A40"/>
      <c r="B40"/>
      <c r="C40"/>
      <c r="D40"/>
      <c r="E40"/>
      <c r="F40"/>
      <c r="G40"/>
      <c r="L40" s="8"/>
      <c r="M40" s="8"/>
      <c r="N40" s="8"/>
      <c r="O40" s="8"/>
      <c r="P40" s="8"/>
    </row>
    <row r="41" spans="1:16" s="2" customFormat="1" ht="5.0999999999999996" customHeight="1" x14ac:dyDescent="0.25">
      <c r="A41"/>
      <c r="B41"/>
      <c r="C41"/>
      <c r="D41"/>
      <c r="E41"/>
      <c r="F41"/>
      <c r="G41"/>
      <c r="L41" s="8"/>
      <c r="M41" s="8"/>
      <c r="N41" s="8"/>
      <c r="O41" s="8"/>
      <c r="P41" s="8"/>
    </row>
    <row r="42" spans="1:16" s="2" customFormat="1" ht="15.75" x14ac:dyDescent="0.25">
      <c r="A42"/>
      <c r="B42"/>
      <c r="C42"/>
      <c r="D42"/>
      <c r="E42"/>
      <c r="F42"/>
      <c r="G42"/>
      <c r="L42" s="8"/>
      <c r="M42" s="8"/>
      <c r="N42" s="8"/>
      <c r="O42" s="8"/>
      <c r="P42" s="8"/>
    </row>
    <row r="43" spans="1:16" s="2" customFormat="1" ht="5.0999999999999996" customHeight="1" x14ac:dyDescent="0.25">
      <c r="A43"/>
      <c r="B43"/>
      <c r="C43"/>
      <c r="D43"/>
      <c r="E43"/>
      <c r="F43"/>
      <c r="G43"/>
      <c r="L43" s="8"/>
      <c r="M43" s="8"/>
      <c r="N43" s="8"/>
      <c r="O43" s="8"/>
      <c r="P43" s="8"/>
    </row>
    <row r="44" spans="1:16" s="2" customFormat="1" ht="7.5" customHeight="1" x14ac:dyDescent="0.25">
      <c r="A44"/>
      <c r="B44"/>
      <c r="C44"/>
      <c r="D44"/>
      <c r="E44"/>
      <c r="F44"/>
      <c r="G44"/>
      <c r="L44" s="8"/>
      <c r="M44" s="8"/>
      <c r="N44" s="8"/>
      <c r="O44" s="8"/>
      <c r="P44" s="8"/>
    </row>
    <row r="45" spans="1:16" s="2" customFormat="1" ht="3.75" customHeight="1" x14ac:dyDescent="0.25">
      <c r="A45"/>
      <c r="B45"/>
      <c r="C45"/>
      <c r="D45"/>
      <c r="E45"/>
      <c r="F45"/>
      <c r="G45"/>
      <c r="L45" s="8"/>
      <c r="M45" s="8"/>
      <c r="N45" s="8"/>
      <c r="O45" s="8"/>
      <c r="P45" s="8"/>
    </row>
    <row r="46" spans="1:16" s="2" customFormat="1" ht="33" customHeight="1" x14ac:dyDescent="0.25">
      <c r="A46"/>
      <c r="B46"/>
      <c r="C46"/>
      <c r="D46"/>
      <c r="E46"/>
      <c r="F46"/>
      <c r="G46"/>
      <c r="L46" s="8"/>
      <c r="M46" s="8"/>
      <c r="N46" s="8"/>
      <c r="O46" s="8"/>
      <c r="P46" s="8"/>
    </row>
    <row r="47" spans="1:16" s="2" customFormat="1" ht="22.5" customHeight="1" x14ac:dyDescent="0.25">
      <c r="A47"/>
      <c r="B47"/>
      <c r="C47"/>
      <c r="D47"/>
      <c r="E47"/>
      <c r="F47"/>
      <c r="G47"/>
      <c r="L47" s="8"/>
      <c r="M47" s="8"/>
      <c r="N47" s="8"/>
      <c r="O47" s="8"/>
      <c r="P47" s="8"/>
    </row>
    <row r="48" spans="1:16" s="2" customFormat="1" ht="22.5" customHeight="1" x14ac:dyDescent="0.25">
      <c r="A48"/>
      <c r="B48"/>
      <c r="C48"/>
      <c r="D48"/>
      <c r="E48"/>
      <c r="F48"/>
      <c r="G48"/>
      <c r="L48" s="8"/>
      <c r="M48" s="8"/>
      <c r="N48" s="8"/>
      <c r="O48" s="8"/>
      <c r="P48" s="8"/>
    </row>
    <row r="49" spans="1:16" s="2" customFormat="1" ht="22.5" customHeight="1" x14ac:dyDescent="0.25">
      <c r="A49"/>
      <c r="B49"/>
      <c r="C49"/>
      <c r="D49"/>
      <c r="E49"/>
      <c r="F49"/>
      <c r="G49"/>
      <c r="L49" s="8"/>
      <c r="M49" s="8"/>
      <c r="N49" s="8"/>
      <c r="O49" s="8"/>
      <c r="P49" s="8"/>
    </row>
    <row r="50" spans="1:16" s="2" customFormat="1" ht="22.5" customHeight="1" x14ac:dyDescent="0.25">
      <c r="A50"/>
      <c r="B50"/>
      <c r="C50"/>
      <c r="D50"/>
      <c r="E50"/>
      <c r="F50"/>
      <c r="G50"/>
      <c r="L50" s="8"/>
      <c r="M50" s="8"/>
      <c r="N50" s="8"/>
      <c r="O50" s="8"/>
      <c r="P50" s="8"/>
    </row>
    <row r="51" spans="1:16" s="2" customFormat="1" ht="22.5" customHeight="1" x14ac:dyDescent="0.25">
      <c r="A51"/>
      <c r="B51"/>
      <c r="C51"/>
      <c r="D51"/>
      <c r="E51"/>
      <c r="F51"/>
      <c r="G51"/>
      <c r="L51" s="8"/>
      <c r="M51" s="8"/>
      <c r="N51" s="8"/>
      <c r="O51" s="8"/>
      <c r="P51" s="8"/>
    </row>
    <row r="52" spans="1:16" s="2" customFormat="1" ht="6" customHeight="1" x14ac:dyDescent="0.25">
      <c r="A52"/>
      <c r="B52"/>
      <c r="C52"/>
      <c r="D52"/>
      <c r="E52"/>
      <c r="F52"/>
      <c r="G52"/>
      <c r="L52" s="8"/>
      <c r="M52" s="8"/>
      <c r="N52" s="8"/>
      <c r="O52" s="8"/>
      <c r="P52" s="8"/>
    </row>
    <row r="53" spans="1:16" s="2" customFormat="1" ht="9.9499999999999993" customHeight="1" x14ac:dyDescent="0.25">
      <c r="A53"/>
      <c r="B53"/>
      <c r="C53"/>
      <c r="D53"/>
      <c r="E53"/>
      <c r="F53"/>
      <c r="G53"/>
      <c r="L53" s="8"/>
      <c r="M53" s="8"/>
      <c r="N53" s="8"/>
      <c r="O53" s="8"/>
      <c r="P53" s="8"/>
    </row>
    <row r="54" spans="1:16" s="2" customFormat="1" ht="15.75" x14ac:dyDescent="0.25">
      <c r="A54"/>
      <c r="B54"/>
      <c r="C54"/>
      <c r="D54"/>
      <c r="E54"/>
      <c r="F54"/>
      <c r="G54"/>
      <c r="L54" s="8"/>
      <c r="M54" s="8"/>
      <c r="N54" s="8"/>
      <c r="O54" s="8"/>
      <c r="P54" s="8"/>
    </row>
    <row r="55" spans="1:16" s="2" customFormat="1" ht="15.75" x14ac:dyDescent="0.25">
      <c r="A55"/>
      <c r="B55"/>
      <c r="C55"/>
      <c r="D55"/>
      <c r="E55"/>
      <c r="F55"/>
      <c r="G55"/>
      <c r="L55" s="8"/>
      <c r="M55" s="8"/>
      <c r="N55" s="8"/>
      <c r="O55" s="8"/>
      <c r="P55" s="8"/>
    </row>
    <row r="56" spans="1:16" s="2" customFormat="1" ht="15.75" x14ac:dyDescent="0.25">
      <c r="A56"/>
      <c r="B56"/>
      <c r="C56"/>
      <c r="D56"/>
      <c r="E56"/>
      <c r="F56"/>
      <c r="G56"/>
      <c r="L56" s="8"/>
      <c r="M56" s="8"/>
      <c r="N56" s="8"/>
      <c r="O56" s="8"/>
      <c r="P56" s="8"/>
    </row>
    <row r="57" spans="1:16" s="2" customFormat="1" ht="15.75" x14ac:dyDescent="0.25">
      <c r="A57"/>
      <c r="B57"/>
      <c r="C57"/>
      <c r="D57"/>
      <c r="E57"/>
      <c r="F57"/>
      <c r="G57"/>
      <c r="L57" s="8"/>
      <c r="M57" s="8"/>
      <c r="N57" s="8"/>
      <c r="O57" s="8"/>
      <c r="P57" s="8"/>
    </row>
    <row r="58" spans="1:16" s="2" customFormat="1" ht="15.75" x14ac:dyDescent="0.25">
      <c r="A58"/>
      <c r="B58"/>
      <c r="C58"/>
      <c r="D58"/>
      <c r="E58"/>
      <c r="F58"/>
      <c r="G58"/>
      <c r="L58" s="8"/>
      <c r="M58" s="8"/>
      <c r="N58" s="8"/>
      <c r="O58" s="8"/>
      <c r="P58" s="8"/>
    </row>
    <row r="59" spans="1:16" s="2" customFormat="1" ht="9.9499999999999993" customHeight="1" x14ac:dyDescent="0.25">
      <c r="A59"/>
      <c r="B59"/>
      <c r="C59"/>
      <c r="D59"/>
      <c r="E59"/>
      <c r="F59"/>
      <c r="G59"/>
      <c r="L59" s="8"/>
      <c r="M59" s="8"/>
      <c r="N59" s="8"/>
      <c r="O59" s="8"/>
      <c r="P59" s="8"/>
    </row>
    <row r="60" spans="1:16" s="2" customFormat="1" ht="9.9499999999999993" customHeight="1" x14ac:dyDescent="0.25">
      <c r="A60"/>
      <c r="B60"/>
      <c r="C60"/>
      <c r="D60"/>
      <c r="E60"/>
      <c r="F60"/>
      <c r="G60"/>
      <c r="L60" s="8"/>
      <c r="M60" s="8"/>
      <c r="N60" s="8"/>
      <c r="O60" s="8"/>
      <c r="P60" s="8"/>
    </row>
    <row r="61" spans="1:16" s="2" customFormat="1" ht="5.25" customHeight="1" x14ac:dyDescent="0.25">
      <c r="A61"/>
      <c r="B61"/>
      <c r="C61"/>
      <c r="D61"/>
      <c r="E61"/>
      <c r="F61"/>
      <c r="G61"/>
      <c r="L61" s="8"/>
      <c r="M61" s="8"/>
      <c r="N61" s="8"/>
      <c r="O61" s="8"/>
      <c r="P61" s="8"/>
    </row>
    <row r="62" spans="1:16" s="2" customFormat="1" ht="9" customHeight="1" x14ac:dyDescent="0.25">
      <c r="A62"/>
      <c r="B62"/>
      <c r="C62"/>
      <c r="D62"/>
      <c r="E62"/>
      <c r="F62"/>
      <c r="G62"/>
      <c r="L62" s="8"/>
      <c r="M62" s="8"/>
      <c r="N62" s="8"/>
      <c r="O62" s="8"/>
      <c r="P62" s="8"/>
    </row>
    <row r="63" spans="1:16" s="2" customFormat="1" ht="7.5" customHeight="1" x14ac:dyDescent="0.25">
      <c r="A63"/>
      <c r="B63"/>
      <c r="C63"/>
      <c r="D63"/>
      <c r="E63"/>
      <c r="F63"/>
      <c r="G63"/>
      <c r="L63" s="8"/>
      <c r="M63" s="8"/>
      <c r="N63" s="8"/>
      <c r="O63" s="8"/>
      <c r="P63" s="8"/>
    </row>
    <row r="64" spans="1:16" x14ac:dyDescent="0.25">
      <c r="A64"/>
      <c r="B64"/>
      <c r="C64"/>
      <c r="D64"/>
      <c r="E64"/>
      <c r="F64"/>
      <c r="G64"/>
    </row>
    <row r="65" spans="1:7" x14ac:dyDescent="0.25">
      <c r="A65"/>
      <c r="B65"/>
      <c r="C65"/>
      <c r="D65"/>
      <c r="E65"/>
      <c r="F65"/>
      <c r="G65"/>
    </row>
  </sheetData>
  <sheetProtection formatCells="0"/>
  <mergeCells count="1">
    <mergeCell ref="E3:G3"/>
  </mergeCells>
  <pageMargins left="0.23622047244094491" right="0.23622047244094491" top="0.59055118110236227" bottom="0.19685039370078741" header="0" footer="0"/>
  <pageSetup paperSize="9" orientation="portrait" r:id="rId1"/>
  <headerFooter>
    <oddHeader>&amp;C&amp;20Fiche de chargement</oddHeader>
    <oddFooter xml:space="preserve">&amp;C                                                          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MPRESSION">
                <anchor moveWithCells="1" sizeWithCells="1">
                  <from>
                    <xdr:col>7</xdr:col>
                    <xdr:colOff>419100</xdr:colOff>
                    <xdr:row>5</xdr:row>
                    <xdr:rowOff>0</xdr:rowOff>
                  </from>
                  <to>
                    <xdr:col>9</xdr:col>
                    <xdr:colOff>228600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COPIER_COLLER">
                <anchor moveWithCells="1" sizeWithCells="1">
                  <from>
                    <xdr:col>7</xdr:col>
                    <xdr:colOff>409575</xdr:colOff>
                    <xdr:row>1</xdr:row>
                    <xdr:rowOff>9525</xdr:rowOff>
                  </from>
                  <to>
                    <xdr:col>9</xdr:col>
                    <xdr:colOff>238125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IMPRESSION">
                <anchor moveWithCells="1" sizeWithCells="1">
                  <from>
                    <xdr:col>7</xdr:col>
                    <xdr:colOff>428625</xdr:colOff>
                    <xdr:row>9</xdr:row>
                    <xdr:rowOff>9525</xdr:rowOff>
                  </from>
                  <to>
                    <xdr:col>9</xdr:col>
                    <xdr:colOff>238125</xdr:colOff>
                    <xdr:row>12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114"/>
  <sheetViews>
    <sheetView workbookViewId="0">
      <selection activeCell="C14" sqref="C14"/>
    </sheetView>
  </sheetViews>
  <sheetFormatPr baseColWidth="10" defaultRowHeight="15" x14ac:dyDescent="0.25"/>
  <cols>
    <col min="1" max="3" width="11.42578125" style="27"/>
    <col min="4" max="4" width="9.5703125" style="27" customWidth="1"/>
    <col min="5" max="5" width="12.85546875" style="27" customWidth="1"/>
    <col min="6" max="7" width="11.42578125" style="27"/>
    <col min="8" max="8" width="17.140625" bestFit="1" customWidth="1"/>
    <col min="9" max="9" width="11.42578125" style="27"/>
    <col min="10" max="10" width="11.5703125" style="27" customWidth="1"/>
    <col min="11" max="11" width="20" style="27" customWidth="1"/>
    <col min="12" max="12" width="38.140625" bestFit="1" customWidth="1"/>
    <col min="13" max="13" width="7.5703125" style="27" customWidth="1"/>
    <col min="14" max="14" width="25.7109375" customWidth="1"/>
  </cols>
  <sheetData>
    <row r="2" spans="1:14" ht="26.25" customHeight="1" x14ac:dyDescent="0.25">
      <c r="G2" s="28" t="s">
        <v>16</v>
      </c>
      <c r="H2" s="28"/>
      <c r="I2" s="28"/>
      <c r="J2" s="28" t="s">
        <v>17</v>
      </c>
    </row>
    <row r="4" spans="1:14" ht="15.75" thickBot="1" x14ac:dyDescent="0.3"/>
    <row r="5" spans="1:14" ht="27" customHeight="1" thickBot="1" x14ac:dyDescent="0.3">
      <c r="A5" s="29" t="s">
        <v>18</v>
      </c>
      <c r="B5" s="29" t="s">
        <v>19</v>
      </c>
      <c r="C5" s="29" t="s">
        <v>20</v>
      </c>
      <c r="D5" s="29" t="s">
        <v>21</v>
      </c>
      <c r="E5" s="29" t="s">
        <v>22</v>
      </c>
      <c r="F5" s="29" t="s">
        <v>23</v>
      </c>
      <c r="G5" s="29" t="s">
        <v>24</v>
      </c>
      <c r="H5" s="29" t="s">
        <v>25</v>
      </c>
      <c r="I5" s="29" t="s">
        <v>26</v>
      </c>
      <c r="J5" s="29" t="s">
        <v>27</v>
      </c>
      <c r="K5" s="29" t="s">
        <v>28</v>
      </c>
      <c r="L5" s="29" t="s">
        <v>29</v>
      </c>
      <c r="M5" s="29" t="s">
        <v>30</v>
      </c>
      <c r="N5" s="29" t="s">
        <v>31</v>
      </c>
    </row>
    <row r="6" spans="1:14" x14ac:dyDescent="0.25">
      <c r="A6" s="30" t="s">
        <v>17</v>
      </c>
      <c r="B6" s="31">
        <v>0.54166666666666663</v>
      </c>
      <c r="C6" s="30">
        <v>1</v>
      </c>
      <c r="D6" s="30">
        <v>900001</v>
      </c>
      <c r="E6" s="30">
        <v>563</v>
      </c>
      <c r="F6" s="30" t="s">
        <v>32</v>
      </c>
      <c r="G6" s="30" t="s">
        <v>33</v>
      </c>
      <c r="H6" s="32" t="s">
        <v>50</v>
      </c>
      <c r="I6" s="30" t="s">
        <v>55</v>
      </c>
      <c r="J6" s="30" t="s">
        <v>34</v>
      </c>
      <c r="K6" s="30">
        <v>236</v>
      </c>
      <c r="L6" s="32" t="s">
        <v>62</v>
      </c>
      <c r="M6" s="30" t="s">
        <v>35</v>
      </c>
      <c r="N6" s="32"/>
    </row>
    <row r="7" spans="1:14" x14ac:dyDescent="0.25">
      <c r="A7" s="33" t="s">
        <v>17</v>
      </c>
      <c r="B7" s="34">
        <v>0.58333333333333337</v>
      </c>
      <c r="C7" s="33">
        <v>2</v>
      </c>
      <c r="D7" s="33">
        <v>900001</v>
      </c>
      <c r="E7" s="33">
        <v>564</v>
      </c>
      <c r="F7" s="33" t="s">
        <v>32</v>
      </c>
      <c r="G7" s="33" t="s">
        <v>33</v>
      </c>
      <c r="H7" s="35" t="s">
        <v>53</v>
      </c>
      <c r="I7" s="33" t="s">
        <v>56</v>
      </c>
      <c r="J7" s="33" t="s">
        <v>34</v>
      </c>
      <c r="K7" s="33">
        <v>2546</v>
      </c>
      <c r="L7" s="35" t="s">
        <v>63</v>
      </c>
      <c r="M7" s="33" t="s">
        <v>35</v>
      </c>
      <c r="N7" s="35"/>
    </row>
    <row r="8" spans="1:14" x14ac:dyDescent="0.25">
      <c r="A8" s="33" t="s">
        <v>17</v>
      </c>
      <c r="B8" s="34">
        <v>0.33333333333333331</v>
      </c>
      <c r="C8" s="30">
        <v>3</v>
      </c>
      <c r="D8" s="33">
        <v>900001</v>
      </c>
      <c r="E8" s="30">
        <v>565</v>
      </c>
      <c r="F8" s="33" t="s">
        <v>36</v>
      </c>
      <c r="G8" s="33" t="s">
        <v>33</v>
      </c>
      <c r="H8" s="35" t="s">
        <v>51</v>
      </c>
      <c r="I8" s="33" t="s">
        <v>57</v>
      </c>
      <c r="J8" s="33" t="s">
        <v>37</v>
      </c>
      <c r="K8" s="33">
        <v>36852</v>
      </c>
      <c r="L8" s="35" t="s">
        <v>61</v>
      </c>
      <c r="M8" s="33" t="s">
        <v>38</v>
      </c>
      <c r="N8" s="35"/>
    </row>
    <row r="9" spans="1:14" x14ac:dyDescent="0.25">
      <c r="A9" s="33" t="s">
        <v>17</v>
      </c>
      <c r="B9" s="34">
        <v>0.33333333333333331</v>
      </c>
      <c r="C9" s="33">
        <v>4</v>
      </c>
      <c r="D9" s="33">
        <v>900001</v>
      </c>
      <c r="E9" s="33">
        <v>566</v>
      </c>
      <c r="F9" s="33" t="s">
        <v>39</v>
      </c>
      <c r="G9" s="33" t="s">
        <v>33</v>
      </c>
      <c r="H9" s="35" t="s">
        <v>52</v>
      </c>
      <c r="I9" s="33" t="s">
        <v>58</v>
      </c>
      <c r="J9" s="33" t="s">
        <v>40</v>
      </c>
      <c r="K9" s="33">
        <v>3655</v>
      </c>
      <c r="L9" s="35" t="s">
        <v>64</v>
      </c>
      <c r="M9" s="33" t="s">
        <v>38</v>
      </c>
      <c r="N9" s="35"/>
    </row>
    <row r="10" spans="1:14" x14ac:dyDescent="0.25">
      <c r="A10" s="33" t="s">
        <v>17</v>
      </c>
      <c r="B10" s="34">
        <v>0.41666666666666669</v>
      </c>
      <c r="C10" s="30">
        <v>5</v>
      </c>
      <c r="D10" s="33">
        <v>900001</v>
      </c>
      <c r="E10" s="30">
        <v>567</v>
      </c>
      <c r="F10" s="33" t="s">
        <v>41</v>
      </c>
      <c r="G10" s="33" t="s">
        <v>33</v>
      </c>
      <c r="H10" s="35" t="s">
        <v>54</v>
      </c>
      <c r="I10" s="33" t="s">
        <v>59</v>
      </c>
      <c r="J10" s="33" t="s">
        <v>37</v>
      </c>
      <c r="K10" s="33">
        <v>485625</v>
      </c>
      <c r="L10" s="35" t="s">
        <v>65</v>
      </c>
      <c r="M10" s="33" t="s">
        <v>38</v>
      </c>
      <c r="N10" s="35"/>
    </row>
    <row r="11" spans="1:14" x14ac:dyDescent="0.25">
      <c r="A11" s="33" t="s">
        <v>17</v>
      </c>
      <c r="B11" s="34">
        <v>0.66666666666666663</v>
      </c>
      <c r="C11" s="33">
        <v>6</v>
      </c>
      <c r="D11" s="33">
        <v>900001</v>
      </c>
      <c r="E11" s="33">
        <v>568</v>
      </c>
      <c r="F11" s="33" t="s">
        <v>42</v>
      </c>
      <c r="G11" s="33" t="s">
        <v>33</v>
      </c>
      <c r="H11" s="32" t="s">
        <v>50</v>
      </c>
      <c r="I11" s="33" t="s">
        <v>60</v>
      </c>
      <c r="J11" s="33" t="s">
        <v>43</v>
      </c>
      <c r="K11" s="33">
        <v>585965</v>
      </c>
      <c r="L11" s="32" t="s">
        <v>62</v>
      </c>
      <c r="M11" s="33" t="s">
        <v>38</v>
      </c>
      <c r="N11" s="35"/>
    </row>
    <row r="12" spans="1:14" x14ac:dyDescent="0.25">
      <c r="A12" s="33" t="s">
        <v>17</v>
      </c>
      <c r="B12" s="34">
        <v>0.45833333333333331</v>
      </c>
      <c r="C12" s="30">
        <v>7</v>
      </c>
      <c r="D12" s="33">
        <v>900001</v>
      </c>
      <c r="E12" s="30">
        <v>569</v>
      </c>
      <c r="F12" s="33" t="s">
        <v>44</v>
      </c>
      <c r="G12" s="33" t="s">
        <v>33</v>
      </c>
      <c r="H12" s="35" t="s">
        <v>53</v>
      </c>
      <c r="I12" s="30" t="s">
        <v>55</v>
      </c>
      <c r="J12" s="33" t="s">
        <v>40</v>
      </c>
      <c r="K12" s="33">
        <v>255485</v>
      </c>
      <c r="L12" s="35" t="s">
        <v>63</v>
      </c>
      <c r="M12" s="33" t="s">
        <v>38</v>
      </c>
      <c r="N12" s="35"/>
    </row>
    <row r="13" spans="1:14" x14ac:dyDescent="0.25">
      <c r="A13" s="33" t="s">
        <v>17</v>
      </c>
      <c r="B13" s="34">
        <v>0.375</v>
      </c>
      <c r="C13" s="33">
        <v>8</v>
      </c>
      <c r="D13" s="33">
        <v>900001</v>
      </c>
      <c r="E13" s="33">
        <v>570</v>
      </c>
      <c r="F13" s="33" t="s">
        <v>42</v>
      </c>
      <c r="G13" s="33" t="s">
        <v>33</v>
      </c>
      <c r="H13" s="35" t="s">
        <v>51</v>
      </c>
      <c r="I13" s="33" t="s">
        <v>56</v>
      </c>
      <c r="J13" s="33" t="s">
        <v>40</v>
      </c>
      <c r="K13" s="33">
        <v>258856</v>
      </c>
      <c r="L13" s="35" t="s">
        <v>61</v>
      </c>
      <c r="M13" s="33" t="s">
        <v>45</v>
      </c>
      <c r="N13" s="35"/>
    </row>
    <row r="14" spans="1:14" x14ac:dyDescent="0.25">
      <c r="A14" s="33" t="s">
        <v>17</v>
      </c>
      <c r="B14" s="34">
        <v>0.625</v>
      </c>
      <c r="C14" s="30">
        <v>9</v>
      </c>
      <c r="D14" s="33">
        <v>10</v>
      </c>
      <c r="E14" s="30">
        <v>571</v>
      </c>
      <c r="F14" s="33" t="s">
        <v>46</v>
      </c>
      <c r="G14" s="33" t="s">
        <v>33</v>
      </c>
      <c r="H14" s="35" t="s">
        <v>52</v>
      </c>
      <c r="I14" s="33" t="s">
        <v>57</v>
      </c>
      <c r="J14" s="33" t="s">
        <v>43</v>
      </c>
      <c r="K14" s="33">
        <v>987</v>
      </c>
      <c r="L14" s="35" t="s">
        <v>64</v>
      </c>
      <c r="M14" s="33" t="s">
        <v>35</v>
      </c>
      <c r="N14" s="35"/>
    </row>
    <row r="15" spans="1:14" x14ac:dyDescent="0.25">
      <c r="A15" s="33" t="s">
        <v>17</v>
      </c>
      <c r="B15" s="34">
        <v>0.54166666666666663</v>
      </c>
      <c r="C15" s="33">
        <v>10</v>
      </c>
      <c r="D15" s="33">
        <v>10</v>
      </c>
      <c r="E15" s="33">
        <v>572</v>
      </c>
      <c r="F15" s="33" t="s">
        <v>46</v>
      </c>
      <c r="G15" s="33" t="s">
        <v>33</v>
      </c>
      <c r="H15" s="35" t="s">
        <v>54</v>
      </c>
      <c r="I15" s="33" t="s">
        <v>58</v>
      </c>
      <c r="J15" s="33" t="s">
        <v>43</v>
      </c>
      <c r="K15" s="33">
        <v>656454</v>
      </c>
      <c r="L15" s="35" t="s">
        <v>65</v>
      </c>
      <c r="M15" s="33" t="s">
        <v>35</v>
      </c>
      <c r="N15" s="35"/>
    </row>
    <row r="16" spans="1:14" x14ac:dyDescent="0.25">
      <c r="A16" s="33" t="s">
        <v>17</v>
      </c>
      <c r="B16" s="34">
        <v>0.58333333333333337</v>
      </c>
      <c r="C16" s="30">
        <v>11</v>
      </c>
      <c r="D16" s="33">
        <v>10</v>
      </c>
      <c r="E16" s="30">
        <v>573</v>
      </c>
      <c r="F16" s="33" t="s">
        <v>46</v>
      </c>
      <c r="G16" s="33" t="s">
        <v>33</v>
      </c>
      <c r="H16" s="32" t="s">
        <v>50</v>
      </c>
      <c r="I16" s="33" t="s">
        <v>59</v>
      </c>
      <c r="J16" s="33" t="s">
        <v>43</v>
      </c>
      <c r="K16" s="33">
        <v>568758</v>
      </c>
      <c r="L16" s="32" t="s">
        <v>62</v>
      </c>
      <c r="M16" s="33" t="s">
        <v>35</v>
      </c>
      <c r="N16" s="35"/>
    </row>
    <row r="17" spans="1:14" x14ac:dyDescent="0.25">
      <c r="A17" s="33" t="s">
        <v>17</v>
      </c>
      <c r="B17" s="34">
        <v>0.375</v>
      </c>
      <c r="C17" s="33">
        <v>12</v>
      </c>
      <c r="D17" s="33">
        <v>10</v>
      </c>
      <c r="E17" s="33">
        <v>574</v>
      </c>
      <c r="F17" s="33" t="s">
        <v>42</v>
      </c>
      <c r="G17" s="33" t="s">
        <v>33</v>
      </c>
      <c r="H17" s="35" t="s">
        <v>53</v>
      </c>
      <c r="I17" s="33" t="s">
        <v>60</v>
      </c>
      <c r="J17" s="33" t="s">
        <v>43</v>
      </c>
      <c r="K17" s="33">
        <v>464</v>
      </c>
      <c r="L17" s="35" t="s">
        <v>63</v>
      </c>
      <c r="M17" s="33" t="s">
        <v>38</v>
      </c>
      <c r="N17" s="35"/>
    </row>
    <row r="18" spans="1:14" x14ac:dyDescent="0.25">
      <c r="A18" s="33" t="s">
        <v>17</v>
      </c>
      <c r="B18" s="34">
        <v>0.33333333333333331</v>
      </c>
      <c r="C18" s="30">
        <v>13</v>
      </c>
      <c r="D18" s="33">
        <v>10</v>
      </c>
      <c r="E18" s="30">
        <v>575</v>
      </c>
      <c r="F18" s="33" t="s">
        <v>42</v>
      </c>
      <c r="G18" s="33" t="s">
        <v>33</v>
      </c>
      <c r="H18" s="35" t="s">
        <v>51</v>
      </c>
      <c r="I18" s="30" t="s">
        <v>55</v>
      </c>
      <c r="J18" s="33" t="s">
        <v>43</v>
      </c>
      <c r="K18" s="33">
        <v>454884</v>
      </c>
      <c r="L18" s="35" t="s">
        <v>61</v>
      </c>
      <c r="M18" s="33" t="s">
        <v>38</v>
      </c>
      <c r="N18" s="35"/>
    </row>
    <row r="19" spans="1:14" x14ac:dyDescent="0.25">
      <c r="A19" s="33" t="s">
        <v>17</v>
      </c>
      <c r="B19" s="34">
        <v>0.54166666666666663</v>
      </c>
      <c r="C19" s="33">
        <v>14</v>
      </c>
      <c r="D19" s="33">
        <v>900001</v>
      </c>
      <c r="E19" s="33">
        <v>576</v>
      </c>
      <c r="F19" s="33" t="s">
        <v>32</v>
      </c>
      <c r="G19" s="33" t="s">
        <v>33</v>
      </c>
      <c r="H19" s="35" t="s">
        <v>52</v>
      </c>
      <c r="I19" s="33" t="s">
        <v>56</v>
      </c>
      <c r="J19" s="33" t="s">
        <v>47</v>
      </c>
      <c r="K19" s="33">
        <v>1445665</v>
      </c>
      <c r="L19" s="35" t="s">
        <v>64</v>
      </c>
      <c r="M19" s="33" t="s">
        <v>45</v>
      </c>
      <c r="N19" s="35"/>
    </row>
    <row r="20" spans="1:14" x14ac:dyDescent="0.25">
      <c r="A20" s="33" t="s">
        <v>17</v>
      </c>
      <c r="B20" s="34">
        <v>0.625</v>
      </c>
      <c r="C20" s="30">
        <v>15</v>
      </c>
      <c r="D20" s="33">
        <v>900001</v>
      </c>
      <c r="E20" s="30">
        <v>577</v>
      </c>
      <c r="F20" s="33" t="s">
        <v>42</v>
      </c>
      <c r="G20" s="33" t="s">
        <v>33</v>
      </c>
      <c r="H20" s="35" t="s">
        <v>54</v>
      </c>
      <c r="I20" s="33" t="s">
        <v>57</v>
      </c>
      <c r="J20" s="33" t="s">
        <v>48</v>
      </c>
      <c r="K20" s="33">
        <v>14654</v>
      </c>
      <c r="L20" s="35" t="s">
        <v>65</v>
      </c>
      <c r="M20" s="33" t="s">
        <v>38</v>
      </c>
      <c r="N20" s="35"/>
    </row>
    <row r="21" spans="1:14" x14ac:dyDescent="0.25">
      <c r="A21" s="33" t="s">
        <v>17</v>
      </c>
      <c r="B21" s="34">
        <v>0.33333333333333331</v>
      </c>
      <c r="C21" s="33">
        <v>16</v>
      </c>
      <c r="D21" s="33">
        <v>900001</v>
      </c>
      <c r="E21" s="33">
        <v>578</v>
      </c>
      <c r="F21" s="33" t="s">
        <v>32</v>
      </c>
      <c r="G21" s="33" t="s">
        <v>33</v>
      </c>
      <c r="H21" s="32" t="s">
        <v>50</v>
      </c>
      <c r="I21" s="33" t="s">
        <v>58</v>
      </c>
      <c r="J21" s="33" t="s">
        <v>47</v>
      </c>
      <c r="K21" s="33">
        <v>1454</v>
      </c>
      <c r="L21" s="32" t="s">
        <v>62</v>
      </c>
      <c r="M21" s="33" t="s">
        <v>45</v>
      </c>
      <c r="N21" s="35"/>
    </row>
    <row r="22" spans="1:14" ht="15.75" thickBot="1" x14ac:dyDescent="0.3">
      <c r="A22" s="36" t="s">
        <v>17</v>
      </c>
      <c r="B22" s="37">
        <v>0.375</v>
      </c>
      <c r="C22" s="30">
        <v>17</v>
      </c>
      <c r="D22" s="36">
        <v>900001</v>
      </c>
      <c r="E22" s="30">
        <v>579</v>
      </c>
      <c r="F22" s="36" t="s">
        <v>49</v>
      </c>
      <c r="G22" s="36" t="s">
        <v>33</v>
      </c>
      <c r="H22" s="35" t="s">
        <v>53</v>
      </c>
      <c r="I22" s="33" t="s">
        <v>59</v>
      </c>
      <c r="J22" s="36" t="s">
        <v>37</v>
      </c>
      <c r="K22" s="36">
        <v>41545</v>
      </c>
      <c r="L22" s="35" t="s">
        <v>63</v>
      </c>
      <c r="M22" s="36" t="s">
        <v>38</v>
      </c>
      <c r="N22" s="38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 de chargement</vt:lpstr>
      <vt:lpstr>liste des chargements</vt:lpstr>
      <vt:lpstr>Feuil1</vt:lpstr>
      <vt:lpstr>'fiche de chargement'!Zone_d_impression</vt:lpstr>
    </vt:vector>
  </TitlesOfParts>
  <Company>Chevron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SELLE</dc:creator>
  <cp:lastModifiedBy>Christophe Demare</cp:lastModifiedBy>
  <cp:lastPrinted>2014-11-14T12:41:05Z</cp:lastPrinted>
  <dcterms:created xsi:type="dcterms:W3CDTF">2014-07-09T14:33:31Z</dcterms:created>
  <dcterms:modified xsi:type="dcterms:W3CDTF">2014-11-14T12:41:34Z</dcterms:modified>
</cp:coreProperties>
</file>