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TA\Documents\Excel\"/>
    </mc:Choice>
  </mc:AlternateContent>
  <bookViews>
    <workbookView xWindow="0" yWindow="0" windowWidth="25200" windowHeight="11985"/>
  </bookViews>
  <sheets>
    <sheet name="Feuil1" sheetId="1" r:id="rId1"/>
  </sheets>
  <externalReferences>
    <externalReference r:id="rId2"/>
  </externalReferences>
  <definedNames>
    <definedName name="Communes">[1]Données!$B$17:$B$25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1" l="1"/>
  <c r="B31" i="1"/>
  <c r="B30" i="1"/>
  <c r="H29" i="1"/>
  <c r="B29" i="1"/>
  <c r="H28" i="1"/>
  <c r="B28" i="1"/>
  <c r="H27" i="1"/>
  <c r="B27" i="1"/>
  <c r="H26" i="1"/>
  <c r="B26" i="1"/>
  <c r="H25" i="1"/>
  <c r="B25" i="1"/>
  <c r="B24" i="1"/>
  <c r="H11" i="1"/>
  <c r="B20" i="1" s="1"/>
  <c r="G11" i="1"/>
  <c r="B19" i="1" s="1"/>
  <c r="F11" i="1"/>
  <c r="B18" i="1" s="1"/>
  <c r="E11" i="1"/>
  <c r="B17" i="1" s="1"/>
  <c r="D11" i="1"/>
  <c r="B16" i="1" s="1"/>
  <c r="C11" i="1"/>
  <c r="B15" i="1" s="1"/>
  <c r="B11" i="1"/>
  <c r="B14" i="1" s="1"/>
  <c r="B21" i="1" l="1"/>
</calcChain>
</file>

<file path=xl/sharedStrings.xml><?xml version="1.0" encoding="utf-8"?>
<sst xmlns="http://schemas.openxmlformats.org/spreadsheetml/2006/main" count="34" uniqueCount="24">
  <si>
    <t>LU</t>
  </si>
  <si>
    <t>MA</t>
  </si>
  <si>
    <t>ME</t>
  </si>
  <si>
    <t>JE</t>
  </si>
  <si>
    <t>VE</t>
  </si>
  <si>
    <t>SA</t>
  </si>
  <si>
    <t>DI</t>
  </si>
  <si>
    <t>TOT :</t>
  </si>
  <si>
    <t>CAS</t>
  </si>
  <si>
    <t>BUS</t>
  </si>
  <si>
    <t>CHA</t>
  </si>
  <si>
    <t>CRI</t>
  </si>
  <si>
    <t>ECU</t>
  </si>
  <si>
    <t>PRI</t>
  </si>
  <si>
    <t>REN</t>
  </si>
  <si>
    <t>STS</t>
  </si>
  <si>
    <t>VSC</t>
  </si>
  <si>
    <t>Semaine 1</t>
  </si>
  <si>
    <t>Top Ten "JOURS"</t>
  </si>
  <si>
    <t>Voilà une partie du tableau annuel dans lequel il suffit de cliquer pour indiquer l'endroit.</t>
  </si>
  <si>
    <t>Top Ten Lieu(x)</t>
  </si>
  <si>
    <t>Top Ten Heure</t>
  </si>
  <si>
    <r>
      <t>Conclusion analytique</t>
    </r>
    <r>
      <rPr>
        <b/>
        <sz val="11"/>
        <color theme="1"/>
        <rFont val="Calibri"/>
        <family val="2"/>
        <scheme val="minor"/>
      </rPr>
      <t xml:space="preserve">
2.) Nous découvrons que LU / SA &amp; DI sont touchés
3.) Que les lieux sont CHA &amp; ECU
4.) Que les heures étaient 04:30 / 04:45 / 05:40</t>
    </r>
  </si>
  <si>
    <t>Travail UNI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</si>
</sst>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00B05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13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0" borderId="0" xfId="0" applyFill="1"/>
    <xf numFmtId="20" fontId="0" fillId="0" borderId="7" xfId="0" applyNumberFormat="1" applyFill="1" applyBorder="1"/>
    <xf numFmtId="0" fontId="0" fillId="0" borderId="8" xfId="0" applyFill="1" applyBorder="1"/>
    <xf numFmtId="0" fontId="0" fillId="0" borderId="7" xfId="0" applyFill="1" applyBorder="1"/>
    <xf numFmtId="0" fontId="0" fillId="0" borderId="9" xfId="0" applyFill="1" applyBorder="1"/>
    <xf numFmtId="20" fontId="0" fillId="0" borderId="10" xfId="0" applyNumberFormat="1" applyFill="1" applyBorder="1"/>
    <xf numFmtId="0" fontId="1" fillId="0" borderId="13" xfId="0" applyFont="1" applyFill="1" applyBorder="1"/>
    <xf numFmtId="0" fontId="2" fillId="0" borderId="0" xfId="0" applyFont="1" applyFill="1"/>
    <xf numFmtId="0" fontId="3" fillId="0" borderId="19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3" fillId="0" borderId="23" xfId="0" applyFont="1" applyFill="1" applyBorder="1" applyAlignment="1">
      <alignment horizontal="center" vertic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3" fillId="0" borderId="27" xfId="0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/>
    </xf>
    <xf numFmtId="0" fontId="0" fillId="0" borderId="29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5" fillId="0" borderId="31" xfId="0" applyFont="1" applyFill="1" applyBorder="1" applyAlignment="1">
      <alignment horizontal="center" vertical="center"/>
    </xf>
    <xf numFmtId="0" fontId="5" fillId="0" borderId="32" xfId="0" applyFont="1" applyFill="1" applyBorder="1" applyAlignment="1">
      <alignment horizontal="center" vertical="center"/>
    </xf>
    <xf numFmtId="17" fontId="1" fillId="5" borderId="33" xfId="0" applyNumberFormat="1" applyFont="1" applyFill="1" applyBorder="1" applyAlignment="1">
      <alignment horizontal="center"/>
    </xf>
    <xf numFmtId="17" fontId="1" fillId="5" borderId="34" xfId="0" applyNumberFormat="1" applyFont="1" applyFill="1" applyBorder="1" applyAlignment="1">
      <alignment horizontal="center"/>
    </xf>
    <xf numFmtId="17" fontId="1" fillId="5" borderId="35" xfId="0" applyNumberFormat="1" applyFont="1" applyFill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3" fillId="4" borderId="34" xfId="0" applyFont="1" applyFill="1" applyBorder="1" applyAlignment="1">
      <alignment horizontal="center"/>
    </xf>
    <xf numFmtId="0" fontId="3" fillId="4" borderId="35" xfId="0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 vertical="center" textRotation="90"/>
    </xf>
    <xf numFmtId="164" fontId="0" fillId="0" borderId="2" xfId="0" applyNumberFormat="1" applyFill="1" applyBorder="1" applyAlignment="1">
      <alignment horizontal="center" vertical="center" textRotation="90"/>
    </xf>
    <xf numFmtId="164" fontId="0" fillId="0" borderId="3" xfId="0" applyNumberFormat="1" applyFill="1" applyBorder="1" applyAlignment="1">
      <alignment horizontal="center" vertical="center" textRotation="90"/>
    </xf>
    <xf numFmtId="0" fontId="0" fillId="0" borderId="33" xfId="0" applyFill="1" applyBorder="1"/>
    <xf numFmtId="0" fontId="0" fillId="0" borderId="16" xfId="0" applyFill="1" applyBorder="1"/>
    <xf numFmtId="0" fontId="0" fillId="0" borderId="36" xfId="0" applyFill="1" applyBorder="1"/>
    <xf numFmtId="0" fontId="0" fillId="0" borderId="18" xfId="0" applyFill="1" applyBorder="1"/>
    <xf numFmtId="0" fontId="3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left" vertical="top" wrapText="1"/>
    </xf>
    <xf numFmtId="20" fontId="0" fillId="0" borderId="37" xfId="0" applyNumberFormat="1" applyFill="1" applyBorder="1" applyAlignment="1">
      <alignment horizontal="center"/>
    </xf>
    <xf numFmtId="20" fontId="0" fillId="0" borderId="38" xfId="0" applyNumberFormat="1" applyFill="1" applyBorder="1" applyAlignment="1">
      <alignment horizontal="center"/>
    </xf>
    <xf numFmtId="20" fontId="0" fillId="0" borderId="17" xfId="0" applyNumberFormat="1" applyFill="1" applyBorder="1" applyAlignment="1">
      <alignment horizontal="center"/>
    </xf>
    <xf numFmtId="20" fontId="0" fillId="0" borderId="39" xfId="0" applyNumberFormat="1" applyFill="1" applyBorder="1" applyAlignment="1">
      <alignment horizontal="center"/>
    </xf>
    <xf numFmtId="20" fontId="0" fillId="0" borderId="14" xfId="0" applyNumberFormat="1" applyFill="1" applyBorder="1" applyAlignment="1">
      <alignment horizontal="center"/>
    </xf>
    <xf numFmtId="20" fontId="0" fillId="0" borderId="4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4" fillId="3" borderId="34" xfId="0" applyFont="1" applyFill="1" applyBorder="1" applyAlignment="1">
      <alignment horizontal="center" vertical="center"/>
    </xf>
    <xf numFmtId="0" fontId="4" fillId="3" borderId="35" xfId="0" applyFont="1" applyFill="1" applyBorder="1" applyAlignment="1">
      <alignment horizontal="center" vertical="center"/>
    </xf>
    <xf numFmtId="0" fontId="0" fillId="2" borderId="33" xfId="0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6" fillId="0" borderId="0" xfId="0" applyFont="1" applyFill="1" applyAlignment="1">
      <alignment horizontal="left" vertical="top" wrapText="1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1100"/>
              <a:t>JOURS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Feuil1!$A$14:$A$20</c:f>
              <c:strCache>
                <c:ptCount val="7"/>
                <c:pt idx="0">
                  <c:v>LU</c:v>
                </c:pt>
                <c:pt idx="1">
                  <c:v>MA</c:v>
                </c:pt>
                <c:pt idx="2">
                  <c:v>ME</c:v>
                </c:pt>
                <c:pt idx="3">
                  <c:v>JE</c:v>
                </c:pt>
                <c:pt idx="4">
                  <c:v>VE</c:v>
                </c:pt>
                <c:pt idx="5">
                  <c:v>SA</c:v>
                </c:pt>
                <c:pt idx="6">
                  <c:v>DI</c:v>
                </c:pt>
              </c:strCache>
            </c:strRef>
          </c:cat>
          <c:val>
            <c:numRef>
              <c:f>Feuil1!$B$14:$B$20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smooth val="0"/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308903496"/>
        <c:axId val="308903104"/>
        <c:extLst>
          <c:ext xmlns:c15="http://schemas.microsoft.com/office/drawing/2012/chart" uri="{02D57815-91ED-43cb-92C2-25804820EDAC}">
            <c15:filteredLineSeries>
              <c15:ser>
                <c:idx val="1"/>
                <c:order val="1"/>
                <c:spPr>
                  <a:ln w="22225" cap="rnd">
                    <a:solidFill>
                      <a:schemeClr val="accent2"/>
                    </a:solidFill>
                  </a:ln>
                  <a:effectLst>
                    <a:glow rad="139700">
                      <a:schemeClr val="accent2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Feuil1!$A$14:$A$20</c15:sqref>
                        </c15:formulaRef>
                      </c:ext>
                    </c:extLst>
                    <c:strCache>
                      <c:ptCount val="7"/>
                      <c:pt idx="0">
                        <c:v>LU</c:v>
                      </c:pt>
                      <c:pt idx="1">
                        <c:v>MA</c:v>
                      </c:pt>
                      <c:pt idx="2">
                        <c:v>ME</c:v>
                      </c:pt>
                      <c:pt idx="3">
                        <c:v>JE</c:v>
                      </c:pt>
                      <c:pt idx="4">
                        <c:v>VE</c:v>
                      </c:pt>
                      <c:pt idx="5">
                        <c:v>SA</c:v>
                      </c:pt>
                      <c:pt idx="6">
                        <c:v>DI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Feuil1!$C$14:$C$20</c15:sqref>
                        </c15:formulaRef>
                      </c:ext>
                    </c:extLst>
                    <c:numCache>
                      <c:formatCode>General</c:formatCode>
                      <c:ptCount val="7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2"/>
                <c:order val="2"/>
                <c:spPr>
                  <a:ln w="22225" cap="rnd">
                    <a:solidFill>
                      <a:schemeClr val="accent3"/>
                    </a:solidFill>
                  </a:ln>
                  <a:effectLst>
                    <a:glow rad="139700">
                      <a:schemeClr val="accent3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Feuil1!$A$14:$A$20</c15:sqref>
                        </c15:formulaRef>
                      </c:ext>
                    </c:extLst>
                    <c:strCache>
                      <c:ptCount val="7"/>
                      <c:pt idx="0">
                        <c:v>LU</c:v>
                      </c:pt>
                      <c:pt idx="1">
                        <c:v>MA</c:v>
                      </c:pt>
                      <c:pt idx="2">
                        <c:v>ME</c:v>
                      </c:pt>
                      <c:pt idx="3">
                        <c:v>JE</c:v>
                      </c:pt>
                      <c:pt idx="4">
                        <c:v>VE</c:v>
                      </c:pt>
                      <c:pt idx="5">
                        <c:v>SA</c:v>
                      </c:pt>
                      <c:pt idx="6">
                        <c:v>DI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Feuil1!$D$14:$D$20</c15:sqref>
                        </c15:formulaRef>
                      </c:ext>
                    </c:extLst>
                    <c:numCache>
                      <c:formatCode>General</c:formatCode>
                      <c:ptCount val="7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3"/>
                <c:order val="3"/>
                <c:spPr>
                  <a:ln w="22225" cap="rnd">
                    <a:solidFill>
                      <a:schemeClr val="accent4"/>
                    </a:solidFill>
                  </a:ln>
                  <a:effectLst>
                    <a:glow rad="139700">
                      <a:schemeClr val="accent4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Feuil1!$A$14:$A$20</c15:sqref>
                        </c15:formulaRef>
                      </c:ext>
                    </c:extLst>
                    <c:strCache>
                      <c:ptCount val="7"/>
                      <c:pt idx="0">
                        <c:v>LU</c:v>
                      </c:pt>
                      <c:pt idx="1">
                        <c:v>MA</c:v>
                      </c:pt>
                      <c:pt idx="2">
                        <c:v>ME</c:v>
                      </c:pt>
                      <c:pt idx="3">
                        <c:v>JE</c:v>
                      </c:pt>
                      <c:pt idx="4">
                        <c:v>VE</c:v>
                      </c:pt>
                      <c:pt idx="5">
                        <c:v>SA</c:v>
                      </c:pt>
                      <c:pt idx="6">
                        <c:v>DI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Feuil1!$E$14:$E$20</c15:sqref>
                        </c15:formulaRef>
                      </c:ext>
                    </c:extLst>
                    <c:numCache>
                      <c:formatCode>General</c:formatCode>
                      <c:ptCount val="7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4"/>
                <c:order val="4"/>
                <c:spPr>
                  <a:ln w="22225" cap="rnd">
                    <a:solidFill>
                      <a:schemeClr val="accent5"/>
                    </a:solidFill>
                  </a:ln>
                  <a:effectLst>
                    <a:glow rad="139700">
                      <a:schemeClr val="accent5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Feuil1!$A$14:$A$20</c15:sqref>
                        </c15:formulaRef>
                      </c:ext>
                    </c:extLst>
                    <c:strCache>
                      <c:ptCount val="7"/>
                      <c:pt idx="0">
                        <c:v>LU</c:v>
                      </c:pt>
                      <c:pt idx="1">
                        <c:v>MA</c:v>
                      </c:pt>
                      <c:pt idx="2">
                        <c:v>ME</c:v>
                      </c:pt>
                      <c:pt idx="3">
                        <c:v>JE</c:v>
                      </c:pt>
                      <c:pt idx="4">
                        <c:v>VE</c:v>
                      </c:pt>
                      <c:pt idx="5">
                        <c:v>SA</c:v>
                      </c:pt>
                      <c:pt idx="6">
                        <c:v>DI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Feuil1!$F$14:$F$20</c15:sqref>
                        </c15:formulaRef>
                      </c:ext>
                    </c:extLst>
                    <c:numCache>
                      <c:formatCode>General</c:formatCode>
                      <c:ptCount val="7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5"/>
                <c:order val="5"/>
                <c:spPr>
                  <a:ln w="22225" cap="rnd">
                    <a:solidFill>
                      <a:schemeClr val="accent6"/>
                    </a:solidFill>
                  </a:ln>
                  <a:effectLst>
                    <a:glow rad="139700">
                      <a:schemeClr val="accent6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Feuil1!$A$14:$A$20</c15:sqref>
                        </c15:formulaRef>
                      </c:ext>
                    </c:extLst>
                    <c:strCache>
                      <c:ptCount val="7"/>
                      <c:pt idx="0">
                        <c:v>LU</c:v>
                      </c:pt>
                      <c:pt idx="1">
                        <c:v>MA</c:v>
                      </c:pt>
                      <c:pt idx="2">
                        <c:v>ME</c:v>
                      </c:pt>
                      <c:pt idx="3">
                        <c:v>JE</c:v>
                      </c:pt>
                      <c:pt idx="4">
                        <c:v>VE</c:v>
                      </c:pt>
                      <c:pt idx="5">
                        <c:v>SA</c:v>
                      </c:pt>
                      <c:pt idx="6">
                        <c:v>DI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Feuil1!$G$14:$G$20</c15:sqref>
                        </c15:formulaRef>
                      </c:ext>
                    </c:extLst>
                    <c:numCache>
                      <c:formatCode>General</c:formatCode>
                      <c:ptCount val="7"/>
                    </c:numCache>
                  </c:numRef>
                </c:val>
                <c:smooth val="0"/>
              </c15:ser>
            </c15:filteredLineSeries>
            <c15:filteredLineSeries>
              <c15:ser>
                <c:idx val="6"/>
                <c:order val="6"/>
                <c:spPr>
                  <a:ln w="22225" cap="rnd">
                    <a:solidFill>
                      <a:schemeClr val="accent1">
                        <a:lumMod val="60000"/>
                      </a:schemeClr>
                    </a:solidFill>
                  </a:ln>
                  <a:effectLst>
                    <a:glow rad="139700">
                      <a:schemeClr val="accent1">
                        <a:lumMod val="60000"/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l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lt1">
                                <a:lumMod val="50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Feuil1!$A$14:$A$20</c15:sqref>
                        </c15:formulaRef>
                      </c:ext>
                    </c:extLst>
                    <c:strCache>
                      <c:ptCount val="7"/>
                      <c:pt idx="0">
                        <c:v>LU</c:v>
                      </c:pt>
                      <c:pt idx="1">
                        <c:v>MA</c:v>
                      </c:pt>
                      <c:pt idx="2">
                        <c:v>ME</c:v>
                      </c:pt>
                      <c:pt idx="3">
                        <c:v>JE</c:v>
                      </c:pt>
                      <c:pt idx="4">
                        <c:v>VE</c:v>
                      </c:pt>
                      <c:pt idx="5">
                        <c:v>SA</c:v>
                      </c:pt>
                      <c:pt idx="6">
                        <c:v>DI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Feuil1!$H$14:$H$20</c15:sqref>
                        </c15:formulaRef>
                      </c:ext>
                    </c:extLst>
                    <c:numCache>
                      <c:formatCode>General</c:formatCode>
                      <c:ptCount val="7"/>
                    </c:numCache>
                  </c:numRef>
                </c:val>
                <c:smooth val="0"/>
              </c15:ser>
            </c15:filteredLineSeries>
          </c:ext>
        </c:extLst>
      </c:lineChart>
      <c:catAx>
        <c:axId val="308903496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903104"/>
        <c:crosses val="autoZero"/>
        <c:auto val="1"/>
        <c:lblAlgn val="ctr"/>
        <c:lblOffset val="100"/>
        <c:noMultiLvlLbl val="0"/>
      </c:catAx>
      <c:valAx>
        <c:axId val="308903104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8903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100"/>
              <a:t>LIEUX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Feuil1!$A$24:$A$31</c:f>
              <c:strCache>
                <c:ptCount val="8"/>
                <c:pt idx="0">
                  <c:v>BUS</c:v>
                </c:pt>
                <c:pt idx="1">
                  <c:v>CHA</c:v>
                </c:pt>
                <c:pt idx="2">
                  <c:v>CRI</c:v>
                </c:pt>
                <c:pt idx="3">
                  <c:v>ECU</c:v>
                </c:pt>
                <c:pt idx="4">
                  <c:v>PRI</c:v>
                </c:pt>
                <c:pt idx="5">
                  <c:v>REN</c:v>
                </c:pt>
                <c:pt idx="6">
                  <c:v>STS</c:v>
                </c:pt>
                <c:pt idx="7">
                  <c:v>VSC</c:v>
                </c:pt>
              </c:strCache>
            </c:strRef>
          </c:cat>
          <c:val>
            <c:numRef>
              <c:f>Feuil1!$B$24:$B$31</c:f>
              <c:numCache>
                <c:formatCode>General</c:formatCode>
                <c:ptCount val="8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overlap val="-20"/>
        <c:axId val="459125736"/>
        <c:axId val="459126128"/>
      </c:barChart>
      <c:catAx>
        <c:axId val="4591257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9126128"/>
        <c:crosses val="autoZero"/>
        <c:auto val="1"/>
        <c:lblAlgn val="ctr"/>
        <c:lblOffset val="100"/>
        <c:noMultiLvlLbl val="0"/>
      </c:catAx>
      <c:valAx>
        <c:axId val="45912612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9125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/>
              <a:t>HEURES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1"/>
          <c:spPr>
            <a:ln w="22225" cap="rnd">
              <a:solidFill>
                <a:srgbClr val="0070C0"/>
              </a:solidFill>
            </a:ln>
            <a:effectLst>
              <a:glow rad="139700">
                <a:schemeClr val="accent2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Feuil1!$F$24:$F$29</c:f>
              <c:numCache>
                <c:formatCode>h:mm</c:formatCode>
                <c:ptCount val="6"/>
                <c:pt idx="0">
                  <c:v>1.1875</c:v>
                </c:pt>
                <c:pt idx="1">
                  <c:v>1.1979166666666701</c:v>
                </c:pt>
                <c:pt idx="2">
                  <c:v>1.2083333333333399</c:v>
                </c:pt>
                <c:pt idx="3">
                  <c:v>1.21875</c:v>
                </c:pt>
                <c:pt idx="4">
                  <c:v>1.2291666666666701</c:v>
                </c:pt>
                <c:pt idx="5">
                  <c:v>1.2395833333333399</c:v>
                </c:pt>
              </c:numCache>
            </c:numRef>
          </c:cat>
          <c:val>
            <c:numRef>
              <c:f>Feuil1!$H$24:$H$29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63621392"/>
        <c:axId val="241384016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spPr>
                  <a:ln w="22225" cap="rnd">
                    <a:solidFill>
                      <a:schemeClr val="accent1"/>
                    </a:solidFill>
                  </a:ln>
                  <a:effectLst>
                    <a:glow rad="139700">
                      <a:schemeClr val="accent1">
                        <a:satMod val="175000"/>
                        <a:alpha val="14000"/>
                      </a:schemeClr>
                    </a:glow>
                  </a:effectLst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Feuil1!$F$24:$F$29</c15:sqref>
                        </c15:formulaRef>
                      </c:ext>
                    </c:extLst>
                    <c:numCache>
                      <c:formatCode>h:mm</c:formatCode>
                      <c:ptCount val="6"/>
                      <c:pt idx="0">
                        <c:v>1.1875</c:v>
                      </c:pt>
                      <c:pt idx="1">
                        <c:v>1.1979166666666701</c:v>
                      </c:pt>
                      <c:pt idx="2">
                        <c:v>1.2083333333333399</c:v>
                      </c:pt>
                      <c:pt idx="3">
                        <c:v>1.21875</c:v>
                      </c:pt>
                      <c:pt idx="4">
                        <c:v>1.2291666666666701</c:v>
                      </c:pt>
                      <c:pt idx="5">
                        <c:v>1.2395833333333399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Feuil1!$G$24:$G$29</c15:sqref>
                        </c15:formulaRef>
                      </c:ext>
                    </c:extLst>
                    <c:numCache>
                      <c:formatCode>h:mm</c:formatCode>
                      <c:ptCount val="6"/>
                    </c:numCache>
                  </c:numRef>
                </c:val>
                <c:smooth val="0"/>
              </c15:ser>
            </c15:filteredLineSeries>
          </c:ext>
        </c:extLst>
      </c:lineChart>
      <c:catAx>
        <c:axId val="46362139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h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1384016"/>
        <c:crosses val="autoZero"/>
        <c:auto val="1"/>
        <c:lblAlgn val="ctr"/>
        <c:lblOffset val="100"/>
        <c:noMultiLvlLbl val="0"/>
      </c:catAx>
      <c:valAx>
        <c:axId val="24138401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36213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2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4</xdr:row>
      <xdr:rowOff>0</xdr:rowOff>
    </xdr:from>
    <xdr:to>
      <xdr:col>8</xdr:col>
      <xdr:colOff>495300</xdr:colOff>
      <xdr:row>9</xdr:row>
      <xdr:rowOff>95250</xdr:rowOff>
    </xdr:to>
    <xdr:sp macro="" textlink="">
      <xdr:nvSpPr>
        <xdr:cNvPr id="8" name="Accolade fermante 7"/>
        <xdr:cNvSpPr/>
      </xdr:nvSpPr>
      <xdr:spPr>
        <a:xfrm>
          <a:off x="3238500" y="1114425"/>
          <a:ext cx="352425" cy="2505075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428625</xdr:colOff>
      <xdr:row>3</xdr:row>
      <xdr:rowOff>180975</xdr:rowOff>
    </xdr:from>
    <xdr:to>
      <xdr:col>9</xdr:col>
      <xdr:colOff>85725</xdr:colOff>
      <xdr:row>5</xdr:row>
      <xdr:rowOff>180975</xdr:rowOff>
    </xdr:to>
    <xdr:sp macro="" textlink="">
      <xdr:nvSpPr>
        <xdr:cNvPr id="10" name="Ellipse 9"/>
        <xdr:cNvSpPr/>
      </xdr:nvSpPr>
      <xdr:spPr>
        <a:xfrm>
          <a:off x="3790950" y="1028700"/>
          <a:ext cx="419100" cy="38100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 b="1"/>
            <a:t>1</a:t>
          </a:r>
        </a:p>
      </xdr:txBody>
    </xdr:sp>
    <xdr:clientData/>
  </xdr:twoCellAnchor>
  <xdr:twoCellAnchor>
    <xdr:from>
      <xdr:col>7</xdr:col>
      <xdr:colOff>76200</xdr:colOff>
      <xdr:row>14</xdr:row>
      <xdr:rowOff>19050</xdr:rowOff>
    </xdr:from>
    <xdr:to>
      <xdr:col>8</xdr:col>
      <xdr:colOff>123825</xdr:colOff>
      <xdr:row>16</xdr:row>
      <xdr:rowOff>19050</xdr:rowOff>
    </xdr:to>
    <xdr:sp macro="" textlink="">
      <xdr:nvSpPr>
        <xdr:cNvPr id="12" name="Ellipse 11"/>
        <xdr:cNvSpPr/>
      </xdr:nvSpPr>
      <xdr:spPr>
        <a:xfrm>
          <a:off x="3067050" y="2847975"/>
          <a:ext cx="419100" cy="381000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 b="1">
              <a:solidFill>
                <a:sysClr val="windowText" lastClr="000000"/>
              </a:solidFill>
            </a:rPr>
            <a:t>2</a:t>
          </a:r>
        </a:p>
      </xdr:txBody>
    </xdr:sp>
    <xdr:clientData/>
  </xdr:twoCellAnchor>
  <xdr:twoCellAnchor>
    <xdr:from>
      <xdr:col>2</xdr:col>
      <xdr:colOff>19050</xdr:colOff>
      <xdr:row>23</xdr:row>
      <xdr:rowOff>47625</xdr:rowOff>
    </xdr:from>
    <xdr:to>
      <xdr:col>3</xdr:col>
      <xdr:colOff>66675</xdr:colOff>
      <xdr:row>25</xdr:row>
      <xdr:rowOff>47625</xdr:rowOff>
    </xdr:to>
    <xdr:sp macro="" textlink="">
      <xdr:nvSpPr>
        <xdr:cNvPr id="14" name="Ellipse 13"/>
        <xdr:cNvSpPr/>
      </xdr:nvSpPr>
      <xdr:spPr>
        <a:xfrm>
          <a:off x="1152525" y="4629150"/>
          <a:ext cx="419100" cy="381000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 b="1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8</xdr:col>
      <xdr:colOff>19050</xdr:colOff>
      <xdr:row>23</xdr:row>
      <xdr:rowOff>19050</xdr:rowOff>
    </xdr:from>
    <xdr:to>
      <xdr:col>8</xdr:col>
      <xdr:colOff>438150</xdr:colOff>
      <xdr:row>25</xdr:row>
      <xdr:rowOff>19050</xdr:rowOff>
    </xdr:to>
    <xdr:sp macro="" textlink="">
      <xdr:nvSpPr>
        <xdr:cNvPr id="16" name="Ellipse 15"/>
        <xdr:cNvSpPr/>
      </xdr:nvSpPr>
      <xdr:spPr>
        <a:xfrm>
          <a:off x="3381375" y="4600575"/>
          <a:ext cx="419100" cy="381000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 b="1">
              <a:solidFill>
                <a:sysClr val="windowText" lastClr="000000"/>
              </a:solidFill>
            </a:rPr>
            <a:t>4</a:t>
          </a:r>
        </a:p>
      </xdr:txBody>
    </xdr:sp>
    <xdr:clientData/>
  </xdr:twoCellAnchor>
  <xdr:twoCellAnchor>
    <xdr:from>
      <xdr:col>8</xdr:col>
      <xdr:colOff>123825</xdr:colOff>
      <xdr:row>15</xdr:row>
      <xdr:rowOff>19050</xdr:rowOff>
    </xdr:from>
    <xdr:to>
      <xdr:col>8</xdr:col>
      <xdr:colOff>742950</xdr:colOff>
      <xdr:row>16</xdr:row>
      <xdr:rowOff>95250</xdr:rowOff>
    </xdr:to>
    <xdr:cxnSp macro="">
      <xdr:nvCxnSpPr>
        <xdr:cNvPr id="18" name="Connecteur droit avec flèche 17"/>
        <xdr:cNvCxnSpPr>
          <a:endCxn id="12" idx="6"/>
        </xdr:cNvCxnSpPr>
      </xdr:nvCxnSpPr>
      <xdr:spPr>
        <a:xfrm flipH="1" flipV="1">
          <a:off x="3486150" y="3038475"/>
          <a:ext cx="619125" cy="266700"/>
        </a:xfrm>
        <a:prstGeom prst="straightConnector1">
          <a:avLst/>
        </a:prstGeom>
        <a:ln>
          <a:prstDash val="soli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5299</xdr:colOff>
      <xdr:row>17</xdr:row>
      <xdr:rowOff>104775</xdr:rowOff>
    </xdr:from>
    <xdr:to>
      <xdr:col>9</xdr:col>
      <xdr:colOff>9525</xdr:colOff>
      <xdr:row>23</xdr:row>
      <xdr:rowOff>103421</xdr:rowOff>
    </xdr:to>
    <xdr:cxnSp macro="">
      <xdr:nvCxnSpPr>
        <xdr:cNvPr id="20" name="Connecteur droit avec flèche 19"/>
        <xdr:cNvCxnSpPr>
          <a:endCxn id="14" idx="7"/>
        </xdr:cNvCxnSpPr>
      </xdr:nvCxnSpPr>
      <xdr:spPr>
        <a:xfrm flipH="1">
          <a:off x="1510249" y="3505200"/>
          <a:ext cx="2623601" cy="117974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228600</xdr:colOff>
      <xdr:row>18</xdr:row>
      <xdr:rowOff>123825</xdr:rowOff>
    </xdr:from>
    <xdr:to>
      <xdr:col>9</xdr:col>
      <xdr:colOff>19050</xdr:colOff>
      <xdr:row>23</xdr:row>
      <xdr:rowOff>19050</xdr:rowOff>
    </xdr:to>
    <xdr:cxnSp macro="">
      <xdr:nvCxnSpPr>
        <xdr:cNvPr id="22" name="Connecteur droit avec flèche 21"/>
        <xdr:cNvCxnSpPr>
          <a:endCxn id="16" idx="0"/>
        </xdr:cNvCxnSpPr>
      </xdr:nvCxnSpPr>
      <xdr:spPr>
        <a:xfrm flipH="1">
          <a:off x="3590925" y="3714750"/>
          <a:ext cx="552450" cy="8858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38100</xdr:colOff>
      <xdr:row>20</xdr:row>
      <xdr:rowOff>190500</xdr:rowOff>
    </xdr:from>
    <xdr:to>
      <xdr:col>12</xdr:col>
      <xdr:colOff>104775</xdr:colOff>
      <xdr:row>29</xdr:row>
      <xdr:rowOff>100012</xdr:rowOff>
    </xdr:to>
    <xdr:graphicFrame macro="">
      <xdr:nvGraphicFramePr>
        <xdr:cNvPr id="26" name="Graphique 2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128587</xdr:colOff>
      <xdr:row>20</xdr:row>
      <xdr:rowOff>190500</xdr:rowOff>
    </xdr:from>
    <xdr:to>
      <xdr:col>15</xdr:col>
      <xdr:colOff>114300</xdr:colOff>
      <xdr:row>29</xdr:row>
      <xdr:rowOff>95249</xdr:rowOff>
    </xdr:to>
    <xdr:graphicFrame macro="">
      <xdr:nvGraphicFramePr>
        <xdr:cNvPr id="27" name="Graphique 2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15</xdr:col>
      <xdr:colOff>157162</xdr:colOff>
      <xdr:row>21</xdr:row>
      <xdr:rowOff>4763</xdr:rowOff>
    </xdr:from>
    <xdr:to>
      <xdr:col>20</xdr:col>
      <xdr:colOff>123825</xdr:colOff>
      <xdr:row>29</xdr:row>
      <xdr:rowOff>85726</xdr:rowOff>
    </xdr:to>
    <xdr:graphicFrame macro="">
      <xdr:nvGraphicFramePr>
        <xdr:cNvPr id="29" name="Graphique 2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647700</xdr:colOff>
      <xdr:row>21</xdr:row>
      <xdr:rowOff>47625</xdr:rowOff>
    </xdr:from>
    <xdr:to>
      <xdr:col>11</xdr:col>
      <xdr:colOff>304800</xdr:colOff>
      <xdr:row>23</xdr:row>
      <xdr:rowOff>28575</xdr:rowOff>
    </xdr:to>
    <xdr:sp macro="" textlink="">
      <xdr:nvSpPr>
        <xdr:cNvPr id="30" name="Ellipse 29"/>
        <xdr:cNvSpPr/>
      </xdr:nvSpPr>
      <xdr:spPr>
        <a:xfrm>
          <a:off x="5534025" y="4229100"/>
          <a:ext cx="419100" cy="381000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 b="1">
              <a:solidFill>
                <a:sysClr val="windowText" lastClr="000000"/>
              </a:solidFill>
            </a:rPr>
            <a:t>2</a:t>
          </a:r>
        </a:p>
      </xdr:txBody>
    </xdr:sp>
    <xdr:clientData/>
  </xdr:twoCellAnchor>
  <xdr:twoCellAnchor>
    <xdr:from>
      <xdr:col>14</xdr:col>
      <xdr:colOff>247650</xdr:colOff>
      <xdr:row>21</xdr:row>
      <xdr:rowOff>0</xdr:rowOff>
    </xdr:from>
    <xdr:to>
      <xdr:col>14</xdr:col>
      <xdr:colOff>666750</xdr:colOff>
      <xdr:row>22</xdr:row>
      <xdr:rowOff>180975</xdr:rowOff>
    </xdr:to>
    <xdr:sp macro="" textlink="">
      <xdr:nvSpPr>
        <xdr:cNvPr id="31" name="Ellipse 30"/>
        <xdr:cNvSpPr/>
      </xdr:nvSpPr>
      <xdr:spPr>
        <a:xfrm>
          <a:off x="8181975" y="4181475"/>
          <a:ext cx="419100" cy="381000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 b="1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19</xdr:col>
      <xdr:colOff>352425</xdr:colOff>
      <xdr:row>21</xdr:row>
      <xdr:rowOff>28575</xdr:rowOff>
    </xdr:from>
    <xdr:to>
      <xdr:col>20</xdr:col>
      <xdr:colOff>9525</xdr:colOff>
      <xdr:row>23</xdr:row>
      <xdr:rowOff>9525</xdr:rowOff>
    </xdr:to>
    <xdr:sp macro="" textlink="">
      <xdr:nvSpPr>
        <xdr:cNvPr id="32" name="Ellipse 31"/>
        <xdr:cNvSpPr/>
      </xdr:nvSpPr>
      <xdr:spPr>
        <a:xfrm>
          <a:off x="12096750" y="4210050"/>
          <a:ext cx="419100" cy="381000"/>
        </a:xfrm>
        <a:prstGeom prst="ellips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400" b="1">
              <a:solidFill>
                <a:sysClr val="windowText" lastClr="000000"/>
              </a:solidFill>
            </a:rPr>
            <a:t>4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%20criminel_v2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COMPARAISONS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7">
          <cell r="B17">
            <v>0</v>
          </cell>
        </row>
        <row r="18">
          <cell r="B18" t="str">
            <v>BUS</v>
          </cell>
        </row>
        <row r="19">
          <cell r="B19" t="str">
            <v>CHA</v>
          </cell>
        </row>
        <row r="20">
          <cell r="B20" t="str">
            <v>CRI</v>
          </cell>
        </row>
        <row r="21">
          <cell r="B21" t="str">
            <v>ECU</v>
          </cell>
        </row>
        <row r="22">
          <cell r="B22" t="str">
            <v>PRI</v>
          </cell>
        </row>
        <row r="23">
          <cell r="B23" t="str">
            <v>REN</v>
          </cell>
        </row>
        <row r="24">
          <cell r="B24" t="str">
            <v>STS</v>
          </cell>
        </row>
        <row r="25">
          <cell r="B25" t="str">
            <v>VSC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workbookViewId="0">
      <selection activeCell="G6" sqref="G6"/>
    </sheetView>
  </sheetViews>
  <sheetFormatPr baseColWidth="10" defaultRowHeight="15" x14ac:dyDescent="0.25"/>
  <cols>
    <col min="2" max="8" width="5.5703125" customWidth="1"/>
  </cols>
  <sheetData>
    <row r="1" spans="1:15" ht="15.75" thickBot="1" x14ac:dyDescent="0.3">
      <c r="B1" s="35">
        <v>41640</v>
      </c>
      <c r="C1" s="36"/>
      <c r="D1" s="36"/>
      <c r="E1" s="36"/>
      <c r="F1" s="36"/>
      <c r="G1" s="36"/>
      <c r="H1" s="37"/>
      <c r="J1" s="66" t="s">
        <v>23</v>
      </c>
    </row>
    <row r="2" spans="1:15" ht="15.75" thickBot="1" x14ac:dyDescent="0.3">
      <c r="A2" s="5"/>
      <c r="B2" s="38" t="s">
        <v>17</v>
      </c>
      <c r="C2" s="39"/>
      <c r="D2" s="39"/>
      <c r="E2" s="39"/>
      <c r="F2" s="39"/>
      <c r="G2" s="39"/>
      <c r="H2" s="40"/>
      <c r="I2" s="5"/>
      <c r="J2" s="5"/>
      <c r="K2" s="5"/>
      <c r="L2" s="5"/>
      <c r="M2" s="5"/>
      <c r="N2" s="5"/>
      <c r="O2" s="5"/>
    </row>
    <row r="3" spans="1:15" ht="35.25" customHeight="1" x14ac:dyDescent="0.25">
      <c r="A3" s="5"/>
      <c r="B3" s="41">
        <v>41638</v>
      </c>
      <c r="C3" s="42">
        <v>41639</v>
      </c>
      <c r="D3" s="42">
        <v>41640</v>
      </c>
      <c r="E3" s="42">
        <v>41641</v>
      </c>
      <c r="F3" s="42">
        <v>41642</v>
      </c>
      <c r="G3" s="42">
        <v>41643</v>
      </c>
      <c r="H3" s="43">
        <v>41644</v>
      </c>
      <c r="I3" s="5"/>
      <c r="J3" s="5"/>
      <c r="K3" s="5"/>
      <c r="L3" s="5"/>
      <c r="M3" s="5"/>
      <c r="N3" s="5"/>
      <c r="O3" s="5"/>
    </row>
    <row r="4" spans="1:15" x14ac:dyDescent="0.25">
      <c r="A4" s="5"/>
      <c r="B4" s="26" t="s">
        <v>0</v>
      </c>
      <c r="C4" s="27" t="s">
        <v>1</v>
      </c>
      <c r="D4" s="27" t="s">
        <v>2</v>
      </c>
      <c r="E4" s="27" t="s">
        <v>3</v>
      </c>
      <c r="F4" s="27" t="s">
        <v>4</v>
      </c>
      <c r="G4" s="27" t="s">
        <v>5</v>
      </c>
      <c r="H4" s="28" t="s">
        <v>6</v>
      </c>
      <c r="I4" s="5"/>
      <c r="J4" s="5"/>
      <c r="K4" s="5"/>
      <c r="L4" s="5"/>
      <c r="M4" s="5"/>
      <c r="N4" s="5"/>
      <c r="O4" s="5"/>
    </row>
    <row r="5" spans="1:15" x14ac:dyDescent="0.25">
      <c r="A5" s="10">
        <v>1.1875</v>
      </c>
      <c r="B5" s="7" t="s">
        <v>10</v>
      </c>
      <c r="C5" s="8">
        <v>0</v>
      </c>
      <c r="D5" s="8">
        <v>0</v>
      </c>
      <c r="E5" s="8">
        <v>0</v>
      </c>
      <c r="F5" s="8">
        <v>0</v>
      </c>
      <c r="G5" s="8">
        <v>0</v>
      </c>
      <c r="H5" s="9">
        <v>0</v>
      </c>
      <c r="I5" s="5"/>
      <c r="J5" s="5"/>
      <c r="K5" s="5"/>
      <c r="L5" s="5"/>
      <c r="M5" s="5"/>
      <c r="N5" s="5"/>
      <c r="O5" s="5"/>
    </row>
    <row r="6" spans="1:15" x14ac:dyDescent="0.25">
      <c r="A6" s="6">
        <v>1.1979166666666701</v>
      </c>
      <c r="B6" s="7">
        <v>0</v>
      </c>
      <c r="C6" s="8">
        <v>0</v>
      </c>
      <c r="D6" s="8">
        <v>0</v>
      </c>
      <c r="E6" s="8">
        <v>0</v>
      </c>
      <c r="F6" s="8">
        <v>0</v>
      </c>
      <c r="G6" s="8" t="s">
        <v>12</v>
      </c>
      <c r="H6" s="9">
        <v>0</v>
      </c>
      <c r="I6" s="5"/>
      <c r="J6" s="5"/>
      <c r="K6" s="5"/>
      <c r="L6" s="5"/>
      <c r="M6" s="5"/>
      <c r="N6" s="5"/>
      <c r="O6" s="5"/>
    </row>
    <row r="7" spans="1:15" x14ac:dyDescent="0.25">
      <c r="A7" s="6">
        <v>1.2083333333333399</v>
      </c>
      <c r="B7" s="7">
        <v>0</v>
      </c>
      <c r="C7" s="8">
        <v>0</v>
      </c>
      <c r="D7" s="8">
        <v>0</v>
      </c>
      <c r="E7" s="8">
        <v>0</v>
      </c>
      <c r="F7" s="8">
        <v>0</v>
      </c>
      <c r="G7" s="8">
        <v>0</v>
      </c>
      <c r="H7" s="9">
        <v>0</v>
      </c>
      <c r="I7" s="5"/>
      <c r="J7" s="49" t="s">
        <v>19</v>
      </c>
      <c r="K7" s="49"/>
      <c r="L7" s="49"/>
      <c r="M7" s="49"/>
      <c r="N7" s="5"/>
      <c r="O7" s="5"/>
    </row>
    <row r="8" spans="1:15" x14ac:dyDescent="0.25">
      <c r="A8" s="6">
        <v>1.21875</v>
      </c>
      <c r="B8" s="7">
        <v>0</v>
      </c>
      <c r="C8" s="8">
        <v>0</v>
      </c>
      <c r="D8" s="8">
        <v>0</v>
      </c>
      <c r="E8" s="8">
        <v>0</v>
      </c>
      <c r="F8" s="8">
        <v>0</v>
      </c>
      <c r="G8" s="8">
        <v>0</v>
      </c>
      <c r="H8" s="9">
        <v>0</v>
      </c>
      <c r="I8" s="5"/>
      <c r="J8" s="49"/>
      <c r="K8" s="49"/>
      <c r="L8" s="49"/>
      <c r="M8" s="49"/>
      <c r="N8" s="5"/>
      <c r="O8" s="5"/>
    </row>
    <row r="9" spans="1:15" x14ac:dyDescent="0.25">
      <c r="A9" s="6">
        <v>1.2291666666666701</v>
      </c>
      <c r="B9" s="7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9" t="s">
        <v>12</v>
      </c>
      <c r="I9" s="5"/>
      <c r="J9" s="49"/>
      <c r="K9" s="49"/>
      <c r="L9" s="49"/>
      <c r="M9" s="49"/>
      <c r="N9" s="5"/>
      <c r="O9" s="5"/>
    </row>
    <row r="10" spans="1:15" ht="15.75" thickBot="1" x14ac:dyDescent="0.3">
      <c r="A10" s="10">
        <v>1.2395833333333399</v>
      </c>
      <c r="B10" s="30">
        <v>0</v>
      </c>
      <c r="C10" s="31">
        <v>0</v>
      </c>
      <c r="D10" s="31">
        <v>0</v>
      </c>
      <c r="E10" s="31">
        <v>0</v>
      </c>
      <c r="F10" s="31">
        <v>0</v>
      </c>
      <c r="G10" s="31">
        <v>0</v>
      </c>
      <c r="H10" s="32">
        <v>0</v>
      </c>
      <c r="I10" s="5"/>
      <c r="J10" s="49"/>
      <c r="K10" s="49"/>
      <c r="L10" s="49"/>
      <c r="M10" s="49"/>
      <c r="N10" s="5"/>
      <c r="O10" s="5"/>
    </row>
    <row r="11" spans="1:15" ht="15.75" thickBot="1" x14ac:dyDescent="0.3">
      <c r="A11" s="11" t="s">
        <v>7</v>
      </c>
      <c r="B11" s="33">
        <f>COUNTA(B5:B10)-COUNT(B5:B10)+SUM(B5:B10)</f>
        <v>1</v>
      </c>
      <c r="C11" s="33">
        <f>COUNTA(C5:C10)-COUNT(C5:C10)+SUM(C5:C10)</f>
        <v>0</v>
      </c>
      <c r="D11" s="33">
        <f>COUNTA(D5:D10)-COUNT(D5:D10)+SUM(D5:D10)</f>
        <v>0</v>
      </c>
      <c r="E11" s="33">
        <f>COUNTA(E5:E10)-COUNT(E5:E10)+SUM(E5:E10)</f>
        <v>0</v>
      </c>
      <c r="F11" s="33">
        <f>COUNTA(F5:F10)-COUNT(F5:F10)+SUM(F5:F10)</f>
        <v>0</v>
      </c>
      <c r="G11" s="33">
        <f>COUNTA(G5:G10)-COUNT(G5:G10)+SUM(G5:G10)</f>
        <v>1</v>
      </c>
      <c r="H11" s="34">
        <f>COUNTA(H5:H10)-COUNT(H5:H10)+SUM(H5:H10)</f>
        <v>1</v>
      </c>
      <c r="I11" s="5"/>
      <c r="J11" s="12"/>
      <c r="K11" s="5"/>
      <c r="L11" s="5"/>
      <c r="M11" s="5"/>
      <c r="N11" s="5"/>
      <c r="O11" s="5"/>
    </row>
    <row r="12" spans="1:15" ht="3.75" customHeight="1" thickBot="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</row>
    <row r="13" spans="1:15" ht="15.75" thickBot="1" x14ac:dyDescent="0.3">
      <c r="A13" s="44"/>
      <c r="B13" s="57" t="s">
        <v>18</v>
      </c>
      <c r="C13" s="58"/>
      <c r="D13" s="58"/>
      <c r="E13" s="58"/>
      <c r="F13" s="58"/>
      <c r="G13" s="58"/>
      <c r="H13" s="59"/>
      <c r="I13" s="5"/>
      <c r="J13" s="5"/>
      <c r="K13" s="5"/>
      <c r="L13" s="5"/>
      <c r="M13" s="5"/>
      <c r="N13" s="5"/>
      <c r="O13" s="5"/>
    </row>
    <row r="14" spans="1:15" x14ac:dyDescent="0.25">
      <c r="A14" s="13" t="s">
        <v>0</v>
      </c>
      <c r="B14" s="14">
        <f>SUM(B11)</f>
        <v>1</v>
      </c>
      <c r="C14" s="15"/>
      <c r="D14" s="15"/>
      <c r="E14" s="15"/>
      <c r="F14" s="15"/>
      <c r="G14" s="15"/>
      <c r="H14" s="16"/>
      <c r="I14" s="5"/>
      <c r="J14" s="5"/>
      <c r="K14" s="5"/>
      <c r="L14" s="5"/>
      <c r="M14" s="5"/>
      <c r="N14" s="5"/>
      <c r="O14" s="5"/>
    </row>
    <row r="15" spans="1:15" x14ac:dyDescent="0.25">
      <c r="A15" s="17" t="s">
        <v>1</v>
      </c>
      <c r="B15" s="18">
        <f>SUM(C11)</f>
        <v>0</v>
      </c>
      <c r="C15" s="19"/>
      <c r="D15" s="19"/>
      <c r="E15" s="19"/>
      <c r="F15" s="19"/>
      <c r="G15" s="19"/>
      <c r="H15" s="20"/>
      <c r="I15" s="5"/>
      <c r="J15" s="5"/>
      <c r="K15" s="5"/>
      <c r="L15" s="5"/>
      <c r="M15" s="5"/>
      <c r="N15" s="5"/>
      <c r="O15" s="5"/>
    </row>
    <row r="16" spans="1:15" x14ac:dyDescent="0.25">
      <c r="A16" s="17" t="s">
        <v>2</v>
      </c>
      <c r="B16" s="18">
        <f>SUM(D11)</f>
        <v>0</v>
      </c>
      <c r="C16" s="19"/>
      <c r="D16" s="19"/>
      <c r="E16" s="19"/>
      <c r="F16" s="19"/>
      <c r="G16" s="19"/>
      <c r="H16" s="20"/>
      <c r="I16" s="5"/>
      <c r="J16" s="65" t="s">
        <v>22</v>
      </c>
      <c r="K16" s="65"/>
      <c r="L16" s="65"/>
      <c r="M16" s="65"/>
      <c r="N16" s="5"/>
      <c r="O16" s="5"/>
    </row>
    <row r="17" spans="1:13" x14ac:dyDescent="0.25">
      <c r="A17" s="17" t="s">
        <v>3</v>
      </c>
      <c r="B17" s="18">
        <f>SUM(E11)</f>
        <v>0</v>
      </c>
      <c r="C17" s="19"/>
      <c r="D17" s="19"/>
      <c r="E17" s="19"/>
      <c r="F17" s="19"/>
      <c r="G17" s="19"/>
      <c r="H17" s="20"/>
      <c r="I17" s="5"/>
      <c r="J17" s="65"/>
      <c r="K17" s="65"/>
      <c r="L17" s="65"/>
      <c r="M17" s="65"/>
    </row>
    <row r="18" spans="1:13" x14ac:dyDescent="0.25">
      <c r="A18" s="17" t="s">
        <v>4</v>
      </c>
      <c r="B18" s="18">
        <f>SUM(F11)</f>
        <v>0</v>
      </c>
      <c r="C18" s="19"/>
      <c r="D18" s="19"/>
      <c r="E18" s="19"/>
      <c r="F18" s="19"/>
      <c r="G18" s="19"/>
      <c r="H18" s="20"/>
      <c r="I18" s="5"/>
      <c r="J18" s="65"/>
      <c r="K18" s="65"/>
      <c r="L18" s="65"/>
      <c r="M18" s="65"/>
    </row>
    <row r="19" spans="1:13" x14ac:dyDescent="0.25">
      <c r="A19" s="17" t="s">
        <v>5</v>
      </c>
      <c r="B19" s="18">
        <f>SUM(G11)</f>
        <v>1</v>
      </c>
      <c r="C19" s="19"/>
      <c r="D19" s="19"/>
      <c r="E19" s="19"/>
      <c r="F19" s="19"/>
      <c r="G19" s="19"/>
      <c r="H19" s="20"/>
      <c r="I19" s="5"/>
      <c r="J19" s="65"/>
      <c r="K19" s="65"/>
      <c r="L19" s="65"/>
      <c r="M19" s="65"/>
    </row>
    <row r="20" spans="1:13" ht="15.75" thickBot="1" x14ac:dyDescent="0.3">
      <c r="A20" s="21" t="s">
        <v>6</v>
      </c>
      <c r="B20" s="22">
        <f>SUM(H11)</f>
        <v>1</v>
      </c>
      <c r="C20" s="23"/>
      <c r="D20" s="23"/>
      <c r="E20" s="23"/>
      <c r="F20" s="23"/>
      <c r="G20" s="23"/>
      <c r="H20" s="24"/>
      <c r="I20" s="5"/>
      <c r="J20" s="65"/>
      <c r="K20" s="65"/>
      <c r="L20" s="65"/>
      <c r="M20" s="65"/>
    </row>
    <row r="21" spans="1:13" ht="15.75" thickBot="1" x14ac:dyDescent="0.3">
      <c r="A21" s="56" t="s">
        <v>8</v>
      </c>
      <c r="B21" s="1">
        <f>SUM(B14:H20)</f>
        <v>3</v>
      </c>
      <c r="C21" s="1"/>
      <c r="D21" s="1"/>
      <c r="E21" s="1"/>
      <c r="F21" s="1"/>
      <c r="G21" s="1"/>
      <c r="H21" s="1"/>
      <c r="I21" s="5"/>
      <c r="J21" s="5"/>
    </row>
    <row r="22" spans="1:13" ht="15.75" thickBot="1" x14ac:dyDescent="0.3">
      <c r="A22" s="25"/>
      <c r="B22" s="48"/>
      <c r="C22" s="48"/>
      <c r="D22" s="48"/>
      <c r="E22" s="48"/>
      <c r="F22" s="48"/>
      <c r="G22" s="48"/>
      <c r="H22" s="48"/>
      <c r="I22" s="5"/>
      <c r="J22" s="5"/>
    </row>
    <row r="23" spans="1:13" ht="15.75" thickBot="1" x14ac:dyDescent="0.3">
      <c r="A23" s="60" t="s">
        <v>20</v>
      </c>
      <c r="B23" s="61"/>
      <c r="C23" s="5"/>
      <c r="D23" s="5"/>
      <c r="E23" s="5"/>
      <c r="F23" s="62" t="s">
        <v>21</v>
      </c>
      <c r="G23" s="63"/>
      <c r="H23" s="64"/>
      <c r="I23" s="5"/>
      <c r="J23" s="5"/>
    </row>
    <row r="24" spans="1:13" x14ac:dyDescent="0.25">
      <c r="A24" s="2" t="s">
        <v>9</v>
      </c>
      <c r="B24" s="29">
        <f>COUNTIF(B5:H10,"BUS")</f>
        <v>0</v>
      </c>
      <c r="C24" s="5"/>
      <c r="F24" s="54">
        <v>1.1875</v>
      </c>
      <c r="G24" s="55"/>
      <c r="H24" s="45">
        <f>COUNTA(B5:H5)-COUNT(B5:H5)+SUM(B5:H5)</f>
        <v>1</v>
      </c>
      <c r="I24" s="5"/>
      <c r="J24" s="5"/>
    </row>
    <row r="25" spans="1:13" x14ac:dyDescent="0.25">
      <c r="A25" s="3" t="s">
        <v>10</v>
      </c>
      <c r="B25" s="9">
        <f>COUNTIF(B5:H10,"CHA")</f>
        <v>1</v>
      </c>
      <c r="C25" s="5"/>
      <c r="F25" s="51">
        <v>1.1979166666666701</v>
      </c>
      <c r="G25" s="50"/>
      <c r="H25" s="46">
        <f>COUNTA(B6:H6)-COUNT(B6:H6)+SUM(B6:H6)</f>
        <v>1</v>
      </c>
      <c r="I25" s="5"/>
      <c r="J25" s="5"/>
    </row>
    <row r="26" spans="1:13" x14ac:dyDescent="0.25">
      <c r="A26" s="3" t="s">
        <v>11</v>
      </c>
      <c r="B26" s="9">
        <f>COUNTIF(B5:H10,"CRI")</f>
        <v>0</v>
      </c>
      <c r="C26" s="5"/>
      <c r="F26" s="51">
        <v>1.2083333333333399</v>
      </c>
      <c r="G26" s="50"/>
      <c r="H26" s="46">
        <f>COUNTA(B7:H7)-COUNT(B7:H7)+SUM(B7:H7)</f>
        <v>0</v>
      </c>
      <c r="I26" s="5"/>
      <c r="J26" s="5"/>
    </row>
    <row r="27" spans="1:13" x14ac:dyDescent="0.25">
      <c r="A27" s="3" t="s">
        <v>12</v>
      </c>
      <c r="B27" s="9">
        <f>COUNTIF(B5:H10,"ECU")</f>
        <v>2</v>
      </c>
      <c r="C27" s="5"/>
      <c r="F27" s="51">
        <v>1.21875</v>
      </c>
      <c r="G27" s="50"/>
      <c r="H27" s="46">
        <f>COUNTA(B8:H8)-COUNT(B8:H8)+SUM(B8:H8)</f>
        <v>0</v>
      </c>
      <c r="I27" s="5"/>
      <c r="J27" s="5"/>
    </row>
    <row r="28" spans="1:13" x14ac:dyDescent="0.25">
      <c r="A28" s="3" t="s">
        <v>13</v>
      </c>
      <c r="B28" s="9">
        <f>COUNTIF(B5:H10,"PRI")</f>
        <v>0</v>
      </c>
      <c r="C28" s="5"/>
      <c r="F28" s="51">
        <v>1.2291666666666701</v>
      </c>
      <c r="G28" s="50"/>
      <c r="H28" s="46">
        <f>COUNTA(B9:H9)-COUNT(B9:H9)+SUM(B9:H9)</f>
        <v>1</v>
      </c>
      <c r="I28" s="5"/>
      <c r="J28" s="5"/>
    </row>
    <row r="29" spans="1:13" ht="15.75" thickBot="1" x14ac:dyDescent="0.3">
      <c r="A29" s="3" t="s">
        <v>14</v>
      </c>
      <c r="B29" s="9">
        <f>COUNTIF(B5:H10,"REN")</f>
        <v>0</v>
      </c>
      <c r="C29" s="5"/>
      <c r="F29" s="52">
        <v>1.2395833333333399</v>
      </c>
      <c r="G29" s="53"/>
      <c r="H29" s="47">
        <f>COUNTA(B10:H10)-COUNT(B10:H10)+SUM(B10:H10)</f>
        <v>0</v>
      </c>
      <c r="I29" s="5"/>
      <c r="J29" s="5"/>
    </row>
    <row r="30" spans="1:13" x14ac:dyDescent="0.25">
      <c r="A30" s="3" t="s">
        <v>15</v>
      </c>
      <c r="B30" s="9">
        <f>COUNTIF(B5:H10,"STS")</f>
        <v>0</v>
      </c>
      <c r="C30" s="5"/>
      <c r="D30" s="5"/>
      <c r="E30" s="5"/>
      <c r="F30" s="5"/>
      <c r="G30" s="5"/>
      <c r="H30" s="5"/>
      <c r="I30" s="5"/>
      <c r="J30" s="5"/>
    </row>
    <row r="31" spans="1:13" ht="15.75" thickBot="1" x14ac:dyDescent="0.3">
      <c r="A31" s="4" t="s">
        <v>16</v>
      </c>
      <c r="B31" s="32">
        <f>COUNTIF(B5:H10,"VSC")</f>
        <v>0</v>
      </c>
      <c r="C31" s="5"/>
      <c r="D31" s="5"/>
      <c r="E31" s="5"/>
      <c r="F31" s="5"/>
      <c r="G31" s="5"/>
      <c r="H31" s="5"/>
      <c r="I31" s="5"/>
      <c r="J31" s="5"/>
    </row>
    <row r="32" spans="1:1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</row>
    <row r="33" spans="1:15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</row>
    <row r="34" spans="1:15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</row>
    <row r="35" spans="1:15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</row>
    <row r="36" spans="1:15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</row>
  </sheetData>
  <mergeCells count="21">
    <mergeCell ref="F26:G26"/>
    <mergeCell ref="F27:G27"/>
    <mergeCell ref="F28:G28"/>
    <mergeCell ref="F29:G29"/>
    <mergeCell ref="J16:M20"/>
    <mergeCell ref="J7:M10"/>
    <mergeCell ref="A23:B23"/>
    <mergeCell ref="F23:H23"/>
    <mergeCell ref="F24:G24"/>
    <mergeCell ref="F25:G25"/>
    <mergeCell ref="B20:H20"/>
    <mergeCell ref="B21:H21"/>
    <mergeCell ref="B2:H2"/>
    <mergeCell ref="B1:H1"/>
    <mergeCell ref="B13:H13"/>
    <mergeCell ref="B14:H14"/>
    <mergeCell ref="B15:H15"/>
    <mergeCell ref="B16:H16"/>
    <mergeCell ref="B17:H17"/>
    <mergeCell ref="B18:H18"/>
    <mergeCell ref="B19:H19"/>
  </mergeCells>
  <conditionalFormatting sqref="B14:B22">
    <cfRule type="dataBar" priority="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{CACB73E6-071D-417E-A88B-2B02164F1D18}</x14:id>
        </ext>
      </extLst>
    </cfRule>
  </conditionalFormatting>
  <conditionalFormatting sqref="B14:H20">
    <cfRule type="dataBar" priority="2">
      <dataBar>
        <cfvo type="min"/>
        <cfvo type="max"/>
        <color theme="9" tint="0.39997558519241921"/>
      </dataBar>
      <extLst>
        <ext xmlns:x14="http://schemas.microsoft.com/office/spreadsheetml/2009/9/main" uri="{B025F937-C7B1-47D3-B67F-A62EFF666E3E}">
          <x14:id>{6A3C9984-711A-41F5-B3B3-389408579AD0}</x14:id>
        </ext>
      </extLst>
    </cfRule>
  </conditionalFormatting>
  <conditionalFormatting sqref="B21:H22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{E9301AF3-75C1-4AE3-995F-41D2CE9B11A8}</x14:id>
        </ext>
      </extLst>
    </cfRule>
  </conditionalFormatting>
  <dataValidations count="1">
    <dataValidation type="list" allowBlank="1" showInputMessage="1" showErrorMessage="1" sqref="B5:I10">
      <formula1>Communes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CB73E6-071D-417E-A88B-2B02164F1D18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B14:B22</xm:sqref>
        </x14:conditionalFormatting>
        <x14:conditionalFormatting xmlns:xm="http://schemas.microsoft.com/office/excel/2006/main">
          <x14:cfRule type="dataBar" id="{6A3C9984-711A-41F5-B3B3-389408579AD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B14:H20</xm:sqref>
        </x14:conditionalFormatting>
        <x14:conditionalFormatting xmlns:xm="http://schemas.microsoft.com/office/excel/2006/main">
          <x14:cfRule type="dataBar" id="{E9301AF3-75C1-4AE3-995F-41D2CE9B11A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B21:H22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KTA</dc:creator>
  <cp:lastModifiedBy>KTA</cp:lastModifiedBy>
  <dcterms:created xsi:type="dcterms:W3CDTF">2014-11-15T22:14:59Z</dcterms:created>
  <dcterms:modified xsi:type="dcterms:W3CDTF">2014-11-15T22:53:41Z</dcterms:modified>
</cp:coreProperties>
</file>