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A\Documents\Excel\"/>
    </mc:Choice>
  </mc:AlternateContent>
  <bookViews>
    <workbookView xWindow="0" yWindow="0" windowWidth="25200" windowHeight="11985"/>
  </bookViews>
  <sheets>
    <sheet name="Feuil1" sheetId="1" r:id="rId1"/>
  </sheets>
  <externalReferences>
    <externalReference r:id="rId2"/>
  </externalReferences>
  <definedNames>
    <definedName name="Communes">[1]Données!$B$17:$B$25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31" i="1"/>
  <c r="C30" i="1"/>
  <c r="C29" i="1"/>
  <c r="C28" i="1"/>
  <c r="C27" i="1"/>
  <c r="C26" i="1"/>
  <c r="C25" i="1"/>
  <c r="C24" i="1"/>
  <c r="I10" i="1"/>
  <c r="C20" i="1" s="1"/>
  <c r="H10" i="1"/>
  <c r="C19" i="1" s="1"/>
  <c r="G10" i="1"/>
  <c r="C18" i="1" s="1"/>
  <c r="F10" i="1"/>
  <c r="C17" i="1" s="1"/>
  <c r="E10" i="1"/>
  <c r="C16" i="1" s="1"/>
  <c r="D10" i="1"/>
  <c r="C15" i="1" s="1"/>
  <c r="C14" i="1" l="1"/>
  <c r="C21" i="1" s="1"/>
</calcChain>
</file>

<file path=xl/sharedStrings.xml><?xml version="1.0" encoding="utf-8"?>
<sst xmlns="http://schemas.openxmlformats.org/spreadsheetml/2006/main" count="44" uniqueCount="24">
  <si>
    <t>LU</t>
  </si>
  <si>
    <t>MA</t>
  </si>
  <si>
    <t>ME</t>
  </si>
  <si>
    <t>JE</t>
  </si>
  <si>
    <t>VE</t>
  </si>
  <si>
    <t>SA</t>
  </si>
  <si>
    <t>DI</t>
  </si>
  <si>
    <t>CRI</t>
  </si>
  <si>
    <t>PRI</t>
  </si>
  <si>
    <t>BUS</t>
  </si>
  <si>
    <t>ECU</t>
  </si>
  <si>
    <t>CHA</t>
  </si>
  <si>
    <t>TOT :</t>
  </si>
  <si>
    <t>Formule (=NBVAL(P14:P19)-NB(P14:P19)+SOMME(P14:P19))</t>
  </si>
  <si>
    <t>CAS</t>
  </si>
  <si>
    <t>formule (=NB.SI(F20:F26;"BUS")</t>
  </si>
  <si>
    <t>REN</t>
  </si>
  <si>
    <t>STS</t>
  </si>
  <si>
    <t>VSC</t>
  </si>
  <si>
    <t>Heure</t>
  </si>
  <si>
    <t>Jours</t>
  </si>
  <si>
    <t xml:space="preserve">Lieux </t>
  </si>
  <si>
    <t>Comment trouver le Nb de fois que l'heure est sélectionnée par semaine / Mois / Année au moyen du texte du menu déroulant ?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</si>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</sst>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164" fontId="0" fillId="3" borderId="1" xfId="0" applyNumberFormat="1" applyFill="1" applyBorder="1" applyAlignment="1">
      <alignment horizontal="center" textRotation="90"/>
    </xf>
    <xf numFmtId="164" fontId="0" fillId="3" borderId="2" xfId="0" applyNumberFormat="1" applyFill="1" applyBorder="1" applyAlignment="1">
      <alignment horizontal="center" textRotation="90"/>
    </xf>
    <xf numFmtId="164" fontId="0" fillId="3" borderId="3" xfId="0" applyNumberFormat="1" applyFill="1" applyBorder="1" applyAlignment="1">
      <alignment horizontal="center" textRotation="9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2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20" fontId="0" fillId="0" borderId="13" xfId="0" applyNumberFormat="1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" fillId="4" borderId="16" xfId="0" applyFont="1" applyFill="1" applyBorder="1"/>
    <xf numFmtId="0" fontId="2" fillId="2" borderId="0" xfId="0" applyFont="1" applyFill="1"/>
    <xf numFmtId="164" fontId="0" fillId="3" borderId="17" xfId="0" applyNumberFormat="1" applyFill="1" applyBorder="1" applyAlignment="1">
      <alignment horizontal="center" textRotation="90"/>
    </xf>
    <xf numFmtId="164" fontId="0" fillId="3" borderId="18" xfId="0" applyNumberFormat="1" applyFill="1" applyBorder="1" applyAlignment="1">
      <alignment horizontal="center" textRotation="90"/>
    </xf>
    <xf numFmtId="164" fontId="0" fillId="3" borderId="19" xfId="0" applyNumberFormat="1" applyFill="1" applyBorder="1" applyAlignment="1">
      <alignment horizontal="center" textRotation="90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5" fillId="5" borderId="0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5" fillId="5" borderId="2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0" fontId="0" fillId="0" borderId="9" xfId="0" applyNumberFormat="1" applyBorder="1"/>
    <xf numFmtId="0" fontId="0" fillId="5" borderId="9" xfId="0" applyFill="1" applyBorder="1"/>
    <xf numFmtId="0" fontId="3" fillId="0" borderId="11" xfId="0" applyFont="1" applyFill="1" applyBorder="1" applyAlignment="1">
      <alignment horizontal="center" vertical="center"/>
    </xf>
    <xf numFmtId="0" fontId="0" fillId="5" borderId="7" xfId="0" applyFill="1" applyBorder="1"/>
    <xf numFmtId="0" fontId="3" fillId="0" borderId="4" xfId="0" applyFont="1" applyFill="1" applyBorder="1" applyAlignment="1">
      <alignment horizontal="center" vertical="center"/>
    </xf>
    <xf numFmtId="0" fontId="1" fillId="6" borderId="16" xfId="0" applyFont="1" applyFill="1" applyBorder="1"/>
    <xf numFmtId="0" fontId="1" fillId="6" borderId="16" xfId="0" applyFont="1" applyFill="1" applyBorder="1" applyAlignment="1">
      <alignment vertical="center"/>
    </xf>
    <xf numFmtId="0" fontId="1" fillId="6" borderId="1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19050</xdr:rowOff>
    </xdr:from>
    <xdr:to>
      <xdr:col>9</xdr:col>
      <xdr:colOff>581025</xdr:colOff>
      <xdr:row>9</xdr:row>
      <xdr:rowOff>190500</xdr:rowOff>
    </xdr:to>
    <xdr:sp macro="" textlink="">
      <xdr:nvSpPr>
        <xdr:cNvPr id="10" name="Flèche gauche 9"/>
        <xdr:cNvSpPr/>
      </xdr:nvSpPr>
      <xdr:spPr>
        <a:xfrm>
          <a:off x="11258550" y="3971925"/>
          <a:ext cx="485775" cy="1714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28575</xdr:colOff>
      <xdr:row>23</xdr:row>
      <xdr:rowOff>9525</xdr:rowOff>
    </xdr:from>
    <xdr:to>
      <xdr:col>4</xdr:col>
      <xdr:colOff>219075</xdr:colOff>
      <xdr:row>23</xdr:row>
      <xdr:rowOff>180975</xdr:rowOff>
    </xdr:to>
    <xdr:sp macro="" textlink="">
      <xdr:nvSpPr>
        <xdr:cNvPr id="11" name="Flèche gauche 10"/>
        <xdr:cNvSpPr/>
      </xdr:nvSpPr>
      <xdr:spPr>
        <a:xfrm>
          <a:off x="9515475" y="6515100"/>
          <a:ext cx="485775" cy="1714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9</xdr:col>
      <xdr:colOff>247650</xdr:colOff>
      <xdr:row>15</xdr:row>
      <xdr:rowOff>123825</xdr:rowOff>
    </xdr:from>
    <xdr:to>
      <xdr:col>14</xdr:col>
      <xdr:colOff>495301</xdr:colOff>
      <xdr:row>23</xdr:row>
      <xdr:rowOff>0</xdr:rowOff>
    </xdr:to>
    <xdr:sp macro="" textlink="">
      <xdr:nvSpPr>
        <xdr:cNvPr id="12" name="Nuage 11"/>
        <xdr:cNvSpPr/>
      </xdr:nvSpPr>
      <xdr:spPr>
        <a:xfrm>
          <a:off x="2952750" y="3238500"/>
          <a:ext cx="2581276" cy="1438275"/>
        </a:xfrm>
        <a:prstGeom prst="cloud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314325</xdr:colOff>
      <xdr:row>5</xdr:row>
      <xdr:rowOff>114300</xdr:rowOff>
    </xdr:from>
    <xdr:to>
      <xdr:col>11</xdr:col>
      <xdr:colOff>619125</xdr:colOff>
      <xdr:row>16</xdr:row>
      <xdr:rowOff>38100</xdr:rowOff>
    </xdr:to>
    <xdr:cxnSp macro="">
      <xdr:nvCxnSpPr>
        <xdr:cNvPr id="13" name="Connecteur droit avec flèche 12"/>
        <xdr:cNvCxnSpPr/>
      </xdr:nvCxnSpPr>
      <xdr:spPr>
        <a:xfrm flipH="1" flipV="1">
          <a:off x="9067800" y="3286125"/>
          <a:ext cx="3657600" cy="2085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619125</xdr:colOff>
      <xdr:row>2</xdr:row>
      <xdr:rowOff>152400</xdr:rowOff>
    </xdr:from>
    <xdr:to>
      <xdr:col>18</xdr:col>
      <xdr:colOff>123825</xdr:colOff>
      <xdr:row>12</xdr:row>
      <xdr:rowOff>19050</xdr:rowOff>
    </xdr:to>
    <xdr:sp macro="" textlink="">
      <xdr:nvSpPr>
        <xdr:cNvPr id="14" name="Nuage 13"/>
        <xdr:cNvSpPr/>
      </xdr:nvSpPr>
      <xdr:spPr>
        <a:xfrm>
          <a:off x="7181850" y="733425"/>
          <a:ext cx="1028700" cy="1819275"/>
        </a:xfrm>
        <a:prstGeom prst="cloud">
          <a:avLst/>
        </a:prstGeom>
        <a:ln w="28575"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%20criminel_v2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OMPARAISON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7">
          <cell r="B17">
            <v>0</v>
          </cell>
        </row>
        <row r="18">
          <cell r="B18" t="str">
            <v>BUS</v>
          </cell>
        </row>
        <row r="19">
          <cell r="B19" t="str">
            <v>CHA</v>
          </cell>
        </row>
        <row r="20">
          <cell r="B20" t="str">
            <v>CRI</v>
          </cell>
        </row>
        <row r="21">
          <cell r="B21" t="str">
            <v>ECU</v>
          </cell>
        </row>
        <row r="22">
          <cell r="B22" t="str">
            <v>PRI</v>
          </cell>
        </row>
        <row r="23">
          <cell r="B23" t="str">
            <v>REN</v>
          </cell>
        </row>
        <row r="24">
          <cell r="B24" t="str">
            <v>STS</v>
          </cell>
        </row>
        <row r="25">
          <cell r="B25" t="str">
            <v>VSC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activeCell="S24" sqref="S24"/>
    </sheetView>
  </sheetViews>
  <sheetFormatPr baseColWidth="10" defaultRowHeight="15" x14ac:dyDescent="0.25"/>
  <cols>
    <col min="1" max="1" width="6.42578125" customWidth="1"/>
    <col min="2" max="2" width="1.140625" customWidth="1"/>
    <col min="3" max="9" width="4.7109375" customWidth="1"/>
    <col min="10" max="10" width="3.85546875" customWidth="1"/>
    <col min="11" max="11" width="6.28515625" customWidth="1"/>
    <col min="13" max="13" width="2" customWidth="1"/>
  </cols>
  <sheetData>
    <row r="1" spans="1:16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0" thickBot="1" x14ac:dyDescent="0.3">
      <c r="A2" s="1"/>
      <c r="B2" s="1"/>
      <c r="C2" s="2">
        <v>41638</v>
      </c>
      <c r="D2" s="3">
        <v>41639</v>
      </c>
      <c r="E2" s="3">
        <v>41640</v>
      </c>
      <c r="F2" s="3">
        <v>41641</v>
      </c>
      <c r="G2" s="3">
        <v>41642</v>
      </c>
      <c r="H2" s="3">
        <v>41643</v>
      </c>
      <c r="I2" s="4">
        <v>41644</v>
      </c>
      <c r="J2" s="1"/>
      <c r="K2" s="1"/>
      <c r="L2" s="1"/>
      <c r="M2" s="1"/>
      <c r="N2" s="1"/>
      <c r="O2" s="1"/>
      <c r="P2" s="1"/>
    </row>
    <row r="3" spans="1:16" ht="15.75" thickBot="1" x14ac:dyDescent="0.3">
      <c r="A3" s="49" t="s">
        <v>19</v>
      </c>
      <c r="B3" s="1"/>
      <c r="C3" s="5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7" t="s">
        <v>6</v>
      </c>
      <c r="J3" s="1"/>
      <c r="K3" s="1"/>
      <c r="L3" s="1"/>
      <c r="M3" s="1"/>
      <c r="N3" s="1"/>
      <c r="O3" s="1"/>
      <c r="P3" s="1"/>
    </row>
    <row r="4" spans="1:16" x14ac:dyDescent="0.25">
      <c r="A4" s="8">
        <v>1.1875</v>
      </c>
      <c r="B4" s="1"/>
      <c r="C4" s="9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1">
        <v>0</v>
      </c>
      <c r="J4" s="1"/>
      <c r="K4" s="1"/>
      <c r="L4" s="1"/>
      <c r="M4" s="1"/>
      <c r="N4" s="1"/>
      <c r="O4" s="1"/>
      <c r="P4" s="1"/>
    </row>
    <row r="5" spans="1:16" x14ac:dyDescent="0.25">
      <c r="A5" s="8">
        <v>1.1979166666666701</v>
      </c>
      <c r="B5" s="1"/>
      <c r="C5" s="12" t="s">
        <v>7</v>
      </c>
      <c r="D5" s="13">
        <v>0</v>
      </c>
      <c r="E5" s="13" t="s">
        <v>8</v>
      </c>
      <c r="F5" s="13">
        <v>0</v>
      </c>
      <c r="G5" s="13" t="s">
        <v>9</v>
      </c>
      <c r="H5" s="13">
        <v>0</v>
      </c>
      <c r="I5" s="14">
        <v>0</v>
      </c>
      <c r="J5" s="1"/>
      <c r="K5" s="1"/>
      <c r="L5" s="1"/>
      <c r="M5" s="1"/>
      <c r="N5" s="1"/>
      <c r="O5" s="1"/>
      <c r="P5" s="1"/>
    </row>
    <row r="6" spans="1:16" x14ac:dyDescent="0.25">
      <c r="A6" s="8">
        <v>1.2083333333333399</v>
      </c>
      <c r="B6" s="1"/>
      <c r="C6" s="12">
        <v>0</v>
      </c>
      <c r="D6" s="13" t="s">
        <v>10</v>
      </c>
      <c r="E6" s="13">
        <v>0</v>
      </c>
      <c r="F6" s="13">
        <v>0</v>
      </c>
      <c r="G6" s="13" t="s">
        <v>11</v>
      </c>
      <c r="H6" s="13">
        <v>0</v>
      </c>
      <c r="I6" s="14">
        <v>0</v>
      </c>
      <c r="J6" s="1"/>
      <c r="K6" s="1"/>
      <c r="L6" s="1"/>
      <c r="M6" s="1"/>
      <c r="N6" s="1"/>
      <c r="O6" s="1"/>
      <c r="P6" s="1"/>
    </row>
    <row r="7" spans="1:16" x14ac:dyDescent="0.25">
      <c r="A7" s="8">
        <v>1.21875</v>
      </c>
      <c r="B7" s="1"/>
      <c r="C7" s="12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4">
        <v>0</v>
      </c>
      <c r="J7" s="1"/>
      <c r="K7" s="1"/>
      <c r="L7" s="1"/>
      <c r="M7" s="1"/>
      <c r="N7" s="1"/>
      <c r="O7" s="1"/>
      <c r="P7" s="1"/>
    </row>
    <row r="8" spans="1:16" x14ac:dyDescent="0.25">
      <c r="A8" s="8">
        <v>1.2291666666666701</v>
      </c>
      <c r="B8" s="1"/>
      <c r="C8" s="12">
        <v>0</v>
      </c>
      <c r="D8" s="13">
        <v>0</v>
      </c>
      <c r="E8" s="13">
        <v>0</v>
      </c>
      <c r="F8" s="13" t="s">
        <v>8</v>
      </c>
      <c r="G8" s="13">
        <v>0</v>
      </c>
      <c r="H8" s="13">
        <v>0</v>
      </c>
      <c r="I8" s="14">
        <v>0</v>
      </c>
      <c r="J8" s="1"/>
      <c r="K8" s="1"/>
      <c r="L8" s="1"/>
      <c r="M8" s="1"/>
      <c r="N8" s="1"/>
      <c r="O8" s="1"/>
      <c r="P8" s="1"/>
    </row>
    <row r="9" spans="1:16" ht="15.75" thickBot="1" x14ac:dyDescent="0.3">
      <c r="A9" s="15">
        <v>1.2395833333333399</v>
      </c>
      <c r="B9" s="1"/>
      <c r="C9" s="16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8">
        <v>0</v>
      </c>
      <c r="J9" s="1"/>
      <c r="K9" s="1"/>
      <c r="L9" s="1"/>
      <c r="M9" s="1"/>
      <c r="N9" s="1"/>
      <c r="O9" s="1"/>
      <c r="P9" s="1"/>
    </row>
    <row r="10" spans="1:16" ht="15.75" thickBot="1" x14ac:dyDescent="0.3">
      <c r="A10" s="48" t="s">
        <v>12</v>
      </c>
      <c r="B10" s="1"/>
      <c r="C10" s="50">
        <f>COUNTA(C4:C9)-COUNT(C4:C9)+SUM(C4:C9)</f>
        <v>1</v>
      </c>
      <c r="D10" s="50">
        <f t="shared" ref="D10:I10" si="0">COUNTA(D4:D9)-COUNT(D4:D9)+SUM(D4:D9)</f>
        <v>1</v>
      </c>
      <c r="E10" s="50">
        <f t="shared" si="0"/>
        <v>1</v>
      </c>
      <c r="F10" s="50">
        <f t="shared" si="0"/>
        <v>1</v>
      </c>
      <c r="G10" s="50">
        <f t="shared" si="0"/>
        <v>2</v>
      </c>
      <c r="H10" s="50">
        <f t="shared" si="0"/>
        <v>0</v>
      </c>
      <c r="I10" s="50">
        <f t="shared" si="0"/>
        <v>0</v>
      </c>
      <c r="J10" s="1"/>
      <c r="K10" s="20" t="s">
        <v>13</v>
      </c>
      <c r="L10" s="1"/>
      <c r="M10" s="1"/>
      <c r="N10" s="1"/>
      <c r="O10" s="1"/>
      <c r="P10" s="1"/>
    </row>
    <row r="11" spans="1:16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5.75" thickBot="1" x14ac:dyDescent="0.3">
      <c r="A12" s="1"/>
      <c r="B12" s="1"/>
      <c r="C12" s="21"/>
      <c r="D12" s="22"/>
      <c r="E12" s="22"/>
      <c r="F12" s="22"/>
      <c r="G12" s="22"/>
      <c r="H12" s="22"/>
      <c r="I12" s="23"/>
      <c r="J12" s="1"/>
      <c r="K12" s="1"/>
      <c r="L12" s="1"/>
      <c r="M12" s="1"/>
      <c r="N12" s="1"/>
      <c r="O12" s="1"/>
      <c r="P12" s="1"/>
    </row>
    <row r="13" spans="1:16" ht="15.75" thickBot="1" x14ac:dyDescent="0.3">
      <c r="A13" s="49" t="s">
        <v>20</v>
      </c>
      <c r="B13" s="1"/>
      <c r="C13" s="24"/>
      <c r="D13" s="25"/>
      <c r="E13" s="25"/>
      <c r="F13" s="25"/>
      <c r="G13" s="25"/>
      <c r="H13" s="25"/>
      <c r="I13" s="26"/>
      <c r="J13" s="1"/>
      <c r="K13" s="1"/>
      <c r="L13" s="1"/>
      <c r="M13" s="1"/>
      <c r="N13" s="1"/>
      <c r="O13" s="1"/>
      <c r="P13" s="1"/>
    </row>
    <row r="14" spans="1:16" x14ac:dyDescent="0.25">
      <c r="A14" s="27" t="s">
        <v>0</v>
      </c>
      <c r="B14" s="1"/>
      <c r="C14" s="28">
        <f>SUM(C10)</f>
        <v>1</v>
      </c>
      <c r="D14" s="29"/>
      <c r="E14" s="29"/>
      <c r="F14" s="29"/>
      <c r="G14" s="29"/>
      <c r="H14" s="29"/>
      <c r="I14" s="30"/>
      <c r="J14" s="1"/>
      <c r="K14" s="1"/>
      <c r="L14" s="1"/>
      <c r="M14" s="1"/>
      <c r="N14" s="1"/>
      <c r="O14" s="1"/>
      <c r="P14" s="1"/>
    </row>
    <row r="15" spans="1:16" x14ac:dyDescent="0.25">
      <c r="A15" s="31" t="s">
        <v>1</v>
      </c>
      <c r="B15" s="1"/>
      <c r="C15" s="32">
        <f>SUM(D10)</f>
        <v>1</v>
      </c>
      <c r="D15" s="33"/>
      <c r="E15" s="33"/>
      <c r="F15" s="33"/>
      <c r="G15" s="33"/>
      <c r="H15" s="33"/>
      <c r="I15" s="34"/>
      <c r="J15" s="1"/>
      <c r="K15" s="1"/>
      <c r="L15" s="1"/>
      <c r="M15" s="1"/>
      <c r="N15" s="1"/>
      <c r="O15" s="1"/>
      <c r="P15" s="1"/>
    </row>
    <row r="16" spans="1:16" x14ac:dyDescent="0.25">
      <c r="A16" s="31" t="s">
        <v>2</v>
      </c>
      <c r="B16" s="1"/>
      <c r="C16" s="32">
        <f>SUM(E10)</f>
        <v>1</v>
      </c>
      <c r="D16" s="33"/>
      <c r="E16" s="33"/>
      <c r="F16" s="33"/>
      <c r="G16" s="33"/>
      <c r="H16" s="33"/>
      <c r="I16" s="34"/>
      <c r="J16" s="1"/>
      <c r="K16" s="1"/>
      <c r="L16" s="1"/>
      <c r="M16" s="1"/>
      <c r="N16" s="1"/>
      <c r="O16" s="1"/>
      <c r="P16" s="1"/>
    </row>
    <row r="17" spans="1:16" ht="15.75" thickBot="1" x14ac:dyDescent="0.3">
      <c r="A17" s="31" t="s">
        <v>3</v>
      </c>
      <c r="B17" s="1"/>
      <c r="C17" s="32">
        <f>SUM(F10)</f>
        <v>1</v>
      </c>
      <c r="D17" s="33"/>
      <c r="E17" s="33"/>
      <c r="F17" s="33"/>
      <c r="G17" s="33"/>
      <c r="H17" s="33"/>
      <c r="I17" s="34"/>
      <c r="J17" s="1"/>
      <c r="K17" s="1"/>
      <c r="L17" s="1"/>
      <c r="M17" s="1"/>
      <c r="N17" s="1"/>
      <c r="O17" s="1"/>
      <c r="P17" s="1"/>
    </row>
    <row r="18" spans="1:16" x14ac:dyDescent="0.25">
      <c r="A18" s="31" t="s">
        <v>4</v>
      </c>
      <c r="B18" s="1"/>
      <c r="C18" s="32">
        <f>SUM(G10)</f>
        <v>2</v>
      </c>
      <c r="D18" s="33"/>
      <c r="E18" s="33"/>
      <c r="F18" s="33"/>
      <c r="G18" s="33"/>
      <c r="H18" s="33"/>
      <c r="I18" s="34"/>
      <c r="J18" s="1"/>
      <c r="K18" s="1"/>
      <c r="L18" s="52" t="s">
        <v>22</v>
      </c>
      <c r="M18" s="53"/>
      <c r="N18" s="54"/>
      <c r="O18" s="1"/>
      <c r="P18" s="1"/>
    </row>
    <row r="19" spans="1:16" x14ac:dyDescent="0.25">
      <c r="A19" s="31" t="s">
        <v>5</v>
      </c>
      <c r="B19" s="1"/>
      <c r="C19" s="32">
        <f>SUM(H10)</f>
        <v>0</v>
      </c>
      <c r="D19" s="33"/>
      <c r="E19" s="33"/>
      <c r="F19" s="33"/>
      <c r="G19" s="33"/>
      <c r="H19" s="33"/>
      <c r="I19" s="34"/>
      <c r="J19" s="1"/>
      <c r="K19" s="1"/>
      <c r="L19" s="55"/>
      <c r="M19" s="35"/>
      <c r="N19" s="56"/>
      <c r="O19" s="1"/>
      <c r="P19" s="1"/>
    </row>
    <row r="20" spans="1:16" ht="15.75" thickBot="1" x14ac:dyDescent="0.3">
      <c r="A20" s="36" t="s">
        <v>6</v>
      </c>
      <c r="B20" s="1"/>
      <c r="C20" s="37">
        <f>SUM(I10)</f>
        <v>0</v>
      </c>
      <c r="D20" s="38"/>
      <c r="E20" s="38"/>
      <c r="F20" s="38"/>
      <c r="G20" s="38"/>
      <c r="H20" s="38"/>
      <c r="I20" s="39"/>
      <c r="J20" s="1"/>
      <c r="K20" s="1"/>
      <c r="L20" s="55"/>
      <c r="M20" s="35"/>
      <c r="N20" s="56"/>
      <c r="O20" s="1"/>
      <c r="P20" s="1"/>
    </row>
    <row r="21" spans="1:16" ht="15.75" thickBot="1" x14ac:dyDescent="0.3">
      <c r="A21" s="49" t="s">
        <v>14</v>
      </c>
      <c r="B21" s="1"/>
      <c r="C21" s="40">
        <f>SUM(C14:I20)</f>
        <v>6</v>
      </c>
      <c r="D21" s="40"/>
      <c r="E21" s="40"/>
      <c r="F21" s="40"/>
      <c r="G21" s="40"/>
      <c r="H21" s="40"/>
      <c r="I21" s="40"/>
      <c r="J21" s="1"/>
      <c r="K21" s="1"/>
      <c r="L21" s="55"/>
      <c r="M21" s="35"/>
      <c r="N21" s="56"/>
      <c r="O21" s="1"/>
      <c r="P21" s="1"/>
    </row>
    <row r="22" spans="1:16" ht="15.75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57"/>
      <c r="M22" s="41"/>
      <c r="N22" s="58"/>
      <c r="O22" s="1"/>
      <c r="P22" s="1"/>
    </row>
    <row r="23" spans="1:16" ht="15.75" thickBot="1" x14ac:dyDescent="0.3">
      <c r="A23" s="49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51"/>
      <c r="M23" s="51"/>
      <c r="N23" s="51"/>
      <c r="O23" s="1"/>
      <c r="P23" s="1"/>
    </row>
    <row r="24" spans="1:16" x14ac:dyDescent="0.25">
      <c r="A24" s="42" t="s">
        <v>9</v>
      </c>
      <c r="B24" s="1"/>
      <c r="C24" s="13">
        <f>COUNTIF(C4:I9,"BUS")</f>
        <v>1</v>
      </c>
      <c r="D24" s="1"/>
      <c r="E24" s="1"/>
      <c r="F24" s="20" t="s">
        <v>15</v>
      </c>
      <c r="G24" s="1"/>
      <c r="H24" s="1"/>
      <c r="I24" s="1"/>
      <c r="J24" s="1"/>
      <c r="K24" s="1"/>
      <c r="L24" s="43">
        <v>1.1875</v>
      </c>
      <c r="M24" s="1"/>
      <c r="N24" s="44" t="s">
        <v>23</v>
      </c>
      <c r="O24" s="1"/>
      <c r="P24" s="1"/>
    </row>
    <row r="25" spans="1:16" x14ac:dyDescent="0.25">
      <c r="A25" s="45" t="s">
        <v>11</v>
      </c>
      <c r="B25" s="1"/>
      <c r="C25" s="13">
        <f>COUNTIF(C4:I9,"CHA")</f>
        <v>1</v>
      </c>
      <c r="D25" s="1"/>
      <c r="E25" s="1"/>
      <c r="F25" s="1"/>
      <c r="G25" s="1"/>
      <c r="H25" s="1"/>
      <c r="I25" s="1"/>
      <c r="J25" s="1"/>
      <c r="K25" s="1"/>
      <c r="L25" s="8">
        <v>1.1979166666666701</v>
      </c>
      <c r="M25" s="1"/>
      <c r="N25" s="46" t="s">
        <v>23</v>
      </c>
      <c r="O25" s="1"/>
      <c r="P25" s="1"/>
    </row>
    <row r="26" spans="1:16" x14ac:dyDescent="0.25">
      <c r="A26" s="45" t="s">
        <v>7</v>
      </c>
      <c r="B26" s="1"/>
      <c r="C26" s="13">
        <f>COUNTIF(C4:I9,"CRI")</f>
        <v>1</v>
      </c>
      <c r="D26" s="1"/>
      <c r="E26" s="1"/>
      <c r="F26" s="1"/>
      <c r="G26" s="1"/>
      <c r="H26" s="1"/>
      <c r="I26" s="1"/>
      <c r="J26" s="1"/>
      <c r="K26" s="1"/>
      <c r="L26" s="8">
        <v>1.2083333333333399</v>
      </c>
      <c r="M26" s="1"/>
      <c r="N26" s="46" t="s">
        <v>23</v>
      </c>
      <c r="O26" s="1"/>
      <c r="P26" s="1"/>
    </row>
    <row r="27" spans="1:16" x14ac:dyDescent="0.25">
      <c r="A27" s="45" t="s">
        <v>10</v>
      </c>
      <c r="B27" s="1"/>
      <c r="C27" s="13">
        <f>COUNTIF(C4:I9,"ECU")</f>
        <v>1</v>
      </c>
      <c r="D27" s="1"/>
      <c r="E27" s="1"/>
      <c r="F27" s="1"/>
      <c r="G27" s="1"/>
      <c r="H27" s="1"/>
      <c r="I27" s="1"/>
      <c r="J27" s="1"/>
      <c r="K27" s="1"/>
      <c r="L27" s="8">
        <v>1.21875</v>
      </c>
      <c r="M27" s="1"/>
      <c r="N27" s="46" t="s">
        <v>23</v>
      </c>
      <c r="O27" s="1"/>
      <c r="P27" s="1"/>
    </row>
    <row r="28" spans="1:16" x14ac:dyDescent="0.25">
      <c r="A28" s="45" t="s">
        <v>8</v>
      </c>
      <c r="B28" s="1"/>
      <c r="C28" s="13">
        <f>COUNTIF(C4:I9,"PRI")</f>
        <v>2</v>
      </c>
      <c r="D28" s="1"/>
      <c r="E28" s="1"/>
      <c r="F28" s="1"/>
      <c r="G28" s="1"/>
      <c r="H28" s="1"/>
      <c r="I28" s="1"/>
      <c r="J28" s="1"/>
      <c r="K28" s="1"/>
      <c r="L28" s="8">
        <v>1.2291666666666701</v>
      </c>
      <c r="M28" s="1"/>
      <c r="N28" s="46" t="s">
        <v>23</v>
      </c>
      <c r="O28" s="1"/>
      <c r="P28" s="1"/>
    </row>
    <row r="29" spans="1:16" ht="15.75" thickBot="1" x14ac:dyDescent="0.3">
      <c r="A29" s="45" t="s">
        <v>16</v>
      </c>
      <c r="B29" s="1"/>
      <c r="C29" s="13">
        <f>COUNTIF(C4:I9,"REN")</f>
        <v>0</v>
      </c>
      <c r="D29" s="1"/>
      <c r="E29" s="1"/>
      <c r="F29" s="1"/>
      <c r="G29" s="1"/>
      <c r="H29" s="1"/>
      <c r="I29" s="1"/>
      <c r="J29" s="1"/>
      <c r="K29" s="1"/>
      <c r="L29" s="15">
        <v>1.2395833333333399</v>
      </c>
      <c r="M29" s="1"/>
      <c r="N29" s="46" t="s">
        <v>23</v>
      </c>
      <c r="O29" s="1"/>
      <c r="P29" s="1"/>
    </row>
    <row r="30" spans="1:16" ht="15.75" thickBot="1" x14ac:dyDescent="0.3">
      <c r="A30" s="45" t="s">
        <v>17</v>
      </c>
      <c r="B30" s="1"/>
      <c r="C30" s="13">
        <f>COUNTIF(C4:I9,"STS")</f>
        <v>0</v>
      </c>
      <c r="D30" s="1"/>
      <c r="E30" s="1"/>
      <c r="F30" s="1"/>
      <c r="G30" s="1"/>
      <c r="H30" s="1"/>
      <c r="I30" s="1"/>
      <c r="J30" s="1"/>
      <c r="K30" s="1"/>
      <c r="L30" s="19" t="s">
        <v>12</v>
      </c>
      <c r="M30" s="1"/>
      <c r="N30" s="46" t="s">
        <v>23</v>
      </c>
      <c r="O30" s="1"/>
      <c r="P30" s="1"/>
    </row>
    <row r="31" spans="1:16" ht="15.75" thickBot="1" x14ac:dyDescent="0.3">
      <c r="A31" s="47" t="s">
        <v>18</v>
      </c>
      <c r="B31" s="1"/>
      <c r="C31" s="13">
        <f>COUNTIF(C4:I9,"VSC")</f>
        <v>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</sheetData>
  <mergeCells count="9">
    <mergeCell ref="C14:I14"/>
    <mergeCell ref="C15:I15"/>
    <mergeCell ref="C16:I16"/>
    <mergeCell ref="C17:I17"/>
    <mergeCell ref="C18:I18"/>
    <mergeCell ref="L18:N22"/>
    <mergeCell ref="C19:I19"/>
    <mergeCell ref="C20:I20"/>
    <mergeCell ref="C21:I21"/>
  </mergeCells>
  <conditionalFormatting sqref="C14:C2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{7D5B16F9-0180-4E42-9E0E-F1F375B461B2}</x14:id>
        </ext>
      </extLst>
    </cfRule>
  </conditionalFormatting>
  <conditionalFormatting sqref="C14:I20">
    <cfRule type="dataBar" priority="2">
      <dataBar>
        <cfvo type="min"/>
        <cfvo type="max"/>
        <color theme="9" tint="0.39997558519241921"/>
      </dataBar>
      <extLst>
        <ext xmlns:x14="http://schemas.microsoft.com/office/spreadsheetml/2009/9/main" uri="{B025F937-C7B1-47D3-B67F-A62EFF666E3E}">
          <x14:id>{CA60C909-BDEE-4979-AF79-757449C8792A}</x14:id>
        </ext>
      </extLst>
    </cfRule>
  </conditionalFormatting>
  <conditionalFormatting sqref="C21:I21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{8CB5D909-7764-4F69-9313-67A408C2EF2F}</x14:id>
        </ext>
      </extLst>
    </cfRule>
  </conditionalFormatting>
  <dataValidations count="1">
    <dataValidation type="list" allowBlank="1" showInputMessage="1" showErrorMessage="1" sqref="C4:J9">
      <formula1>Communes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5B16F9-0180-4E42-9E0E-F1F375B461B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C14:C21</xm:sqref>
        </x14:conditionalFormatting>
        <x14:conditionalFormatting xmlns:xm="http://schemas.microsoft.com/office/excel/2006/main">
          <x14:cfRule type="dataBar" id="{CA60C909-BDEE-4979-AF79-757449C879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C14:I20</xm:sqref>
        </x14:conditionalFormatting>
        <x14:conditionalFormatting xmlns:xm="http://schemas.microsoft.com/office/excel/2006/main">
          <x14:cfRule type="dataBar" id="{8CB5D909-7764-4F69-9313-67A408C2EF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C21:I21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KTA</dc:creator>
  <cp:lastModifiedBy>KTA</cp:lastModifiedBy>
  <dcterms:created xsi:type="dcterms:W3CDTF">2014-11-15T08:54:43Z</dcterms:created>
  <dcterms:modified xsi:type="dcterms:W3CDTF">2014-11-15T09:04:29Z</dcterms:modified>
</cp:coreProperties>
</file>