
<file path=[Content_Types].xml><?xml version="1.0" encoding="utf-8"?>
<Types xmlns="http://schemas.openxmlformats.org/package/2006/content-types">
  <Override PartName="/xl/tables/table3.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showInkAnnotation="0" autoCompressPictures="0"/>
  <bookViews>
    <workbookView xWindow="0" yWindow="0" windowWidth="24240" windowHeight="14400"/>
  </bookViews>
  <sheets>
    <sheet name="Exercice 1" sheetId="1" r:id="rId1"/>
    <sheet name="Exercice 2" sheetId="2" r:id="rId2"/>
  </sheets>
  <calcPr calcId="125725" concurrentCalc="0"/>
  <extLst>
    <ext xmlns:mx="http://schemas.microsoft.com/office/mac/excel/2008/main" uri="{7523E5D3-25F3-A5E0-1632-64F254C22452}">
      <mx:ArchID Flags="2"/>
    </ext>
  </extLst>
</workbook>
</file>

<file path=xl/calcChain.xml><?xml version="1.0" encoding="utf-8"?>
<calcChain xmlns="http://schemas.openxmlformats.org/spreadsheetml/2006/main">
  <c r="G2" i="1"/>
  <c r="G3"/>
  <c r="G4"/>
  <c r="G5"/>
  <c r="G6"/>
  <c r="G7"/>
  <c r="G8"/>
  <c r="G9"/>
  <c r="G10"/>
  <c r="G11"/>
  <c r="G12"/>
  <c r="G13"/>
  <c r="G14"/>
  <c r="G15"/>
  <c r="G16"/>
  <c r="G17"/>
  <c r="G18"/>
  <c r="G19"/>
  <c r="G20"/>
  <c r="G21"/>
  <c r="G22"/>
  <c r="G23"/>
  <c r="G24"/>
  <c r="G25"/>
  <c r="G26"/>
  <c r="G27"/>
  <c r="G28"/>
  <c r="G29"/>
  <c r="G30"/>
  <c r="G31"/>
  <c r="G32"/>
  <c r="G33"/>
  <c r="G34"/>
  <c r="G35"/>
  <c r="G36"/>
  <c r="G37"/>
  <c r="G38"/>
  <c r="G39"/>
  <c r="G40"/>
  <c r="G41"/>
  <c r="G42"/>
  <c r="E41"/>
  <c r="E40"/>
  <c r="E39"/>
  <c r="E37"/>
  <c r="E36"/>
  <c r="E34"/>
  <c r="E33"/>
  <c r="E32"/>
  <c r="E31"/>
  <c r="E26"/>
  <c r="E25"/>
  <c r="E24"/>
  <c r="E23"/>
  <c r="E22"/>
  <c r="E18"/>
  <c r="E17"/>
  <c r="E16"/>
  <c r="E15"/>
  <c r="E14"/>
  <c r="E13"/>
  <c r="E12"/>
  <c r="E11"/>
  <c r="E10"/>
  <c r="E9"/>
  <c r="E8"/>
  <c r="E7"/>
  <c r="E6"/>
  <c r="E4"/>
  <c r="I2"/>
  <c r="J2" i="2"/>
  <c r="J3"/>
  <c r="J4"/>
  <c r="J5"/>
  <c r="J6"/>
  <c r="J7"/>
  <c r="J8"/>
  <c r="J9"/>
  <c r="J10"/>
  <c r="J11"/>
  <c r="J12"/>
  <c r="J13"/>
  <c r="C32"/>
  <c r="G32"/>
  <c r="H32"/>
  <c r="C14"/>
  <c r="G14"/>
  <c r="H14"/>
  <c r="J14"/>
  <c r="J15"/>
  <c r="F4" i="1"/>
  <c r="F6"/>
  <c r="F7"/>
  <c r="F8"/>
  <c r="F9"/>
  <c r="F10"/>
  <c r="F11"/>
  <c r="F12"/>
  <c r="F13"/>
  <c r="F14"/>
  <c r="F15"/>
  <c r="F16"/>
  <c r="F17"/>
  <c r="F18"/>
  <c r="F22"/>
  <c r="F23"/>
  <c r="F24"/>
  <c r="F25"/>
  <c r="F26"/>
  <c r="F31"/>
  <c r="F32"/>
  <c r="F33"/>
  <c r="F34"/>
  <c r="F36"/>
  <c r="F37"/>
  <c r="F39"/>
  <c r="F40"/>
  <c r="F41"/>
</calcChain>
</file>

<file path=xl/sharedStrings.xml><?xml version="1.0" encoding="utf-8"?>
<sst xmlns="http://schemas.openxmlformats.org/spreadsheetml/2006/main" count="180" uniqueCount="94">
  <si>
    <t>Acer Incorporated
P197HQL_t P197HQL</t>
  </si>
  <si>
    <t>OLED</t>
  </si>
  <si>
    <t> </t>
  </si>
  <si>
    <t>Acer Incorporated
E202HL_t E202HL</t>
  </si>
  <si>
    <t>Acer Incorporated
P237HL_t P237HL</t>
  </si>
  <si>
    <t>iiyama
ProLite XB2380HS</t>
  </si>
  <si>
    <t>LED</t>
  </si>
  <si>
    <t>Inves
INHL229DPB</t>
  </si>
  <si>
    <t>Inves
INHE225DPB</t>
  </si>
  <si>
    <t>Inves
INHX193DPB</t>
  </si>
  <si>
    <t>Inves
INHL198DJB</t>
  </si>
  <si>
    <t>Inves
INHL198DPB</t>
  </si>
  <si>
    <t>Inves
INHL225DPB</t>
  </si>
  <si>
    <t>Inves
INHL249DPB</t>
  </si>
  <si>
    <t>Inves
INHE247DPB</t>
  </si>
  <si>
    <t>Inves
INHP225DJB</t>
  </si>
  <si>
    <t>MAGUAY
19.5" LED HD+
monitor eXpertView W9.2HD</t>
  </si>
  <si>
    <t>MAGUAY
21.5" LED FHD
monitor eXpertView W21.2FHD</t>
  </si>
  <si>
    <t>Maguay
eXpertView 22.1 LSDP</t>
  </si>
  <si>
    <t>MAGUAY
19" LED HD
monitor eXpertView W9.1HD</t>
  </si>
  <si>
    <t>Olivetti
L190M</t>
  </si>
  <si>
    <t>Olivetti
L225M</t>
  </si>
  <si>
    <t>Toshiba America Information Systems
15.6 inch Mobile LCD
Monitor PA5022*-**** (* can be A-Z or 0-9)</t>
  </si>
  <si>
    <t>TTL COMPUTER
E24P1</t>
  </si>
  <si>
    <t>TTL COMPUTER
E23P1</t>
  </si>
  <si>
    <t>TTL COMPUTER
E22P1</t>
  </si>
  <si>
    <t>TTL COMPUTER
E21P1</t>
  </si>
  <si>
    <t>TTL COMPUTER
E23P2</t>
  </si>
  <si>
    <t>TTL COMPUTER
E19WP1</t>
  </si>
  <si>
    <t>TTL COMPUTER
E19P1</t>
  </si>
  <si>
    <t>TTL COMPUTER
E19RP1</t>
  </si>
  <si>
    <t>TTL COMPUTER
E19RP2</t>
  </si>
  <si>
    <t>TTL COMPUTER
E19P2</t>
  </si>
  <si>
    <t>TTL COMPUTER
E24P3</t>
  </si>
  <si>
    <t>TTL COMPUTER
E22P2</t>
  </si>
  <si>
    <t>TTL COMPUTER
E19WP2</t>
  </si>
  <si>
    <t>TTL COMPUTER
E24P2</t>
  </si>
  <si>
    <t>TTL COMPUTER
E19RP3</t>
  </si>
  <si>
    <t>TTL COMPUTER
E19P3</t>
  </si>
  <si>
    <t>TTL COMPUTER
E19WP3</t>
  </si>
  <si>
    <t>TTL COMPUTER
E21P3</t>
  </si>
  <si>
    <t>TTL COMPUTER
E22P3</t>
  </si>
  <si>
    <t>TTL COMPUTER
E23P3</t>
  </si>
  <si>
    <t>TTL COMPUTER
E21P2</t>
  </si>
  <si>
    <t>Modèles</t>
  </si>
  <si>
    <t>Type</t>
  </si>
  <si>
    <t>Puissance</t>
  </si>
  <si>
    <t>Taille</t>
  </si>
  <si>
    <t>Moyenne des puissance</t>
  </si>
  <si>
    <t xml:space="preserve">Classement </t>
  </si>
  <si>
    <t>Réponses :</t>
  </si>
  <si>
    <t>Une fois le tri des tailles entre 19 et 22 a été fait, j'ai remarqué que la moyennes des puisssances calculées précédemment est partie toute seule.</t>
  </si>
  <si>
    <t>Puissance surconsommée</t>
  </si>
  <si>
    <t xml:space="preserve">Pour effectuer le classement automatique, il faut utiliser une foncion "=EQUATION.RANG" sélectionner le nombre, puis selectionner la matrice sur laquelle le rang doit s'effectuer puis mettre un ordre mais pour ce dernier point, on est pas obligé on peut laisser sans contrainte. Mais je n'ai pas réussi a enlever les doublons, du coup mon classement est faussé. </t>
  </si>
  <si>
    <t xml:space="preserve">Acceptable ? </t>
  </si>
  <si>
    <t>Unité centrale</t>
  </si>
  <si>
    <t>Puissance (W)</t>
  </si>
  <si>
    <t>AAEON
Fanless embedded
controller TF-AEC-6612-A1-1010</t>
  </si>
  <si>
    <t>ACTINA
COSTA 300X ES13</t>
  </si>
  <si>
    <t>CeraTech
Safir I354615-5LN</t>
  </si>
  <si>
    <t>DELL
Inspiron 2350 W07C</t>
  </si>
  <si>
    <t>NCR
RealPOS 50
7611-4001-8801</t>
  </si>
  <si>
    <t>NCR
RealPOS 50
7611-3001-8801</t>
  </si>
  <si>
    <t>NCR
RealPOS 82xrt
7606-9008-8801</t>
  </si>
  <si>
    <t>NCR
RealPOS 82xrt
7606-9006-8801</t>
  </si>
  <si>
    <t>NCR
RealPOS 50
7611-9000-8801</t>
  </si>
  <si>
    <t>NTT System
NTT Office L 300P
ES02</t>
  </si>
  <si>
    <t>NTT System
NTT Office L 300P
ES01</t>
  </si>
  <si>
    <t>NTT System
NTT Home L 300P ES02</t>
  </si>
  <si>
    <t>NTT System
NTT Home L 300P ES01</t>
  </si>
  <si>
    <t>NTT System
NTT Business L 300P
ES02</t>
  </si>
  <si>
    <t>NTT System
NTT Business L 300P
ES01</t>
  </si>
  <si>
    <t>PC Green
Classic.Green PC
3001</t>
  </si>
  <si>
    <t>TTL COMPUTER
#flowerPC</t>
  </si>
  <si>
    <t>TTL COMPUTER
#powerPC</t>
  </si>
  <si>
    <t>TTL COMPUTER
#futurePC</t>
  </si>
  <si>
    <t>TTL COMPUTER
TEKNOMG-30</t>
  </si>
  <si>
    <t>TTL COMPUTER
TEKNOMG-20</t>
  </si>
  <si>
    <t>TTL COMPUTER
TEKNOMG-10</t>
  </si>
  <si>
    <t>TTL COMPUTER
TEKNOTF - 30</t>
  </si>
  <si>
    <t>TTL COMPUTER
TEKNOTF - 20</t>
  </si>
  <si>
    <t>TTL COMPUTER
TEKNOTF - 10</t>
  </si>
  <si>
    <t>TTL COMPUTER
TTL - PC3</t>
  </si>
  <si>
    <t>TTL COMPUTER
TTL - PC2</t>
  </si>
  <si>
    <t>TTL COMPUTER
TTL - PC1</t>
  </si>
  <si>
    <t>YAMO
ENGINE B10 B10V2</t>
  </si>
  <si>
    <t>Yamo
Engine B71 B71</t>
  </si>
  <si>
    <t>Yamo
Engine B30 B30</t>
  </si>
  <si>
    <t>Modèle Ecran</t>
  </si>
  <si>
    <t>Puissance écran</t>
  </si>
  <si>
    <t xml:space="preserve">Consommation ensemble </t>
  </si>
  <si>
    <t>Consommation UC</t>
  </si>
  <si>
    <t>Consommation écran</t>
  </si>
  <si>
    <t>Différence quotidienne (Wh)</t>
  </si>
</sst>
</file>

<file path=xl/styles.xml><?xml version="1.0" encoding="utf-8"?>
<styleSheet xmlns="http://schemas.openxmlformats.org/spreadsheetml/2006/main">
  <fonts count="9">
    <font>
      <sz val="10"/>
      <name val="Arial"/>
      <family val="2"/>
    </font>
    <font>
      <sz val="10"/>
      <name val="Arial"/>
      <family val="2"/>
    </font>
    <font>
      <sz val="10"/>
      <name val="Times New Roman"/>
      <family val="1"/>
    </font>
    <font>
      <sz val="12"/>
      <name val="Arial"/>
      <family val="2"/>
    </font>
    <font>
      <b/>
      <sz val="10"/>
      <name val="Arial"/>
      <family val="2"/>
    </font>
    <font>
      <b/>
      <u/>
      <sz val="12"/>
      <name val="Arial"/>
      <family val="2"/>
    </font>
    <font>
      <b/>
      <sz val="12"/>
      <name val="Times New Roman"/>
      <family val="1"/>
    </font>
    <font>
      <u/>
      <sz val="10"/>
      <color theme="10"/>
      <name val="Arial"/>
      <family val="2"/>
    </font>
    <font>
      <u/>
      <sz val="10"/>
      <color theme="11"/>
      <name val="Arial"/>
      <family val="2"/>
    </font>
  </fonts>
  <fills count="3">
    <fill>
      <patternFill patternType="none"/>
    </fill>
    <fill>
      <patternFill patternType="gray125"/>
    </fill>
    <fill>
      <patternFill patternType="solid">
        <fgColor theme="4"/>
        <bgColor indexed="64"/>
      </patternFill>
    </fill>
  </fills>
  <borders count="1">
    <border>
      <left/>
      <right/>
      <top/>
      <bottom/>
      <diagonal/>
    </border>
  </borders>
  <cellStyleXfs count="4">
    <xf numFmtId="0" fontId="0" fillId="0" borderId="0"/>
    <xf numFmtId="9" fontId="1" fillId="0" borderId="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cellStyleXfs>
  <cellXfs count="21">
    <xf numFmtId="0" fontId="0" fillId="0" borderId="0" xfId="0"/>
    <xf numFmtId="0" fontId="2" fillId="0" borderId="0" xfId="0" applyFont="1" applyAlignment="1">
      <alignment horizontal="left" wrapText="1"/>
    </xf>
    <xf numFmtId="0" fontId="2" fillId="0" borderId="0" xfId="0" applyFont="1" applyAlignment="1">
      <alignment wrapText="1"/>
    </xf>
    <xf numFmtId="0" fontId="2" fillId="0" borderId="0" xfId="0" applyFont="1" applyAlignment="1">
      <alignment horizontal="right" wrapText="1"/>
    </xf>
    <xf numFmtId="0" fontId="2" fillId="0" borderId="0" xfId="0" applyFont="1" applyAlignment="1">
      <alignment horizontal="center" wrapText="1"/>
    </xf>
    <xf numFmtId="0" fontId="0" fillId="0" borderId="0" xfId="0" applyFont="1" applyAlignment="1">
      <alignment wrapText="1"/>
    </xf>
    <xf numFmtId="0" fontId="0" fillId="0" borderId="0" xfId="0" applyAlignment="1">
      <alignment wrapText="1"/>
    </xf>
    <xf numFmtId="0" fontId="3" fillId="2" borderId="0" xfId="0" applyFont="1" applyFill="1" applyAlignment="1">
      <alignment wrapText="1"/>
    </xf>
    <xf numFmtId="0" fontId="3" fillId="2" borderId="0" xfId="0" applyFont="1" applyFill="1"/>
    <xf numFmtId="0" fontId="3" fillId="0" borderId="0" xfId="0" applyFont="1"/>
    <xf numFmtId="0" fontId="5" fillId="0" borderId="0" xfId="0" applyFont="1" applyAlignment="1">
      <alignment horizontal="center" vertical="center" wrapText="1"/>
    </xf>
    <xf numFmtId="9" fontId="1" fillId="2" borderId="0" xfId="1" applyFill="1" applyAlignment="1">
      <alignment wrapText="1"/>
    </xf>
    <xf numFmtId="9" fontId="1" fillId="0" borderId="0" xfId="1" applyAlignment="1">
      <alignment horizontal="right" wrapText="1"/>
    </xf>
    <xf numFmtId="9" fontId="1" fillId="0" borderId="0" xfId="1"/>
    <xf numFmtId="0" fontId="6" fillId="2" borderId="0" xfId="0" applyFont="1" applyFill="1" applyAlignment="1">
      <alignment wrapText="1"/>
    </xf>
    <xf numFmtId="0" fontId="2" fillId="2" borderId="0" xfId="0" applyFont="1" applyFill="1" applyAlignment="1"/>
    <xf numFmtId="0" fontId="0" fillId="2" borderId="0" xfId="0" applyFill="1"/>
    <xf numFmtId="0" fontId="4" fillId="0" borderId="0" xfId="0" applyFont="1" applyAlignment="1">
      <alignment horizontal="center" vertical="center" wrapText="1"/>
    </xf>
    <xf numFmtId="0" fontId="4" fillId="0" borderId="0" xfId="0" applyFont="1" applyAlignment="1">
      <alignment horizontal="center" vertical="center"/>
    </xf>
    <xf numFmtId="0" fontId="3" fillId="0" borderId="0" xfId="0" applyFont="1" applyAlignment="1">
      <alignment wrapText="1"/>
    </xf>
    <xf numFmtId="0" fontId="2" fillId="0" borderId="0" xfId="0" applyNumberFormat="1" applyFont="1" applyAlignment="1">
      <alignment horizontal="right" wrapText="1"/>
    </xf>
  </cellXfs>
  <cellStyles count="4">
    <cellStyle name="Followed Hyperlink" xfId="3" builtinId="9" hidden="1"/>
    <cellStyle name="Hyperlink" xfId="2" builtinId="8" hidden="1"/>
    <cellStyle name="Normal" xfId="0" builtinId="0"/>
    <cellStyle name="Percent" xfId="1" builtinId="5"/>
  </cellStyles>
  <dxfs count="15">
    <dxf>
      <font>
        <b val="0"/>
        <i val="0"/>
        <strike val="0"/>
        <condense val="0"/>
        <extend val="0"/>
        <outline val="0"/>
        <shadow val="0"/>
        <u val="none"/>
        <vertAlign val="baseline"/>
        <sz val="10"/>
        <color auto="1"/>
        <name val="Times New Roman"/>
        <scheme val="none"/>
      </font>
      <numFmt numFmtId="0" formatCode="General"/>
      <alignment horizontal="right" vertical="bottom" textRotation="0" wrapText="1" indent="0" relativeIndent="255" justifyLastLine="0" shrinkToFit="0" readingOrder="0"/>
    </dxf>
    <dxf>
      <numFmt numFmtId="0" formatCode="General"/>
    </dxf>
    <dxf>
      <alignment horizontal="general" vertical="bottom" textRotation="0" wrapText="1" justifyLastLine="0" shrinkToFit="0" readingOrder="0"/>
    </dxf>
    <dxf>
      <numFmt numFmtId="0" formatCode="General"/>
    </dxf>
    <dxf>
      <numFmt numFmtId="0" formatCode="General"/>
    </dxf>
    <dxf>
      <font>
        <b val="0"/>
        <i val="0"/>
        <strike val="0"/>
        <condense val="0"/>
        <extend val="0"/>
        <outline val="0"/>
        <shadow val="0"/>
        <u val="none"/>
        <vertAlign val="baseline"/>
        <sz val="10"/>
        <color auto="1"/>
        <name val="Times New Roman"/>
        <scheme val="none"/>
      </font>
      <numFmt numFmtId="0" formatCode="General"/>
      <alignment horizontal="right" vertical="bottom" textRotation="0" wrapText="1" indent="0" relativeIndent="255" justifyLastLine="0" shrinkToFit="0" readingOrder="0"/>
    </dxf>
    <dxf>
      <font>
        <b val="0"/>
        <i val="0"/>
        <strike val="0"/>
        <condense val="0"/>
        <extend val="0"/>
        <outline val="0"/>
        <shadow val="0"/>
        <u val="none"/>
        <vertAlign val="baseline"/>
        <sz val="10"/>
        <color auto="1"/>
        <name val="Times New Roman"/>
        <scheme val="none"/>
      </font>
      <alignment horizontal="right" vertical="bottom" textRotation="0" wrapText="1" indent="0" relativeIndent="255" justifyLastLine="0" shrinkToFit="0" readingOrder="0"/>
    </dxf>
    <dxf>
      <font>
        <b val="0"/>
        <i val="0"/>
        <strike val="0"/>
        <condense val="0"/>
        <extend val="0"/>
        <outline val="0"/>
        <shadow val="0"/>
        <u val="none"/>
        <vertAlign val="baseline"/>
        <sz val="10"/>
        <color auto="1"/>
        <name val="Times New Roman"/>
        <scheme val="none"/>
      </font>
      <alignment horizontal="general" vertical="bottom" textRotation="0" wrapText="1" indent="0" relativeIndent="255" justifyLastLine="0" shrinkToFit="0" readingOrder="0"/>
    </dxf>
    <dxf>
      <font>
        <b val="0"/>
        <i val="0"/>
        <strike val="0"/>
        <condense val="0"/>
        <extend val="0"/>
        <outline val="0"/>
        <shadow val="0"/>
        <u val="none"/>
        <vertAlign val="baseline"/>
        <sz val="10"/>
        <color auto="1"/>
        <name val="Times New Roman"/>
        <scheme val="none"/>
      </font>
      <numFmt numFmtId="0" formatCode="General"/>
      <alignment horizontal="right" vertical="bottom" textRotation="0" wrapText="1" indent="0" relativeIndent="255" justifyLastLine="0" shrinkToFit="0" readingOrder="0"/>
    </dxf>
    <dxf>
      <font>
        <b val="0"/>
        <i val="0"/>
        <strike val="0"/>
        <condense val="0"/>
        <extend val="0"/>
        <outline val="0"/>
        <shadow val="0"/>
        <u val="none"/>
        <vertAlign val="baseline"/>
        <sz val="10"/>
        <color auto="1"/>
        <name val="Times New Roman"/>
        <scheme val="none"/>
      </font>
      <numFmt numFmtId="0" formatCode="General"/>
      <alignment horizontal="right" vertical="bottom" textRotation="0" wrapText="1" indent="0" relativeIndent="255" justifyLastLine="0" shrinkToFit="0" readingOrder="0"/>
    </dxf>
    <dxf>
      <font>
        <b val="0"/>
        <i val="0"/>
        <strike val="0"/>
        <condense val="0"/>
        <extend val="0"/>
        <outline val="0"/>
        <shadow val="0"/>
        <u val="none"/>
        <vertAlign val="baseline"/>
        <sz val="10"/>
        <color auto="1"/>
        <name val="Times New Roman"/>
        <scheme val="none"/>
      </font>
      <alignment horizontal="right" vertical="bottom" textRotation="0" wrapText="1" indent="0" relativeIndent="255" justifyLastLine="0" shrinkToFit="0" readingOrder="0"/>
    </dxf>
    <dxf>
      <font>
        <b val="0"/>
        <i val="0"/>
        <strike val="0"/>
        <condense val="0"/>
        <extend val="0"/>
        <outline val="0"/>
        <shadow val="0"/>
        <u val="none"/>
        <vertAlign val="baseline"/>
        <sz val="10"/>
        <color auto="1"/>
        <name val="Times New Roman"/>
        <scheme val="none"/>
      </font>
      <alignment horizontal="right" vertical="bottom" textRotation="0" wrapText="1" indent="0" relativeIndent="255" justifyLastLine="0" shrinkToFit="0" readingOrder="0"/>
    </dxf>
    <dxf>
      <font>
        <b val="0"/>
        <i val="0"/>
        <strike val="0"/>
        <condense val="0"/>
        <extend val="0"/>
        <outline val="0"/>
        <shadow val="0"/>
        <u val="none"/>
        <vertAlign val="baseline"/>
        <sz val="10"/>
        <color auto="1"/>
        <name val="Times New Roman"/>
        <scheme val="none"/>
      </font>
      <alignment horizontal="general" vertical="bottom" textRotation="0" wrapText="1" indent="0" relativeIndent="255" justifyLastLine="0" shrinkToFit="0" readingOrder="0"/>
    </dxf>
    <dxf>
      <font>
        <b val="0"/>
        <i val="0"/>
        <strike val="0"/>
        <condense val="0"/>
        <extend val="0"/>
        <outline val="0"/>
        <shadow val="0"/>
        <u val="none"/>
        <vertAlign val="baseline"/>
        <sz val="10"/>
        <color auto="1"/>
        <name val="Arial"/>
        <scheme val="none"/>
      </font>
      <alignment horizontal="general" vertical="bottom" textRotation="0" wrapText="1" indent="0" relativeIndent="255"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theme="4"/>
        </patternFill>
      </fill>
    </dxf>
  </dxfs>
  <tableStyles count="0" defaultTableStyle="TableStyleMedium9" defaultPivotStyle="PivotStyleMedium4"/>
  <colors>
    <indexedColors>
      <rgbColor rgb="00000000"/>
      <rgbColor rgb="00FFFFFF"/>
      <rgbColor rgb="00DD0806"/>
      <rgbColor rgb="001FB714"/>
      <rgbColor rgb="000000D4"/>
      <rgbColor rgb="00FCF305"/>
      <rgbColor rgb="00F20884"/>
      <rgbColor rgb="0000ABEA"/>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lang val="en-US"/>
  <c:style val="18"/>
  <c:chart>
    <c:title>
      <c:tx>
        <c:rich>
          <a:bodyPr/>
          <a:lstStyle/>
          <a:p>
            <a:pPr>
              <a:defRPr/>
            </a:pPr>
            <a:r>
              <a:rPr lang="fr-FR"/>
              <a:t>Comparaison de la consomation (Wh</a:t>
            </a:r>
            <a:r>
              <a:rPr lang="fr-FR" baseline="0"/>
              <a:t>)</a:t>
            </a:r>
            <a:endParaRPr lang="fr-FR"/>
          </a:p>
        </c:rich>
      </c:tx>
      <c:layout/>
    </c:title>
    <c:plotArea>
      <c:layout/>
      <c:barChart>
        <c:barDir val="col"/>
        <c:grouping val="clustered"/>
        <c:ser>
          <c:idx val="0"/>
          <c:order val="0"/>
          <c:tx>
            <c:strRef>
              <c:f>'Exercice 2'!$C$1</c:f>
              <c:strCache>
                <c:ptCount val="1"/>
                <c:pt idx="0">
                  <c:v>Consommation UC</c:v>
                </c:pt>
              </c:strCache>
            </c:strRef>
          </c:tx>
          <c:val>
            <c:numRef>
              <c:f>'Exercice 2'!$C$2:$C$32</c:f>
              <c:numCache>
                <c:formatCode>General</c:formatCode>
                <c:ptCount val="2"/>
                <c:pt idx="0">
                  <c:v>160.80000000000001</c:v>
                </c:pt>
                <c:pt idx="1">
                  <c:v>543.59999999999991</c:v>
                </c:pt>
              </c:numCache>
            </c:numRef>
          </c:val>
        </c:ser>
        <c:ser>
          <c:idx val="1"/>
          <c:order val="1"/>
          <c:tx>
            <c:strRef>
              <c:f>'Exercice 2'!$G$1</c:f>
              <c:strCache>
                <c:ptCount val="1"/>
                <c:pt idx="0">
                  <c:v>Consommation écran</c:v>
                </c:pt>
              </c:strCache>
            </c:strRef>
          </c:tx>
          <c:val>
            <c:numRef>
              <c:f>'Exercice 2'!$G$2:$G$32</c:f>
              <c:numCache>
                <c:formatCode>General</c:formatCode>
                <c:ptCount val="2"/>
                <c:pt idx="0">
                  <c:v>116</c:v>
                </c:pt>
                <c:pt idx="1">
                  <c:v>200</c:v>
                </c:pt>
              </c:numCache>
            </c:numRef>
          </c:val>
        </c:ser>
        <c:ser>
          <c:idx val="2"/>
          <c:order val="2"/>
          <c:tx>
            <c:strRef>
              <c:f>'Exercice 2'!$H$1</c:f>
              <c:strCache>
                <c:ptCount val="1"/>
                <c:pt idx="0">
                  <c:v>Consommation ensemble </c:v>
                </c:pt>
              </c:strCache>
            </c:strRef>
          </c:tx>
          <c:val>
            <c:numRef>
              <c:f>'Exercice 2'!$H$2:$H$32</c:f>
              <c:numCache>
                <c:formatCode>General</c:formatCode>
                <c:ptCount val="2"/>
                <c:pt idx="0">
                  <c:v>276.8</c:v>
                </c:pt>
                <c:pt idx="1">
                  <c:v>743.59999999999991</c:v>
                </c:pt>
              </c:numCache>
            </c:numRef>
          </c:val>
        </c:ser>
        <c:dLbls/>
        <c:axId val="113084288"/>
        <c:axId val="113085824"/>
      </c:barChart>
      <c:catAx>
        <c:axId val="113084288"/>
        <c:scaling>
          <c:orientation val="minMax"/>
        </c:scaling>
        <c:axPos val="b"/>
        <c:numFmt formatCode="General" sourceLinked="1"/>
        <c:tickLblPos val="nextTo"/>
        <c:crossAx val="113085824"/>
        <c:crosses val="autoZero"/>
        <c:auto val="1"/>
        <c:lblAlgn val="ctr"/>
        <c:lblOffset val="100"/>
      </c:catAx>
      <c:valAx>
        <c:axId val="113085824"/>
        <c:scaling>
          <c:orientation val="minMax"/>
        </c:scaling>
        <c:axPos val="l"/>
        <c:majorGridlines/>
        <c:numFmt formatCode="General" sourceLinked="1"/>
        <c:tickLblPos val="nextTo"/>
        <c:crossAx val="113084288"/>
        <c:crosses val="autoZero"/>
        <c:crossBetween val="between"/>
      </c:valAx>
    </c:plotArea>
    <c:legend>
      <c:legendPos val="r"/>
      <c:layout/>
    </c:legend>
    <c:plotVisOnly val="1"/>
    <c:dispBlanksAs val="gap"/>
  </c:chart>
  <c:printSettings>
    <c:headerFooter/>
    <c:pageMargins b="1" l="0.75000000000000011" r="0.75000000000000011" t="1" header="0.5" footer="0.5"/>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190500</xdr:colOff>
      <xdr:row>37</xdr:row>
      <xdr:rowOff>0</xdr:rowOff>
    </xdr:from>
    <xdr:to>
      <xdr:col>7</xdr:col>
      <xdr:colOff>406400</xdr:colOff>
      <xdr:row>64</xdr:row>
      <xdr:rowOff>0</xdr:rowOff>
    </xdr:to>
    <xdr:graphicFrame macro="">
      <xdr:nvGraphicFramePr>
        <xdr:cNvPr id="2056"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ables/table1.xml><?xml version="1.0" encoding="utf-8"?>
<table xmlns="http://schemas.openxmlformats.org/spreadsheetml/2006/main" id="4" name="Table4" displayName="Table4" ref="A1:G42" totalsRowShown="0" headerRowDxfId="14">
  <autoFilter ref="A1:G42">
    <filterColumn colId="1">
      <filters>
        <filter val="LED"/>
      </filters>
    </filterColumn>
    <filterColumn colId="3">
      <customFilters and="1">
        <customFilter operator="greaterThanOrEqual" val="19"/>
        <customFilter operator="lessThanOrEqual" val="22"/>
      </customFilters>
    </filterColumn>
  </autoFilter>
  <sortState ref="A4:E41">
    <sortCondition ref="C1:C42"/>
  </sortState>
  <tableColumns count="7">
    <tableColumn id="1" name="Modèles" dataDxfId="13"/>
    <tableColumn id="2" name="Type" dataDxfId="12"/>
    <tableColumn id="3" name="Puissance" dataDxfId="11"/>
    <tableColumn id="4" name="Taille" dataDxfId="10"/>
    <tableColumn id="6" name="Classement " dataDxfId="9">
      <calculatedColumnFormula>RANK(D2,D2:D39)</calculatedColumnFormula>
    </tableColumn>
    <tableColumn id="7" name="Puissance surconsommée" dataDxfId="8"/>
    <tableColumn id="8" name="Acceptable ? " dataDxfId="0">
      <calculatedColumnFormula>IF(Table4[[#This Row],[Puissance surconsommée]]&lt;0.5,"oui","non")</calculatedColumnFormula>
    </tableColumn>
  </tableColumns>
  <tableStyleInfo name="TableStyleLight9" showFirstColumn="0" showLastColumn="0" showRowStripes="1" showColumnStripes="0"/>
</table>
</file>

<file path=xl/tables/table2.xml><?xml version="1.0" encoding="utf-8"?>
<table xmlns="http://schemas.openxmlformats.org/spreadsheetml/2006/main" id="5" name="Table5" displayName="Table5" ref="A1:H34" totalsRowShown="0">
  <autoFilter ref="A1:H34">
    <filterColumn colId="0">
      <filters>
        <filter val="NTT System_x000d_NTT Office L 300P_x000d_ES01"/>
        <filter val="YAMO_x000d_ENGINE B10 B10V2"/>
      </filters>
    </filterColumn>
  </autoFilter>
  <tableColumns count="8">
    <tableColumn id="1" name="Unité centrale" dataDxfId="7"/>
    <tableColumn id="2" name="Puissance (W)" dataDxfId="6"/>
    <tableColumn id="10" name="Consommation UC" dataDxfId="5"/>
    <tableColumn id="4" name="Modèle Ecran"/>
    <tableColumn id="5" name="Type"/>
    <tableColumn id="6" name="Puissance écran"/>
    <tableColumn id="9" name="Consommation écran" dataDxfId="4"/>
    <tableColumn id="7" name="Consommation ensemble " dataDxfId="3"/>
  </tableColumns>
  <tableStyleInfo name="TableStyleLight9" showFirstColumn="0" showLastColumn="0" showRowStripes="1" showColumnStripes="0"/>
</table>
</file>

<file path=xl/tables/table3.xml><?xml version="1.0" encoding="utf-8"?>
<table xmlns="http://schemas.openxmlformats.org/spreadsheetml/2006/main" id="7" name="Table7" displayName="Table7" ref="J1:J15" totalsRowShown="0" headerRowDxfId="2">
  <autoFilter ref="J1:J15"/>
  <tableColumns count="1">
    <tableColumn id="1" name="Différence quotidienne (Wh)" dataDxfId="1">
      <calculatedColumnFormula>H20-H2</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a14="http://schemas.microsoft.com/office/drawing/2010/main" xmlns="">
              <a:effectLst>
                <a:outerShdw blurRad="63500" dist="38099" dir="2700000" algn="ctr" rotWithShape="0">
                  <a:srgbClr val="000000">
                    <a:alpha val="74998"/>
                  </a:srgbClr>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a14="http://schemas.microsoft.com/office/drawing/2010/main" xmlns="">
              <a:effectLst>
                <a:outerShdw blurRad="63500" dist="38099" dir="2700000" algn="ctr" rotWithShape="0">
                  <a:srgbClr val="000000">
                    <a:alpha val="74998"/>
                  </a:srgbClr>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K42"/>
  <sheetViews>
    <sheetView tabSelected="1" workbookViewId="0">
      <selection activeCell="G6" sqref="G6"/>
    </sheetView>
  </sheetViews>
  <sheetFormatPr defaultColWidth="11.42578125" defaultRowHeight="12.75"/>
  <cols>
    <col min="1" max="1" width="17.28515625" bestFit="1" customWidth="1"/>
    <col min="2" max="2" width="8.42578125" bestFit="1" customWidth="1"/>
    <col min="3" max="3" width="13.85546875" bestFit="1" customWidth="1"/>
    <col min="4" max="4" width="8.85546875" bestFit="1" customWidth="1"/>
    <col min="5" max="5" width="17.140625" customWidth="1"/>
    <col min="6" max="6" width="16.28515625" style="13" bestFit="1" customWidth="1"/>
    <col min="7" max="7" width="17.140625" customWidth="1"/>
    <col min="8" max="8" width="5.7109375" customWidth="1"/>
    <col min="9" max="9" width="11.42578125" customWidth="1"/>
    <col min="10" max="10" width="88.140625" customWidth="1"/>
    <col min="11" max="11" width="76.85546875" style="6" customWidth="1"/>
  </cols>
  <sheetData>
    <row r="1" spans="1:11" ht="45">
      <c r="A1" s="8" t="s">
        <v>44</v>
      </c>
      <c r="B1" s="8" t="s">
        <v>45</v>
      </c>
      <c r="C1" s="8" t="s">
        <v>46</v>
      </c>
      <c r="D1" s="8" t="s">
        <v>47</v>
      </c>
      <c r="E1" s="8" t="s">
        <v>49</v>
      </c>
      <c r="F1" s="11" t="s">
        <v>52</v>
      </c>
      <c r="G1" s="8" t="s">
        <v>54</v>
      </c>
      <c r="I1" s="7" t="s">
        <v>48</v>
      </c>
      <c r="J1" s="10" t="s">
        <v>50</v>
      </c>
      <c r="K1"/>
    </row>
    <row r="2" spans="1:11" ht="63.95" hidden="1" customHeight="1">
      <c r="A2" s="5" t="s">
        <v>22</v>
      </c>
      <c r="B2" s="2" t="s">
        <v>1</v>
      </c>
      <c r="C2" s="3">
        <v>5.9</v>
      </c>
      <c r="D2" s="3">
        <v>15.6</v>
      </c>
      <c r="E2" s="3"/>
      <c r="F2" s="3"/>
      <c r="G2" s="20" t="str">
        <f>IF(Table4[[#This Row],[Puissance surconsommée]]&lt;0.5,"oui","non")</f>
        <v>oui</v>
      </c>
      <c r="H2" s="4" t="s">
        <v>2</v>
      </c>
      <c r="I2">
        <f>AVERAGE($C$2:$C$42)</f>
        <v>19.49512195121951</v>
      </c>
      <c r="J2" s="6">
        <v>19.495121951219499</v>
      </c>
      <c r="K2"/>
    </row>
    <row r="3" spans="1:11" ht="38.25" hidden="1">
      <c r="A3" s="1" t="s">
        <v>0</v>
      </c>
      <c r="B3" s="2" t="s">
        <v>1</v>
      </c>
      <c r="C3" s="3">
        <v>10.199999999999999</v>
      </c>
      <c r="D3" s="3">
        <v>18.5</v>
      </c>
      <c r="E3" s="3"/>
      <c r="F3" s="3"/>
      <c r="G3" s="20" t="str">
        <f>IF(Table4[[#This Row],[Puissance surconsommée]]&lt;0.5,"oui","non")</f>
        <v>oui</v>
      </c>
      <c r="H3" s="4" t="s">
        <v>2</v>
      </c>
      <c r="I3">
        <v>19.495121951219499</v>
      </c>
      <c r="J3" s="6"/>
      <c r="K3"/>
    </row>
    <row r="4" spans="1:11" ht="30">
      <c r="A4" s="5" t="s">
        <v>20</v>
      </c>
      <c r="B4" s="2" t="s">
        <v>6</v>
      </c>
      <c r="C4" s="3">
        <v>11.6</v>
      </c>
      <c r="D4" s="3">
        <v>19</v>
      </c>
      <c r="E4">
        <f>RANK(D4,$D$4:$D$41)</f>
        <v>28</v>
      </c>
      <c r="F4" s="12">
        <f>((C4-$C$4)/$C$4)</f>
        <v>0</v>
      </c>
      <c r="G4" s="20" t="str">
        <f>IF(Table4[[#This Row],[Puissance surconsommée]]&lt;0.5,"oui","non")</f>
        <v>oui</v>
      </c>
      <c r="H4" s="4" t="s">
        <v>2</v>
      </c>
      <c r="I4">
        <v>19.495121951219499</v>
      </c>
      <c r="J4" s="19" t="s">
        <v>51</v>
      </c>
      <c r="K4"/>
    </row>
    <row r="5" spans="1:11" ht="25.5" hidden="1">
      <c r="A5" s="5" t="s">
        <v>3</v>
      </c>
      <c r="B5" s="2" t="s">
        <v>1</v>
      </c>
      <c r="C5" s="3">
        <v>13.3</v>
      </c>
      <c r="D5" s="3">
        <v>20</v>
      </c>
      <c r="E5" s="3"/>
      <c r="F5" s="3"/>
      <c r="G5" s="20" t="str">
        <f>IF(Table4[[#This Row],[Puissance surconsommée]]&lt;0.5,"oui","non")</f>
        <v>oui</v>
      </c>
      <c r="H5" s="4" t="s">
        <v>2</v>
      </c>
      <c r="I5" s="9"/>
      <c r="J5" s="19"/>
      <c r="K5"/>
    </row>
    <row r="6" spans="1:11" ht="25.5">
      <c r="A6" s="1" t="s">
        <v>25</v>
      </c>
      <c r="B6" s="2" t="s">
        <v>6</v>
      </c>
      <c r="C6" s="3">
        <v>15.5</v>
      </c>
      <c r="D6" s="3">
        <v>22</v>
      </c>
      <c r="E6">
        <f t="shared" ref="E6:E18" si="0">RANK(D6,$D$4:$D$41)</f>
        <v>10</v>
      </c>
      <c r="F6" s="12">
        <f t="shared" ref="F6:F18" si="1">((C6-$C$4)/$C$4)</f>
        <v>0.3362068965517242</v>
      </c>
      <c r="G6" s="20" t="str">
        <f>IF(Table4[[#This Row],[Puissance surconsommée]]&lt;0.5,"oui","non")</f>
        <v>oui</v>
      </c>
      <c r="H6" s="4" t="s">
        <v>2</v>
      </c>
      <c r="J6" s="19"/>
      <c r="K6"/>
    </row>
    <row r="7" spans="1:11" ht="75">
      <c r="A7" s="1" t="s">
        <v>34</v>
      </c>
      <c r="B7" s="2" t="s">
        <v>6</v>
      </c>
      <c r="C7" s="3">
        <v>15.5</v>
      </c>
      <c r="D7" s="3">
        <v>22</v>
      </c>
      <c r="E7">
        <f t="shared" si="0"/>
        <v>10</v>
      </c>
      <c r="F7" s="12">
        <f t="shared" si="1"/>
        <v>0.3362068965517242</v>
      </c>
      <c r="G7" s="20" t="str">
        <f>IF(Table4[[#This Row],[Puissance surconsommée]]&lt;0.5,"oui","non")</f>
        <v>oui</v>
      </c>
      <c r="H7" s="4" t="s">
        <v>2</v>
      </c>
      <c r="J7" s="19" t="s">
        <v>53</v>
      </c>
      <c r="K7"/>
    </row>
    <row r="8" spans="1:11" ht="25.5">
      <c r="A8" s="1" t="s">
        <v>41</v>
      </c>
      <c r="B8" s="2" t="s">
        <v>6</v>
      </c>
      <c r="C8" s="3">
        <v>15.5</v>
      </c>
      <c r="D8" s="3">
        <v>22</v>
      </c>
      <c r="E8">
        <f t="shared" si="0"/>
        <v>10</v>
      </c>
      <c r="F8" s="12">
        <f t="shared" si="1"/>
        <v>0.3362068965517242</v>
      </c>
      <c r="G8" s="20" t="str">
        <f>IF(Table4[[#This Row],[Puissance surconsommée]]&lt;0.5,"oui","non")</f>
        <v>oui</v>
      </c>
      <c r="H8" s="4" t="s">
        <v>2</v>
      </c>
      <c r="J8" s="6"/>
      <c r="K8"/>
    </row>
    <row r="9" spans="1:11" ht="25.5">
      <c r="A9" s="1" t="s">
        <v>30</v>
      </c>
      <c r="B9" s="2" t="s">
        <v>6</v>
      </c>
      <c r="C9" s="3">
        <v>16</v>
      </c>
      <c r="D9" s="3">
        <v>19</v>
      </c>
      <c r="E9">
        <f t="shared" si="0"/>
        <v>28</v>
      </c>
      <c r="F9" s="12">
        <f t="shared" si="1"/>
        <v>0.37931034482758624</v>
      </c>
      <c r="G9" s="20" t="str">
        <f>IF(Table4[[#This Row],[Puissance surconsommée]]&lt;0.5,"oui","non")</f>
        <v>oui</v>
      </c>
      <c r="H9" s="4" t="s">
        <v>2</v>
      </c>
      <c r="J9" s="6"/>
      <c r="K9"/>
    </row>
    <row r="10" spans="1:11" ht="25.5">
      <c r="A10" s="1" t="s">
        <v>31</v>
      </c>
      <c r="B10" s="2" t="s">
        <v>6</v>
      </c>
      <c r="C10" s="3">
        <v>16</v>
      </c>
      <c r="D10" s="3">
        <v>19</v>
      </c>
      <c r="E10">
        <f t="shared" si="0"/>
        <v>28</v>
      </c>
      <c r="F10" s="12">
        <f t="shared" si="1"/>
        <v>0.37931034482758624</v>
      </c>
      <c r="G10" s="20" t="str">
        <f>IF(Table4[[#This Row],[Puissance surconsommée]]&lt;0.5,"oui","non")</f>
        <v>oui</v>
      </c>
      <c r="H10" s="4" t="s">
        <v>2</v>
      </c>
      <c r="J10" s="6"/>
      <c r="K10"/>
    </row>
    <row r="11" spans="1:11" ht="25.5">
      <c r="A11" s="1" t="s">
        <v>37</v>
      </c>
      <c r="B11" s="2" t="s">
        <v>6</v>
      </c>
      <c r="C11" s="3">
        <v>16</v>
      </c>
      <c r="D11" s="3">
        <v>19</v>
      </c>
      <c r="E11">
        <f t="shared" si="0"/>
        <v>28</v>
      </c>
      <c r="F11" s="12">
        <f t="shared" si="1"/>
        <v>0.37931034482758624</v>
      </c>
      <c r="G11" s="20" t="str">
        <f>IF(Table4[[#This Row],[Puissance surconsommée]]&lt;0.5,"oui","non")</f>
        <v>oui</v>
      </c>
      <c r="H11" s="4" t="s">
        <v>2</v>
      </c>
      <c r="J11" s="6"/>
      <c r="K11"/>
    </row>
    <row r="12" spans="1:11" ht="25.5">
      <c r="A12" s="5" t="s">
        <v>21</v>
      </c>
      <c r="B12" s="2" t="s">
        <v>6</v>
      </c>
      <c r="C12" s="3">
        <v>16.7</v>
      </c>
      <c r="D12" s="3">
        <v>21.5</v>
      </c>
      <c r="E12">
        <f t="shared" si="0"/>
        <v>14</v>
      </c>
      <c r="F12" s="12">
        <f t="shared" si="1"/>
        <v>0.43965517241379309</v>
      </c>
      <c r="G12" s="20" t="str">
        <f>IF(Table4[[#This Row],[Puissance surconsommée]]&lt;0.5,"oui","non")</f>
        <v>oui</v>
      </c>
      <c r="H12" s="4" t="s">
        <v>2</v>
      </c>
      <c r="J12" s="6"/>
      <c r="K12"/>
    </row>
    <row r="13" spans="1:11" ht="25.5">
      <c r="A13" s="1" t="s">
        <v>26</v>
      </c>
      <c r="B13" s="2" t="s">
        <v>6</v>
      </c>
      <c r="C13" s="3">
        <v>17.7</v>
      </c>
      <c r="D13" s="3">
        <v>21.5</v>
      </c>
      <c r="E13">
        <f t="shared" si="0"/>
        <v>14</v>
      </c>
      <c r="F13" s="12">
        <f t="shared" si="1"/>
        <v>0.52586206896551724</v>
      </c>
      <c r="G13" s="20" t="str">
        <f>IF(Table4[[#This Row],[Puissance surconsommée]]&lt;0.5,"oui","non")</f>
        <v>non</v>
      </c>
      <c r="H13" s="4" t="s">
        <v>2</v>
      </c>
      <c r="J13" s="6"/>
      <c r="K13"/>
    </row>
    <row r="14" spans="1:11" ht="25.5">
      <c r="A14" s="1" t="s">
        <v>40</v>
      </c>
      <c r="B14" s="2" t="s">
        <v>6</v>
      </c>
      <c r="C14" s="3">
        <v>17.7</v>
      </c>
      <c r="D14" s="3">
        <v>21.5</v>
      </c>
      <c r="E14">
        <f t="shared" si="0"/>
        <v>14</v>
      </c>
      <c r="F14" s="12">
        <f t="shared" si="1"/>
        <v>0.52586206896551724</v>
      </c>
      <c r="G14" s="20" t="str">
        <f>IF(Table4[[#This Row],[Puissance surconsommée]]&lt;0.5,"oui","non")</f>
        <v>non</v>
      </c>
      <c r="H14" s="4" t="s">
        <v>2</v>
      </c>
      <c r="J14" s="6"/>
      <c r="K14"/>
    </row>
    <row r="15" spans="1:11" ht="25.5">
      <c r="A15" s="1" t="s">
        <v>43</v>
      </c>
      <c r="B15" s="2" t="s">
        <v>6</v>
      </c>
      <c r="C15" s="3">
        <v>17.7</v>
      </c>
      <c r="D15" s="3">
        <v>21.5</v>
      </c>
      <c r="E15">
        <f t="shared" si="0"/>
        <v>14</v>
      </c>
      <c r="F15" s="12">
        <f t="shared" si="1"/>
        <v>0.52586206896551724</v>
      </c>
      <c r="G15" s="20" t="str">
        <f>IF(Table4[[#This Row],[Puissance surconsommée]]&lt;0.5,"oui","non")</f>
        <v>non</v>
      </c>
      <c r="H15" s="4" t="s">
        <v>2</v>
      </c>
      <c r="J15" s="6"/>
      <c r="K15"/>
    </row>
    <row r="16" spans="1:11" ht="25.5">
      <c r="A16" s="1" t="s">
        <v>29</v>
      </c>
      <c r="B16" s="2" t="s">
        <v>6</v>
      </c>
      <c r="C16" s="3">
        <v>19</v>
      </c>
      <c r="D16" s="3">
        <v>19</v>
      </c>
      <c r="E16">
        <f t="shared" si="0"/>
        <v>28</v>
      </c>
      <c r="F16" s="12">
        <f t="shared" si="1"/>
        <v>0.63793103448275867</v>
      </c>
      <c r="G16" s="20" t="str">
        <f>IF(Table4[[#This Row],[Puissance surconsommée]]&lt;0.5,"oui","non")</f>
        <v>non</v>
      </c>
      <c r="H16" s="4" t="s">
        <v>2</v>
      </c>
      <c r="J16" s="6"/>
      <c r="K16"/>
    </row>
    <row r="17" spans="1:11" ht="25.5">
      <c r="A17" s="1" t="s">
        <v>32</v>
      </c>
      <c r="B17" s="2" t="s">
        <v>6</v>
      </c>
      <c r="C17" s="3">
        <v>19</v>
      </c>
      <c r="D17" s="3">
        <v>19</v>
      </c>
      <c r="E17">
        <f t="shared" si="0"/>
        <v>28</v>
      </c>
      <c r="F17" s="12">
        <f t="shared" si="1"/>
        <v>0.63793103448275867</v>
      </c>
      <c r="G17" s="20" t="str">
        <f>IF(Table4[[#This Row],[Puissance surconsommée]]&lt;0.5,"oui","non")</f>
        <v>non</v>
      </c>
      <c r="H17" s="4" t="s">
        <v>2</v>
      </c>
      <c r="J17" s="6"/>
      <c r="K17"/>
    </row>
    <row r="18" spans="1:11" ht="25.5">
      <c r="A18" s="1" t="s">
        <v>38</v>
      </c>
      <c r="B18" s="2" t="s">
        <v>6</v>
      </c>
      <c r="C18" s="3">
        <v>19</v>
      </c>
      <c r="D18" s="3">
        <v>19</v>
      </c>
      <c r="E18">
        <f t="shared" si="0"/>
        <v>28</v>
      </c>
      <c r="F18" s="12">
        <f t="shared" si="1"/>
        <v>0.63793103448275867</v>
      </c>
      <c r="G18" s="20" t="str">
        <f>IF(Table4[[#This Row],[Puissance surconsommée]]&lt;0.5,"oui","non")</f>
        <v>non</v>
      </c>
      <c r="H18" s="4" t="s">
        <v>2</v>
      </c>
      <c r="J18" s="6"/>
      <c r="K18"/>
    </row>
    <row r="19" spans="1:11" ht="25.5" hidden="1">
      <c r="A19" s="5" t="s">
        <v>23</v>
      </c>
      <c r="B19" s="2" t="s">
        <v>6</v>
      </c>
      <c r="C19" s="3">
        <v>19.2</v>
      </c>
      <c r="D19" s="3">
        <v>24</v>
      </c>
      <c r="E19" s="3"/>
      <c r="F19" s="3"/>
      <c r="G19" s="20" t="str">
        <f>IF(Table4[[#This Row],[Puissance surconsommée]]&lt;0.5,"oui","non")</f>
        <v>oui</v>
      </c>
      <c r="H19" s="4" t="s">
        <v>2</v>
      </c>
      <c r="J19" s="6"/>
      <c r="K19"/>
    </row>
    <row r="20" spans="1:11" ht="25.5" hidden="1">
      <c r="A20" s="1" t="s">
        <v>33</v>
      </c>
      <c r="B20" s="2" t="s">
        <v>6</v>
      </c>
      <c r="C20" s="3">
        <v>19.2</v>
      </c>
      <c r="D20" s="3">
        <v>24</v>
      </c>
      <c r="E20" s="3"/>
      <c r="F20" s="3"/>
      <c r="G20" s="20" t="str">
        <f>IF(Table4[[#This Row],[Puissance surconsommée]]&lt;0.5,"oui","non")</f>
        <v>oui</v>
      </c>
      <c r="H20" s="4" t="s">
        <v>2</v>
      </c>
      <c r="J20" s="6"/>
      <c r="K20"/>
    </row>
    <row r="21" spans="1:11" ht="25.5" hidden="1">
      <c r="A21" s="1" t="s">
        <v>36</v>
      </c>
      <c r="B21" s="2" t="s">
        <v>6</v>
      </c>
      <c r="C21" s="3">
        <v>19.2</v>
      </c>
      <c r="D21" s="3">
        <v>24</v>
      </c>
      <c r="E21" s="3"/>
      <c r="F21" s="3"/>
      <c r="G21" s="20" t="str">
        <f>IF(Table4[[#This Row],[Puissance surconsommée]]&lt;0.5,"oui","non")</f>
        <v>oui</v>
      </c>
      <c r="H21" s="4" t="s">
        <v>2</v>
      </c>
      <c r="J21" s="6"/>
      <c r="K21"/>
    </row>
    <row r="22" spans="1:11" ht="51">
      <c r="A22" s="5" t="s">
        <v>17</v>
      </c>
      <c r="B22" s="2" t="s">
        <v>6</v>
      </c>
      <c r="C22" s="3">
        <v>19.3</v>
      </c>
      <c r="D22" s="3">
        <v>21.5</v>
      </c>
      <c r="E22">
        <f t="shared" ref="E22:E26" si="2">RANK(D22,$D$4:$D$41)</f>
        <v>14</v>
      </c>
      <c r="F22" s="12">
        <f>((C22-$C$4)/$C$4)</f>
        <v>0.66379310344827602</v>
      </c>
      <c r="G22" s="20" t="str">
        <f>IF(Table4[[#This Row],[Puissance surconsommée]]&lt;0.5,"oui","non")</f>
        <v>non</v>
      </c>
      <c r="H22" s="4" t="s">
        <v>2</v>
      </c>
      <c r="J22" s="6"/>
      <c r="K22"/>
    </row>
    <row r="23" spans="1:11" ht="25.5">
      <c r="A23" s="5" t="s">
        <v>10</v>
      </c>
      <c r="B23" s="2" t="s">
        <v>6</v>
      </c>
      <c r="C23" s="3">
        <v>20</v>
      </c>
      <c r="D23" s="3">
        <v>19</v>
      </c>
      <c r="E23">
        <f t="shared" si="2"/>
        <v>28</v>
      </c>
      <c r="F23" s="12">
        <f>((C23-$C$4)/$C$4)</f>
        <v>0.72413793103448276</v>
      </c>
      <c r="G23" s="20" t="str">
        <f>IF(Table4[[#This Row],[Puissance surconsommée]]&lt;0.5,"oui","non")</f>
        <v>non</v>
      </c>
      <c r="H23" s="4" t="s">
        <v>2</v>
      </c>
      <c r="J23" s="6"/>
      <c r="K23"/>
    </row>
    <row r="24" spans="1:11" ht="25.5">
      <c r="A24" s="5" t="s">
        <v>11</v>
      </c>
      <c r="B24" s="2" t="s">
        <v>6</v>
      </c>
      <c r="C24" s="3">
        <v>20</v>
      </c>
      <c r="D24" s="3">
        <v>19</v>
      </c>
      <c r="E24">
        <f t="shared" si="2"/>
        <v>28</v>
      </c>
      <c r="F24" s="12">
        <f>((C24-$C$4)/$C$4)</f>
        <v>0.72413793103448276</v>
      </c>
      <c r="G24" s="20" t="str">
        <f>IF(Table4[[#This Row],[Puissance surconsommée]]&lt;0.5,"oui","non")</f>
        <v>non</v>
      </c>
      <c r="H24" s="4" t="s">
        <v>2</v>
      </c>
      <c r="J24" s="6"/>
      <c r="K24"/>
    </row>
    <row r="25" spans="1:11" ht="25.5">
      <c r="A25" s="5" t="s">
        <v>9</v>
      </c>
      <c r="B25" s="2" t="s">
        <v>6</v>
      </c>
      <c r="C25" s="3">
        <v>21.1</v>
      </c>
      <c r="D25" s="3">
        <v>19</v>
      </c>
      <c r="E25">
        <f t="shared" si="2"/>
        <v>28</v>
      </c>
      <c r="F25" s="12">
        <f>((C25-$C$4)/$C$4)</f>
        <v>0.81896551724137945</v>
      </c>
      <c r="G25" s="20" t="str">
        <f>IF(Table4[[#This Row],[Puissance surconsommée]]&lt;0.5,"oui","non")</f>
        <v>non</v>
      </c>
      <c r="H25" s="4" t="s">
        <v>2</v>
      </c>
      <c r="J25" s="6"/>
      <c r="K25"/>
    </row>
    <row r="26" spans="1:11" ht="51">
      <c r="A26" s="5" t="s">
        <v>19</v>
      </c>
      <c r="B26" s="2" t="s">
        <v>6</v>
      </c>
      <c r="C26" s="3">
        <v>21.3</v>
      </c>
      <c r="D26" s="3">
        <v>19</v>
      </c>
      <c r="E26">
        <f t="shared" si="2"/>
        <v>28</v>
      </c>
      <c r="F26" s="12">
        <f>((C26-$C$4)/$C$4)</f>
        <v>0.83620689655172431</v>
      </c>
      <c r="G26" s="20" t="str">
        <f>IF(Table4[[#This Row],[Puissance surconsommée]]&lt;0.5,"oui","non")</f>
        <v>non</v>
      </c>
      <c r="H26" s="4" t="s">
        <v>2</v>
      </c>
      <c r="J26" s="6"/>
      <c r="K26"/>
    </row>
    <row r="27" spans="1:11" ht="25.5" hidden="1">
      <c r="A27" s="5" t="s">
        <v>5</v>
      </c>
      <c r="B27" s="2" t="s">
        <v>6</v>
      </c>
      <c r="C27" s="3">
        <v>21.4</v>
      </c>
      <c r="D27" s="3">
        <v>23</v>
      </c>
      <c r="E27" s="3"/>
      <c r="F27" s="3"/>
      <c r="G27" s="20" t="str">
        <f>IF(Table4[[#This Row],[Puissance surconsommée]]&lt;0.5,"oui","non")</f>
        <v>oui</v>
      </c>
      <c r="H27" s="4" t="s">
        <v>2</v>
      </c>
      <c r="J27" s="6"/>
      <c r="K27"/>
    </row>
    <row r="28" spans="1:11" ht="25.5" hidden="1">
      <c r="A28" s="5" t="s">
        <v>24</v>
      </c>
      <c r="B28" s="2" t="s">
        <v>6</v>
      </c>
      <c r="C28" s="3">
        <v>21.8</v>
      </c>
      <c r="D28" s="3">
        <v>23</v>
      </c>
      <c r="E28" s="3"/>
      <c r="F28" s="3"/>
      <c r="G28" s="20" t="str">
        <f>IF(Table4[[#This Row],[Puissance surconsommée]]&lt;0.5,"oui","non")</f>
        <v>oui</v>
      </c>
      <c r="H28" s="4" t="s">
        <v>2</v>
      </c>
      <c r="J28" s="6"/>
      <c r="K28"/>
    </row>
    <row r="29" spans="1:11" ht="25.5" hidden="1">
      <c r="A29" s="1" t="s">
        <v>27</v>
      </c>
      <c r="B29" s="2" t="s">
        <v>6</v>
      </c>
      <c r="C29" s="3">
        <v>21.8</v>
      </c>
      <c r="D29" s="3">
        <v>23</v>
      </c>
      <c r="E29" s="3"/>
      <c r="F29" s="3"/>
      <c r="G29" s="20" t="str">
        <f>IF(Table4[[#This Row],[Puissance surconsommée]]&lt;0.5,"oui","non")</f>
        <v>oui</v>
      </c>
      <c r="H29" s="4" t="s">
        <v>2</v>
      </c>
      <c r="J29" s="6"/>
      <c r="K29"/>
    </row>
    <row r="30" spans="1:11" ht="25.5" hidden="1">
      <c r="A30" s="1" t="s">
        <v>42</v>
      </c>
      <c r="B30" s="2" t="s">
        <v>6</v>
      </c>
      <c r="C30" s="3">
        <v>21.8</v>
      </c>
      <c r="D30" s="3">
        <v>23</v>
      </c>
      <c r="E30" s="3"/>
      <c r="F30" s="3"/>
      <c r="G30" s="20" t="str">
        <f>IF(Table4[[#This Row],[Puissance surconsommée]]&lt;0.5,"oui","non")</f>
        <v>oui</v>
      </c>
      <c r="H30" s="4" t="s">
        <v>2</v>
      </c>
      <c r="J30" s="6"/>
      <c r="K30"/>
    </row>
    <row r="31" spans="1:11" ht="51">
      <c r="A31" s="5" t="s">
        <v>16</v>
      </c>
      <c r="B31" s="2" t="s">
        <v>6</v>
      </c>
      <c r="C31" s="3">
        <v>22.9</v>
      </c>
      <c r="D31" s="3">
        <v>19.5</v>
      </c>
      <c r="E31">
        <f t="shared" ref="E31:E34" si="3">RANK(D31,$D$4:$D$41)</f>
        <v>24</v>
      </c>
      <c r="F31" s="12">
        <f>((C31-$C$4)/$C$4)</f>
        <v>0.97413793103448265</v>
      </c>
      <c r="G31" s="20" t="str">
        <f>IF(Table4[[#This Row],[Puissance surconsommée]]&lt;0.5,"oui","non")</f>
        <v>non</v>
      </c>
      <c r="H31" s="4" t="s">
        <v>2</v>
      </c>
      <c r="J31" s="6"/>
      <c r="K31"/>
    </row>
    <row r="32" spans="1:11" ht="25.5">
      <c r="A32" s="1" t="s">
        <v>28</v>
      </c>
      <c r="B32" s="2" t="s">
        <v>6</v>
      </c>
      <c r="C32" s="3">
        <v>23</v>
      </c>
      <c r="D32" s="3">
        <v>19.5</v>
      </c>
      <c r="E32">
        <f t="shared" si="3"/>
        <v>24</v>
      </c>
      <c r="F32" s="12">
        <f>((C32-$C$4)/$C$4)</f>
        <v>0.98275862068965525</v>
      </c>
      <c r="G32" s="20" t="str">
        <f>IF(Table4[[#This Row],[Puissance surconsommée]]&lt;0.5,"oui","non")</f>
        <v>non</v>
      </c>
      <c r="H32" s="4" t="s">
        <v>2</v>
      </c>
      <c r="J32" s="6"/>
      <c r="K32"/>
    </row>
    <row r="33" spans="1:11" ht="25.5">
      <c r="A33" s="1" t="s">
        <v>35</v>
      </c>
      <c r="B33" s="2" t="s">
        <v>6</v>
      </c>
      <c r="C33" s="3">
        <v>23</v>
      </c>
      <c r="D33" s="3">
        <v>19.5</v>
      </c>
      <c r="E33">
        <f t="shared" si="3"/>
        <v>24</v>
      </c>
      <c r="F33" s="12">
        <f>((C33-$C$4)/$C$4)</f>
        <v>0.98275862068965525</v>
      </c>
      <c r="G33" s="20" t="str">
        <f>IF(Table4[[#This Row],[Puissance surconsommée]]&lt;0.5,"oui","non")</f>
        <v>non</v>
      </c>
      <c r="H33" s="4" t="s">
        <v>2</v>
      </c>
      <c r="J33" s="6"/>
      <c r="K33"/>
    </row>
    <row r="34" spans="1:11" ht="25.5">
      <c r="A34" s="1" t="s">
        <v>39</v>
      </c>
      <c r="B34" s="2" t="s">
        <v>6</v>
      </c>
      <c r="C34" s="3">
        <v>23</v>
      </c>
      <c r="D34" s="3">
        <v>19.5</v>
      </c>
      <c r="E34">
        <f t="shared" si="3"/>
        <v>24</v>
      </c>
      <c r="F34" s="12">
        <f>((C34-$C$4)/$C$4)</f>
        <v>0.98275862068965525</v>
      </c>
      <c r="G34" s="20" t="str">
        <f>IF(Table4[[#This Row],[Puissance surconsommée]]&lt;0.5,"oui","non")</f>
        <v>non</v>
      </c>
      <c r="H34" s="4" t="s">
        <v>2</v>
      </c>
      <c r="J34" s="6"/>
      <c r="K34"/>
    </row>
    <row r="35" spans="1:11" ht="25.5" hidden="1">
      <c r="A35" s="5" t="s">
        <v>4</v>
      </c>
      <c r="B35" s="2" t="s">
        <v>1</v>
      </c>
      <c r="C35" s="3">
        <v>24</v>
      </c>
      <c r="D35" s="3">
        <v>23</v>
      </c>
      <c r="E35" s="3"/>
      <c r="F35" s="3"/>
      <c r="G35" s="20" t="str">
        <f>IF(Table4[[#This Row],[Puissance surconsommée]]&lt;0.5,"oui","non")</f>
        <v>oui</v>
      </c>
      <c r="H35" s="4" t="s">
        <v>2</v>
      </c>
      <c r="J35" s="6"/>
      <c r="K35"/>
    </row>
    <row r="36" spans="1:11" ht="25.5">
      <c r="A36" s="5" t="s">
        <v>7</v>
      </c>
      <c r="B36" s="2" t="s">
        <v>6</v>
      </c>
      <c r="C36" s="3">
        <v>24</v>
      </c>
      <c r="D36" s="3">
        <v>21.5</v>
      </c>
      <c r="E36">
        <f t="shared" ref="E36:E37" si="4">RANK(D36,$D$4:$D$41)</f>
        <v>14</v>
      </c>
      <c r="F36" s="12">
        <f>((C36-$C$4)/$C$4)</f>
        <v>1.0689655172413794</v>
      </c>
      <c r="G36" s="20" t="str">
        <f>IF(Table4[[#This Row],[Puissance surconsommée]]&lt;0.5,"oui","non")</f>
        <v>non</v>
      </c>
      <c r="H36" s="4" t="s">
        <v>2</v>
      </c>
      <c r="J36" s="6"/>
      <c r="K36"/>
    </row>
    <row r="37" spans="1:11" ht="25.5">
      <c r="A37" s="5" t="s">
        <v>8</v>
      </c>
      <c r="B37" s="2" t="s">
        <v>6</v>
      </c>
      <c r="C37" s="3">
        <v>24</v>
      </c>
      <c r="D37" s="3">
        <v>21.5</v>
      </c>
      <c r="E37">
        <f t="shared" si="4"/>
        <v>14</v>
      </c>
      <c r="F37" s="12">
        <f>((C37-$C$4)/$C$4)</f>
        <v>1.0689655172413794</v>
      </c>
      <c r="G37" s="20" t="str">
        <f>IF(Table4[[#This Row],[Puissance surconsommée]]&lt;0.5,"oui","non")</f>
        <v>non</v>
      </c>
      <c r="H37" s="4" t="s">
        <v>2</v>
      </c>
      <c r="J37" s="6"/>
      <c r="K37"/>
    </row>
    <row r="38" spans="1:11" ht="25.5" hidden="1">
      <c r="A38" s="5" t="s">
        <v>13</v>
      </c>
      <c r="B38" s="2" t="s">
        <v>6</v>
      </c>
      <c r="C38" s="3">
        <v>24</v>
      </c>
      <c r="D38" s="3">
        <v>23.6</v>
      </c>
      <c r="E38" s="3"/>
      <c r="F38" s="3"/>
      <c r="G38" s="20" t="str">
        <f>IF(Table4[[#This Row],[Puissance surconsommée]]&lt;0.5,"oui","non")</f>
        <v>oui</v>
      </c>
      <c r="H38" s="4" t="s">
        <v>2</v>
      </c>
      <c r="J38" s="6"/>
      <c r="K38"/>
    </row>
    <row r="39" spans="1:11" ht="38.25">
      <c r="A39" s="5" t="s">
        <v>18</v>
      </c>
      <c r="B39" s="2" t="s">
        <v>6</v>
      </c>
      <c r="C39" s="3">
        <v>24</v>
      </c>
      <c r="D39" s="3">
        <v>22</v>
      </c>
      <c r="E39">
        <f t="shared" ref="E39:E41" si="5">RANK(D39,$D$4:$D$41)</f>
        <v>10</v>
      </c>
      <c r="F39" s="12">
        <f>((C39-$C$4)/$C$4)</f>
        <v>1.0689655172413794</v>
      </c>
      <c r="G39" s="20" t="str">
        <f>IF(Table4[[#This Row],[Puissance surconsommée]]&lt;0.5,"oui","non")</f>
        <v>non</v>
      </c>
      <c r="H39" s="4" t="s">
        <v>2</v>
      </c>
      <c r="J39" s="6"/>
      <c r="K39"/>
    </row>
    <row r="40" spans="1:11" ht="25.5">
      <c r="A40" s="5" t="s">
        <v>15</v>
      </c>
      <c r="B40" s="2" t="s">
        <v>6</v>
      </c>
      <c r="C40" s="3">
        <v>25</v>
      </c>
      <c r="D40" s="3">
        <v>21.5</v>
      </c>
      <c r="E40">
        <f t="shared" si="5"/>
        <v>14</v>
      </c>
      <c r="F40" s="12">
        <f>((C40-$C$4)/$C$4)</f>
        <v>1.1551724137931034</v>
      </c>
      <c r="G40" s="20" t="str">
        <f>IF(Table4[[#This Row],[Puissance surconsommée]]&lt;0.5,"oui","non")</f>
        <v>non</v>
      </c>
      <c r="H40" s="4" t="s">
        <v>2</v>
      </c>
      <c r="J40" s="6"/>
      <c r="K40"/>
    </row>
    <row r="41" spans="1:11" ht="25.5">
      <c r="A41" s="5" t="s">
        <v>12</v>
      </c>
      <c r="B41" s="2" t="s">
        <v>6</v>
      </c>
      <c r="C41" s="3">
        <v>26</v>
      </c>
      <c r="D41" s="3">
        <v>21.5</v>
      </c>
      <c r="E41">
        <f t="shared" si="5"/>
        <v>14</v>
      </c>
      <c r="F41" s="12">
        <f>((C41-$C$4)/$C$4)</f>
        <v>1.2413793103448276</v>
      </c>
      <c r="G41" s="20" t="str">
        <f>IF(Table4[[#This Row],[Puissance surconsommée]]&lt;0.5,"oui","non")</f>
        <v>non</v>
      </c>
      <c r="H41" s="4" t="s">
        <v>2</v>
      </c>
      <c r="J41" s="6"/>
      <c r="K41"/>
    </row>
    <row r="42" spans="1:11" ht="25.5" hidden="1">
      <c r="A42" s="5" t="s">
        <v>14</v>
      </c>
      <c r="B42" s="2" t="s">
        <v>6</v>
      </c>
      <c r="C42" s="3">
        <v>28</v>
      </c>
      <c r="D42" s="3">
        <v>23.6</v>
      </c>
      <c r="E42" s="3"/>
      <c r="F42" s="3"/>
      <c r="G42" s="20" t="str">
        <f>IF(Table4[[#This Row],[Puissance surconsommée]]&lt;0.5,"oui","non")</f>
        <v>oui</v>
      </c>
      <c r="H42" s="4" t="s">
        <v>2</v>
      </c>
      <c r="J42" s="6"/>
      <c r="K42"/>
    </row>
  </sheetData>
  <sheetProtection selectLockedCells="1" selectUnlockedCells="1"/>
  <pageMargins left="0.78749999999999998" right="0.78749999999999998" top="1.0249999999999999" bottom="1.0249999999999999" header="0.78749999999999998" footer="0.78749999999999998"/>
  <pageSetup orientation="portrait" useFirstPageNumber="1" horizontalDpi="300" verticalDpi="300"/>
  <headerFooter>
    <oddHeader>&amp;C&amp;A</oddHeader>
    <oddFooter>&amp;CPage &amp;P</oddFooter>
  </headerFooter>
  <tableParts count="1">
    <tablePart r:id="rId1"/>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dimension ref="A1:J34"/>
  <sheetViews>
    <sheetView workbookViewId="0">
      <selection activeCell="I47" sqref="I47"/>
    </sheetView>
  </sheetViews>
  <sheetFormatPr defaultColWidth="11.42578125" defaultRowHeight="12.75"/>
  <cols>
    <col min="1" max="1" width="18" customWidth="1"/>
    <col min="2" max="2" width="14.140625" bestFit="1" customWidth="1"/>
    <col min="3" max="3" width="19" bestFit="1" customWidth="1"/>
    <col min="4" max="4" width="14.85546875" bestFit="1" customWidth="1"/>
    <col min="5" max="5" width="7.7109375" bestFit="1" customWidth="1"/>
    <col min="6" max="6" width="17.140625" bestFit="1" customWidth="1"/>
    <col min="7" max="7" width="16.140625" bestFit="1" customWidth="1"/>
    <col min="8" max="8" width="16" bestFit="1" customWidth="1"/>
    <col min="10" max="10" width="19.42578125" style="6" customWidth="1"/>
  </cols>
  <sheetData>
    <row r="1" spans="1:10" ht="26.25">
      <c r="A1" s="14" t="s">
        <v>55</v>
      </c>
      <c r="B1" s="15" t="s">
        <v>56</v>
      </c>
      <c r="C1" s="6" t="s">
        <v>91</v>
      </c>
      <c r="D1" s="16" t="s">
        <v>88</v>
      </c>
      <c r="E1" t="s">
        <v>45</v>
      </c>
      <c r="F1" t="s">
        <v>89</v>
      </c>
      <c r="G1" s="6" t="s">
        <v>92</v>
      </c>
      <c r="H1" s="6" t="s">
        <v>90</v>
      </c>
      <c r="J1" s="17" t="s">
        <v>93</v>
      </c>
    </row>
    <row r="2" spans="1:10" ht="51" hidden="1">
      <c r="A2" s="2" t="s">
        <v>57</v>
      </c>
      <c r="B2" s="3">
        <v>14.4</v>
      </c>
      <c r="J2" s="18">
        <f t="shared" ref="J2:J15" si="0">H20-H2</f>
        <v>0</v>
      </c>
    </row>
    <row r="3" spans="1:10" ht="25.5" hidden="1">
      <c r="A3" s="2" t="s">
        <v>58</v>
      </c>
      <c r="B3" s="3">
        <v>44.3</v>
      </c>
      <c r="J3" s="18">
        <f t="shared" si="0"/>
        <v>0</v>
      </c>
    </row>
    <row r="4" spans="1:10" ht="25.5" hidden="1">
      <c r="A4" s="2" t="s">
        <v>59</v>
      </c>
      <c r="B4" s="3">
        <v>56</v>
      </c>
      <c r="J4" s="18">
        <f t="shared" si="0"/>
        <v>0</v>
      </c>
    </row>
    <row r="5" spans="1:10" ht="25.5" hidden="1">
      <c r="A5" s="2" t="s">
        <v>60</v>
      </c>
      <c r="B5" s="3">
        <v>24.7</v>
      </c>
      <c r="J5" s="18">
        <f t="shared" si="0"/>
        <v>0</v>
      </c>
    </row>
    <row r="6" spans="1:10" ht="25.5" hidden="1">
      <c r="A6" s="2" t="s">
        <v>60</v>
      </c>
      <c r="B6" s="3">
        <v>24.7</v>
      </c>
      <c r="J6" s="18">
        <f t="shared" si="0"/>
        <v>0</v>
      </c>
    </row>
    <row r="7" spans="1:10" ht="25.5" hidden="1">
      <c r="A7" s="2" t="s">
        <v>60</v>
      </c>
      <c r="B7" s="3">
        <v>23.6</v>
      </c>
      <c r="J7" s="18">
        <f t="shared" si="0"/>
        <v>0</v>
      </c>
    </row>
    <row r="8" spans="1:10" ht="38.25" hidden="1">
      <c r="A8" s="2" t="s">
        <v>61</v>
      </c>
      <c r="B8" s="3">
        <v>17.7</v>
      </c>
      <c r="J8" s="18">
        <f t="shared" si="0"/>
        <v>0</v>
      </c>
    </row>
    <row r="9" spans="1:10" ht="38.25" hidden="1">
      <c r="A9" s="2" t="s">
        <v>62</v>
      </c>
      <c r="B9" s="3">
        <v>18.7</v>
      </c>
      <c r="J9" s="18">
        <f t="shared" si="0"/>
        <v>0</v>
      </c>
    </row>
    <row r="10" spans="1:10" ht="38.25" hidden="1">
      <c r="A10" s="2" t="s">
        <v>63</v>
      </c>
      <c r="B10" s="3">
        <v>36</v>
      </c>
      <c r="J10" s="18">
        <f t="shared" si="0"/>
        <v>0</v>
      </c>
    </row>
    <row r="11" spans="1:10" ht="38.25" hidden="1">
      <c r="A11" s="2" t="s">
        <v>64</v>
      </c>
      <c r="B11" s="3">
        <v>31.5</v>
      </c>
      <c r="J11" s="18">
        <f t="shared" si="0"/>
        <v>0</v>
      </c>
    </row>
    <row r="12" spans="1:10" ht="38.25" hidden="1">
      <c r="A12" s="2" t="s">
        <v>65</v>
      </c>
      <c r="B12" s="3">
        <v>16.5</v>
      </c>
      <c r="J12" s="18">
        <f t="shared" si="0"/>
        <v>0</v>
      </c>
    </row>
    <row r="13" spans="1:10" ht="38.25" hidden="1">
      <c r="A13" s="2" t="s">
        <v>66</v>
      </c>
      <c r="B13" s="3">
        <v>13.9</v>
      </c>
      <c r="J13" s="18">
        <f t="shared" si="0"/>
        <v>0</v>
      </c>
    </row>
    <row r="14" spans="1:10" ht="38.25">
      <c r="A14" s="2" t="s">
        <v>67</v>
      </c>
      <c r="B14" s="3">
        <v>13.4</v>
      </c>
      <c r="C14" s="3">
        <f>B14*12</f>
        <v>160.80000000000001</v>
      </c>
      <c r="D14" s="5" t="s">
        <v>20</v>
      </c>
      <c r="E14" s="2" t="s">
        <v>6</v>
      </c>
      <c r="F14" s="3">
        <v>11.6</v>
      </c>
      <c r="G14">
        <f>F14*10</f>
        <v>116</v>
      </c>
      <c r="H14" s="6">
        <f>C14+G14</f>
        <v>276.8</v>
      </c>
      <c r="J14" s="18">
        <f t="shared" si="0"/>
        <v>466.7999999999999</v>
      </c>
    </row>
    <row r="15" spans="1:10" ht="36" hidden="1" customHeight="1">
      <c r="A15" s="2" t="s">
        <v>68</v>
      </c>
      <c r="B15" s="3">
        <v>13.9</v>
      </c>
      <c r="J15">
        <f t="shared" si="0"/>
        <v>0</v>
      </c>
    </row>
    <row r="16" spans="1:10" ht="36" hidden="1" customHeight="1">
      <c r="A16" s="2" t="s">
        <v>69</v>
      </c>
      <c r="B16" s="3">
        <v>13.4</v>
      </c>
      <c r="J16"/>
    </row>
    <row r="17" spans="1:10" ht="36" hidden="1" customHeight="1">
      <c r="A17" s="2" t="s">
        <v>70</v>
      </c>
      <c r="B17" s="3">
        <v>13.9</v>
      </c>
      <c r="J17"/>
    </row>
    <row r="18" spans="1:10" ht="36" hidden="1" customHeight="1">
      <c r="A18" s="2" t="s">
        <v>71</v>
      </c>
      <c r="B18" s="3">
        <v>13.4</v>
      </c>
      <c r="J18"/>
    </row>
    <row r="19" spans="1:10" ht="36" hidden="1" customHeight="1">
      <c r="A19" s="2" t="s">
        <v>72</v>
      </c>
      <c r="B19" s="3">
        <v>39</v>
      </c>
      <c r="J19"/>
    </row>
    <row r="20" spans="1:10" ht="24" hidden="1" customHeight="1">
      <c r="A20" s="2" t="s">
        <v>73</v>
      </c>
      <c r="B20" s="3">
        <v>36.4</v>
      </c>
      <c r="J20"/>
    </row>
    <row r="21" spans="1:10" ht="24" hidden="1" customHeight="1">
      <c r="A21" s="2" t="s">
        <v>74</v>
      </c>
      <c r="B21" s="3">
        <v>32.700000000000003</v>
      </c>
      <c r="J21"/>
    </row>
    <row r="22" spans="1:10" ht="24" hidden="1" customHeight="1">
      <c r="A22" s="2" t="s">
        <v>75</v>
      </c>
      <c r="B22" s="3">
        <v>17.600000000000001</v>
      </c>
      <c r="J22"/>
    </row>
    <row r="23" spans="1:10" ht="24" hidden="1" customHeight="1">
      <c r="A23" s="2" t="s">
        <v>76</v>
      </c>
      <c r="B23" s="3">
        <v>35.299999999999997</v>
      </c>
      <c r="J23"/>
    </row>
    <row r="24" spans="1:10" ht="24" hidden="1" customHeight="1">
      <c r="A24" s="2" t="s">
        <v>77</v>
      </c>
      <c r="B24" s="3">
        <v>33.1</v>
      </c>
      <c r="J24"/>
    </row>
    <row r="25" spans="1:10" ht="24" hidden="1" customHeight="1">
      <c r="A25" s="2" t="s">
        <v>78</v>
      </c>
      <c r="B25" s="3">
        <v>16.8</v>
      </c>
      <c r="J25"/>
    </row>
    <row r="26" spans="1:10" ht="24" hidden="1" customHeight="1">
      <c r="A26" s="2" t="s">
        <v>79</v>
      </c>
      <c r="B26" s="3">
        <v>37.200000000000003</v>
      </c>
      <c r="J26"/>
    </row>
    <row r="27" spans="1:10" ht="24" hidden="1" customHeight="1">
      <c r="A27" s="2" t="s">
        <v>80</v>
      </c>
      <c r="B27" s="3">
        <v>33.1</v>
      </c>
      <c r="J27"/>
    </row>
    <row r="28" spans="1:10" ht="24" hidden="1" customHeight="1">
      <c r="A28" s="2" t="s">
        <v>81</v>
      </c>
      <c r="B28" s="3">
        <v>17.7</v>
      </c>
      <c r="J28"/>
    </row>
    <row r="29" spans="1:10" ht="24" hidden="1" customHeight="1">
      <c r="A29" s="2" t="s">
        <v>82</v>
      </c>
      <c r="B29" s="3">
        <v>36.5</v>
      </c>
      <c r="J29"/>
    </row>
    <row r="30" spans="1:10" ht="24" hidden="1" customHeight="1">
      <c r="A30" s="2" t="s">
        <v>83</v>
      </c>
      <c r="B30" s="3">
        <v>32.5</v>
      </c>
      <c r="J30"/>
    </row>
    <row r="31" spans="1:10" ht="24" hidden="1" customHeight="1">
      <c r="A31" s="2" t="s">
        <v>84</v>
      </c>
      <c r="B31" s="3">
        <v>17.3</v>
      </c>
      <c r="J31"/>
    </row>
    <row r="32" spans="1:10" ht="25.5">
      <c r="A32" s="2" t="s">
        <v>85</v>
      </c>
      <c r="B32" s="3">
        <v>45.3</v>
      </c>
      <c r="C32" s="3">
        <f>B32*12</f>
        <v>543.59999999999991</v>
      </c>
      <c r="D32" s="5" t="s">
        <v>11</v>
      </c>
      <c r="E32" s="2" t="s">
        <v>6</v>
      </c>
      <c r="F32" s="3">
        <v>20</v>
      </c>
      <c r="G32" s="3">
        <f>F32*10</f>
        <v>200</v>
      </c>
      <c r="H32" s="6">
        <f>C32+G32</f>
        <v>743.59999999999991</v>
      </c>
      <c r="J32"/>
    </row>
    <row r="33" spans="1:10" ht="25.5" hidden="1">
      <c r="A33" s="2" t="s">
        <v>86</v>
      </c>
      <c r="B33" s="3">
        <v>53.5</v>
      </c>
      <c r="J33"/>
    </row>
    <row r="34" spans="1:10" ht="25.5" hidden="1">
      <c r="A34" s="2" t="s">
        <v>87</v>
      </c>
      <c r="B34" s="3">
        <v>35</v>
      </c>
      <c r="J34"/>
    </row>
  </sheetData>
  <pageMargins left="0.75" right="0.75" top="1" bottom="1" header="0.5" footer="0.5"/>
  <pageSetup paperSize="9" orientation="portrait" horizontalDpi="4294967292" verticalDpi="4294967292"/>
  <drawing r:id="rId1"/>
  <tableParts count="2">
    <tablePart r:id="rId2"/>
    <tablePart r:id="rId3"/>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Exercice 1</vt:lpstr>
      <vt:lpstr>Exercice 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Taouil Rachid</dc:creator>
  <cp:lastModifiedBy>taouilr</cp:lastModifiedBy>
  <dcterms:created xsi:type="dcterms:W3CDTF">2015-04-06T10:48:09Z</dcterms:created>
  <dcterms:modified xsi:type="dcterms:W3CDTF">2015-04-06T13:18:17Z</dcterms:modified>
</cp:coreProperties>
</file>