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Bordereau main d'oeuvre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equipe">'[1]Détails des équipes'!$N$2:$N$42</definedName>
    <definedName name="MaCellule">GET.CELL(48,#REF!)</definedName>
    <definedName name="reference_maindoeuvre">'Bordereau main d''oeuvre'!$A$2:$K$6</definedName>
    <definedName name="reference_pension">'[1]Liste ressources'!$C$117:$C$118</definedName>
    <definedName name="Type_bordereau">[1]Général!$C$4:$C$11</definedName>
    <definedName name="Type_materiau">'[1]Liste matériaux'!$A$3:$A$33</definedName>
    <definedName name="Type_Ressource">'[1]Liste ressources'!$A$3:$A$21</definedName>
    <definedName name="_xlnm.Print_Area" localSheetId="0">'Bordereau main d''oeuvre'!$A$1:$K$25</definedName>
    <definedName name="zWW104">'[1]Bordereau Matériaux_Global'!#REF!</definedName>
    <definedName name="zzz104">'[1]Bordereau Matériaux_Global'!#REF!</definedName>
  </definedNames>
  <calcPr calcId="145621"/>
</workbook>
</file>

<file path=xl/calcChain.xml><?xml version="1.0" encoding="utf-8"?>
<calcChain xmlns="http://schemas.openxmlformats.org/spreadsheetml/2006/main">
  <c r="J24" i="4" l="1"/>
  <c r="H24" i="4"/>
  <c r="F24" i="4"/>
  <c r="I24" i="4" s="1"/>
  <c r="K24" i="4" s="1"/>
  <c r="J23" i="4"/>
  <c r="J20" i="4" s="1"/>
  <c r="H23" i="4"/>
  <c r="F23" i="4"/>
  <c r="I23" i="4" s="1"/>
  <c r="K23" i="4" s="1"/>
  <c r="J22" i="4"/>
  <c r="H22" i="4"/>
  <c r="F22" i="4"/>
  <c r="I22" i="4" s="1"/>
  <c r="K22" i="4" s="1"/>
  <c r="J21" i="4"/>
  <c r="I21" i="4"/>
  <c r="K21" i="4" s="1"/>
  <c r="H21" i="4"/>
  <c r="F21" i="4"/>
  <c r="D20" i="4"/>
  <c r="H20" i="4" s="1"/>
  <c r="C20" i="4"/>
  <c r="B20" i="4"/>
  <c r="J19" i="4"/>
  <c r="H19" i="4"/>
  <c r="F19" i="4"/>
  <c r="I19" i="4" s="1"/>
  <c r="K19" i="4" s="1"/>
  <c r="J18" i="4"/>
  <c r="H18" i="4"/>
  <c r="F18" i="4"/>
  <c r="I18" i="4" s="1"/>
  <c r="K18" i="4" s="1"/>
  <c r="J17" i="4"/>
  <c r="H17" i="4"/>
  <c r="F17" i="4"/>
  <c r="I17" i="4" s="1"/>
  <c r="K17" i="4" s="1"/>
  <c r="J16" i="4"/>
  <c r="H16" i="4"/>
  <c r="F16" i="4"/>
  <c r="I16" i="4" s="1"/>
  <c r="K16" i="4" s="1"/>
  <c r="J15" i="4"/>
  <c r="G15" i="4" s="1"/>
  <c r="D15" i="4"/>
  <c r="H15" i="4" s="1"/>
  <c r="C15" i="4"/>
  <c r="B15" i="4"/>
  <c r="J14" i="4"/>
  <c r="H14" i="4"/>
  <c r="F14" i="4"/>
  <c r="I14" i="4" s="1"/>
  <c r="K14" i="4" s="1"/>
  <c r="J13" i="4"/>
  <c r="H13" i="4"/>
  <c r="F13" i="4"/>
  <c r="I13" i="4" s="1"/>
  <c r="K13" i="4" s="1"/>
  <c r="J12" i="4"/>
  <c r="H12" i="4"/>
  <c r="F12" i="4"/>
  <c r="I12" i="4" s="1"/>
  <c r="K12" i="4" s="1"/>
  <c r="J11" i="4"/>
  <c r="J10" i="4" s="1"/>
  <c r="G10" i="4" s="1"/>
  <c r="H11" i="4"/>
  <c r="F11" i="4"/>
  <c r="I11" i="4" s="1"/>
  <c r="K11" i="4" s="1"/>
  <c r="D10" i="4"/>
  <c r="H10" i="4" s="1"/>
  <c r="C10" i="4"/>
  <c r="B10" i="4"/>
  <c r="J9" i="4"/>
  <c r="I9" i="4"/>
  <c r="K9" i="4" s="1"/>
  <c r="H9" i="4"/>
  <c r="F9" i="4"/>
  <c r="J8" i="4"/>
  <c r="J7" i="4" s="1"/>
  <c r="G7" i="4" s="1"/>
  <c r="H8" i="4"/>
  <c r="F8" i="4"/>
  <c r="I8" i="4" s="1"/>
  <c r="K8" i="4" s="1"/>
  <c r="H7" i="4"/>
  <c r="D7" i="4"/>
  <c r="C7" i="4"/>
  <c r="B7" i="4"/>
  <c r="J6" i="4"/>
  <c r="H6" i="4"/>
  <c r="F6" i="4"/>
  <c r="I6" i="4" s="1"/>
  <c r="K6" i="4" s="1"/>
  <c r="J5" i="4"/>
  <c r="I5" i="4"/>
  <c r="K5" i="4" s="1"/>
  <c r="H5" i="4"/>
  <c r="F5" i="4"/>
  <c r="J4" i="4"/>
  <c r="I4" i="4"/>
  <c r="K4" i="4" s="1"/>
  <c r="H4" i="4"/>
  <c r="F4" i="4"/>
  <c r="J3" i="4"/>
  <c r="J2" i="4" s="1"/>
  <c r="H3" i="4"/>
  <c r="F3" i="4"/>
  <c r="I3" i="4" s="1"/>
  <c r="K3" i="4" s="1"/>
  <c r="D2" i="4"/>
  <c r="H2" i="4" s="1"/>
  <c r="C2" i="4"/>
  <c r="B2" i="4"/>
  <c r="G2" i="4" l="1"/>
  <c r="G20" i="4"/>
  <c r="K7" i="4" l="1"/>
  <c r="F7" i="4" s="1"/>
  <c r="I7" i="4" l="1"/>
  <c r="F2" i="4"/>
  <c r="I2" i="4"/>
  <c r="K2" i="4"/>
  <c r="I15" i="4"/>
  <c r="K15" i="4"/>
  <c r="F15" i="4"/>
  <c r="F10" i="4"/>
  <c r="K10" i="4"/>
  <c r="I10" i="4"/>
  <c r="I20" i="4"/>
  <c r="K20" i="4"/>
  <c r="F20" i="4"/>
</calcChain>
</file>

<file path=xl/sharedStrings.xml><?xml version="1.0" encoding="utf-8"?>
<sst xmlns="http://schemas.openxmlformats.org/spreadsheetml/2006/main" count="14" uniqueCount="14">
  <si>
    <t>Description</t>
  </si>
  <si>
    <t>Quantité</t>
  </si>
  <si>
    <t>Unité</t>
  </si>
  <si>
    <t>Équipe affectée</t>
  </si>
  <si>
    <t>Cout journalier</t>
  </si>
  <si>
    <t>Production journalière</t>
  </si>
  <si>
    <t>Unité2</t>
  </si>
  <si>
    <t>Cout unitaire</t>
  </si>
  <si>
    <t>Nb.Jour</t>
  </si>
  <si>
    <t>Cout total</t>
  </si>
  <si>
    <t>Excavation</t>
  </si>
  <si>
    <t>001</t>
  </si>
  <si>
    <t>Test</t>
  </si>
  <si>
    <t>tonnes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</si>
</sst>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3"/>
      <color theme="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6" tint="0.59999389629810485"/>
        <bgColor indexed="64"/>
      </patternFill>
    </fill>
    <fill>
      <patternFill patternType="darkDown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auto="1"/>
      </left>
      <right/>
      <top style="thin">
        <color theme="8"/>
      </top>
      <bottom/>
      <diagonal/>
    </border>
    <border>
      <left style="thin">
        <color auto="1"/>
      </left>
      <right style="thin">
        <color theme="8"/>
      </right>
      <top style="thin">
        <color theme="8"/>
      </top>
      <bottom/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hair">
        <color auto="1"/>
      </bottom>
      <diagonal/>
    </border>
    <border>
      <left style="medium">
        <color auto="1"/>
      </left>
      <right/>
      <top style="thin">
        <color theme="8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 applyProtection="1">
      <alignment horizontal="center" vertical="top"/>
      <protection locked="0"/>
    </xf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 wrapText="1"/>
    </xf>
    <xf numFmtId="164" fontId="1" fillId="0" borderId="5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49" fontId="1" fillId="0" borderId="7" xfId="0" applyNumberFormat="1" applyFont="1" applyFill="1" applyBorder="1" applyAlignment="1" applyProtection="1">
      <alignment horizontal="center" vertical="top"/>
      <protection locked="0"/>
    </xf>
    <xf numFmtId="0" fontId="0" fillId="3" borderId="8" xfId="0" applyFont="1" applyFill="1" applyBorder="1" applyAlignment="1" applyProtection="1">
      <alignment horizontal="center" vertical="center" wrapText="1"/>
      <protection locked="0"/>
    </xf>
    <xf numFmtId="0" fontId="0" fillId="5" borderId="9" xfId="0" applyFont="1" applyFill="1" applyBorder="1" applyAlignment="1" applyProtection="1">
      <alignment horizontal="center" vertical="center" wrapText="1"/>
      <protection locked="0"/>
    </xf>
    <xf numFmtId="164" fontId="0" fillId="0" borderId="8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4" fontId="0" fillId="0" borderId="8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0" fontId="0" fillId="3" borderId="8" xfId="0" applyFont="1" applyFill="1" applyBorder="1" applyAlignment="1" applyProtection="1">
      <alignment horizontal="center"/>
      <protection locked="0"/>
    </xf>
    <xf numFmtId="0" fontId="0" fillId="3" borderId="8" xfId="0" applyFont="1" applyFill="1" applyBorder="1" applyAlignment="1" applyProtection="1">
      <alignment horizontal="center" vertical="center"/>
      <protection locked="0"/>
    </xf>
    <xf numFmtId="0" fontId="0" fillId="3" borderId="9" xfId="0" applyFont="1" applyFill="1" applyBorder="1" applyAlignment="1" applyProtection="1">
      <alignment horizontal="center"/>
      <protection locked="0"/>
    </xf>
    <xf numFmtId="0" fontId="0" fillId="3" borderId="9" xfId="0" applyFont="1" applyFill="1" applyBorder="1" applyAlignment="1" applyProtection="1">
      <alignment horizontal="center" vertical="center"/>
      <protection locked="0"/>
    </xf>
    <xf numFmtId="0" fontId="0" fillId="0" borderId="9" xfId="0" applyFont="1" applyBorder="1" applyAlignment="1">
      <alignment horizontal="center" vertical="center" wrapText="1"/>
    </xf>
    <xf numFmtId="164" fontId="0" fillId="0" borderId="9" xfId="0" applyNumberFormat="1" applyFont="1" applyBorder="1" applyAlignment="1">
      <alignment horizontal="center" vertical="center"/>
    </xf>
    <xf numFmtId="4" fontId="0" fillId="0" borderId="9" xfId="0" applyNumberFormat="1" applyFon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0" fontId="0" fillId="3" borderId="9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0</xdr:row>
          <xdr:rowOff>57150</xdr:rowOff>
        </xdr:from>
        <xdr:to>
          <xdr:col>13</xdr:col>
          <xdr:colOff>104775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sng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0</xdr:row>
          <xdr:rowOff>514350</xdr:rowOff>
        </xdr:from>
        <xdr:to>
          <xdr:col>13</xdr:col>
          <xdr:colOff>47625</xdr:colOff>
          <xdr:row>0</xdr:row>
          <xdr:rowOff>904875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0</xdr:row>
          <xdr:rowOff>66675</xdr:rowOff>
        </xdr:from>
        <xdr:to>
          <xdr:col>15</xdr:col>
          <xdr:colOff>133350</xdr:colOff>
          <xdr:row>0</xdr:row>
          <xdr:rowOff>447675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rojets_2015\D00172A_Conception%20Ville-Marie_MTQ\120\1_Pr&#233;liminaire\150929_Estimation%20pr&#233;limin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Bordereau ajusté"/>
      <sheetName val="Frais généraux"/>
      <sheetName val="Bordereau Sommaire"/>
      <sheetName val="Bordereau main d'oeuvre"/>
      <sheetName val="Bordereau Matériaux_Global"/>
      <sheetName val="Détails des équipes"/>
      <sheetName val="Liste matériaux"/>
      <sheetName val="Liste ressources"/>
      <sheetName val="Sommaire quantité"/>
      <sheetName val="Calcul prix enrobé"/>
      <sheetName val="Matériaux granulaires"/>
      <sheetName val="Échéancier"/>
      <sheetName val="Journées fériées"/>
      <sheetName val="Reference"/>
      <sheetName val="Quantité ponceau"/>
    </sheetNames>
    <definedNames>
      <definedName name="ThisWorkbook.Insererarticlemaindoeuvre"/>
      <definedName name="ThisWorkbook.insererligne"/>
      <definedName name="ThisWorkbook.supprimerligne"/>
    </definedNames>
    <sheetDataSet>
      <sheetData sheetId="0">
        <row r="4">
          <cell r="C4" t="str">
            <v>Travaux supplémentaires</v>
          </cell>
        </row>
        <row r="11">
          <cell r="C11" t="str">
            <v>Projet</v>
          </cell>
        </row>
      </sheetData>
      <sheetData sheetId="1"/>
      <sheetData sheetId="2"/>
      <sheetData sheetId="3">
        <row r="1">
          <cell r="A1" t="str">
            <v>#Initial</v>
          </cell>
          <cell r="B1" t="str">
            <v>Description</v>
          </cell>
          <cell r="C1" t="str">
            <v>Quantité</v>
          </cell>
          <cell r="D1" t="str">
            <v>Unité</v>
          </cell>
        </row>
        <row r="18">
          <cell r="B18" t="str">
            <v>Total</v>
          </cell>
        </row>
      </sheetData>
      <sheetData sheetId="4"/>
      <sheetData sheetId="5"/>
      <sheetData sheetId="6">
        <row r="3">
          <cell r="N3" t="str">
            <v>Excavation</v>
          </cell>
        </row>
        <row r="4">
          <cell r="N4" t="str">
            <v>Pose de conduite</v>
          </cell>
        </row>
        <row r="5">
          <cell r="N5" t="str">
            <v>Enrobé</v>
          </cell>
        </row>
        <row r="6">
          <cell r="N6" t="str">
            <v/>
          </cell>
        </row>
        <row r="7">
          <cell r="N7" t="str">
            <v/>
          </cell>
        </row>
        <row r="8">
          <cell r="N8" t="str">
            <v/>
          </cell>
        </row>
        <row r="9">
          <cell r="N9" t="str">
            <v/>
          </cell>
        </row>
        <row r="10">
          <cell r="N10" t="str">
            <v/>
          </cell>
        </row>
        <row r="11">
          <cell r="N11" t="str">
            <v/>
          </cell>
        </row>
        <row r="12">
          <cell r="N12" t="str">
            <v/>
          </cell>
        </row>
        <row r="13">
          <cell r="N13" t="str">
            <v/>
          </cell>
        </row>
        <row r="14">
          <cell r="N14" t="str">
            <v/>
          </cell>
        </row>
        <row r="15">
          <cell r="N15" t="str">
            <v/>
          </cell>
        </row>
        <row r="16">
          <cell r="N16" t="str">
            <v/>
          </cell>
        </row>
        <row r="17">
          <cell r="N17" t="str">
            <v/>
          </cell>
        </row>
        <row r="18">
          <cell r="N18" t="str">
            <v/>
          </cell>
        </row>
        <row r="19">
          <cell r="N19" t="str">
            <v/>
          </cell>
        </row>
        <row r="20">
          <cell r="N20" t="str">
            <v/>
          </cell>
        </row>
        <row r="21">
          <cell r="N21" t="str">
            <v/>
          </cell>
        </row>
        <row r="22">
          <cell r="N22" t="str">
            <v/>
          </cell>
        </row>
        <row r="23">
          <cell r="N23" t="str">
            <v/>
          </cell>
        </row>
        <row r="24">
          <cell r="N24" t="str">
            <v/>
          </cell>
        </row>
        <row r="25">
          <cell r="N25" t="str">
            <v/>
          </cell>
        </row>
        <row r="26">
          <cell r="N26" t="str">
            <v/>
          </cell>
        </row>
        <row r="27">
          <cell r="N27" t="str">
            <v/>
          </cell>
        </row>
        <row r="28">
          <cell r="N28" t="str">
            <v/>
          </cell>
        </row>
        <row r="29">
          <cell r="N29" t="str">
            <v/>
          </cell>
        </row>
        <row r="30">
          <cell r="N30" t="str">
            <v/>
          </cell>
        </row>
        <row r="31">
          <cell r="N31" t="str">
            <v/>
          </cell>
        </row>
        <row r="32">
          <cell r="N32" t="str">
            <v/>
          </cell>
        </row>
        <row r="33">
          <cell r="N33" t="str">
            <v/>
          </cell>
        </row>
        <row r="34">
          <cell r="N34" t="str">
            <v/>
          </cell>
        </row>
        <row r="35">
          <cell r="N35" t="str">
            <v/>
          </cell>
        </row>
        <row r="36">
          <cell r="N36" t="str">
            <v/>
          </cell>
        </row>
        <row r="37">
          <cell r="N37" t="str">
            <v/>
          </cell>
        </row>
        <row r="38">
          <cell r="N38" t="str">
            <v/>
          </cell>
        </row>
        <row r="39">
          <cell r="N39" t="str">
            <v/>
          </cell>
        </row>
        <row r="40">
          <cell r="N40" t="str">
            <v/>
          </cell>
        </row>
        <row r="41">
          <cell r="N41" t="str">
            <v/>
          </cell>
        </row>
        <row r="42">
          <cell r="N42" t="str">
            <v/>
          </cell>
        </row>
        <row r="51">
          <cell r="B51" t="str">
            <v>Excavation</v>
          </cell>
          <cell r="G51">
            <v>263.55</v>
          </cell>
          <cell r="H51">
            <v>9</v>
          </cell>
          <cell r="J51">
            <v>0</v>
          </cell>
          <cell r="K51">
            <v>2371.9500000000003</v>
          </cell>
        </row>
        <row r="52">
          <cell r="C52" t="str">
            <v>Pelle_hydraulique</v>
          </cell>
          <cell r="D52" t="str">
            <v>Caterpillar 330CL</v>
          </cell>
          <cell r="E52">
            <v>1</v>
          </cell>
          <cell r="F52">
            <v>170.25</v>
          </cell>
          <cell r="G52">
            <v>170.25</v>
          </cell>
          <cell r="J52" t="str">
            <v/>
          </cell>
        </row>
        <row r="53">
          <cell r="C53" t="str">
            <v>Main_d_oeuvre</v>
          </cell>
          <cell r="D53" t="str">
            <v>Manoeuvre spécialisé</v>
          </cell>
          <cell r="E53">
            <v>2</v>
          </cell>
          <cell r="F53">
            <v>46.65</v>
          </cell>
          <cell r="G53">
            <v>93.3</v>
          </cell>
          <cell r="J53" t="str">
            <v/>
          </cell>
        </row>
        <row r="54">
          <cell r="F54" t="str">
            <v/>
          </cell>
          <cell r="G54" t="str">
            <v/>
          </cell>
          <cell r="J54" t="str">
            <v/>
          </cell>
        </row>
        <row r="55">
          <cell r="B55" t="str">
            <v>Pose de conduite</v>
          </cell>
          <cell r="G55">
            <v>93.3</v>
          </cell>
          <cell r="J55">
            <v>0</v>
          </cell>
          <cell r="K55">
            <v>839.69999999999993</v>
          </cell>
        </row>
        <row r="56">
          <cell r="C56" t="str">
            <v>Main_d_oeuvre</v>
          </cell>
          <cell r="D56" t="str">
            <v>Manoeuvre spécialisé</v>
          </cell>
          <cell r="E56">
            <v>2</v>
          </cell>
          <cell r="F56">
            <v>46.65</v>
          </cell>
          <cell r="G56">
            <v>93.3</v>
          </cell>
          <cell r="H56">
            <v>9</v>
          </cell>
          <cell r="J56">
            <v>0</v>
          </cell>
          <cell r="K56">
            <v>839.69999999999993</v>
          </cell>
        </row>
        <row r="57">
          <cell r="F57" t="str">
            <v/>
          </cell>
          <cell r="G57" t="str">
            <v/>
          </cell>
          <cell r="J57">
            <v>0</v>
          </cell>
          <cell r="K57">
            <v>0</v>
          </cell>
        </row>
        <row r="58">
          <cell r="B58" t="str">
            <v>Enrobé</v>
          </cell>
          <cell r="G58">
            <v>469.98</v>
          </cell>
          <cell r="J58">
            <v>0</v>
          </cell>
          <cell r="K58">
            <v>4699.8</v>
          </cell>
        </row>
        <row r="59">
          <cell r="C59" t="str">
            <v>Paveuse</v>
          </cell>
          <cell r="D59" t="str">
            <v>Caterpillar AP-1000</v>
          </cell>
          <cell r="E59">
            <v>1</v>
          </cell>
          <cell r="F59">
            <v>218.61</v>
          </cell>
          <cell r="G59">
            <v>218.61</v>
          </cell>
          <cell r="H59">
            <v>10</v>
          </cell>
          <cell r="J59">
            <v>0</v>
          </cell>
          <cell r="K59">
            <v>2186.1000000000004</v>
          </cell>
        </row>
        <row r="60">
          <cell r="C60" t="str">
            <v>Main_d_oeuvre</v>
          </cell>
          <cell r="D60" t="str">
            <v>Manoeuvre spécialisé</v>
          </cell>
          <cell r="E60">
            <v>2</v>
          </cell>
          <cell r="F60">
            <v>46.65</v>
          </cell>
          <cell r="G60">
            <v>93.3</v>
          </cell>
          <cell r="H60">
            <v>10</v>
          </cell>
          <cell r="J60">
            <v>0</v>
          </cell>
          <cell r="K60">
            <v>933</v>
          </cell>
        </row>
        <row r="61">
          <cell r="C61" t="str">
            <v>Main_d_oeuvre</v>
          </cell>
          <cell r="D61" t="str">
            <v>Chef d'équipe + Camionnette</v>
          </cell>
          <cell r="E61">
            <v>1</v>
          </cell>
          <cell r="F61">
            <v>73.36</v>
          </cell>
          <cell r="G61">
            <v>73.36</v>
          </cell>
          <cell r="H61">
            <v>10</v>
          </cell>
          <cell r="J61">
            <v>0</v>
          </cell>
          <cell r="K61">
            <v>733.6</v>
          </cell>
        </row>
        <row r="62">
          <cell r="C62" t="str">
            <v>Rouleau_compacteur</v>
          </cell>
          <cell r="D62" t="str">
            <v>Enrobé Tandem - Hamm HD-13 VV</v>
          </cell>
          <cell r="E62">
            <v>1</v>
          </cell>
          <cell r="F62">
            <v>84.71</v>
          </cell>
          <cell r="G62">
            <v>84.71</v>
          </cell>
          <cell r="H62">
            <v>10</v>
          </cell>
          <cell r="J62">
            <v>0</v>
          </cell>
          <cell r="K62">
            <v>847.09999999999991</v>
          </cell>
        </row>
        <row r="63">
          <cell r="F63" t="str">
            <v/>
          </cell>
          <cell r="G63" t="str">
            <v/>
          </cell>
          <cell r="J63">
            <v>0</v>
          </cell>
          <cell r="K63">
            <v>0</v>
          </cell>
        </row>
      </sheetData>
      <sheetData sheetId="7">
        <row r="4">
          <cell r="A4" t="str">
            <v>Matériaux_granulaires</v>
          </cell>
        </row>
        <row r="5">
          <cell r="A5" t="str">
            <v>Enrobé_bitumineux</v>
          </cell>
        </row>
        <row r="6">
          <cell r="A6" t="str">
            <v>Conduite</v>
          </cell>
        </row>
        <row r="7">
          <cell r="A7" t="str">
            <v>Membrane_géotextile</v>
          </cell>
        </row>
        <row r="8">
          <cell r="A8" t="str">
            <v>Béton</v>
          </cell>
        </row>
        <row r="9">
          <cell r="A9" t="str">
            <v>Équipements</v>
          </cell>
        </row>
        <row r="10">
          <cell r="A10" t="str">
            <v xml:space="preserve">Transport_en_vrac </v>
          </cell>
        </row>
        <row r="11">
          <cell r="A11" t="str">
            <v>Vrac_Enrobé</v>
          </cell>
        </row>
        <row r="12">
          <cell r="A12" t="str">
            <v>Vrac_Pierre</v>
          </cell>
        </row>
        <row r="13">
          <cell r="A13" t="str">
            <v>Revêtement_protection</v>
          </cell>
        </row>
        <row r="14">
          <cell r="A14" t="str">
            <v>Aménagement_paysager</v>
          </cell>
        </row>
        <row r="15">
          <cell r="A15" t="str">
            <v>Signalisation_Mat</v>
          </cell>
        </row>
        <row r="16">
          <cell r="A16" t="str">
            <v>Environnement</v>
          </cell>
        </row>
        <row r="17">
          <cell r="A17" t="str">
            <v>Styrofoam</v>
          </cell>
        </row>
        <row r="18">
          <cell r="A18" t="str">
            <v>Transport_bitume</v>
          </cell>
        </row>
        <row r="19">
          <cell r="A19" t="str">
            <v>Autres</v>
          </cell>
        </row>
      </sheetData>
      <sheetData sheetId="8">
        <row r="3">
          <cell r="A3" t="str">
            <v>Pelle_hydraulique</v>
          </cell>
        </row>
        <row r="4">
          <cell r="A4" t="str">
            <v xml:space="preserve">Tracteur_sur_chenille </v>
          </cell>
        </row>
        <row r="5">
          <cell r="A5" t="str">
            <v>Nivelleuse</v>
          </cell>
        </row>
        <row r="6">
          <cell r="A6" t="str">
            <v>Rouleau_compacteur</v>
          </cell>
        </row>
        <row r="7">
          <cell r="A7" t="str">
            <v>Chargeur_sur_pneu</v>
          </cell>
        </row>
        <row r="8">
          <cell r="A8" t="str">
            <v>Machinerie_spécialisée</v>
          </cell>
        </row>
        <row r="9">
          <cell r="A9" t="str">
            <v>Équipement</v>
          </cell>
        </row>
        <row r="10">
          <cell r="A10" t="str">
            <v>Camion</v>
          </cell>
        </row>
        <row r="11">
          <cell r="A11" t="str">
            <v>Paveuse</v>
          </cell>
        </row>
        <row r="12">
          <cell r="A12" t="str">
            <v>Main_d_oeuvre</v>
          </cell>
        </row>
        <row r="13">
          <cell r="A13" t="str">
            <v>Signalisation</v>
          </cell>
        </row>
        <row r="14">
          <cell r="A14" t="str">
            <v>*</v>
          </cell>
        </row>
        <row r="15">
          <cell r="A15" t="str">
            <v>*</v>
          </cell>
        </row>
        <row r="16">
          <cell r="A16" t="str">
            <v>*</v>
          </cell>
        </row>
        <row r="17">
          <cell r="A17" t="str">
            <v>*</v>
          </cell>
        </row>
        <row r="18">
          <cell r="A18" t="str">
            <v>*</v>
          </cell>
        </row>
        <row r="19">
          <cell r="A19" t="str">
            <v>*</v>
          </cell>
        </row>
        <row r="20">
          <cell r="A20" t="str">
            <v>*</v>
          </cell>
        </row>
        <row r="21">
          <cell r="A21" t="str">
            <v>*</v>
          </cell>
        </row>
        <row r="117">
          <cell r="C117" t="str">
            <v>Oui</v>
          </cell>
        </row>
        <row r="118">
          <cell r="C118" t="str">
            <v>Non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/>
  </sheetPr>
  <dimension ref="A1:K24"/>
  <sheetViews>
    <sheetView showZeros="0" tabSelected="1" view="pageBreakPreview" zoomScale="80" zoomScaleNormal="100" zoomScaleSheetLayoutView="80" workbookViewId="0">
      <pane ySplit="1" topLeftCell="A2" activePane="bottomLeft" state="frozen"/>
      <selection activeCell="G39" activeCellId="1" sqref="J11 G39"/>
      <selection pane="bottomLeft" activeCell="G33" sqref="G33"/>
    </sheetView>
  </sheetViews>
  <sheetFormatPr baseColWidth="10" defaultRowHeight="15" x14ac:dyDescent="0.25"/>
  <cols>
    <col min="1" max="1" width="10.85546875" customWidth="1"/>
    <col min="2" max="2" width="75.5703125" customWidth="1"/>
    <col min="3" max="3" width="12.140625" customWidth="1"/>
    <col min="4" max="4" width="11.42578125" customWidth="1"/>
    <col min="5" max="5" width="24.5703125" customWidth="1"/>
    <col min="6" max="6" width="15.42578125" customWidth="1"/>
    <col min="7" max="7" width="25.7109375" customWidth="1"/>
    <col min="8" max="8" width="8.85546875" customWidth="1"/>
    <col min="9" max="9" width="16.28515625" customWidth="1"/>
    <col min="10" max="10" width="10.42578125" customWidth="1"/>
    <col min="11" max="11" width="13.140625" customWidth="1"/>
    <col min="12" max="12" width="11" customWidth="1"/>
    <col min="13" max="13" width="7.85546875" customWidth="1"/>
    <col min="14" max="14" width="3" customWidth="1"/>
    <col min="15" max="15" width="17.85546875" customWidth="1"/>
  </cols>
  <sheetData>
    <row r="1" spans="1:11" ht="73.5" customHeight="1" thickBot="1" x14ac:dyDescent="0.3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3" t="s">
        <v>9</v>
      </c>
    </row>
    <row r="2" spans="1:11" ht="16.5" hidden="1" thickTop="1" thickBot="1" x14ac:dyDescent="0.3">
      <c r="A2" s="4"/>
      <c r="B2" s="5" t="str">
        <f>IFERROR(VLOOKUP(A2,'[1]Bordereau Sommaire'!A:D,2,FALSE),"")</f>
        <v/>
      </c>
      <c r="C2" s="5" t="str">
        <f>IFERROR(VLOOKUP(A2,'[1]Bordereau Sommaire'!A:D,3,FALSE),"")</f>
        <v/>
      </c>
      <c r="D2" s="5" t="str">
        <f>IFERROR(VLOOKUP(A2,'[1]Bordereau Sommaire'!A:D,4,FALSE),"")</f>
        <v/>
      </c>
      <c r="E2" s="6"/>
      <c r="F2" s="7" t="str">
        <f ca="1">IFERROR(K2/J2,"")</f>
        <v/>
      </c>
      <c r="G2" s="8" t="str">
        <f>IFERROR(C2/J2,"")</f>
        <v/>
      </c>
      <c r="H2" s="5" t="str">
        <f t="shared" ref="H2:H24" si="0">D2</f>
        <v/>
      </c>
      <c r="I2" s="7" t="str">
        <f ca="1">IFERROR(K2/C2,"")</f>
        <v/>
      </c>
      <c r="J2" s="9">
        <f>IFERROR(SUM(J3:J6),"")</f>
        <v>0</v>
      </c>
      <c r="K2" s="10">
        <f ca="1">IFERROR(SUMIF(A2:A6,"",K2:K6),"")</f>
        <v>0</v>
      </c>
    </row>
    <row r="3" spans="1:11" ht="15.75" hidden="1" thickBot="1" x14ac:dyDescent="0.3">
      <c r="A3" s="11"/>
      <c r="B3" s="12"/>
      <c r="C3" s="12"/>
      <c r="D3" s="12"/>
      <c r="E3" s="13"/>
      <c r="F3" s="14" t="str">
        <f>IFERROR(VLOOKUP(E3,'[1]Détails des équipes'!B$51:K$964,10,FALSE),"")</f>
        <v/>
      </c>
      <c r="G3" s="12"/>
      <c r="H3" s="15">
        <f t="shared" si="0"/>
        <v>0</v>
      </c>
      <c r="I3" s="14" t="str">
        <f>IFERROR(F3/G3,"")</f>
        <v/>
      </c>
      <c r="J3" s="16" t="str">
        <f>IFERROR(C3/G3,"")</f>
        <v/>
      </c>
      <c r="K3" s="17" t="str">
        <f>IFERROR(I3*C3,"")</f>
        <v/>
      </c>
    </row>
    <row r="4" spans="1:11" ht="15.75" hidden="1" thickBot="1" x14ac:dyDescent="0.3">
      <c r="A4" s="11"/>
      <c r="B4" s="12"/>
      <c r="C4" s="12"/>
      <c r="D4" s="12"/>
      <c r="E4" s="13"/>
      <c r="F4" s="14" t="str">
        <f>IFERROR(VLOOKUP(E4,'[1]Détails des équipes'!B$51:K$964,10,FALSE),"")</f>
        <v/>
      </c>
      <c r="G4" s="12"/>
      <c r="H4" s="15">
        <f t="shared" si="0"/>
        <v>0</v>
      </c>
      <c r="I4" s="14" t="str">
        <f>IFERROR(F4/G4,"")</f>
        <v/>
      </c>
      <c r="J4" s="16" t="str">
        <f>IFERROR(C4/G4,"")</f>
        <v/>
      </c>
      <c r="K4" s="17" t="str">
        <f>IFERROR(I4*C4,"")</f>
        <v/>
      </c>
    </row>
    <row r="5" spans="1:11" ht="15.75" hidden="1" thickBot="1" x14ac:dyDescent="0.3">
      <c r="A5" s="11"/>
      <c r="B5" s="18"/>
      <c r="C5" s="18"/>
      <c r="D5" s="18"/>
      <c r="E5" s="13"/>
      <c r="F5" s="14" t="str">
        <f>IFERROR(VLOOKUP(E5,'[1]Détails des équipes'!B$51:K$964,10,FALSE),"")</f>
        <v/>
      </c>
      <c r="G5" s="19"/>
      <c r="H5" s="15">
        <f t="shared" si="0"/>
        <v>0</v>
      </c>
      <c r="I5" s="14" t="str">
        <f>IFERROR(F5/G5,"")</f>
        <v/>
      </c>
      <c r="J5" s="16" t="str">
        <f>IFERROR(C5/G5,"")</f>
        <v/>
      </c>
      <c r="K5" s="17" t="str">
        <f>IFERROR(I5*C5,"")</f>
        <v/>
      </c>
    </row>
    <row r="6" spans="1:11" ht="15.75" hidden="1" thickBot="1" x14ac:dyDescent="0.3">
      <c r="A6" s="11"/>
      <c r="B6" s="20"/>
      <c r="C6" s="20"/>
      <c r="D6" s="20"/>
      <c r="E6" s="13"/>
      <c r="F6" s="14" t="str">
        <f>IFERROR(VLOOKUP(E6,'[1]Détails des équipes'!B$51:K$964,10,FALSE),"")</f>
        <v/>
      </c>
      <c r="G6" s="21"/>
      <c r="H6" s="22">
        <f t="shared" si="0"/>
        <v>0</v>
      </c>
      <c r="I6" s="23" t="str">
        <f>IFERROR(F6/G6,"")</f>
        <v/>
      </c>
      <c r="J6" s="24" t="str">
        <f>IFERROR(C6/G6,"")</f>
        <v/>
      </c>
      <c r="K6" s="25" t="str">
        <f>IFERROR(I6*C6,"")</f>
        <v/>
      </c>
    </row>
    <row r="7" spans="1:11" ht="15.75" thickTop="1" x14ac:dyDescent="0.25">
      <c r="A7" s="4" t="s">
        <v>11</v>
      </c>
      <c r="B7" s="5" t="str">
        <f>IFERROR(VLOOKUP(A7,'[1]Bordereau Sommaire'!A:D,2,FALSE),"")</f>
        <v/>
      </c>
      <c r="C7" s="5" t="str">
        <f>IFERROR(VLOOKUP(A7,'[1]Bordereau Sommaire'!A:D,3,FALSE),"")</f>
        <v/>
      </c>
      <c r="D7" s="5" t="str">
        <f>IFERROR(VLOOKUP(A7,'[1]Bordereau Sommaire'!A:D,4,FALSE),"")</f>
        <v/>
      </c>
      <c r="E7" s="6"/>
      <c r="F7" s="7">
        <f>IFERROR(K7/J7,"")</f>
        <v>2371.9500000000003</v>
      </c>
      <c r="G7" s="8" t="str">
        <f>IFERROR(C7/J7,"")</f>
        <v/>
      </c>
      <c r="H7" s="5" t="str">
        <f t="shared" si="0"/>
        <v/>
      </c>
      <c r="I7" s="7" t="str">
        <f>IFERROR(K7/C7,"")</f>
        <v/>
      </c>
      <c r="J7" s="9">
        <f>IFERROR(SUM(J8:J9),"")</f>
        <v>10</v>
      </c>
      <c r="K7" s="10">
        <f>IFERROR(SUMIF(A7:A9,"",K7:K9),"")</f>
        <v>23719.500000000004</v>
      </c>
    </row>
    <row r="8" spans="1:11" x14ac:dyDescent="0.25">
      <c r="A8" s="11"/>
      <c r="B8" s="12" t="s">
        <v>12</v>
      </c>
      <c r="C8" s="26">
        <v>100</v>
      </c>
      <c r="D8" s="26" t="s">
        <v>13</v>
      </c>
      <c r="E8" s="13" t="s">
        <v>10</v>
      </c>
      <c r="F8" s="14">
        <f>IFERROR(VLOOKUP(E8,'[1]Détails des équipes'!B$51:K$964,10,FALSE),"")</f>
        <v>2371.9500000000003</v>
      </c>
      <c r="G8" s="12">
        <v>10</v>
      </c>
      <c r="H8" s="15" t="str">
        <f t="shared" si="0"/>
        <v>tonnes</v>
      </c>
      <c r="I8" s="14">
        <f>IFERROR(F8/G8,"")</f>
        <v>237.19500000000002</v>
      </c>
      <c r="J8" s="16">
        <f>IFERROR(C8/G8,"")</f>
        <v>10</v>
      </c>
      <c r="K8" s="17">
        <f>IFERROR(I8*C8,"")</f>
        <v>23719.500000000004</v>
      </c>
    </row>
    <row r="9" spans="1:11" ht="15.75" thickBot="1" x14ac:dyDescent="0.3">
      <c r="A9" s="11"/>
      <c r="B9" s="20"/>
      <c r="C9" s="20"/>
      <c r="D9" s="20"/>
      <c r="E9" s="13"/>
      <c r="F9" s="14" t="str">
        <f>IFERROR(VLOOKUP(E9,'[1]Détails des équipes'!B$51:K$964,10,FALSE),"")</f>
        <v/>
      </c>
      <c r="G9" s="21"/>
      <c r="H9" s="22">
        <f t="shared" si="0"/>
        <v>0</v>
      </c>
      <c r="I9" s="23" t="str">
        <f>IFERROR(F9/G9,"")</f>
        <v/>
      </c>
      <c r="J9" s="24" t="str">
        <f>IFERROR(C9/G9,"")</f>
        <v/>
      </c>
      <c r="K9" s="25" t="str">
        <f>IFERROR(I9*C9,"")</f>
        <v/>
      </c>
    </row>
    <row r="10" spans="1:11" ht="15.75" thickTop="1" x14ac:dyDescent="0.25">
      <c r="A10" s="4"/>
      <c r="B10" s="5" t="str">
        <f>IFERROR(VLOOKUP(A10,'[1]Bordereau Sommaire'!A:D,2,FALSE),"")</f>
        <v/>
      </c>
      <c r="C10" s="5" t="str">
        <f>IFERROR(VLOOKUP(A10,'[1]Bordereau Sommaire'!A:D,3,FALSE),"")</f>
        <v/>
      </c>
      <c r="D10" s="5" t="str">
        <f>IFERROR(VLOOKUP(A10,'[1]Bordereau Sommaire'!A:D,4,FALSE),"")</f>
        <v/>
      </c>
      <c r="E10" s="6"/>
      <c r="F10" s="7" t="str">
        <f ca="1">IFERROR(K10/J10,"")</f>
        <v/>
      </c>
      <c r="G10" s="8" t="str">
        <f>IFERROR(C10/J10,"")</f>
        <v/>
      </c>
      <c r="H10" s="5" t="str">
        <f t="shared" si="0"/>
        <v/>
      </c>
      <c r="I10" s="7" t="str">
        <f ca="1">IFERROR(K10/C10,"")</f>
        <v/>
      </c>
      <c r="J10" s="9">
        <f>IFERROR(SUM(J11:J14),"")</f>
        <v>0</v>
      </c>
      <c r="K10" s="10">
        <f ca="1">IFERROR(SUMIF(A10:A14,"",K10:K14),"")</f>
        <v>0</v>
      </c>
    </row>
    <row r="11" spans="1:11" x14ac:dyDescent="0.25">
      <c r="A11" s="11"/>
      <c r="B11" s="12"/>
      <c r="C11" s="12"/>
      <c r="D11" s="12"/>
      <c r="E11" s="13"/>
      <c r="F11" s="14" t="str">
        <f>IFERROR(VLOOKUP(E11,'[1]Détails des équipes'!B$51:K$964,10,FALSE),"")</f>
        <v/>
      </c>
      <c r="G11" s="12"/>
      <c r="H11" s="15">
        <f t="shared" si="0"/>
        <v>0</v>
      </c>
      <c r="I11" s="14" t="str">
        <f>IFERROR(F11/G11,"")</f>
        <v/>
      </c>
      <c r="J11" s="16" t="str">
        <f>IFERROR(C11/G11,"")</f>
        <v/>
      </c>
      <c r="K11" s="17" t="str">
        <f>IFERROR(I11*C11,"")</f>
        <v/>
      </c>
    </row>
    <row r="12" spans="1:11" x14ac:dyDescent="0.25">
      <c r="A12" s="11"/>
      <c r="B12" s="12"/>
      <c r="C12" s="12"/>
      <c r="D12" s="12"/>
      <c r="E12" s="13"/>
      <c r="F12" s="14" t="str">
        <f>IFERROR(VLOOKUP(E12,'[1]Détails des équipes'!B$51:K$964,10,FALSE),"")</f>
        <v/>
      </c>
      <c r="G12" s="12"/>
      <c r="H12" s="15">
        <f t="shared" si="0"/>
        <v>0</v>
      </c>
      <c r="I12" s="14" t="str">
        <f>IFERROR(F12/G12,"")</f>
        <v/>
      </c>
      <c r="J12" s="16" t="str">
        <f>IFERROR(C12/G12,"")</f>
        <v/>
      </c>
      <c r="K12" s="17" t="str">
        <f>IFERROR(I12*C12,"")</f>
        <v/>
      </c>
    </row>
    <row r="13" spans="1:11" x14ac:dyDescent="0.25">
      <c r="A13" s="11"/>
      <c r="B13" s="18"/>
      <c r="C13" s="18"/>
      <c r="D13" s="18"/>
      <c r="E13" s="13"/>
      <c r="F13" s="14" t="str">
        <f>IFERROR(VLOOKUP(E13,'[1]Détails des équipes'!B$51:K$964,10,FALSE),"")</f>
        <v/>
      </c>
      <c r="G13" s="19"/>
      <c r="H13" s="15">
        <f t="shared" si="0"/>
        <v>0</v>
      </c>
      <c r="I13" s="14" t="str">
        <f>IFERROR(F13/G13,"")</f>
        <v/>
      </c>
      <c r="J13" s="16" t="str">
        <f>IFERROR(C13/G13,"")</f>
        <v/>
      </c>
      <c r="K13" s="17" t="str">
        <f>IFERROR(I13*C13,"")</f>
        <v/>
      </c>
    </row>
    <row r="14" spans="1:11" ht="15.75" thickBot="1" x14ac:dyDescent="0.3">
      <c r="A14" s="11"/>
      <c r="B14" s="20"/>
      <c r="C14" s="20"/>
      <c r="D14" s="20"/>
      <c r="E14" s="13"/>
      <c r="F14" s="14" t="str">
        <f>IFERROR(VLOOKUP(E14,'[1]Détails des équipes'!B$51:K$964,10,FALSE),"")</f>
        <v/>
      </c>
      <c r="G14" s="21"/>
      <c r="H14" s="22">
        <f t="shared" si="0"/>
        <v>0</v>
      </c>
      <c r="I14" s="23" t="str">
        <f>IFERROR(F14/G14,"")</f>
        <v/>
      </c>
      <c r="J14" s="24" t="str">
        <f>IFERROR(C14/G14,"")</f>
        <v/>
      </c>
      <c r="K14" s="25" t="str">
        <f>IFERROR(I14*C14,"")</f>
        <v/>
      </c>
    </row>
    <row r="15" spans="1:11" ht="15.75" thickTop="1" x14ac:dyDescent="0.25">
      <c r="A15" s="4"/>
      <c r="B15" s="5" t="str">
        <f>IFERROR(VLOOKUP(A15,'[1]Bordereau Sommaire'!A:D,2,FALSE),"")</f>
        <v/>
      </c>
      <c r="C15" s="5" t="str">
        <f>IFERROR(VLOOKUP(A15,'[1]Bordereau Sommaire'!A:D,3,FALSE),"")</f>
        <v/>
      </c>
      <c r="D15" s="5" t="str">
        <f>IFERROR(VLOOKUP(A15,'[1]Bordereau Sommaire'!A:D,4,FALSE),"")</f>
        <v/>
      </c>
      <c r="E15" s="6"/>
      <c r="F15" s="7" t="str">
        <f ca="1">IFERROR(K15/J15,"")</f>
        <v/>
      </c>
      <c r="G15" s="8" t="str">
        <f>IFERROR(C15/J15,"")</f>
        <v/>
      </c>
      <c r="H15" s="5" t="str">
        <f t="shared" si="0"/>
        <v/>
      </c>
      <c r="I15" s="7" t="str">
        <f ca="1">IFERROR(K15/C15,"")</f>
        <v/>
      </c>
      <c r="J15" s="9">
        <f>IFERROR(SUM(J16:J19),"")</f>
        <v>0</v>
      </c>
      <c r="K15" s="10">
        <f ca="1">IFERROR(SUMIF(A15:A19,"",K15:K19),"")</f>
        <v>0</v>
      </c>
    </row>
    <row r="16" spans="1:11" x14ac:dyDescent="0.25">
      <c r="A16" s="11"/>
      <c r="B16" s="12"/>
      <c r="C16" s="12"/>
      <c r="D16" s="12"/>
      <c r="E16" s="13"/>
      <c r="F16" s="14" t="str">
        <f>IFERROR(VLOOKUP(E16,'[1]Détails des équipes'!B$51:K$964,10,FALSE),"")</f>
        <v/>
      </c>
      <c r="G16" s="12"/>
      <c r="H16" s="15">
        <f t="shared" si="0"/>
        <v>0</v>
      </c>
      <c r="I16" s="14" t="str">
        <f>IFERROR(F16/G16,"")</f>
        <v/>
      </c>
      <c r="J16" s="16" t="str">
        <f>IFERROR(C16/G16,"")</f>
        <v/>
      </c>
      <c r="K16" s="17" t="str">
        <f>IFERROR(I16*C16,"")</f>
        <v/>
      </c>
    </row>
    <row r="17" spans="1:11" x14ac:dyDescent="0.25">
      <c r="A17" s="11"/>
      <c r="B17" s="12"/>
      <c r="C17" s="12"/>
      <c r="D17" s="12"/>
      <c r="E17" s="13"/>
      <c r="F17" s="14" t="str">
        <f>IFERROR(VLOOKUP(E17,'[1]Détails des équipes'!B$51:K$964,10,FALSE),"")</f>
        <v/>
      </c>
      <c r="G17" s="12"/>
      <c r="H17" s="15">
        <f t="shared" si="0"/>
        <v>0</v>
      </c>
      <c r="I17" s="14" t="str">
        <f>IFERROR(F17/G17,"")</f>
        <v/>
      </c>
      <c r="J17" s="16" t="str">
        <f>IFERROR(C17/G17,"")</f>
        <v/>
      </c>
      <c r="K17" s="17" t="str">
        <f>IFERROR(I17*C17,"")</f>
        <v/>
      </c>
    </row>
    <row r="18" spans="1:11" x14ac:dyDescent="0.25">
      <c r="A18" s="11"/>
      <c r="B18" s="18"/>
      <c r="C18" s="18"/>
      <c r="D18" s="18"/>
      <c r="E18" s="13"/>
      <c r="F18" s="14" t="str">
        <f>IFERROR(VLOOKUP(E18,'[1]Détails des équipes'!B$51:K$964,10,FALSE),"")</f>
        <v/>
      </c>
      <c r="G18" s="19"/>
      <c r="H18" s="15">
        <f t="shared" si="0"/>
        <v>0</v>
      </c>
      <c r="I18" s="14" t="str">
        <f>IFERROR(F18/G18,"")</f>
        <v/>
      </c>
      <c r="J18" s="16" t="str">
        <f>IFERROR(C18/G18,"")</f>
        <v/>
      </c>
      <c r="K18" s="17" t="str">
        <f>IFERROR(I18*C18,"")</f>
        <v/>
      </c>
    </row>
    <row r="19" spans="1:11" ht="15.75" thickBot="1" x14ac:dyDescent="0.3">
      <c r="A19" s="11"/>
      <c r="B19" s="20"/>
      <c r="C19" s="20"/>
      <c r="D19" s="20"/>
      <c r="E19" s="13"/>
      <c r="F19" s="14" t="str">
        <f>IFERROR(VLOOKUP(E19,'[1]Détails des équipes'!B$51:K$964,10,FALSE),"")</f>
        <v/>
      </c>
      <c r="G19" s="21"/>
      <c r="H19" s="22">
        <f t="shared" si="0"/>
        <v>0</v>
      </c>
      <c r="I19" s="23" t="str">
        <f>IFERROR(F19/G19,"")</f>
        <v/>
      </c>
      <c r="J19" s="24" t="str">
        <f>IFERROR(C19/G19,"")</f>
        <v/>
      </c>
      <c r="K19" s="25" t="str">
        <f>IFERROR(I19*C19,"")</f>
        <v/>
      </c>
    </row>
    <row r="20" spans="1:11" ht="15.75" thickTop="1" x14ac:dyDescent="0.25">
      <c r="A20" s="4"/>
      <c r="B20" s="5" t="str">
        <f>IFERROR(VLOOKUP(A20,'[1]Bordereau Sommaire'!A:D,2,FALSE),"")</f>
        <v/>
      </c>
      <c r="C20" s="5" t="str">
        <f>IFERROR(VLOOKUP(A20,'[1]Bordereau Sommaire'!A:D,3,FALSE),"")</f>
        <v/>
      </c>
      <c r="D20" s="5" t="str">
        <f>IFERROR(VLOOKUP(A20,'[1]Bordereau Sommaire'!A:D,4,FALSE),"")</f>
        <v/>
      </c>
      <c r="E20" s="6"/>
      <c r="F20" s="7" t="str">
        <f ca="1">IFERROR(K20/J20,"")</f>
        <v/>
      </c>
      <c r="G20" s="8" t="str">
        <f>IFERROR(C20/J20,"")</f>
        <v/>
      </c>
      <c r="H20" s="5" t="str">
        <f t="shared" si="0"/>
        <v/>
      </c>
      <c r="I20" s="7" t="str">
        <f ca="1">IFERROR(K20/C20,"")</f>
        <v/>
      </c>
      <c r="J20" s="9">
        <f>IFERROR(SUM(J21:J24),"")</f>
        <v>0</v>
      </c>
      <c r="K20" s="10">
        <f ca="1">IFERROR(SUMIF(A20:A24,"",K20:K24),"")</f>
        <v>0</v>
      </c>
    </row>
    <row r="21" spans="1:11" x14ac:dyDescent="0.25">
      <c r="A21" s="11"/>
      <c r="B21" s="12"/>
      <c r="C21" s="12"/>
      <c r="D21" s="12"/>
      <c r="E21" s="13"/>
      <c r="F21" s="14" t="str">
        <f>IFERROR(VLOOKUP(E21,'[1]Détails des équipes'!B$51:K$964,10,FALSE),"")</f>
        <v/>
      </c>
      <c r="G21" s="12"/>
      <c r="H21" s="15">
        <f t="shared" si="0"/>
        <v>0</v>
      </c>
      <c r="I21" s="14" t="str">
        <f>IFERROR(F21/G21,"")</f>
        <v/>
      </c>
      <c r="J21" s="16" t="str">
        <f>IFERROR(C21/G21,"")</f>
        <v/>
      </c>
      <c r="K21" s="17" t="str">
        <f>IFERROR(I21*C21,"")</f>
        <v/>
      </c>
    </row>
    <row r="22" spans="1:11" x14ac:dyDescent="0.25">
      <c r="A22" s="11"/>
      <c r="B22" s="12"/>
      <c r="C22" s="12"/>
      <c r="D22" s="12"/>
      <c r="E22" s="13"/>
      <c r="F22" s="14" t="str">
        <f>IFERROR(VLOOKUP(E22,'[1]Détails des équipes'!B$51:K$964,10,FALSE),"")</f>
        <v/>
      </c>
      <c r="G22" s="12"/>
      <c r="H22" s="15">
        <f t="shared" si="0"/>
        <v>0</v>
      </c>
      <c r="I22" s="14" t="str">
        <f>IFERROR(F22/G22,"")</f>
        <v/>
      </c>
      <c r="J22" s="16" t="str">
        <f>IFERROR(C22/G22,"")</f>
        <v/>
      </c>
      <c r="K22" s="17" t="str">
        <f>IFERROR(I22*C22,"")</f>
        <v/>
      </c>
    </row>
    <row r="23" spans="1:11" x14ac:dyDescent="0.25">
      <c r="A23" s="11"/>
      <c r="B23" s="18"/>
      <c r="C23" s="18"/>
      <c r="D23" s="18"/>
      <c r="E23" s="13"/>
      <c r="F23" s="14" t="str">
        <f>IFERROR(VLOOKUP(E23,'[1]Détails des équipes'!B$51:K$964,10,FALSE),"")</f>
        <v/>
      </c>
      <c r="G23" s="19"/>
      <c r="H23" s="15">
        <f t="shared" si="0"/>
        <v>0</v>
      </c>
      <c r="I23" s="14" t="str">
        <f>IFERROR(F23/G23,"")</f>
        <v/>
      </c>
      <c r="J23" s="16" t="str">
        <f>IFERROR(C23/G23,"")</f>
        <v/>
      </c>
      <c r="K23" s="17" t="str">
        <f>IFERROR(I23*C23,"")</f>
        <v/>
      </c>
    </row>
    <row r="24" spans="1:11" x14ac:dyDescent="0.25">
      <c r="A24" s="11"/>
      <c r="B24" s="20"/>
      <c r="C24" s="20"/>
      <c r="D24" s="20"/>
      <c r="E24" s="13"/>
      <c r="F24" s="14" t="str">
        <f>IFERROR(VLOOKUP(E24,'[1]Détails des équipes'!B$51:K$964,10,FALSE),"")</f>
        <v/>
      </c>
      <c r="G24" s="21"/>
      <c r="H24" s="22">
        <f t="shared" si="0"/>
        <v>0</v>
      </c>
      <c r="I24" s="23" t="str">
        <f>IFERROR(F24/G24,"")</f>
        <v/>
      </c>
      <c r="J24" s="24" t="str">
        <f>IFERROR(C24/G24,"")</f>
        <v/>
      </c>
      <c r="K24" s="25" t="str">
        <f>IFERROR(I24*C24,"")</f>
        <v/>
      </c>
    </row>
  </sheetData>
  <sheetProtection sheet="1" objects="1" scenarios="1"/>
  <conditionalFormatting sqref="A1:K1 F9">
    <cfRule type="expression" priority="50">
      <formula>estformule(A1)</formula>
    </cfRule>
  </conditionalFormatting>
  <conditionalFormatting sqref="F2 F9">
    <cfRule type="expression" priority="49">
      <formula>"si(esterreur(F2);OUI;F2)"</formula>
    </cfRule>
  </conditionalFormatting>
  <conditionalFormatting sqref="A2:K2 A4:D4 G4:K4">
    <cfRule type="expression" priority="48">
      <formula>estformule(A2)</formula>
    </cfRule>
  </conditionalFormatting>
  <conditionalFormatting sqref="A6:D6 G6:K6">
    <cfRule type="expression" priority="47">
      <formula>estformule(A6)</formula>
    </cfRule>
  </conditionalFormatting>
  <conditionalFormatting sqref="A5:D5 G5:K5">
    <cfRule type="expression" priority="46">
      <formula>estformule(A5)</formula>
    </cfRule>
  </conditionalFormatting>
  <conditionalFormatting sqref="E6">
    <cfRule type="expression" priority="45">
      <formula>estformule(E5)</formula>
    </cfRule>
  </conditionalFormatting>
  <conditionalFormatting sqref="A1:A19 A25:A1048576">
    <cfRule type="expression" dxfId="1" priority="44">
      <formula>COUNTIF(A:A,A1)&gt;1</formula>
    </cfRule>
  </conditionalFormatting>
  <conditionalFormatting sqref="E4">
    <cfRule type="expression" priority="51">
      <formula>estformule(E2)</formula>
    </cfRule>
  </conditionalFormatting>
  <conditionalFormatting sqref="F3:F6">
    <cfRule type="expression" priority="42">
      <formula>"si(esterreur(F2);OUI;F2)"</formula>
    </cfRule>
  </conditionalFormatting>
  <conditionalFormatting sqref="A3:D3 F3:K3 F4:F6">
    <cfRule type="expression" priority="41">
      <formula>estformule(A3)</formula>
    </cfRule>
  </conditionalFormatting>
  <conditionalFormatting sqref="E3">
    <cfRule type="expression" priority="43">
      <formula>estformule(E1)</formula>
    </cfRule>
  </conditionalFormatting>
  <conditionalFormatting sqref="E5">
    <cfRule type="expression" priority="52">
      <formula>estformule(#REF!)</formula>
    </cfRule>
  </conditionalFormatting>
  <conditionalFormatting sqref="F7">
    <cfRule type="expression" priority="40">
      <formula>"si(esterreur(F2);OUI;F2)"</formula>
    </cfRule>
  </conditionalFormatting>
  <conditionalFormatting sqref="A7:I7 K7">
    <cfRule type="expression" priority="39">
      <formula>estformule(A7)</formula>
    </cfRule>
  </conditionalFormatting>
  <conditionalFormatting sqref="A9:D9 G9:K9">
    <cfRule type="expression" priority="38">
      <formula>estformule(A9)</formula>
    </cfRule>
  </conditionalFormatting>
  <conditionalFormatting sqref="E9">
    <cfRule type="expression" priority="37">
      <formula>estformule(#REF!)</formula>
    </cfRule>
  </conditionalFormatting>
  <conditionalFormatting sqref="J7">
    <cfRule type="expression" priority="36">
      <formula>estformule(J7)</formula>
    </cfRule>
  </conditionalFormatting>
  <conditionalFormatting sqref="F8">
    <cfRule type="expression" priority="35">
      <formula>estformule(F8)</formula>
    </cfRule>
  </conditionalFormatting>
  <conditionalFormatting sqref="F8">
    <cfRule type="expression" priority="34">
      <formula>"si(esterreur(F2);OUI;F2)"</formula>
    </cfRule>
  </conditionalFormatting>
  <conditionalFormatting sqref="A8:D8 G8:K8">
    <cfRule type="expression" priority="32">
      <formula>estformule(A8)</formula>
    </cfRule>
  </conditionalFormatting>
  <conditionalFormatting sqref="E8">
    <cfRule type="expression" priority="33">
      <formula>estformule(E4)</formula>
    </cfRule>
  </conditionalFormatting>
  <conditionalFormatting sqref="F10">
    <cfRule type="expression" priority="29">
      <formula>"si(esterreur(F2);OUI;F2)"</formula>
    </cfRule>
  </conditionalFormatting>
  <conditionalFormatting sqref="A10:K10 A12:D12 G12:K12">
    <cfRule type="expression" priority="28">
      <formula>estformule(A10)</formula>
    </cfRule>
  </conditionalFormatting>
  <conditionalFormatting sqref="A14:D14 G14:K14">
    <cfRule type="expression" priority="27">
      <formula>estformule(A14)</formula>
    </cfRule>
  </conditionalFormatting>
  <conditionalFormatting sqref="A13:D13 G13:K13">
    <cfRule type="expression" priority="26">
      <formula>estformule(A13)</formula>
    </cfRule>
  </conditionalFormatting>
  <conditionalFormatting sqref="E14">
    <cfRule type="expression" priority="25">
      <formula>estformule(E13)</formula>
    </cfRule>
  </conditionalFormatting>
  <conditionalFormatting sqref="E12">
    <cfRule type="expression" priority="30">
      <formula>estformule(E10)</formula>
    </cfRule>
  </conditionalFormatting>
  <conditionalFormatting sqref="F11:F14">
    <cfRule type="expression" priority="23">
      <formula>"si(esterreur(F2);OUI;F2)"</formula>
    </cfRule>
  </conditionalFormatting>
  <conditionalFormatting sqref="A11:D11 F11:K11 F12:F14">
    <cfRule type="expression" priority="22">
      <formula>estformule(A11)</formula>
    </cfRule>
  </conditionalFormatting>
  <conditionalFormatting sqref="E11">
    <cfRule type="expression" priority="24">
      <formula>estformule(E9)</formula>
    </cfRule>
  </conditionalFormatting>
  <conditionalFormatting sqref="E13">
    <cfRule type="expression" priority="31">
      <formula>estformule(#REF!)</formula>
    </cfRule>
  </conditionalFormatting>
  <conditionalFormatting sqref="F15">
    <cfRule type="expression" priority="19">
      <formula>"si(esterreur(F2);OUI;F2)"</formula>
    </cfRule>
  </conditionalFormatting>
  <conditionalFormatting sqref="A15:K15 A17:D17 G17:K17">
    <cfRule type="expression" priority="18">
      <formula>estformule(A15)</formula>
    </cfRule>
  </conditionalFormatting>
  <conditionalFormatting sqref="A19:D19 G19:K19">
    <cfRule type="expression" priority="17">
      <formula>estformule(A19)</formula>
    </cfRule>
  </conditionalFormatting>
  <conditionalFormatting sqref="A18:D18 G18:K18">
    <cfRule type="expression" priority="16">
      <formula>estformule(A18)</formula>
    </cfRule>
  </conditionalFormatting>
  <conditionalFormatting sqref="E19">
    <cfRule type="expression" priority="15">
      <formula>estformule(E18)</formula>
    </cfRule>
  </conditionalFormatting>
  <conditionalFormatting sqref="E17">
    <cfRule type="expression" priority="20">
      <formula>estformule(E15)</formula>
    </cfRule>
  </conditionalFormatting>
  <conditionalFormatting sqref="F16:F19">
    <cfRule type="expression" priority="13">
      <formula>"si(esterreur(F2);OUI;F2)"</formula>
    </cfRule>
  </conditionalFormatting>
  <conditionalFormatting sqref="A16:D16 F16:K16 F17:F19">
    <cfRule type="expression" priority="12">
      <formula>estformule(A16)</formula>
    </cfRule>
  </conditionalFormatting>
  <conditionalFormatting sqref="E16">
    <cfRule type="expression" priority="14">
      <formula>estformule(E14)</formula>
    </cfRule>
  </conditionalFormatting>
  <conditionalFormatting sqref="E18">
    <cfRule type="expression" priority="21">
      <formula>estformule(#REF!)</formula>
    </cfRule>
  </conditionalFormatting>
  <conditionalFormatting sqref="F20">
    <cfRule type="expression" priority="9">
      <formula>"si(esterreur(F2);OUI;F2)"</formula>
    </cfRule>
  </conditionalFormatting>
  <conditionalFormatting sqref="A20:K20 A22:D22 G22:K22">
    <cfRule type="expression" priority="8">
      <formula>estformule(A20)</formula>
    </cfRule>
  </conditionalFormatting>
  <conditionalFormatting sqref="A24:D24 G24:K24">
    <cfRule type="expression" priority="7">
      <formula>estformule(A24)</formula>
    </cfRule>
  </conditionalFormatting>
  <conditionalFormatting sqref="A23:D23 G23:K23">
    <cfRule type="expression" priority="6">
      <formula>estformule(A23)</formula>
    </cfRule>
  </conditionalFormatting>
  <conditionalFormatting sqref="E24">
    <cfRule type="expression" priority="5">
      <formula>estformule(E23)</formula>
    </cfRule>
  </conditionalFormatting>
  <conditionalFormatting sqref="A20:A24">
    <cfRule type="expression" dxfId="0" priority="4">
      <formula>COUNTIF(A:A,A20)&gt;1</formula>
    </cfRule>
  </conditionalFormatting>
  <conditionalFormatting sqref="E22">
    <cfRule type="expression" priority="10">
      <formula>estformule(E20)</formula>
    </cfRule>
  </conditionalFormatting>
  <conditionalFormatting sqref="F21:F24">
    <cfRule type="expression" priority="2">
      <formula>"si(esterreur(F2);OUI;F2)"</formula>
    </cfRule>
  </conditionalFormatting>
  <conditionalFormatting sqref="A21:D21 F21:K21 F22:F24">
    <cfRule type="expression" priority="1">
      <formula>estformule(A21)</formula>
    </cfRule>
  </conditionalFormatting>
  <conditionalFormatting sqref="E21">
    <cfRule type="expression" priority="3">
      <formula>estformule(E19)</formula>
    </cfRule>
  </conditionalFormatting>
  <conditionalFormatting sqref="E23">
    <cfRule type="expression" priority="11">
      <formula>estformule(#REF!)</formula>
    </cfRule>
  </conditionalFormatting>
  <dataValidations count="1">
    <dataValidation type="list" allowBlank="1" showInputMessage="1" showErrorMessage="1" sqref="E3:E6 E8:E9 E11:E14 E16:E19 E21:E24">
      <formula1>equipe</formula1>
    </dataValidation>
  </dataValidations>
  <pageMargins left="0.7" right="0.7" top="0.75" bottom="0.75" header="0.3" footer="0.3"/>
  <pageSetup paperSize="3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hisWorkbook.insererligne">
                <anchor moveWithCells="1" sizeWithCells="1">
                  <from>
                    <xdr:col>11</xdr:col>
                    <xdr:colOff>123825</xdr:colOff>
                    <xdr:row>0</xdr:row>
                    <xdr:rowOff>57150</xdr:rowOff>
                  </from>
                  <to>
                    <xdr:col>13</xdr:col>
                    <xdr:colOff>104775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ThisWorkbook.supprimerligne">
                <anchor moveWithCells="1" sizeWithCells="1">
                  <from>
                    <xdr:col>11</xdr:col>
                    <xdr:colOff>123825</xdr:colOff>
                    <xdr:row>0</xdr:row>
                    <xdr:rowOff>514350</xdr:rowOff>
                  </from>
                  <to>
                    <xdr:col>13</xdr:col>
                    <xdr:colOff>47625</xdr:colOff>
                    <xdr:row>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ThisWorkbook.Insererarticlemaindoeuvre">
                <anchor moveWithCells="1" sizeWithCells="1">
                  <from>
                    <xdr:col>13</xdr:col>
                    <xdr:colOff>180975</xdr:colOff>
                    <xdr:row>0</xdr:row>
                    <xdr:rowOff>66675</xdr:rowOff>
                  </from>
                  <to>
                    <xdr:col>15</xdr:col>
                    <xdr:colOff>133350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'[1]Détails des équipes'!#REF!</xm:f>
          </x14:formula1>
          <xm:sqref>E216:E1048576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Bordereau main d'oeuvre</vt:lpstr>
      <vt:lpstr>Feuil1</vt:lpstr>
      <vt:lpstr>Feuil2</vt:lpstr>
      <vt:lpstr>Feuil3</vt:lpstr>
      <vt:lpstr>reference_maindoeuvre</vt:lpstr>
      <vt:lpstr>'Bordereau main d''oeuvre'!Zone_d_impression</vt:lpstr>
    </vt:vector>
  </TitlesOfParts>
  <Company>Cima+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Jacques</dc:creator>
  <cp:lastModifiedBy>Jason Jacques</cp:lastModifiedBy>
  <dcterms:created xsi:type="dcterms:W3CDTF">2015-09-29T15:56:19Z</dcterms:created>
  <dcterms:modified xsi:type="dcterms:W3CDTF">2015-09-29T15:58:21Z</dcterms:modified>
</cp:coreProperties>
</file>