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0605" yWindow="-60" windowWidth="24900" windowHeight="11835"/>
  </bookViews>
  <sheets>
    <sheet name="neumask" sheetId="8" r:id="rId1"/>
    <sheet name="recordsystem" sheetId="10" r:id="rId2"/>
    <sheet name="data" sheetId="3" r:id="rId3"/>
    <sheet name="material ident" sheetId="7" r:id="rId4"/>
    <sheet name="farbe ident" sheetId="9" r:id="rId5"/>
    <sheet name="Tabelle4" sheetId="4" r:id="rId6"/>
  </sheets>
  <definedNames>
    <definedName name="_xlnm._FilterDatabase" localSheetId="2" hidden="1">data!$A$2:$V$23</definedName>
    <definedName name="_xlnm._FilterDatabase" localSheetId="3" hidden="1">'material ident'!$A$1:$N$1</definedName>
    <definedName name="_xlnm._FilterDatabase" localSheetId="5" hidden="1">Tabelle4!$D$3:$D$7</definedName>
    <definedName name="active">neumask!$J$3</definedName>
    <definedName name="_xlnm.Print_Area" localSheetId="0">neumask!$B$2:$M$27</definedName>
    <definedName name="OrderNumber">neumask!$D$3</definedName>
    <definedName name="Z_8F648618_FB37_4C6A_8730_0AC22D88A7E4_.wvu.FilterData" localSheetId="2" hidden="1">data!$A$2:$V$23</definedName>
    <definedName name="Z_8F648618_FB37_4C6A_8730_0AC22D88A7E4_.wvu.FilterData" localSheetId="5" hidden="1">Tabelle4!$D$3:$D$7</definedName>
  </definedNames>
  <calcPr calcId="145621"/>
  <customWorkbookViews>
    <customWorkbookView name="Remy Gouadjie - Persönliche Ansicht" guid="{8F648618-FB37-4C6A-8730-0AC22D88A7E4}" mergeInterval="0" personalView="1" maximized="1" windowWidth="1676" windowHeight="815" activeSheetId="1"/>
  </customWorkbookViews>
</workbook>
</file>

<file path=xl/calcChain.xml><?xml version="1.0" encoding="utf-8"?>
<calcChain xmlns="http://schemas.openxmlformats.org/spreadsheetml/2006/main">
  <c r="J4" i="8" l="1"/>
  <c r="J27" i="8" l="1"/>
  <c r="Y1" i="3" l="1"/>
  <c r="Y2" i="3"/>
  <c r="U4" i="3" l="1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3" i="3"/>
  <c r="O2" i="10"/>
  <c r="Y3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N3" i="3" l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J24" i="8" l="1"/>
  <c r="Q2" i="10" s="1"/>
  <c r="G3" i="8"/>
  <c r="V3" i="3"/>
  <c r="V4" i="3"/>
  <c r="V5" i="3"/>
  <c r="V6" i="3"/>
  <c r="V7" i="3"/>
  <c r="V9" i="3"/>
  <c r="V11" i="3"/>
  <c r="V12" i="3"/>
  <c r="V13" i="3"/>
  <c r="V15" i="3"/>
  <c r="V17" i="3"/>
  <c r="V19" i="3"/>
  <c r="V21" i="3"/>
  <c r="V23" i="3"/>
  <c r="J3" i="8" l="1"/>
  <c r="K3" i="8"/>
  <c r="A2" i="10" s="1"/>
  <c r="P2" i="10"/>
  <c r="V22" i="3"/>
  <c r="V18" i="3"/>
  <c r="V14" i="3"/>
  <c r="V10" i="3"/>
  <c r="V20" i="3"/>
  <c r="V16" i="3"/>
  <c r="V8" i="3"/>
  <c r="G16" i="8" l="1"/>
  <c r="J16" i="8" s="1"/>
  <c r="H2" i="10" s="1"/>
  <c r="G21" i="8"/>
  <c r="J21" i="8" s="1"/>
  <c r="L2" i="10" s="1"/>
  <c r="G22" i="8"/>
  <c r="J22" i="8" s="1"/>
  <c r="M2" i="10" s="1"/>
  <c r="G9" i="8"/>
  <c r="J9" i="8" s="1"/>
  <c r="G23" i="8"/>
  <c r="J23" i="8" s="1"/>
  <c r="G20" i="8"/>
  <c r="J20" i="8" s="1"/>
  <c r="K2" i="10" s="1"/>
  <c r="G18" i="8"/>
  <c r="J18" i="8" s="1"/>
  <c r="J2" i="10" s="1"/>
  <c r="G14" i="8"/>
  <c r="J14" i="8" s="1"/>
  <c r="I2" i="10" s="1"/>
  <c r="G4" i="8"/>
  <c r="B2" i="10" s="1"/>
  <c r="J17" i="8" l="1"/>
  <c r="N2" i="10"/>
  <c r="J12" i="8"/>
  <c r="U2" i="10" s="1"/>
  <c r="G2" i="10"/>
  <c r="K13" i="8"/>
  <c r="T2" i="10" s="1"/>
  <c r="J7" i="8"/>
  <c r="J5" i="8"/>
  <c r="J6" i="8"/>
  <c r="J8" i="8"/>
  <c r="J10" i="8"/>
  <c r="R2" i="10" s="1"/>
  <c r="J11" i="8"/>
  <c r="S2" i="10" l="1"/>
  <c r="D2" i="10"/>
  <c r="F2" i="10"/>
  <c r="E2" i="10"/>
  <c r="C2" i="10"/>
  <c r="T18" i="3"/>
  <c r="T19" i="3"/>
  <c r="T20" i="3"/>
  <c r="T21" i="3"/>
  <c r="T22" i="3"/>
  <c r="T23" i="3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E2" i="4" l="1"/>
  <c r="B2" i="4"/>
  <c r="M4" i="4" l="1"/>
</calcChain>
</file>

<file path=xl/sharedStrings.xml><?xml version="1.0" encoding="utf-8"?>
<sst xmlns="http://schemas.openxmlformats.org/spreadsheetml/2006/main" count="2530" uniqueCount="1476">
  <si>
    <t>Identnummer</t>
  </si>
  <si>
    <t>Artikelbezeichnung</t>
  </si>
  <si>
    <t>Werkzeugnummer</t>
  </si>
  <si>
    <t>Maschine</t>
  </si>
  <si>
    <t>Farbe Ident-Nr.</t>
  </si>
  <si>
    <t>Material Ident-Nr</t>
  </si>
  <si>
    <t>Zeichnungsnummer</t>
  </si>
  <si>
    <t>Auftragsnummer</t>
  </si>
  <si>
    <t>Gefertigte Menge</t>
  </si>
  <si>
    <t>Gesamt Farbbatch Verbrauch</t>
  </si>
  <si>
    <t>allgemein Infos über Aufträge</t>
  </si>
  <si>
    <t>Ausschus</t>
  </si>
  <si>
    <t>Anlaufteile</t>
  </si>
  <si>
    <t>Spritzkuchen</t>
  </si>
  <si>
    <t>Ausschuss (gewogen im kg)</t>
  </si>
  <si>
    <t>Gesamt gew.</t>
  </si>
  <si>
    <t>Datum</t>
  </si>
  <si>
    <t>Bemerkung</t>
  </si>
  <si>
    <t>Bemerkungen</t>
  </si>
  <si>
    <t>Material Ident-Nr.</t>
  </si>
  <si>
    <t>Werkzeug Nr.</t>
  </si>
  <si>
    <t xml:space="preserve">Anlaufteile </t>
  </si>
  <si>
    <t xml:space="preserve">Spritzkuchen </t>
  </si>
  <si>
    <t>Ausschuss</t>
  </si>
  <si>
    <t>Mitarbeiter</t>
  </si>
  <si>
    <t xml:space="preserve"> </t>
  </si>
  <si>
    <t xml:space="preserve"> TR16436</t>
  </si>
  <si>
    <t xml:space="preserve"> TR15161</t>
  </si>
  <si>
    <t>ETR34795</t>
  </si>
  <si>
    <t>ETR32956 A</t>
  </si>
  <si>
    <t xml:space="preserve"> TR33189 A</t>
  </si>
  <si>
    <t xml:space="preserve"> TR33189 B</t>
  </si>
  <si>
    <t xml:space="preserve"> TR33189 C</t>
  </si>
  <si>
    <t xml:space="preserve"> TR33394</t>
  </si>
  <si>
    <t>ETR33389 A</t>
  </si>
  <si>
    <t xml:space="preserve"> TR34154</t>
  </si>
  <si>
    <t>ETR34387</t>
  </si>
  <si>
    <t xml:space="preserve"> TR34386</t>
  </si>
  <si>
    <t>ETR34388 A</t>
  </si>
  <si>
    <t xml:space="preserve"> TR35182</t>
  </si>
  <si>
    <t xml:space="preserve"> TR34546</t>
  </si>
  <si>
    <t xml:space="preserve"> TR34547</t>
  </si>
  <si>
    <t xml:space="preserve"> TR32200</t>
  </si>
  <si>
    <t xml:space="preserve"> TR34155</t>
  </si>
  <si>
    <t xml:space="preserve"> TR33993 A</t>
  </si>
  <si>
    <t xml:space="preserve"> TR34015</t>
  </si>
  <si>
    <t>ETR34799 A</t>
  </si>
  <si>
    <t>ETR34799 B</t>
  </si>
  <si>
    <t>ETR34800</t>
  </si>
  <si>
    <t>Zeichnung Nr</t>
  </si>
  <si>
    <t>werkzeug</t>
  </si>
  <si>
    <t>W-F3010   50</t>
  </si>
  <si>
    <t>W-F3046   50</t>
  </si>
  <si>
    <t>W-F6089   50</t>
  </si>
  <si>
    <t>W-F7167   50</t>
  </si>
  <si>
    <t>W-F7243   50</t>
  </si>
  <si>
    <t>W-F7309   50</t>
  </si>
  <si>
    <t>W-F7431   50</t>
  </si>
  <si>
    <t>W-F7472   50</t>
  </si>
  <si>
    <t>W-F7502   50</t>
  </si>
  <si>
    <t>W-F7504   50</t>
  </si>
  <si>
    <t>W-F7562   50</t>
  </si>
  <si>
    <t>W-F7581   50</t>
  </si>
  <si>
    <t>W-F7608   50</t>
  </si>
  <si>
    <t>W-F7638   50</t>
  </si>
  <si>
    <t>W-F7683   50</t>
  </si>
  <si>
    <t>W-F7691   50</t>
  </si>
  <si>
    <t>W-F7702   50</t>
  </si>
  <si>
    <t>W-F7704   50</t>
  </si>
  <si>
    <t>Staubschutz 3476/125 f. IKS</t>
  </si>
  <si>
    <t>Felge PVO 100-Ø24,7 NL34 Schrumpfsitz RAL9011</t>
  </si>
  <si>
    <t>Feder 5877/125 INOX</t>
  </si>
  <si>
    <t>Abdeckung 5370/125 RAL7001 silbergrau</t>
  </si>
  <si>
    <t>Staubschutz 5370/100 RAL7001 silbergrau</t>
  </si>
  <si>
    <t>Staubschutz 5370/100 RAL9002 grauweiss</t>
  </si>
  <si>
    <t>Staubschutz 5370/100 RAL9011 graphitschwarz</t>
  </si>
  <si>
    <t>Blattfeder 5377/100 grau alt</t>
  </si>
  <si>
    <t>Abdeckung 5370/100 RAL7001 silbergrau</t>
  </si>
  <si>
    <t>Blattfeder 5377/150 ähnlich RAL9002</t>
  </si>
  <si>
    <t>Bremsklotz 3476/160 P67 BH200 natur</t>
  </si>
  <si>
    <t>Bremsklotz 3476/200 P67 BH240 schwarz</t>
  </si>
  <si>
    <t>Lager Buchse 3476 P67 SW 11</t>
  </si>
  <si>
    <t>Blattfeder 5377/100 grau</t>
  </si>
  <si>
    <t>Blattfeder 5377/125 XL natur</t>
  </si>
  <si>
    <t>Blattfeder 5371/125 XL natur</t>
  </si>
  <si>
    <t>Feder 2474/100</t>
  </si>
  <si>
    <t>Blattfeder 5371/150 weiss</t>
  </si>
  <si>
    <t>Abdeckkappe 5984 RAL9002 grauweiss</t>
  </si>
  <si>
    <t>Rückenlagerfeststeller 5984</t>
  </si>
  <si>
    <t>Festst.Teller RAL7015 m. Formring 5877/125 RAL7015</t>
  </si>
  <si>
    <t>Festst.Teller RAL9011 m. Formring 5877/125 RAL7015</t>
  </si>
  <si>
    <t>Schaltnocken 5877/125</t>
  </si>
  <si>
    <t>Benenung</t>
  </si>
  <si>
    <t>Artikel Identn.</t>
  </si>
  <si>
    <t>W-F7321   50</t>
  </si>
  <si>
    <t>W-F7324   50</t>
  </si>
  <si>
    <t>W-F7503   50</t>
  </si>
  <si>
    <t>W-F7670   50</t>
  </si>
  <si>
    <t>W-F7673   50</t>
  </si>
  <si>
    <t xml:space="preserve"> TR34039</t>
  </si>
  <si>
    <t xml:space="preserve"> TR32903 G</t>
  </si>
  <si>
    <t xml:space="preserve"> TR32903 B</t>
  </si>
  <si>
    <t xml:space="preserve"> TR32903 D</t>
  </si>
  <si>
    <t xml:space="preserve"> TR32903 F</t>
  </si>
  <si>
    <t xml:space="preserve"> TR32903 A</t>
  </si>
  <si>
    <t xml:space="preserve"> TR32903 C</t>
  </si>
  <si>
    <t xml:space="preserve"> TR32903 H</t>
  </si>
  <si>
    <t xml:space="preserve"> TR32903 I</t>
  </si>
  <si>
    <t xml:space="preserve"> TR32903 L</t>
  </si>
  <si>
    <t xml:space="preserve"> TR34385</t>
  </si>
  <si>
    <t xml:space="preserve"> TR35305 A</t>
  </si>
  <si>
    <t xml:space="preserve"> TR35305 B</t>
  </si>
  <si>
    <t xml:space="preserve"> TR35305 C</t>
  </si>
  <si>
    <t xml:space="preserve"> TR35305 D</t>
  </si>
  <si>
    <t xml:space="preserve"> TR35305 E</t>
  </si>
  <si>
    <t xml:space="preserve"> TR35592</t>
  </si>
  <si>
    <t>Blattfeder 5377/125 natur</t>
  </si>
  <si>
    <t>Festst. Hebel 5377/100 Pantone warm grey 5C alt</t>
  </si>
  <si>
    <t>Festst. Hebel 5377/100 RAL9011 graphitschwarz alt</t>
  </si>
  <si>
    <t>Festst. Hebel 5377/100 RAL7015 schiefergrau alt</t>
  </si>
  <si>
    <t>Festst. Hebel 5377/100 RAL3000 feuerrot alt</t>
  </si>
  <si>
    <t>Festst. Hebel 5377/100 RAL7001 silbergrau alt</t>
  </si>
  <si>
    <t>Festst. Hebel 5377/100 RAL9002 grauweiss alt</t>
  </si>
  <si>
    <t>Festst. Hebel 5377/100 graumetallic alt</t>
  </si>
  <si>
    <t>Festst. Hebel 5377/100 Pantone cool grey 1C alt</t>
  </si>
  <si>
    <t>Festst. Hebel 5377/100 grau Philips 10712 alt</t>
  </si>
  <si>
    <t>Festst. Hebel 5377/100 Pantone cool grey 1C</t>
  </si>
  <si>
    <t>Festst. Hebel 5377/100 RAL7001 silbergrau</t>
  </si>
  <si>
    <t>Festst. Hebel 5377/100 RAL3000 feuerrot</t>
  </si>
  <si>
    <t>Festst. Hebel 5377/100 RAL7015 schiefergrau</t>
  </si>
  <si>
    <t>Festst. Hebel 5377/100 RAL9002 grauweiss</t>
  </si>
  <si>
    <t>Festst. Hebel 5377/100 RAL9011 graphitschwarz</t>
  </si>
  <si>
    <t>Festst. Hebel 5377/100 Pantone warm grey 5C</t>
  </si>
  <si>
    <t>Festst. Hebel 5377/100 grau Philips 10712</t>
  </si>
  <si>
    <t>Festst. Hebel 5377/100 graumetallic</t>
  </si>
  <si>
    <t>Führ. Hülse 3476160 P67 BH200 alt</t>
  </si>
  <si>
    <t>Führ. Hülse 3476160 P67 BH200</t>
  </si>
  <si>
    <t>Festst. Hebel 5371/100 ähnl. RAL6032 signalgrün</t>
  </si>
  <si>
    <t>Festst. Hebel 5371/100 RAL9002 grauweiss alt</t>
  </si>
  <si>
    <t>Festst. Hebel 5371/100 RAL7001 silbergrau alt</t>
  </si>
  <si>
    <t>Festst. Hebel 5371/100 RAL9011 graphitschwarz alt</t>
  </si>
  <si>
    <t>Festst. Hebel 5371/100 RAL7015 schiefergrau alt</t>
  </si>
  <si>
    <t>Festst. Hebel 5371/100 RAL7001 silbergrau</t>
  </si>
  <si>
    <t>Festst. Hebel 5371/100 RAL7015 schiefergrau</t>
  </si>
  <si>
    <t>Festst. Hebel 5371/100 RAL9002 grauweiss</t>
  </si>
  <si>
    <t>Festst. Hebel 5371/100 RAL9011 graphitschwarz</t>
  </si>
  <si>
    <t>Blattfeder 5377/100 grau 4-fach Form alt</t>
  </si>
  <si>
    <t>Blattfeder 5377/100 grau 4-fach Form</t>
  </si>
  <si>
    <t>W-F3358   50</t>
  </si>
  <si>
    <t>W-F5773   50</t>
  </si>
  <si>
    <t>W-F6457   50</t>
  </si>
  <si>
    <t>W-F6700   50</t>
  </si>
  <si>
    <t>W-F6861   50</t>
  </si>
  <si>
    <t>W-F7042   50</t>
  </si>
  <si>
    <t>W-F7044   50</t>
  </si>
  <si>
    <t>W-F7045   50</t>
  </si>
  <si>
    <t>W-F7052   50</t>
  </si>
  <si>
    <t>W-F7094   50</t>
  </si>
  <si>
    <t>W-F7319   50</t>
  </si>
  <si>
    <t>W-F7442   50</t>
  </si>
  <si>
    <t>W-F7473   50</t>
  </si>
  <si>
    <t>W-F7603   50</t>
  </si>
  <si>
    <t>W-F7604   50</t>
  </si>
  <si>
    <t>W-F7605   50</t>
  </si>
  <si>
    <t>W-F7685   50</t>
  </si>
  <si>
    <t>W-F7692   50</t>
  </si>
  <si>
    <t>W-F7701   50</t>
  </si>
  <si>
    <t>W-F7783   50</t>
  </si>
  <si>
    <t>W-F7860   50</t>
  </si>
  <si>
    <t>W-F7861   50</t>
  </si>
  <si>
    <t xml:space="preserve"> TR12292 A</t>
  </si>
  <si>
    <t xml:space="preserve"> TR14392 A</t>
  </si>
  <si>
    <t xml:space="preserve"> TR10774 D</t>
  </si>
  <si>
    <t xml:space="preserve"> TR31111</t>
  </si>
  <si>
    <t xml:space="preserve"> TR32886</t>
  </si>
  <si>
    <t xml:space="preserve"> TR14267</t>
  </si>
  <si>
    <t xml:space="preserve"> TR30966</t>
  </si>
  <si>
    <t xml:space="preserve"> TR30967</t>
  </si>
  <si>
    <t xml:space="preserve"> TR32087</t>
  </si>
  <si>
    <t xml:space="preserve"> TR32637</t>
  </si>
  <si>
    <t xml:space="preserve"> TR34503</t>
  </si>
  <si>
    <t xml:space="preserve"> TR33483</t>
  </si>
  <si>
    <t xml:space="preserve"> TR33116</t>
  </si>
  <si>
    <t xml:space="preserve"> TR32571</t>
  </si>
  <si>
    <t xml:space="preserve"> TR32572</t>
  </si>
  <si>
    <t xml:space="preserve"> TR32724 A</t>
  </si>
  <si>
    <t xml:space="preserve"> TR32727</t>
  </si>
  <si>
    <t xml:space="preserve"> TR32898 S</t>
  </si>
  <si>
    <t xml:space="preserve"> TR32898 X</t>
  </si>
  <si>
    <t xml:space="preserve"> TR32898 Y</t>
  </si>
  <si>
    <t xml:space="preserve"> TR32898 A</t>
  </si>
  <si>
    <t xml:space="preserve"> TR32898 B</t>
  </si>
  <si>
    <t xml:space="preserve"> TR32898 F</t>
  </si>
  <si>
    <t xml:space="preserve"> TR32898 E</t>
  </si>
  <si>
    <t xml:space="preserve"> TR32898 G</t>
  </si>
  <si>
    <t xml:space="preserve"> TR32898 C</t>
  </si>
  <si>
    <t xml:space="preserve"> TR32898 H</t>
  </si>
  <si>
    <t xml:space="preserve"> TR32898 I</t>
  </si>
  <si>
    <t xml:space="preserve"> TR32898 J</t>
  </si>
  <si>
    <t xml:space="preserve"> TR32898 K</t>
  </si>
  <si>
    <t xml:space="preserve"> TR32898 N</t>
  </si>
  <si>
    <t xml:space="preserve"> TR32898 O</t>
  </si>
  <si>
    <t xml:space="preserve"> TR32898 L</t>
  </si>
  <si>
    <t xml:space="preserve"> TR32898 P</t>
  </si>
  <si>
    <t xml:space="preserve"> TR32898 Q</t>
  </si>
  <si>
    <t xml:space="preserve"> TR32898 R</t>
  </si>
  <si>
    <t xml:space="preserve"> TR32898 T</t>
  </si>
  <si>
    <t xml:space="preserve"> TR33941</t>
  </si>
  <si>
    <t xml:space="preserve"> TR34157 A</t>
  </si>
  <si>
    <t xml:space="preserve"> TR34153 A</t>
  </si>
  <si>
    <t xml:space="preserve"> TR34157 B</t>
  </si>
  <si>
    <t xml:space="preserve"> TR34153 B</t>
  </si>
  <si>
    <t xml:space="preserve"> TR34153 C</t>
  </si>
  <si>
    <t xml:space="preserve"> TR34157 C</t>
  </si>
  <si>
    <t xml:space="preserve"> TR12564</t>
  </si>
  <si>
    <t xml:space="preserve"> TR12334 A</t>
  </si>
  <si>
    <t xml:space="preserve"> TR06605</t>
  </si>
  <si>
    <t xml:space="preserve"> TR34022 A</t>
  </si>
  <si>
    <t xml:space="preserve"> TR34017</t>
  </si>
  <si>
    <t>ETR34798 A</t>
  </si>
  <si>
    <t>ETR34798 B</t>
  </si>
  <si>
    <t>ETR35245 A</t>
  </si>
  <si>
    <t>ETR35694</t>
  </si>
  <si>
    <t>ETR35695</t>
  </si>
  <si>
    <t>Fadenschutz PJJ125 Ø11,1 RAL7001 silbergrau</t>
  </si>
  <si>
    <t>Fadenschutz PJJ100 Ø11,1 RAL7001 silbergrau</t>
  </si>
  <si>
    <t>Fadenschutz DIK125 Ø 8,5 RAL7037 staubgrau Wanzl</t>
  </si>
  <si>
    <t>Lagerstück 3471/100</t>
  </si>
  <si>
    <t>Führ. Bolzen m. Zahnscheibe 2474R26-28 60° RAL7015</t>
  </si>
  <si>
    <t>Führ. Bolzen m. Zahnscheibe 2474R26-28 90° RAL9011</t>
  </si>
  <si>
    <t>Führ. Bolzen 2044R36-32 XXL RAL7001 silbergrau</t>
  </si>
  <si>
    <t>Führ. Bolzen 2044R26-28 XXL RAL7001 silbergrau</t>
  </si>
  <si>
    <t>Führ. Bolzen 2041R26-28 180°</t>
  </si>
  <si>
    <t>Führ. Bolzen 2944R36-32 XXL</t>
  </si>
  <si>
    <t>Führ. Bolzen 2044R26-28 XXL natur</t>
  </si>
  <si>
    <t>Führ. Bolzen 1044R36-32 FOH163 beige KP30</t>
  </si>
  <si>
    <t>Führ. Bolzen 2041R36-32 RAL7032 kieselgrau</t>
  </si>
  <si>
    <t>Aussenteil 5944R36-32</t>
  </si>
  <si>
    <t>Zahnscheibe 5944/125</t>
  </si>
  <si>
    <t>Ri-Festst. 5944125 RAL7015 schiefergrau</t>
  </si>
  <si>
    <t>Clips 5944/125 TENTE RAL6019 weissgrün</t>
  </si>
  <si>
    <t>Federaufnahme 5944/125</t>
  </si>
  <si>
    <t>Abdeckkappe 5370-P30-11 RAL3000 feuerrot</t>
  </si>
  <si>
    <t>Abdeckkappe 5370-P30-13 grau Philips 10712</t>
  </si>
  <si>
    <t>Abdeckkappe 5370-R05-22,3 grau Philips 10712</t>
  </si>
  <si>
    <t>Abdeckkappe 5370-P30-11 RAL7001 silbergrau</t>
  </si>
  <si>
    <t>Abdeckkappe 5370-P30-13 RAL7001 silbergrau</t>
  </si>
  <si>
    <t>Abdeckkappe 5370-R05-18,3 RAL7001 silbergrau</t>
  </si>
  <si>
    <t>Abdeckkappe 5370-P30-13 RAL9002 grauweiss</t>
  </si>
  <si>
    <t>Abdeckkappe 5370-R05-22,3 RAL7001 silbergrau</t>
  </si>
  <si>
    <t>Abdeckkappe 5370-P30-11 RAL9011 graphitschwarz</t>
  </si>
  <si>
    <t>Abdeckkappe 5370-P30-13 RAL7015 schiefergrau</t>
  </si>
  <si>
    <t>Abdeckkappe 5370-P30-13 RAL9011 graphitschwarz</t>
  </si>
  <si>
    <t>Abdeckkappe 5370-P30-11 RAL7015 schiefergrau</t>
  </si>
  <si>
    <t>Abdeckkappe 5370-P30-11 RAL9002 grauweiss</t>
  </si>
  <si>
    <t>Abdeckkappe 5370-R05-18,3 RAL9011 graphitschwarz</t>
  </si>
  <si>
    <t>Abdeckkappe 5370-P30-13 Pantone warm grey 5C</t>
  </si>
  <si>
    <t>Abdeckkappe 5370-R05-22,3 RAL9002 grauweiss</t>
  </si>
  <si>
    <t>Abdeckkappe 5370-R05-22,3 RAL7015 schiefergrau</t>
  </si>
  <si>
    <t>Abdeckkappe 5370-P30-13 graumetallic</t>
  </si>
  <si>
    <t>Abdeckkappe 5370-R05-22,3 RAL9011 graphitschwarz</t>
  </si>
  <si>
    <t>Abdeckkappe 5370-R05-22,3 Pantone cool grey 1C</t>
  </si>
  <si>
    <t>Fadenschutz IEP160 Ø12,3 RAL5010 enzianblau</t>
  </si>
  <si>
    <t>Fadenschutz 5370/150 rechts RAL7015 schiefergrau</t>
  </si>
  <si>
    <t>Fadenschutz 5370/150 links RAL7015 schiefergrau</t>
  </si>
  <si>
    <t>Fadenschutz 5370/150 rechts RAL9002 grauweiss</t>
  </si>
  <si>
    <t>Fadenschutz 5370/150 links RAL9002 grauweiss</t>
  </si>
  <si>
    <t>Fadenschutz 5370/150 links RAL9011 graphitschwarz</t>
  </si>
  <si>
    <t>Fadenschutz 5370/150 rechts RAL9011 graphitschwarz</t>
  </si>
  <si>
    <t>Staubschutz 3360/080 RAL7001 silbergrau</t>
  </si>
  <si>
    <t>Staubschutz 3470/080 RAL7001 silbergrau</t>
  </si>
  <si>
    <t>Staubschutz 3470/125</t>
  </si>
  <si>
    <t>Fadenschutz 5984/150 RAL9002 grauweiss</t>
  </si>
  <si>
    <t>Zahnscheibe 5984</t>
  </si>
  <si>
    <t>Festst. Teller 5877/125 RAL7015 schiefergrau</t>
  </si>
  <si>
    <t>Festst. Teller 5877/125 RAL9011 graphitschwarz</t>
  </si>
  <si>
    <t>Clips 5944/150 gerade RAL7015 schiefergrau</t>
  </si>
  <si>
    <t>Abdeckung 5944/150 natur für Kabelabweiser</t>
  </si>
  <si>
    <t>Abdeckung 5944/150 mit Kabelabweiser</t>
  </si>
  <si>
    <t>Ausschus (gewogen in kg)</t>
  </si>
  <si>
    <t>W-F3404   50</t>
  </si>
  <si>
    <t>W-F3519   50</t>
  </si>
  <si>
    <t>W-F5822   50</t>
  </si>
  <si>
    <t>W-F5824   50</t>
  </si>
  <si>
    <t>W-F6115   50</t>
  </si>
  <si>
    <t>W-F6283   50</t>
  </si>
  <si>
    <t>W-F6879   50</t>
  </si>
  <si>
    <t>W-F7004   50</t>
  </si>
  <si>
    <t>W-F7005   50</t>
  </si>
  <si>
    <t>W-F7006   50</t>
  </si>
  <si>
    <t>W-F7049   50</t>
  </si>
  <si>
    <t>W-F7092   50</t>
  </si>
  <si>
    <t>W-F7093   50</t>
  </si>
  <si>
    <t>W-F7183   50</t>
  </si>
  <si>
    <t>W-F7185   50</t>
  </si>
  <si>
    <t>W-F7186   50</t>
  </si>
  <si>
    <t>W-F7187   50</t>
  </si>
  <si>
    <t>W-F7188   50</t>
  </si>
  <si>
    <t>W-F7196   50</t>
  </si>
  <si>
    <t>W-F7322   50</t>
  </si>
  <si>
    <t>W-F7349   50</t>
  </si>
  <si>
    <t>W-F7687   50</t>
  </si>
  <si>
    <t xml:space="preserve"> TR11372 B</t>
  </si>
  <si>
    <t xml:space="preserve"> TR07625</t>
  </si>
  <si>
    <t xml:space="preserve"> TR30679</t>
  </si>
  <si>
    <t xml:space="preserve"> TR34259 A</t>
  </si>
  <si>
    <t xml:space="preserve"> TR34259 B</t>
  </si>
  <si>
    <t xml:space="preserve"> TR32311 B</t>
  </si>
  <si>
    <t xml:space="preserve"> TR14538 A</t>
  </si>
  <si>
    <t xml:space="preserve"> TR32311 C</t>
  </si>
  <si>
    <t xml:space="preserve"> TR32311 D</t>
  </si>
  <si>
    <t xml:space="preserve"> TR32915</t>
  </si>
  <si>
    <t xml:space="preserve"> TR12946 A</t>
  </si>
  <si>
    <t xml:space="preserve"> TR13523 B</t>
  </si>
  <si>
    <t xml:space="preserve"> TR13523 H</t>
  </si>
  <si>
    <t xml:space="preserve"> TR13523 A</t>
  </si>
  <si>
    <t xml:space="preserve"> TR13523 C</t>
  </si>
  <si>
    <t xml:space="preserve"> TR13523 P</t>
  </si>
  <si>
    <t xml:space="preserve"> TR13523 G</t>
  </si>
  <si>
    <t xml:space="preserve"> TR12946 B</t>
  </si>
  <si>
    <t xml:space="preserve"> TR13523 I</t>
  </si>
  <si>
    <t xml:space="preserve"> TR12946 C</t>
  </si>
  <si>
    <t xml:space="preserve"> TR12946 D</t>
  </si>
  <si>
    <t xml:space="preserve"> TR12946 F</t>
  </si>
  <si>
    <t xml:space="preserve"> TR12946 H</t>
  </si>
  <si>
    <t xml:space="preserve"> TR13523 E</t>
  </si>
  <si>
    <t xml:space="preserve"> TR12946 J</t>
  </si>
  <si>
    <t xml:space="preserve"> TR12946 K</t>
  </si>
  <si>
    <t xml:space="preserve"> TR13523 J</t>
  </si>
  <si>
    <t xml:space="preserve"> TR13523 F</t>
  </si>
  <si>
    <t xml:space="preserve"> TR13523 M</t>
  </si>
  <si>
    <t xml:space="preserve"> TR12946 M</t>
  </si>
  <si>
    <t xml:space="preserve"> TR13523 L</t>
  </si>
  <si>
    <t xml:space="preserve"> TR13523 N</t>
  </si>
  <si>
    <t xml:space="preserve"> TR12946 L</t>
  </si>
  <si>
    <t xml:space="preserve"> TR13523 K</t>
  </si>
  <si>
    <t xml:space="preserve"> TR12946 N</t>
  </si>
  <si>
    <t xml:space="preserve"> TR13523 O</t>
  </si>
  <si>
    <t xml:space="preserve"> TR12946 O</t>
  </si>
  <si>
    <t xml:space="preserve"> TR12946 P</t>
  </si>
  <si>
    <t xml:space="preserve"> TR13523 Q</t>
  </si>
  <si>
    <t xml:space="preserve"> TR13523 R</t>
  </si>
  <si>
    <t xml:space="preserve"> TR12946 I</t>
  </si>
  <si>
    <t xml:space="preserve"> TR13686 A</t>
  </si>
  <si>
    <t xml:space="preserve"> TR13686 E</t>
  </si>
  <si>
    <t xml:space="preserve"> TR13686 D</t>
  </si>
  <si>
    <t xml:space="preserve"> TR30491 C</t>
  </si>
  <si>
    <t xml:space="preserve"> TR13686 B</t>
  </si>
  <si>
    <t xml:space="preserve"> TR30491 A</t>
  </si>
  <si>
    <t xml:space="preserve"> TR30491 B</t>
  </si>
  <si>
    <t xml:space="preserve"> TR30491 E</t>
  </si>
  <si>
    <t xml:space="preserve"> TR30491 F</t>
  </si>
  <si>
    <t xml:space="preserve"> TR31918</t>
  </si>
  <si>
    <t xml:space="preserve"> HD32328</t>
  </si>
  <si>
    <t xml:space="preserve"> HD32329</t>
  </si>
  <si>
    <t xml:space="preserve"> HD32330</t>
  </si>
  <si>
    <t xml:space="preserve"> HD32331</t>
  </si>
  <si>
    <t xml:space="preserve"> TR32037 A</t>
  </si>
  <si>
    <t xml:space="preserve"> TR32037 J</t>
  </si>
  <si>
    <t xml:space="preserve"> TR32037 K</t>
  </si>
  <si>
    <t xml:space="preserve"> TR32037 L</t>
  </si>
  <si>
    <t xml:space="preserve"> TR32037 C</t>
  </si>
  <si>
    <t xml:space="preserve"> TR32037 E</t>
  </si>
  <si>
    <t xml:space="preserve"> TR32037 D</t>
  </si>
  <si>
    <t xml:space="preserve"> TR32037 M</t>
  </si>
  <si>
    <t xml:space="preserve"> TR32037 N</t>
  </si>
  <si>
    <t xml:space="preserve"> TR32037 H</t>
  </si>
  <si>
    <t xml:space="preserve"> TR32037 O</t>
  </si>
  <si>
    <t xml:space="preserve"> TR32037 P</t>
  </si>
  <si>
    <t xml:space="preserve"> TR32038 D</t>
  </si>
  <si>
    <t xml:space="preserve"> TR32038 J</t>
  </si>
  <si>
    <t xml:space="preserve"> TR32038 B</t>
  </si>
  <si>
    <t xml:space="preserve"> TR32038 H</t>
  </si>
  <si>
    <t xml:space="preserve"> TR32038 L</t>
  </si>
  <si>
    <t xml:space="preserve"> TR32038 A</t>
  </si>
  <si>
    <t xml:space="preserve"> TR32038 K</t>
  </si>
  <si>
    <t xml:space="preserve"> TR32038 G</t>
  </si>
  <si>
    <t xml:space="preserve"> TR32038 F</t>
  </si>
  <si>
    <t xml:space="preserve"> TR32038 N</t>
  </si>
  <si>
    <t xml:space="preserve"> TR32038 O</t>
  </si>
  <si>
    <t xml:space="preserve"> TR32038 P</t>
  </si>
  <si>
    <t xml:space="preserve"> TR32038 T</t>
  </si>
  <si>
    <t xml:space="preserve"> TR32569 A</t>
  </si>
  <si>
    <t xml:space="preserve"> TR32569 B</t>
  </si>
  <si>
    <t xml:space="preserve"> TR32569 C</t>
  </si>
  <si>
    <t xml:space="preserve"> TR32569 D</t>
  </si>
  <si>
    <t xml:space="preserve"> TR32834 A</t>
  </si>
  <si>
    <t xml:space="preserve"> TR32834 B</t>
  </si>
  <si>
    <t xml:space="preserve"> TR32834 C</t>
  </si>
  <si>
    <t xml:space="preserve"> TR32585 A</t>
  </si>
  <si>
    <t xml:space="preserve"> TR33123</t>
  </si>
  <si>
    <t xml:space="preserve"> TR33124</t>
  </si>
  <si>
    <t xml:space="preserve"> TR33130</t>
  </si>
  <si>
    <t xml:space="preserve"> TR33125</t>
  </si>
  <si>
    <t xml:space="preserve"> TR33126</t>
  </si>
  <si>
    <t xml:space="preserve"> TR33131</t>
  </si>
  <si>
    <t xml:space="preserve"> TR33129</t>
  </si>
  <si>
    <t xml:space="preserve"> TR33128</t>
  </si>
  <si>
    <t xml:space="preserve"> TR12469</t>
  </si>
  <si>
    <t xml:space="preserve"> TR33190 G</t>
  </si>
  <si>
    <t xml:space="preserve"> TR33190 O</t>
  </si>
  <si>
    <t xml:space="preserve"> TR33190 A</t>
  </si>
  <si>
    <t xml:space="preserve"> TR33190 C</t>
  </si>
  <si>
    <t xml:space="preserve"> TR33190 B</t>
  </si>
  <si>
    <t xml:space="preserve"> TR33190 E</t>
  </si>
  <si>
    <t xml:space="preserve"> TR33190 F</t>
  </si>
  <si>
    <t xml:space="preserve"> TR33190 H</t>
  </si>
  <si>
    <t xml:space="preserve"> TR33190 I</t>
  </si>
  <si>
    <t xml:space="preserve"> TR33190 K</t>
  </si>
  <si>
    <t xml:space="preserve"> TR33190 M</t>
  </si>
  <si>
    <t xml:space="preserve"> TR33532</t>
  </si>
  <si>
    <t xml:space="preserve"> TR34020 A</t>
  </si>
  <si>
    <t>Abdeckung 3944/125 RAL7001 silbergrau f. OP-Tisch</t>
  </si>
  <si>
    <t>UOI 038x17-Ø6,1 NL18 RAL9011 graphitschwarz</t>
  </si>
  <si>
    <t>Abdeckkappe 2046/150-R36 LN48 FBH 199</t>
  </si>
  <si>
    <t>Abdeckkappe 2044/125-R26 LN48 FBH163</t>
  </si>
  <si>
    <t>Abdeckkappe 2044/125-R26 RAL1016 FBH163</t>
  </si>
  <si>
    <t>Abdeckkappe 2044/125-R36 RAL9006 FOH163</t>
  </si>
  <si>
    <t>Abdeckkappe 2044/125-R26 RAL9002 grauweissFBH168,5</t>
  </si>
  <si>
    <t>Abdeckkappe 2044/125-R36 RAL9002 FOH163</t>
  </si>
  <si>
    <t>Abdeckkappe 2044/125-R36 RAL1016 FOH163</t>
  </si>
  <si>
    <t>Trägerplatte 2046/200 RAL7001 silbergrau</t>
  </si>
  <si>
    <t>Abdeckkappe 2044/125-R26 RAL9002 grauweiss</t>
  </si>
  <si>
    <t>Abdeckkappe 2044/125-R36 LN48</t>
  </si>
  <si>
    <t>Abdeckkappe 2044/125-R36 RAL9011 graphitschwarz</t>
  </si>
  <si>
    <t>Abdeckkappe 2044/125-R36 RAL9002 grauweiss</t>
  </si>
  <si>
    <t>Abdeckkappe 2044/125-R36 RAL1016 schwefelgelb</t>
  </si>
  <si>
    <t>Abdeckkappe 2044/125-R36 beige Carroll Tan Hybrid</t>
  </si>
  <si>
    <t>Abdeckkappe 2044/125-R36 grau Polane T plus</t>
  </si>
  <si>
    <t>Abdeckkappe 2044/125-R26 RAL1016 schwefelgelb</t>
  </si>
  <si>
    <t>Abdeckkappe 2044/125-R36 RAL7037 staubgrau</t>
  </si>
  <si>
    <t>Abdeckkappe 2044/125-R26 RAL7035 lichtgrau</t>
  </si>
  <si>
    <t>Abdeckkappe 2044/125-R26 grau Polane T Plus</t>
  </si>
  <si>
    <t>Abdeckkappe 2044/125-R26 Pantone Nr. 320</t>
  </si>
  <si>
    <t>Abdeckkappe 2044/125-R26 beige-KJ-533-5134-0</t>
  </si>
  <si>
    <t>Abdeckkappe 2044/125-R36 RAL7035 lichtgrau</t>
  </si>
  <si>
    <t>Abdeckkappe 2044/125-R26 RAL9006 weissaluminium</t>
  </si>
  <si>
    <t>Abdeckkappe 2044/125-R26 RAL7001 silbergrau</t>
  </si>
  <si>
    <t>Abdeckkappe 2044/125-R36 grünweiss</t>
  </si>
  <si>
    <t>Abdeckkappe 2044/125-R36 RAL9006 weissaluminium</t>
  </si>
  <si>
    <t>Abdeckkappe 2044/125-R36 Vela 5004 schwarzblau</t>
  </si>
  <si>
    <t>Abdeckkappe 2044/125-R26 RAL7037 staubgrau</t>
  </si>
  <si>
    <t>Abdeckkappe 2044/125-R36 RAL7001 silbergrau</t>
  </si>
  <si>
    <t>Abdeckkappe 2044/125-R36 topas</t>
  </si>
  <si>
    <t>Abdeckkappe 2044/125-R26 RAL1013 perlweiss</t>
  </si>
  <si>
    <t>Abdeckkappe 2044/125-R36 RAL1013 perlweiss</t>
  </si>
  <si>
    <t>Abdeckkappe 2044/125-R26 RAL9011 graphitschwarz</t>
  </si>
  <si>
    <t>Abdeckkappe 2044/125-R36 NCS grau</t>
  </si>
  <si>
    <t>Abdeckkappe 2044/125-R26 LN48</t>
  </si>
  <si>
    <t>Abdeckkappe 2044/125-R26 NCS S 0502 R50B</t>
  </si>
  <si>
    <t>Abdeckkappe 2044/125-R36 NCS S 0502 R50B weiss</t>
  </si>
  <si>
    <t>Abdeckkappe 2044/125-R36 RAL7015 schiefergrau</t>
  </si>
  <si>
    <t>Abdeckkappe 2044/125-R26 topas</t>
  </si>
  <si>
    <t>Abdeckkappe 2044/200-R26 RAL9002 grauweiss</t>
  </si>
  <si>
    <t>Abdeckkappe 2044/200-R26 weiss WHO 1</t>
  </si>
  <si>
    <t>Abdeckkappe 2044/200-R26 RAL9006 weissaluminium</t>
  </si>
  <si>
    <t>Abdeckkappe 2044/200-R36 RAL9006 weissaluminium</t>
  </si>
  <si>
    <t>Abdeckkappe 2044/200-R26 RAL1016 schwefelgelb</t>
  </si>
  <si>
    <t>Abdeckkappe 2044/200-R36 RAL9002 grauweiss</t>
  </si>
  <si>
    <t>Abdeckkappe 2044/200-R36 RAL1016 schwefelgelb</t>
  </si>
  <si>
    <t>Abdeckkappe 2044/200-R36 RAL7035 lichtgrau</t>
  </si>
  <si>
    <t>Abdeckkappe 2044/200-R36 RAL9011 graphitschwarz</t>
  </si>
  <si>
    <t>Führ. Bolzen 2044R36-32 Kleeblatt</t>
  </si>
  <si>
    <t>Ausgl. Buchse ETX Type F-Ø12</t>
  </si>
  <si>
    <t>Ausgl. Buchse ETX Type F-Ø17</t>
  </si>
  <si>
    <t>Ausgl. Buchse ETX Type F-Ø20</t>
  </si>
  <si>
    <t>Ausgl. Buchse ETX Type F-Ø25</t>
  </si>
  <si>
    <t>Abdeckkappe 2944/100-R26 RAL9002 grauweiss</t>
  </si>
  <si>
    <t>Abdeckkappe 2944/100-R36 RAL9002 grauweiss</t>
  </si>
  <si>
    <t>Abdeckkappe 2944/100-R36 RAL5013 kobaltblau</t>
  </si>
  <si>
    <t>Abdeckkappe 2944/100-R36 RAL7035 lichtgrau</t>
  </si>
  <si>
    <t>Abdeckkappe 2944/100-R26 RAL7035 lichtgrau</t>
  </si>
  <si>
    <t>Abdeckkappe 2944/100-R26 LN48</t>
  </si>
  <si>
    <t>Abdeckkappe 2944/100-R26 grau Polane T Plus</t>
  </si>
  <si>
    <t>Abdeckkappe 2944/100-R36 RAL7001 silbergrau</t>
  </si>
  <si>
    <t>Abdeckkappe 2944/100-R36 RAL1016 schwefelgelb</t>
  </si>
  <si>
    <t>Abdeckkappe 2944/100-R26 RAL5013 kobaltblau</t>
  </si>
  <si>
    <t>Abdeckkappe 2944/100-R36 RAL7011 eisengrau</t>
  </si>
  <si>
    <t>Abdeckkappe 2944/100-R26 RAL7001 silbergrau</t>
  </si>
  <si>
    <t>Abdeckkappe 2944/150-R26 LN48</t>
  </si>
  <si>
    <t>Abdeckkappe 2944/150-R36 RAL9002 grauweiss</t>
  </si>
  <si>
    <t>Abdeckkappe 2944/150-R26 RAL7035 lichtgrau</t>
  </si>
  <si>
    <t>Abdeckkappe 2944/150-R26 RAL9006 weissaluminium</t>
  </si>
  <si>
    <t>Abdeckkappe 2944/150-R36 RAL9006 weissaluminium</t>
  </si>
  <si>
    <t>Abdeckkappe 2944/150-R26 RAL9002 grauweiss</t>
  </si>
  <si>
    <t>Abdeckkappe 2944/150-R36 RAL7035 lichtgrau</t>
  </si>
  <si>
    <t>Abdeckkappe 2944/150-R26 topas</t>
  </si>
  <si>
    <t>Abdeckkappe 2944/150-R26 grau Polane T Plus</t>
  </si>
  <si>
    <t>Abdeckkappe 2944/150-R36 NCS-S-0505-B50G grünweiss</t>
  </si>
  <si>
    <t>Abdeckkappe 2944/150-R36 RAL1016 schwefelgelb</t>
  </si>
  <si>
    <t>Abdeckkappe 2944/150-R26 RAL1016 schwefelgelb</t>
  </si>
  <si>
    <t>Abdeckkappe 2944/150-R36 RAL9011 graphitschwarz</t>
  </si>
  <si>
    <t>Abdeckkappe 5944/125 RAL9002 grauweiss</t>
  </si>
  <si>
    <t>Abdeckkappe 5944/125 RAL7001 silbergrau</t>
  </si>
  <si>
    <t>Abdeckkappe 5944/125 RAL1016 schwefelgelb</t>
  </si>
  <si>
    <t>Abdeckkappe 5944/125 RAL7015 schiefergrau</t>
  </si>
  <si>
    <t>Abdeckkappe 5944/125 FBH150/175 RAL9002 grauweiss</t>
  </si>
  <si>
    <t>Abdeckkappe 5944/125 FOH150+175 RAL7001 silbergrau</t>
  </si>
  <si>
    <t>Abdeckkappe 5944/125 FBH150/175 RAL1016</t>
  </si>
  <si>
    <t>Clips 5944/150 TENTE RAL6019 weissgrün</t>
  </si>
  <si>
    <t>Fadenschutz Ø 36,0x11,5-10,0 FNL34 schwarz VELA</t>
  </si>
  <si>
    <t>Fadenschutz Ø 70,0x11,5-10,0 FNL34 schwarz VELA</t>
  </si>
  <si>
    <t>Schieber 5346/100 VELA</t>
  </si>
  <si>
    <t>Bremsklotz 5346/100 VELA</t>
  </si>
  <si>
    <t>Kegelrad 5346/100 VELA</t>
  </si>
  <si>
    <t>Hebel 5346/100 VELA</t>
  </si>
  <si>
    <t>Kappe 5346/100 rechts VELA</t>
  </si>
  <si>
    <t>Kappe 5346/100 links VELA</t>
  </si>
  <si>
    <t>Lagerstück 2447/150</t>
  </si>
  <si>
    <t>Clips 5370/100 Pantone warm gray 5C</t>
  </si>
  <si>
    <t>Clips 5370/100 grau Philips 10712</t>
  </si>
  <si>
    <t>Clips 5370/100 RAL7001 silbergrau</t>
  </si>
  <si>
    <t>Clips 5370/100 RAL9011 graphitschwarz</t>
  </si>
  <si>
    <t>Clips 5370/100 RAL9002 grauweiss</t>
  </si>
  <si>
    <t>Clips 5370/100 RAL1016 schwefelgelb</t>
  </si>
  <si>
    <t>Clips 5370/100 Pantone 2915 C hellblau</t>
  </si>
  <si>
    <t>Clips 5370/100 graumetallic</t>
  </si>
  <si>
    <t>Clips 5370/100 Pantone cool grey 1C</t>
  </si>
  <si>
    <t>Clips 5370/100 RAL3000 feuerrot</t>
  </si>
  <si>
    <t>Clips 5370/100 RAL6032 signalgrün</t>
  </si>
  <si>
    <t>GAB.5346/100 RAL9011 VELA</t>
  </si>
  <si>
    <t>Formring UA 150x15-5984 RAL7015</t>
  </si>
  <si>
    <t>W-F3052   50</t>
  </si>
  <si>
    <t>W-F3104   50</t>
  </si>
  <si>
    <t>W-F3107   50</t>
  </si>
  <si>
    <t>W-F3302   50</t>
  </si>
  <si>
    <t>W-F3308   50</t>
  </si>
  <si>
    <t>W-F3369   50</t>
  </si>
  <si>
    <t>W-F3437   50</t>
  </si>
  <si>
    <t>W-F4581   50</t>
  </si>
  <si>
    <t>W-F5749   50</t>
  </si>
  <si>
    <t>W-F7084   50</t>
  </si>
  <si>
    <t>W-F7201   50</t>
  </si>
  <si>
    <t>W-F7202   50</t>
  </si>
  <si>
    <t>W-F7203   50</t>
  </si>
  <si>
    <t xml:space="preserve"> TR15289 A</t>
  </si>
  <si>
    <t xml:space="preserve"> TR16978</t>
  </si>
  <si>
    <t xml:space="preserve"> TR16200</t>
  </si>
  <si>
    <t xml:space="preserve"> TR12083 E</t>
  </si>
  <si>
    <t xml:space="preserve"> TR34423 A</t>
  </si>
  <si>
    <t xml:space="preserve"> TR12083 A</t>
  </si>
  <si>
    <t xml:space="preserve"> TR12083 B</t>
  </si>
  <si>
    <t xml:space="preserve"> TR15211 A</t>
  </si>
  <si>
    <t xml:space="preserve"> TR10835 A</t>
  </si>
  <si>
    <t xml:space="preserve"> TR11380 A</t>
  </si>
  <si>
    <t xml:space="preserve"> TR11380 D</t>
  </si>
  <si>
    <t xml:space="preserve"> TR12000 A</t>
  </si>
  <si>
    <t xml:space="preserve"> TR12000 B</t>
  </si>
  <si>
    <t xml:space="preserve"> TR11999</t>
  </si>
  <si>
    <t xml:space="preserve"> TR13739</t>
  </si>
  <si>
    <t xml:space="preserve"> TR32084</t>
  </si>
  <si>
    <t xml:space="preserve"> HD31349</t>
  </si>
  <si>
    <t xml:space="preserve"> TR32576 A</t>
  </si>
  <si>
    <t xml:space="preserve"> TR32576 B</t>
  </si>
  <si>
    <t xml:space="preserve"> TR32039 A</t>
  </si>
  <si>
    <t xml:space="preserve"> TR32039 C</t>
  </si>
  <si>
    <t xml:space="preserve"> TR32039 B</t>
  </si>
  <si>
    <t xml:space="preserve"> TR32039 D</t>
  </si>
  <si>
    <t xml:space="preserve"> TR32040 A</t>
  </si>
  <si>
    <t xml:space="preserve"> TR32040 C</t>
  </si>
  <si>
    <t xml:space="preserve"> TR32040 D</t>
  </si>
  <si>
    <t xml:space="preserve"> TR32040 E</t>
  </si>
  <si>
    <t xml:space="preserve"> TR32040 H</t>
  </si>
  <si>
    <t xml:space="preserve"> TR32040 J</t>
  </si>
  <si>
    <t xml:space="preserve"> TR32040 K</t>
  </si>
  <si>
    <t xml:space="preserve"> TR32041 D</t>
  </si>
  <si>
    <t xml:space="preserve"> TR32041 B</t>
  </si>
  <si>
    <t xml:space="preserve"> TR32041 H</t>
  </si>
  <si>
    <t xml:space="preserve"> TR32041 A</t>
  </si>
  <si>
    <t xml:space="preserve"> TR32041 G</t>
  </si>
  <si>
    <t xml:space="preserve"> TR32041 F</t>
  </si>
  <si>
    <t xml:space="preserve"> TR32041 K</t>
  </si>
  <si>
    <t xml:space="preserve"> TR32041 M</t>
  </si>
  <si>
    <t>Felge PPR 200-Ø35</t>
  </si>
  <si>
    <t>Felge PIO 100-Ø20,3</t>
  </si>
  <si>
    <t>Felge PVO 160-Ø20,1 NL48 RAL9011 graphitschwarz</t>
  </si>
  <si>
    <t>RK. POR 080x34-Ø20 NL44,4 RAL6032 signalgrün</t>
  </si>
  <si>
    <t>RK. UOR 080x34-Ø20 NL44,4</t>
  </si>
  <si>
    <t>RK. POR 080x34-Ø20 NL44,4</t>
  </si>
  <si>
    <t>RK. POR 080x34-Ø20 NL44,4 natur</t>
  </si>
  <si>
    <t>POI 038x20-Ø6,1 NL21,5</t>
  </si>
  <si>
    <t>Felge PVR 160-Ø35 RAL9011 graphitschwarz</t>
  </si>
  <si>
    <t>Abdeckung 2944/150 RAL9002 grauweiss alte MCS</t>
  </si>
  <si>
    <t>Abdeckung 2944/150 LN48 alte MCS</t>
  </si>
  <si>
    <t>Felge PVO 080-Ø12,1 NL44,4 RAL9011 graphitschwarz</t>
  </si>
  <si>
    <t>Felge PVO 080-Ø12,1 NL44,4 RAL7001 silbergrau</t>
  </si>
  <si>
    <t>Felge PVR 080-Ø20 NL44,4 RAL9011 graphitschwarz</t>
  </si>
  <si>
    <t>Felge PVO 080-Ø12,1 NL40 RAL9011 graphitschwarz</t>
  </si>
  <si>
    <t>Felge PVO 080-Ø12,1 NL44,4 RAL9011 graphischwarz</t>
  </si>
  <si>
    <t>WOO 075x25-Ø8,1 NL30,8 hitzebest.Stanyl PA46 TW341</t>
  </si>
  <si>
    <t>RK. TOP 065x32-Ø32</t>
  </si>
  <si>
    <t>Formring UA 150x15-5944 RAL7015 schiefergrau</t>
  </si>
  <si>
    <t>Formring XS 150x15-5944 ähnl. schiefergrau</t>
  </si>
  <si>
    <t>Abdeckung 2944/100 RAL9002 grauweiss</t>
  </si>
  <si>
    <t>Abdeckung 2944/100 RAL5013 kobaltblau</t>
  </si>
  <si>
    <t>Abdeckung 2944/100 RAL7035 lichtgrau</t>
  </si>
  <si>
    <t>Abdeckung 2944/100 RAL7001 silbergrau</t>
  </si>
  <si>
    <t>Abdeckung 2944/125 RAL9002 grauweiss</t>
  </si>
  <si>
    <t>Abdeckung 2944/125 RAL7035 lichtgrau</t>
  </si>
  <si>
    <t>Abdeckung 2944/125 grau Polane T Plus</t>
  </si>
  <si>
    <t>Abdeckung 2944/125 LN48</t>
  </si>
  <si>
    <t>Abdeckung 2944/125 RAL5013 kobaltblau</t>
  </si>
  <si>
    <t>Abdeckung 2944/125 RAL7011 eisengrau</t>
  </si>
  <si>
    <t>Abdeckung 2944/125 RAL7001 silbergrau</t>
  </si>
  <si>
    <t>Abdeckung 2944/150 LN48</t>
  </si>
  <si>
    <t>Abdeckung 2944/150 RAL7035 lichtgrau</t>
  </si>
  <si>
    <t>Abdeckung 2944/150 RAL9006 weissaluminium</t>
  </si>
  <si>
    <t>Abdeckung 2944/150 RAL9002 grauweiss</t>
  </si>
  <si>
    <t>Abdeckung 2944/150 topas</t>
  </si>
  <si>
    <t>Abdeckung 2944/150 grau Polane T Plus</t>
  </si>
  <si>
    <t>Abdeckung 2944/150 NCS-S-0505-B50G grünweiss</t>
  </si>
  <si>
    <t>Abdeckung 2944/150 RAL9011 graphitschwarz</t>
  </si>
  <si>
    <t>W-F6486   50</t>
  </si>
  <si>
    <t>W-F6606   50</t>
  </si>
  <si>
    <t>W-F6823   50</t>
  </si>
  <si>
    <t>W-F7001   50</t>
  </si>
  <si>
    <t>W-F7002   50</t>
  </si>
  <si>
    <t>W-F7046   50</t>
  </si>
  <si>
    <t>W-F7083   50</t>
  </si>
  <si>
    <t>W-F7239   50</t>
  </si>
  <si>
    <t>W-F7323   50</t>
  </si>
  <si>
    <t>W-F7331   50</t>
  </si>
  <si>
    <t>W-F7440   50</t>
  </si>
  <si>
    <t xml:space="preserve"> TR30022</t>
  </si>
  <si>
    <t xml:space="preserve"> TR30787</t>
  </si>
  <si>
    <t xml:space="preserve"> TR30969</t>
  </si>
  <si>
    <t xml:space="preserve"> TR32247</t>
  </si>
  <si>
    <t xml:space="preserve"> TR32079</t>
  </si>
  <si>
    <t xml:space="preserve"> TR32574</t>
  </si>
  <si>
    <t xml:space="preserve"> TR32764 O</t>
  </si>
  <si>
    <t xml:space="preserve"> TR32764 E</t>
  </si>
  <si>
    <t xml:space="preserve"> TR32764 I</t>
  </si>
  <si>
    <t xml:space="preserve"> TR32764 C</t>
  </si>
  <si>
    <t xml:space="preserve"> TR32764 K</t>
  </si>
  <si>
    <t xml:space="preserve"> TR32764 D</t>
  </si>
  <si>
    <t xml:space="preserve"> TR32764 F</t>
  </si>
  <si>
    <t xml:space="preserve"> TR32764 L</t>
  </si>
  <si>
    <t xml:space="preserve"> TR34030 A</t>
  </si>
  <si>
    <t xml:space="preserve"> TR32764 M</t>
  </si>
  <si>
    <t xml:space="preserve"> TR32764 N</t>
  </si>
  <si>
    <t xml:space="preserve"> TR34030 B</t>
  </si>
  <si>
    <t xml:space="preserve"> TR32885</t>
  </si>
  <si>
    <t xml:space="preserve"> TR32900 E</t>
  </si>
  <si>
    <t xml:space="preserve"> TR32900 A</t>
  </si>
  <si>
    <t xml:space="preserve"> TR32900 C</t>
  </si>
  <si>
    <t xml:space="preserve"> TR32900 D</t>
  </si>
  <si>
    <t xml:space="preserve"> TR32900 B</t>
  </si>
  <si>
    <t xml:space="preserve"> TR32900 F</t>
  </si>
  <si>
    <t xml:space="preserve"> TR32900 J</t>
  </si>
  <si>
    <t xml:space="preserve"> TR33561</t>
  </si>
  <si>
    <t xml:space="preserve"> TR33970 A</t>
  </si>
  <si>
    <t xml:space="preserve"> TR33970 B</t>
  </si>
  <si>
    <t>Aussenteil R26-28</t>
  </si>
  <si>
    <t>Aussenteil R36-28</t>
  </si>
  <si>
    <t>Führ. Bolzen 2044R26-28 natur</t>
  </si>
  <si>
    <t>Führ. Bolzen 2944R26-28</t>
  </si>
  <si>
    <t>Führ. Bolzen 2944R36-32</t>
  </si>
  <si>
    <t>Bremsklotz 5944/125 schwarz</t>
  </si>
  <si>
    <t>Abdeckkappe 2070/125-Ø28 RAL9011 graphitschwarz</t>
  </si>
  <si>
    <t>Abdeckkappe 2070/125-Ø28 RAL9006 weissaluminium</t>
  </si>
  <si>
    <t>Abdeckkappe 2070/125-Ø28 siena</t>
  </si>
  <si>
    <t>Abdeckkappe 2070/125-Ø28 RAL9002 grauweiss</t>
  </si>
  <si>
    <t>Abdeckkappe 2070/125-Ø28 topas</t>
  </si>
  <si>
    <t>Abdeckkappe 2070/125-Ø32 RAL9002 grauweiss</t>
  </si>
  <si>
    <t>Abdeckkappe 2070/125-Ø32 RAL9006 weissaluminium</t>
  </si>
  <si>
    <t>Abdeckkappe 2070/125-Ø32 RAL1016 schwefelgelb</t>
  </si>
  <si>
    <t>Abdeckkappe 2070/125 R36-34 RAL9006 weissaluminium</t>
  </si>
  <si>
    <t>Abdeckkappe 2070/125-Ø28 RAL1016 schwefelgelb</t>
  </si>
  <si>
    <t>Abdeckkappe 2070/125-Ø32 NCS-S-505-B50G grünweiss</t>
  </si>
  <si>
    <t>Abdeckkappe 2070/125 R36-34 RAL1016 schwefelgelb</t>
  </si>
  <si>
    <t>Bremsklotz 2474/125 60° RAL7015 schiefergrau</t>
  </si>
  <si>
    <t>Fadenschutz 5370/125 warm gray 5C</t>
  </si>
  <si>
    <t>Fadenschutz 5370/125 RAL7015 schiefergrau</t>
  </si>
  <si>
    <t>Fadenschutz 5370/125 RAL9002 grauweiss</t>
  </si>
  <si>
    <t>Fadenschutz 5370/125 RAL7001 silbergrau</t>
  </si>
  <si>
    <t>Fadenschutz 5370/125 RAL9011 graphitschwarz</t>
  </si>
  <si>
    <t>Fadenschutz 5370/125 Pantone cool grey 1C</t>
  </si>
  <si>
    <t>Fadenschutz 5370/125 grau Philips 10712</t>
  </si>
  <si>
    <t>Führ. Bolzen 2044R36-32 RAL7032 kieselgrau</t>
  </si>
  <si>
    <t>Abdeckkappe 2944/150-R36-32 FBH188  RAL9002</t>
  </si>
  <si>
    <t>Abdeckkappe 2944/150-R36-32 FBH188  RAL7035</t>
  </si>
  <si>
    <t xml:space="preserve"> TR14264</t>
  </si>
  <si>
    <t xml:space="preserve"> TR32562 A</t>
  </si>
  <si>
    <t xml:space="preserve"> TR32562 B</t>
  </si>
  <si>
    <t xml:space="preserve"> TR32562 C</t>
  </si>
  <si>
    <t xml:space="preserve"> TR32570 B</t>
  </si>
  <si>
    <t xml:space="preserve"> TR32570 C</t>
  </si>
  <si>
    <t xml:space="preserve"> TR32573</t>
  </si>
  <si>
    <t xml:space="preserve"> TR32575 A</t>
  </si>
  <si>
    <t xml:space="preserve"> TR32575 B</t>
  </si>
  <si>
    <t xml:space="preserve"> TR32718 A</t>
  </si>
  <si>
    <t xml:space="preserve"> TR32718 B</t>
  </si>
  <si>
    <t xml:space="preserve"> TR32721 A</t>
  </si>
  <si>
    <t xml:space="preserve"> TR32721 B</t>
  </si>
  <si>
    <t xml:space="preserve"> TR32720</t>
  </si>
  <si>
    <t xml:space="preserve"> TR32722 A</t>
  </si>
  <si>
    <t xml:space="preserve"> TR32722 B</t>
  </si>
  <si>
    <t xml:space="preserve"> TR32722 C</t>
  </si>
  <si>
    <t xml:space="preserve"> TR32855</t>
  </si>
  <si>
    <t xml:space="preserve"> TR33096</t>
  </si>
  <si>
    <t xml:space="preserve"> TR33038</t>
  </si>
  <si>
    <t xml:space="preserve"> TR34509 D</t>
  </si>
  <si>
    <t xml:space="preserve"> TR33765</t>
  </si>
  <si>
    <t xml:space="preserve"> TR34245 C</t>
  </si>
  <si>
    <t xml:space="preserve"> TR34021 A</t>
  </si>
  <si>
    <t>ETR35246 B</t>
  </si>
  <si>
    <t>ETR35246 A</t>
  </si>
  <si>
    <t xml:space="preserve"> TR32849 A</t>
  </si>
  <si>
    <t xml:space="preserve"> TR34317 A</t>
  </si>
  <si>
    <t xml:space="preserve"> TR34513 A</t>
  </si>
  <si>
    <t xml:space="preserve"> TR34513 B</t>
  </si>
  <si>
    <t xml:space="preserve"> TR33393 D</t>
  </si>
  <si>
    <t xml:space="preserve"> TR33393 E</t>
  </si>
  <si>
    <t xml:space="preserve"> TR34159 A</t>
  </si>
  <si>
    <t xml:space="preserve"> TR34159 B</t>
  </si>
  <si>
    <t xml:space="preserve"> TR34160 B</t>
  </si>
  <si>
    <t xml:space="preserve"> TR34160 A</t>
  </si>
  <si>
    <t xml:space="preserve"> TR34160 C</t>
  </si>
  <si>
    <t xml:space="preserve"> TR34384</t>
  </si>
  <si>
    <t xml:space="preserve"> TR13668 A</t>
  </si>
  <si>
    <t xml:space="preserve"> TR13668 B</t>
  </si>
  <si>
    <t xml:space="preserve"> TR35220</t>
  </si>
  <si>
    <t xml:space="preserve"> TR34837 D</t>
  </si>
  <si>
    <t xml:space="preserve"> TR34541 A</t>
  </si>
  <si>
    <t xml:space="preserve"> TR34543 A</t>
  </si>
  <si>
    <t xml:space="preserve"> TR34543 B</t>
  </si>
  <si>
    <t xml:space="preserve"> TR34541 B</t>
  </si>
  <si>
    <t xml:space="preserve"> TR34019 A</t>
  </si>
  <si>
    <t>ETR34797 A</t>
  </si>
  <si>
    <t>ETR34797 C</t>
  </si>
  <si>
    <t xml:space="preserve"> TR35069</t>
  </si>
  <si>
    <t xml:space="preserve"> TR32236 B</t>
  </si>
  <si>
    <t xml:space="preserve"> TR12664 A</t>
  </si>
  <si>
    <t xml:space="preserve"> TR12663 A</t>
  </si>
  <si>
    <t xml:space="preserve"> TR12664 B</t>
  </si>
  <si>
    <t xml:space="preserve"> TR32294</t>
  </si>
  <si>
    <t xml:space="preserve"> TR32289</t>
  </si>
  <si>
    <t xml:space="preserve"> TR33735 A</t>
  </si>
  <si>
    <t xml:space="preserve"> TR34639 A</t>
  </si>
  <si>
    <t xml:space="preserve"> TR12663 B</t>
  </si>
  <si>
    <t xml:space="preserve"> TR35244 A</t>
  </si>
  <si>
    <t xml:space="preserve"> TR32235 A</t>
  </si>
  <si>
    <t xml:space="preserve"> TR33440 A</t>
  </si>
  <si>
    <t xml:space="preserve"> TR12670 A</t>
  </si>
  <si>
    <t xml:space="preserve"> TR33440 B</t>
  </si>
  <si>
    <t xml:space="preserve"> TR12666 B</t>
  </si>
  <si>
    <t xml:space="preserve"> TR12666 C</t>
  </si>
  <si>
    <t xml:space="preserve"> TR12666 A</t>
  </si>
  <si>
    <t xml:space="preserve"> TR12669 A</t>
  </si>
  <si>
    <t xml:space="preserve"> TR12667 A</t>
  </si>
  <si>
    <t xml:space="preserve"> TR14009 B</t>
  </si>
  <si>
    <t xml:space="preserve"> TR32295</t>
  </si>
  <si>
    <t xml:space="preserve"> TR32290</t>
  </si>
  <si>
    <t xml:space="preserve"> TR12906</t>
  </si>
  <si>
    <t xml:space="preserve"> TR12683</t>
  </si>
  <si>
    <t xml:space="preserve"> TR12671 A</t>
  </si>
  <si>
    <t xml:space="preserve"> TR12897 A</t>
  </si>
  <si>
    <t xml:space="preserve"> TR12672 B</t>
  </si>
  <si>
    <t xml:space="preserve"> TR12681 A</t>
  </si>
  <si>
    <t xml:space="preserve"> TR12672 A</t>
  </si>
  <si>
    <t xml:space="preserve"> TR12897 B</t>
  </si>
  <si>
    <t xml:space="preserve"> TR12897 C</t>
  </si>
  <si>
    <t xml:space="preserve"> TR12907</t>
  </si>
  <si>
    <t xml:space="preserve"> TR12675 A</t>
  </si>
  <si>
    <t xml:space="preserve"> TR12674 A</t>
  </si>
  <si>
    <t xml:space="preserve"> TR13368 A</t>
  </si>
  <si>
    <t xml:space="preserve"> TR12682 A</t>
  </si>
  <si>
    <t xml:space="preserve"> TR12673 A</t>
  </si>
  <si>
    <t xml:space="preserve"> HD13658 A</t>
  </si>
  <si>
    <t xml:space="preserve"> HD13658 B</t>
  </si>
  <si>
    <t xml:space="preserve"> HD14430</t>
  </si>
  <si>
    <t xml:space="preserve"> HD32009</t>
  </si>
  <si>
    <t xml:space="preserve"> HD13657 A</t>
  </si>
  <si>
    <t xml:space="preserve"> HD13657 B</t>
  </si>
  <si>
    <t xml:space="preserve"> HD30813</t>
  </si>
  <si>
    <t xml:space="preserve"> HD31975</t>
  </si>
  <si>
    <t xml:space="preserve"> TR32100 A</t>
  </si>
  <si>
    <t xml:space="preserve"> TR34949</t>
  </si>
  <si>
    <t xml:space="preserve"> TR35005</t>
  </si>
  <si>
    <t xml:space="preserve"> TR16957</t>
  </si>
  <si>
    <t xml:space="preserve"> TR10963</t>
  </si>
  <si>
    <t xml:space="preserve"> TR15299 A</t>
  </si>
  <si>
    <t xml:space="preserve"> TR15299 B</t>
  </si>
  <si>
    <t xml:space="preserve"> TR12105 B</t>
  </si>
  <si>
    <t xml:space="preserve"> TR12105 A</t>
  </si>
  <si>
    <t xml:space="preserve"> TR10762 A</t>
  </si>
  <si>
    <t xml:space="preserve"> TR12105 C</t>
  </si>
  <si>
    <t xml:space="preserve"> TR10517 A</t>
  </si>
  <si>
    <t xml:space="preserve"> TR15770 B</t>
  </si>
  <si>
    <t xml:space="preserve"> TR12019 B</t>
  </si>
  <si>
    <t xml:space="preserve"> TR11690 M</t>
  </si>
  <si>
    <t xml:space="preserve"> TR11690 F</t>
  </si>
  <si>
    <t xml:space="preserve"> TR11690 I</t>
  </si>
  <si>
    <t xml:space="preserve"> TR11690 O</t>
  </si>
  <si>
    <t xml:space="preserve"> TR11690 E</t>
  </si>
  <si>
    <t xml:space="preserve"> TR11690 B</t>
  </si>
  <si>
    <t xml:space="preserve"> TR11690 D</t>
  </si>
  <si>
    <t xml:space="preserve"> TR13625</t>
  </si>
  <si>
    <t xml:space="preserve"> TR11151 I</t>
  </si>
  <si>
    <t xml:space="preserve"> TR11151 C</t>
  </si>
  <si>
    <t xml:space="preserve"> TR11151 A</t>
  </si>
  <si>
    <t xml:space="preserve"> TR11151 D</t>
  </si>
  <si>
    <t xml:space="preserve"> TR11151 E</t>
  </si>
  <si>
    <t xml:space="preserve"> TR32401</t>
  </si>
  <si>
    <t>EHD35231</t>
  </si>
  <si>
    <t>EHD35227</t>
  </si>
  <si>
    <t xml:space="preserve"> TR31100 A</t>
  </si>
  <si>
    <t xml:space="preserve"> TR31100 B</t>
  </si>
  <si>
    <t xml:space="preserve"> TR31100 C</t>
  </si>
  <si>
    <t xml:space="preserve"> TR32576 D</t>
  </si>
  <si>
    <t xml:space="preserve"> TR32576 G</t>
  </si>
  <si>
    <t xml:space="preserve"> TR32576 E</t>
  </si>
  <si>
    <t xml:space="preserve"> TR32576 F</t>
  </si>
  <si>
    <t xml:space="preserve"> TR32576 H</t>
  </si>
  <si>
    <t xml:space="preserve"> TR32576 I</t>
  </si>
  <si>
    <t xml:space="preserve"> TR32576 J</t>
  </si>
  <si>
    <t xml:space="preserve"> TR32576 K</t>
  </si>
  <si>
    <t xml:space="preserve"> TR32722 D</t>
  </si>
  <si>
    <t xml:space="preserve"> TR32722 F</t>
  </si>
  <si>
    <t xml:space="preserve"> TR32722 E</t>
  </si>
  <si>
    <t xml:space="preserve"> TR32906 A</t>
  </si>
  <si>
    <t xml:space="preserve"> TR32906 B</t>
  </si>
  <si>
    <t xml:space="preserve"> TR32906 D</t>
  </si>
  <si>
    <t xml:space="preserve"> TR32906 E</t>
  </si>
  <si>
    <t xml:space="preserve"> TR32906 H</t>
  </si>
  <si>
    <t xml:space="preserve"> TR32894 A</t>
  </si>
  <si>
    <t xml:space="preserve"> TR32894 B</t>
  </si>
  <si>
    <t xml:space="preserve"> TR32894 C</t>
  </si>
  <si>
    <t xml:space="preserve"> TR32894 E</t>
  </si>
  <si>
    <t xml:space="preserve"> TR32894 F</t>
  </si>
  <si>
    <t xml:space="preserve"> TR32894 I</t>
  </si>
  <si>
    <t>Bremsklotz 2474/100 schwarz</t>
  </si>
  <si>
    <t>Gab.5944/150 RAL9002 grauweiss</t>
  </si>
  <si>
    <t>Gab.5944/150 RAL7001 silbergrau</t>
  </si>
  <si>
    <t>Gab.5944/150 RAL7015 schiefergrau</t>
  </si>
  <si>
    <t>Führ. Bolzen 5946R36-32 natur</t>
  </si>
  <si>
    <t>Führ. Bolzen 5946R36-32 XL RAL9011 graphitschwarz</t>
  </si>
  <si>
    <t>Bremsklotzhalter 5944/150</t>
  </si>
  <si>
    <t>Abdeckung 5944/150 RAL9002 grauweiss</t>
  </si>
  <si>
    <t>Abdeckung 5944/150 RAL7001 silbergrau</t>
  </si>
  <si>
    <t>Gab.5944/125 RAL9002 grauweiss</t>
  </si>
  <si>
    <t>Gab.5944/125 RAL7001 silbergrau</t>
  </si>
  <si>
    <t>Abdeckung 5944/125 RAL9002 grauweiss</t>
  </si>
  <si>
    <t>Abdeckung 5944/125 RAL7001 silbergrau</t>
  </si>
  <si>
    <t>Bremsklotzhalter 5944/125</t>
  </si>
  <si>
    <t>Formring UA 125x15-5944 RAL7015 schiefergrau</t>
  </si>
  <si>
    <t>Formring US 125x15-5944 ähnl. schiefergrau alt</t>
  </si>
  <si>
    <t>Formring US 125x15-5944 ähnl. schiefergrau</t>
  </si>
  <si>
    <t>Führ. Bolzen m. Zahnscheibe 2474R36-32 90° RAL9011</t>
  </si>
  <si>
    <t>Führ. Bolzen m. Zahnscheibe 2474R36-32 60° RAL7015</t>
  </si>
  <si>
    <t>Bremsklotz 2474/080 60° RAL7001 silbergrau</t>
  </si>
  <si>
    <t>Gab.5370/100 XSP ähnl. silbergrau 1 fach-Form</t>
  </si>
  <si>
    <t>Blattfeder 5371/100</t>
  </si>
  <si>
    <t>Gab.5976/075 light Pantone cool grey 11C FBH102</t>
  </si>
  <si>
    <t>Gab.5984/150 RAL9002 grauweiss</t>
  </si>
  <si>
    <t>UAP 150x15-5984 RAL7015 schiefergrau</t>
  </si>
  <si>
    <t>UAC 150x15-5944 gerade RAL7001</t>
  </si>
  <si>
    <t>USC 150x15-5944 roh gerade RAL7001</t>
  </si>
  <si>
    <t>Gab.5370/125 XSP ähnl. silbergrau 1 fach-Form</t>
  </si>
  <si>
    <t>Gab.5377/125 XSP ähnl. silbergrau 1 fach-Form</t>
  </si>
  <si>
    <t>Gab.5370/125 RAL7001 f. elektr. leitf. Ausführung</t>
  </si>
  <si>
    <t>Gab.5370/125 RAL9002 f. elektr. leitf. Ausführung</t>
  </si>
  <si>
    <t>Gab.5377/100 XSP ähnl. silbergrau 1 fach-Form</t>
  </si>
  <si>
    <t>Gab.5377/100 graumetallic</t>
  </si>
  <si>
    <t>Gab.5370/150 RAL7001 silbergrau</t>
  </si>
  <si>
    <t>Gab.5370/150 RAL9002 grauweiss</t>
  </si>
  <si>
    <t>Gab.5377/150 RAL9002 grauweiss</t>
  </si>
  <si>
    <t>Gab.5377/150 RAL7001 silbergrau</t>
  </si>
  <si>
    <t>Gab.5377/150 RAL9011 graphitschwarz</t>
  </si>
  <si>
    <t>Platte 3476/160 P67 BH200</t>
  </si>
  <si>
    <t>POO 075x25-Ø8,1 NL26,5</t>
  </si>
  <si>
    <t>POO 075x25-Ø8,1 NL26,5 natur</t>
  </si>
  <si>
    <t>WOO 075x25-Ø8,1 NL26,5 hitzebest.Stanyl PA46 TW341</t>
  </si>
  <si>
    <t>WOO 075x25-Ø8,1 NL30,8 schwarz nur f. Rk. WOG</t>
  </si>
  <si>
    <t>Gab.5377/125 XL RAL7001 silbergrau</t>
  </si>
  <si>
    <t>Gab.5377/125 XL RAL7001 f. elektr. leitf. Ausf.</t>
  </si>
  <si>
    <t>Gab.5377/125 XL RAL9002 f. elektr. leitf. Ausf.</t>
  </si>
  <si>
    <t>Gab.5377/125 XL RAL9002 grauweiss</t>
  </si>
  <si>
    <t>Radfeststeller 5984/150</t>
  </si>
  <si>
    <t>Gab.5877/125 RAL7001 silbergrau</t>
  </si>
  <si>
    <t>Gab.5877/125 RAL9011 graphitschwarz</t>
  </si>
  <si>
    <t>Gab.5979/075 light RAL7001 silbergrau f.PA6 GF40</t>
  </si>
  <si>
    <t>UOP 100x36-Ø10,3 NL45 RAL9011 Fadensch. RAL6018</t>
  </si>
  <si>
    <t>RK. UOR 100x36-Ø20 NL40,4</t>
  </si>
  <si>
    <t>UOO 100x36-Ø12,1 NL44,4</t>
  </si>
  <si>
    <t>RK. UOR 100x36-Ø20 NL40,4 verkehrsrot RAL3020</t>
  </si>
  <si>
    <t>RK. UOT 100x36-Ø8,4 NL45 m. Dämpfungseinheit</t>
  </si>
  <si>
    <t>RK. POS 100x36-Ø30 natur</t>
  </si>
  <si>
    <t>UOX 100x36-Ø8,3 NL45 Fadensch. RAL5013</t>
  </si>
  <si>
    <t>POP 100x36-Ø8,3 Rad weiss WHO1 Fadensch. RAL7001</t>
  </si>
  <si>
    <t>UOO 100x36-Ø12,1 NL44,4 RAL9011 graphitschwarz</t>
  </si>
  <si>
    <t>Rk. UOP 100x36-Ø15</t>
  </si>
  <si>
    <t>Rk. UOP 100x36-Ø15 Ril. Kugel-Lager 6202 2Z</t>
  </si>
  <si>
    <t>UOP 125x40-Ø10,3 NL45 Fadensch. RAL7001 silbergrau</t>
  </si>
  <si>
    <t>XOX 125x40-Ø8,3 ähnlich grauweiss</t>
  </si>
  <si>
    <t>UOC 125x40-Ø8,3 NL45 Fadensch. RAL9011</t>
  </si>
  <si>
    <t>XOX 125x40-Ø8,3 ähnlich silbergrau</t>
  </si>
  <si>
    <t>UOO 125x40-Ø12,1 NL44,4 RAL9011 graphitschwarz</t>
  </si>
  <si>
    <t>UOO 125x40-Ø12,1 NL44,4 RAL7001 silbergrau</t>
  </si>
  <si>
    <t>UOO 125x40-Ø12,1 NL44,4</t>
  </si>
  <si>
    <t>RK. UOR 125x40-Ø20 NL48,4</t>
  </si>
  <si>
    <t>UOO 125x40-Ø12,1 NL48,4</t>
  </si>
  <si>
    <t>UOP 125x40-Ø8,3 NL45 Fadensch. RAL9011</t>
  </si>
  <si>
    <t>UOX 125x40-Ø8,3 NL45</t>
  </si>
  <si>
    <t>RK. UOT 125x40-Ø8,4 NL45 m. Dämpfungseinheit</t>
  </si>
  <si>
    <t>RK. POS 125x40-Ø30 natur</t>
  </si>
  <si>
    <t>RK. UOR 150x46-Ø35 NL54 o. angespritzten Anlaufrin</t>
  </si>
  <si>
    <t>RK. UOR 150x46-Ø35 f. NL58</t>
  </si>
  <si>
    <t>UOO 150x46-Ø20,1 NL58</t>
  </si>
  <si>
    <t>RK. UOR 160x40-Ø23 NL58</t>
  </si>
  <si>
    <t>UOO 160x40-Ø20,1 NL58 RAL9011 graphitschwarz</t>
  </si>
  <si>
    <t>RK. UOR 160x40-Ø35 f. NL58</t>
  </si>
  <si>
    <t>UOO 160x40-Ø20,1 NL58</t>
  </si>
  <si>
    <t>RK. UOR 160x40-Ø23 NL58 RAL7001 silbergrau</t>
  </si>
  <si>
    <t>RK. UOR 160x40-Ø23 NL58 RAL9011 graphitschwarz</t>
  </si>
  <si>
    <t>RK. UOR 200x50-Ø35 NL54 o. angespritzten Anlaufrin</t>
  </si>
  <si>
    <t>RK. UOR 200x46-Ø23 NL58</t>
  </si>
  <si>
    <t>UOO 200x46-Ø20,1 NL58</t>
  </si>
  <si>
    <t>RK. UOP 200x50-Ø47</t>
  </si>
  <si>
    <t>RK. UOR 200x50-Ø35 f. NL58</t>
  </si>
  <si>
    <t>UOO 200x50-Ø20,1 NL58</t>
  </si>
  <si>
    <t>RK. UOP 200x50-Ø47 stückkontrolliert</t>
  </si>
  <si>
    <t>RK. TOP 082x90-Ø52 schwarz</t>
  </si>
  <si>
    <t>RK. TOP 082x90-Ø52</t>
  </si>
  <si>
    <t>RK. TOP 082x98-Ø47x14</t>
  </si>
  <si>
    <t>RK. TOP 082x66-Ø47</t>
  </si>
  <si>
    <t>RK. TOP 082x70-Ø47 schwarz</t>
  </si>
  <si>
    <t>RK. TOP 082x70-Ø47</t>
  </si>
  <si>
    <t>TOO 100x45-Ø16,3 natur</t>
  </si>
  <si>
    <t>RK. TOP 100x24-Ø32</t>
  </si>
  <si>
    <t>Gab.5976/075 RAL7001 silbergrau</t>
  </si>
  <si>
    <t>Gab.5976/075 RAL7001 silbergrau Grilon BS+BZ</t>
  </si>
  <si>
    <t>Bremsklotz 3499/160 f. UE-UF RAL9011</t>
  </si>
  <si>
    <t>Bremsklotz 3499/160 f. UA RAL7001 silbergrau</t>
  </si>
  <si>
    <t>Felge PVP 200-Ø47 RAL9011 graphitschwarz</t>
  </si>
  <si>
    <t>Felge PVO 125-Ø12,1 NL44,4 RAL9011 graphitschwarz</t>
  </si>
  <si>
    <t>RK. POR 125x40-Ø20 NL48</t>
  </si>
  <si>
    <t>RK. POR 125x40-Ø20 NL48 natur</t>
  </si>
  <si>
    <t>POO 080x34-Ø12,1 NL44,4 natur</t>
  </si>
  <si>
    <t>POO 080x34-Ø12,1 NL44,4</t>
  </si>
  <si>
    <t>POO 080x34-Ø12,1 NL40,4</t>
  </si>
  <si>
    <t>YOO 080x34-Ø12,1 NL44,4</t>
  </si>
  <si>
    <t>UOO 080x34-Ø12,1 NL40,4</t>
  </si>
  <si>
    <t>Felge PVR 125-Ø20 NL44 RAL9011 graphitschwarz</t>
  </si>
  <si>
    <t>RK. UOR 108x36-Ø20 NL44,4</t>
  </si>
  <si>
    <t>Fadenschutz 5320/125 RAL9002 grauweiss</t>
  </si>
  <si>
    <t>Fadenschutz 5320/125 beige KP30</t>
  </si>
  <si>
    <t>Fadenschutz 5320/125 RAL7035 lichtgrau</t>
  </si>
  <si>
    <t>Fadenschutz 5320/125 RAL2011 tieforange</t>
  </si>
  <si>
    <t>Fadenschutz 5320/125 RAL7015 schiefergrau</t>
  </si>
  <si>
    <t>Fadenschutz 5320/125 beige KP44</t>
  </si>
  <si>
    <t>Fadenschutz 5320/125 RAL9011 graphitschwarz</t>
  </si>
  <si>
    <t>RK. UOR 100x36-Ø20 NL40,4 m. Rille</t>
  </si>
  <si>
    <t>Fadenschutz Ø 80,5x18,0- 8,3 RAL7035 lichtgrau</t>
  </si>
  <si>
    <t>Fadenschutz Ø 80,5x18,0- 8,3 RAL9002 grauweiss</t>
  </si>
  <si>
    <t>Fadenschutz Ø 80,5x18,0- 8,3 RAL7001 silbergrau</t>
  </si>
  <si>
    <t>Fadenschutz Ø 80,5x18,0- 8,3 LN48</t>
  </si>
  <si>
    <t>Fadenschutz Ø 80,5x18,0- 8,3 RAL9011</t>
  </si>
  <si>
    <t>Felge UVR 140-Ø23 Gedore RAL7001 silbergrau</t>
  </si>
  <si>
    <t>RK. TOP 064x27-Ø37x9</t>
  </si>
  <si>
    <t>RK. TOP 070x60-Ø35x11</t>
  </si>
  <si>
    <t>Formring PJ 125x32 RAL7011 eisengrau</t>
  </si>
  <si>
    <t>Formring PJ 125x32 RAL7016 anthrazitgrau</t>
  </si>
  <si>
    <t>Formring PJ 125x32 RAL9011 graphitschwarz</t>
  </si>
  <si>
    <t>UAP 150x15-5944 RAL9002 grauweiss</t>
  </si>
  <si>
    <t>UAP 150x15-5944 RAL7001 silbergrau</t>
  </si>
  <si>
    <t>UAC 150x15-5944 RAL9002 grauweiss</t>
  </si>
  <si>
    <t>UAC 150x15-5944 RAL7001 silbergrau</t>
  </si>
  <si>
    <t>USC 150x15-5944 roh RAL9002</t>
  </si>
  <si>
    <t>USC 150x15-5944 roh RAL7001 silbergrau</t>
  </si>
  <si>
    <t>UAP 150x15-5944 RAL7015 schiefergrau</t>
  </si>
  <si>
    <t>UAC 150x15-5944 RAL7015 schiefergrau</t>
  </si>
  <si>
    <t>USC 150x15-5944 roh RAL7015 schiefergrau</t>
  </si>
  <si>
    <t>USP 150x15-5944 roh RAL9002</t>
  </si>
  <si>
    <t>UAP 125x15-5944 RAL9002 grauweiss</t>
  </si>
  <si>
    <t>UAP 125x15-5944 RAL7001 silbergrau</t>
  </si>
  <si>
    <t>UAC 125x15-5944 RAL9002 grauweiss</t>
  </si>
  <si>
    <t>USC 125x15-5944 roh RAL9002 grauweiss alt</t>
  </si>
  <si>
    <t>UAC 125x15-5944 RAL7001 silbergrau</t>
  </si>
  <si>
    <t>USC 125x15-5944 roh RAL9002 grauweiss</t>
  </si>
  <si>
    <t>USC 125x15-5944 roh RAL7001 silbergrau</t>
  </si>
  <si>
    <t>Gab.5370/125 RAL7001 silbergrau</t>
  </si>
  <si>
    <t>Gab.5370/125 RAL9002 grauweiss</t>
  </si>
  <si>
    <t>Gab.5370/125 RAL9011 graphitschwarz</t>
  </si>
  <si>
    <t>Gab.5370/125 Pantone warm gray 5C</t>
  </si>
  <si>
    <t>Gab.5370/125 grau Philips 10712</t>
  </si>
  <si>
    <t>Gab.5377/125 RAL7001 silbergrau</t>
  </si>
  <si>
    <t>Gab.5377/125 RAL9002 grauweiss</t>
  </si>
  <si>
    <t>Gab.5377/125 RAL9011 graphitschwarz</t>
  </si>
  <si>
    <t>Gab.5377/125 Pantone warm gray 5C</t>
  </si>
  <si>
    <t>Gab.5377/125 Pantone cool grey 1C</t>
  </si>
  <si>
    <t>Gab.5377/125 grau Philips 10712</t>
  </si>
  <si>
    <t>W-F6456   50</t>
  </si>
  <si>
    <t>W-F7041   50</t>
  </si>
  <si>
    <t>W-F7043   50</t>
  </si>
  <si>
    <t>W-F7047   50</t>
  </si>
  <si>
    <t>W-F7048   50</t>
  </si>
  <si>
    <t>W-F7085   50</t>
  </si>
  <si>
    <t>W-F7086   50</t>
  </si>
  <si>
    <t>W-F7087   50</t>
  </si>
  <si>
    <t>W-F7089   50</t>
  </si>
  <si>
    <t>W-F7091   50</t>
  </si>
  <si>
    <t>W-F7216   50</t>
  </si>
  <si>
    <t>W-F7295   50</t>
  </si>
  <si>
    <t>W-F7385   50</t>
  </si>
  <si>
    <t>W-F7478   50</t>
  </si>
  <si>
    <t>W-F7686   50</t>
  </si>
  <si>
    <t>W-F7688   50</t>
  </si>
  <si>
    <t>W-F7782   50</t>
  </si>
  <si>
    <t>W-F7098   50</t>
  </si>
  <si>
    <t>W-F7302   50</t>
  </si>
  <si>
    <t>W-F7474   50</t>
  </si>
  <si>
    <t>W-F7475   50</t>
  </si>
  <si>
    <t>W-F7505   50</t>
  </si>
  <si>
    <t>W-F7553   50</t>
  </si>
  <si>
    <t>W-F7554   50</t>
  </si>
  <si>
    <t>W-F7579   50</t>
  </si>
  <si>
    <t>W-F7689   50</t>
  </si>
  <si>
    <t>W-F7703   50</t>
  </si>
  <si>
    <t>W-F7733   50</t>
  </si>
  <si>
    <t>W-F4938   50</t>
  </si>
  <si>
    <t>W-F4939   50</t>
  </si>
  <si>
    <t>W-F4940   50</t>
  </si>
  <si>
    <t>W-F4941   50</t>
  </si>
  <si>
    <t>W-F4942   50</t>
  </si>
  <si>
    <t>W-F6286   50</t>
  </si>
  <si>
    <t>W-F6287   50</t>
  </si>
  <si>
    <t>W-F6665   50</t>
  </si>
  <si>
    <t>W-F7020   50</t>
  </si>
  <si>
    <t>W-F7708   50</t>
  </si>
  <si>
    <t>W-F3054   50</t>
  </si>
  <si>
    <t>W-F3220   50</t>
  </si>
  <si>
    <t>W-F3326   50</t>
  </si>
  <si>
    <t>W-F3342   50</t>
  </si>
  <si>
    <t>W-F3396   50</t>
  </si>
  <si>
    <t>W-F3433   50</t>
  </si>
  <si>
    <t>W-F4454   50</t>
  </si>
  <si>
    <t>W-F6262   50</t>
  </si>
  <si>
    <t>W-F6381   50</t>
  </si>
  <si>
    <t>W-F7024   50</t>
  </si>
  <si>
    <t>W-F7667   50</t>
  </si>
  <si>
    <t>W-F7668   50</t>
  </si>
  <si>
    <t>W-F6155   50</t>
  </si>
  <si>
    <t>W-F7051   50</t>
  </si>
  <si>
    <t>W-F7090   50</t>
  </si>
  <si>
    <t>W-F7325   50</t>
  </si>
  <si>
    <t>W-F7326   50</t>
  </si>
  <si>
    <t>W-F7529   50</t>
  </si>
  <si>
    <t>W-F7544   50</t>
  </si>
  <si>
    <t>W-F7641   50</t>
  </si>
  <si>
    <t>W-F7725   50</t>
  </si>
  <si>
    <t>W-F7799   50</t>
  </si>
  <si>
    <t>W-F3239   50</t>
  </si>
  <si>
    <t>W-F5823   50</t>
  </si>
  <si>
    <t>W-F6146   50</t>
  </si>
  <si>
    <t>W-F6284   50</t>
  </si>
  <si>
    <t>W-F7079   50</t>
  </si>
  <si>
    <t>W-F7162   50</t>
  </si>
  <si>
    <t>W-F7517   50</t>
  </si>
  <si>
    <t>W-F3095   50</t>
  </si>
  <si>
    <t>W-F3199   50</t>
  </si>
  <si>
    <t>W-F3200   50</t>
  </si>
  <si>
    <t>W-F3271   50</t>
  </si>
  <si>
    <t>W-F3286   50</t>
  </si>
  <si>
    <t>W-F3417   50</t>
  </si>
  <si>
    <t>W-F4572   50</t>
  </si>
  <si>
    <t>W-F6547   50</t>
  </si>
  <si>
    <t>W-F3141   50</t>
  </si>
  <si>
    <t>W-F3233   50</t>
  </si>
  <si>
    <t>W-F7563   50</t>
  </si>
  <si>
    <t>W-F7564   50</t>
  </si>
  <si>
    <t>W-F7565   50</t>
  </si>
  <si>
    <t>W-F7583   50</t>
  </si>
  <si>
    <t>W-F7584   50</t>
  </si>
  <si>
    <t>W-F7585   50</t>
  </si>
  <si>
    <t>W-F7669   50</t>
  </si>
  <si>
    <t>W-A6881   50</t>
  </si>
  <si>
    <t>W-A7161   50</t>
  </si>
  <si>
    <t>W-A7377   50</t>
  </si>
  <si>
    <t>W-K ?     50</t>
  </si>
  <si>
    <t xml:space="preserve"> TR12008 C</t>
  </si>
  <si>
    <t xml:space="preserve"> TR12008 B</t>
  </si>
  <si>
    <t xml:space="preserve"> TR12008 A</t>
  </si>
  <si>
    <t xml:space="preserve"> TR34509 A</t>
  </si>
  <si>
    <t xml:space="preserve"> TR34509 B</t>
  </si>
  <si>
    <t xml:space="preserve"> TR34509 C</t>
  </si>
  <si>
    <t xml:space="preserve"> TR34810 A</t>
  </si>
  <si>
    <t xml:space="preserve"> TR34810 B</t>
  </si>
  <si>
    <t xml:space="preserve"> TR34810 C</t>
  </si>
  <si>
    <t xml:space="preserve"> TR34245 A</t>
  </si>
  <si>
    <t>ETR35354 A</t>
  </si>
  <si>
    <t>ETR35354 B</t>
  </si>
  <si>
    <t>ETR35354 C</t>
  </si>
  <si>
    <t>ETR35354 E</t>
  </si>
  <si>
    <t xml:space="preserve"> TR12499</t>
  </si>
  <si>
    <t xml:space="preserve"> TR15152 B</t>
  </si>
  <si>
    <t xml:space="preserve"> TR15152 A</t>
  </si>
  <si>
    <t xml:space="preserve"> TR12945 D</t>
  </si>
  <si>
    <t xml:space="preserve"> TR12945 A</t>
  </si>
  <si>
    <t xml:space="preserve"> TR12945 L</t>
  </si>
  <si>
    <t xml:space="preserve"> TR12945 C</t>
  </si>
  <si>
    <t xml:space="preserve"> TR12945 B</t>
  </si>
  <si>
    <t xml:space="preserve"> TR12945 I</t>
  </si>
  <si>
    <t xml:space="preserve"> TR12945 G</t>
  </si>
  <si>
    <t xml:space="preserve"> TR12945 J</t>
  </si>
  <si>
    <t xml:space="preserve"> TR12945 K</t>
  </si>
  <si>
    <t xml:space="preserve"> TR12945 M</t>
  </si>
  <si>
    <t xml:space="preserve"> TR12954 B</t>
  </si>
  <si>
    <t xml:space="preserve"> TR12954 A</t>
  </si>
  <si>
    <t xml:space="preserve"> TR12954 K</t>
  </si>
  <si>
    <t xml:space="preserve"> TR12954 O</t>
  </si>
  <si>
    <t xml:space="preserve"> TR12954 H</t>
  </si>
  <si>
    <t xml:space="preserve"> TR12954 C</t>
  </si>
  <si>
    <t xml:space="preserve"> TR12954 J</t>
  </si>
  <si>
    <t xml:space="preserve"> TR12954 F</t>
  </si>
  <si>
    <t xml:space="preserve"> TR12954 D</t>
  </si>
  <si>
    <t xml:space="preserve"> TR12954 M</t>
  </si>
  <si>
    <t xml:space="preserve"> TR12954 N</t>
  </si>
  <si>
    <t xml:space="preserve"> TR12954 P</t>
  </si>
  <si>
    <t xml:space="preserve"> TR12954 I</t>
  </si>
  <si>
    <t xml:space="preserve"> TR13515 A</t>
  </si>
  <si>
    <t xml:space="preserve"> TR13515 F</t>
  </si>
  <si>
    <t xml:space="preserve"> TR13515 B</t>
  </si>
  <si>
    <t xml:space="preserve"> TR13515 D</t>
  </si>
  <si>
    <t xml:space="preserve"> TR13515 G</t>
  </si>
  <si>
    <t xml:space="preserve"> TR32763 B</t>
  </si>
  <si>
    <t xml:space="preserve"> TR32763 C</t>
  </si>
  <si>
    <t xml:space="preserve"> TR32841 F</t>
  </si>
  <si>
    <t xml:space="preserve"> TR32841 A</t>
  </si>
  <si>
    <t xml:space="preserve"> TR32841 B</t>
  </si>
  <si>
    <t xml:space="preserve"> TR32841 C</t>
  </si>
  <si>
    <t xml:space="preserve"> TR32841 D</t>
  </si>
  <si>
    <t xml:space="preserve"> TR32841 E</t>
  </si>
  <si>
    <t xml:space="preserve"> TR34378 A</t>
  </si>
  <si>
    <t xml:space="preserve"> TR34378 B</t>
  </si>
  <si>
    <t xml:space="preserve"> TR34378 C</t>
  </si>
  <si>
    <t xml:space="preserve"> TR34378 D</t>
  </si>
  <si>
    <t xml:space="preserve"> TR34378 E</t>
  </si>
  <si>
    <t xml:space="preserve"> TR34378 F</t>
  </si>
  <si>
    <t xml:space="preserve"> TR34378 G</t>
  </si>
  <si>
    <t xml:space="preserve"> TR11768</t>
  </si>
  <si>
    <t xml:space="preserve"> TR16440 A</t>
  </si>
  <si>
    <t xml:space="preserve"> TR16322</t>
  </si>
  <si>
    <t xml:space="preserve"> TR15773</t>
  </si>
  <si>
    <t xml:space="preserve"> TR16229 A</t>
  </si>
  <si>
    <t xml:space="preserve"> TR35209</t>
  </si>
  <si>
    <t xml:space="preserve"> TR35626</t>
  </si>
  <si>
    <t xml:space="preserve"> TR15908 A</t>
  </si>
  <si>
    <t xml:space="preserve"> TR16929 A</t>
  </si>
  <si>
    <t xml:space="preserve"> TR16929 B</t>
  </si>
  <si>
    <t xml:space="preserve"> TR16929 C</t>
  </si>
  <si>
    <t xml:space="preserve"> TR15394 A</t>
  </si>
  <si>
    <t xml:space="preserve"> TR11332 A</t>
  </si>
  <si>
    <t xml:space="preserve"> TR31261</t>
  </si>
  <si>
    <t xml:space="preserve"> TR14027 A</t>
  </si>
  <si>
    <t xml:space="preserve"> TR15770 A</t>
  </si>
  <si>
    <t xml:space="preserve"> TR15770 C</t>
  </si>
  <si>
    <t xml:space="preserve"> TR36145</t>
  </si>
  <si>
    <t xml:space="preserve"> TR11569 A</t>
  </si>
  <si>
    <t xml:space="preserve"> TR15121 A</t>
  </si>
  <si>
    <t xml:space="preserve"> TR15054 A</t>
  </si>
  <si>
    <t xml:space="preserve"> TR31255</t>
  </si>
  <si>
    <t xml:space="preserve"> TR31444</t>
  </si>
  <si>
    <t xml:space="preserve"> TR15054 B</t>
  </si>
  <si>
    <t xml:space="preserve"> TR15054 C</t>
  </si>
  <si>
    <t xml:space="preserve"> TR12658</t>
  </si>
  <si>
    <t xml:space="preserve"> TR16597</t>
  </si>
  <si>
    <t xml:space="preserve"> TR15397 A</t>
  </si>
  <si>
    <t xml:space="preserve"> TR15397 B</t>
  </si>
  <si>
    <t xml:space="preserve"> TR11577 B</t>
  </si>
  <si>
    <t xml:space="preserve"> TR11577 A</t>
  </si>
  <si>
    <t xml:space="preserve"> TR11577 C</t>
  </si>
  <si>
    <t xml:space="preserve"> TR11577 F</t>
  </si>
  <si>
    <t xml:space="preserve"> TR11577 D</t>
  </si>
  <si>
    <t xml:space="preserve"> TR15027 C</t>
  </si>
  <si>
    <t xml:space="preserve"> TR15027 B</t>
  </si>
  <si>
    <t xml:space="preserve"> TR15027 A</t>
  </si>
  <si>
    <t xml:space="preserve"> TR12668 A</t>
  </si>
  <si>
    <t xml:space="preserve"> TR12668 B</t>
  </si>
  <si>
    <t xml:space="preserve"> TR12668 D</t>
  </si>
  <si>
    <t xml:space="preserve"> TR12668 E</t>
  </si>
  <si>
    <t xml:space="preserve"> TR12668 C</t>
  </si>
  <si>
    <t xml:space="preserve"> TR12106 A</t>
  </si>
  <si>
    <t xml:space="preserve"> TR12106 B</t>
  </si>
  <si>
    <t xml:space="preserve"> TR12665 A</t>
  </si>
  <si>
    <t xml:space="preserve"> TR12665 E</t>
  </si>
  <si>
    <t xml:space="preserve"> TR12753 A</t>
  </si>
  <si>
    <t xml:space="preserve"> TR12753 B</t>
  </si>
  <si>
    <t xml:space="preserve"> TR13653 A</t>
  </si>
  <si>
    <t xml:space="preserve"> TR13786 C</t>
  </si>
  <si>
    <t xml:space="preserve"> TR13786 A</t>
  </si>
  <si>
    <t xml:space="preserve"> TR13786 B</t>
  </si>
  <si>
    <t xml:space="preserve"> TR33108 C</t>
  </si>
  <si>
    <t xml:space="preserve"> TR33108 D</t>
  </si>
  <si>
    <t xml:space="preserve"> TR33108 A</t>
  </si>
  <si>
    <t xml:space="preserve"> TR13653 H</t>
  </si>
  <si>
    <t xml:space="preserve"> TR33108 J</t>
  </si>
  <si>
    <t xml:space="preserve"> TR31390</t>
  </si>
  <si>
    <t xml:space="preserve"> TR13653 B</t>
  </si>
  <si>
    <t xml:space="preserve"> TR13786 J</t>
  </si>
  <si>
    <t xml:space="preserve"> TR14451 A</t>
  </si>
  <si>
    <t xml:space="preserve"> TR13786 F</t>
  </si>
  <si>
    <t xml:space="preserve"> TR13786 L</t>
  </si>
  <si>
    <t xml:space="preserve"> TR33108 B</t>
  </si>
  <si>
    <t xml:space="preserve"> TR34143 A</t>
  </si>
  <si>
    <t xml:space="preserve"> TR34143 B</t>
  </si>
  <si>
    <t xml:space="preserve"> TR13786 N</t>
  </si>
  <si>
    <t xml:space="preserve"> TR34545</t>
  </si>
  <si>
    <t xml:space="preserve"> TR34143 C</t>
  </si>
  <si>
    <t xml:space="preserve"> TR33108 E</t>
  </si>
  <si>
    <t xml:space="preserve"> TR33108 F</t>
  </si>
  <si>
    <t xml:space="preserve"> TR13786 O</t>
  </si>
  <si>
    <t xml:space="preserve"> TR34143 D</t>
  </si>
  <si>
    <t>POO 100x36-Ø12,1 NL44,4 RAL7001 silbergrau</t>
  </si>
  <si>
    <t>POO 100x36-Ø12,1 NL44,4 natur</t>
  </si>
  <si>
    <t>POO 100x36-Ø12,1 NL44,4</t>
  </si>
  <si>
    <t>Gab.5370/100 RAL7001 silbergrau</t>
  </si>
  <si>
    <t>Gab.5370/100 RAL9002 grauweiss</t>
  </si>
  <si>
    <t>Gab.5370/100 RAL9011 graphitschwarz</t>
  </si>
  <si>
    <t>Abdeckung 1044/125 R+L RAL9002 grauweiss</t>
  </si>
  <si>
    <t>Abdeckung 1044/125 R+L NCS-S-0505-B50G grünweiss</t>
  </si>
  <si>
    <t>Abdeckung 1044/125 R+L RAL9006 weissaluminium</t>
  </si>
  <si>
    <t>Gab.5976/075 light RAL7001 silbergrau FBH102</t>
  </si>
  <si>
    <t>Gab.5377/100 RAL7001 silbergrau 4-fach Form</t>
  </si>
  <si>
    <t>Gab.5377/100 RAL9002 grauweiss 4-fach Form</t>
  </si>
  <si>
    <t>Gab.5377/100 RAL9011 graphitschwarz 4-fach Form</t>
  </si>
  <si>
    <t>Gab.5377/100 graumetallic 4-fach Form</t>
  </si>
  <si>
    <t>Felge PVU 200-Ø20,1 NL60</t>
  </si>
  <si>
    <t>Felge PVR 200-Ø35 RAL2002 blutorange</t>
  </si>
  <si>
    <t>Felge PVR 200-Ø35 RAL9011 graphitschwarz</t>
  </si>
  <si>
    <t>Abdeckung 2044/150 R+L LN48</t>
  </si>
  <si>
    <t>Abdeckung 2044/150 R+L RAL9002 grauweiss</t>
  </si>
  <si>
    <t>Abdeckung 2044/150 R+L beige Carrol Tan Hybrid</t>
  </si>
  <si>
    <t>Abdeckung 2044/150 R+L grau Polane T Plus</t>
  </si>
  <si>
    <t>Abdeckung 2044/150 R+L RAL7035 lichtgrau</t>
  </si>
  <si>
    <t>Abdeckung 2044/150 R+L RAL7001 silbergrau</t>
  </si>
  <si>
    <t>Abdeckung 2044/150 R+L RAL9006 weissaluminium</t>
  </si>
  <si>
    <t>Abdeckung 2044/150 R+L grünweiss</t>
  </si>
  <si>
    <t>Abdeckung 2044/150 R+L RAL9011 graphitschwarz</t>
  </si>
  <si>
    <t>Abdeckung 2044/150 R+L RAL7015 schiefergrau</t>
  </si>
  <si>
    <t>Abdeckung 2044/125 R+L LN48</t>
  </si>
  <si>
    <t>Abdeckung 2044/125 R+L RAL9002 grauweiss</t>
  </si>
  <si>
    <t>Abdeckung 2044/125 R+L RAL9011 graphitschwarz</t>
  </si>
  <si>
    <t>Abdeckung 2044/125 R+L beige Carroll Tan Hybrid</t>
  </si>
  <si>
    <t>Abdeckung 2044/125 R+L beige KJ-533-5134-0</t>
  </si>
  <si>
    <t>Abdeckung 2044/125 R+L RAL7035 lichtgrau</t>
  </si>
  <si>
    <t>Abdeckung 2044/125 R+L NCS grün</t>
  </si>
  <si>
    <t>Abdeckung 2044/125 R+L Pantone Nr.320 tükis</t>
  </si>
  <si>
    <t>Abdeckung 2044/125 R+L RAL9006 weissaluminium</t>
  </si>
  <si>
    <t>Abdeckung 2044/125 R+L grünweiss</t>
  </si>
  <si>
    <t>Abdeckung 2044/125 R+L NCS grau</t>
  </si>
  <si>
    <t>Abdeckung 2044/125 R+L NCS S 0502 R50B weiss</t>
  </si>
  <si>
    <t>Abdeckung 2044/125 R+L topas</t>
  </si>
  <si>
    <t>Abdeckung 2044/200 R+L RAL9002 grauweiss</t>
  </si>
  <si>
    <t>Abdeckung 2044/200 R+L weiss WHO 1</t>
  </si>
  <si>
    <t>Abdeckung 2044/200 R+L RAL7035 lichtgrau</t>
  </si>
  <si>
    <t>Abdeckung 2044/200 R+L RAL9006 weissaluminium</t>
  </si>
  <si>
    <t>Abdeckung 2044/200 R+L RAL9011 graphitschwarz</t>
  </si>
  <si>
    <t>Abdeckung 2070/150 R+L RAL9002 grauweiss</t>
  </si>
  <si>
    <t>Abdeckung 2070/150 R+L RAL9006 weissaluminium</t>
  </si>
  <si>
    <t>Abdeckung 2070/125 R+L RAL9011 graphitschwarz</t>
  </si>
  <si>
    <t>Abdeckung 2070/125 R+L RAL9002 grauweiss</t>
  </si>
  <si>
    <t>Abdeckung 2070/125 R+L RAL9006 weissaluminium</t>
  </si>
  <si>
    <t>Abdeckung 2070/125 R+L siena</t>
  </si>
  <si>
    <t>Abdeckung 2070/125 R+L topas</t>
  </si>
  <si>
    <t>Abdeckung 2070/125 R+L NCS-S-0505-B50G grünweiss</t>
  </si>
  <si>
    <t>Abdeckung 1044/150 R+L RAL9002 grauweiss</t>
  </si>
  <si>
    <t>Abdeckung 1044/150 R+L RAL9006 weissaluminium</t>
  </si>
  <si>
    <t>Abdeckung 1044/150 R+L NCS S 0502 R50B weiss</t>
  </si>
  <si>
    <t>Abdeckung 1044/150 R+L grau Polane T Plus</t>
  </si>
  <si>
    <t>Abdeckung 1044/150 R+L NCS-S-0505-B50G grünweiss</t>
  </si>
  <si>
    <t>Abdeckung 1044/150 R+L RAL7015 schiefergrau</t>
  </si>
  <si>
    <t>Abdeckung 1044/150 R+L RAL9011 graphitschwarz</t>
  </si>
  <si>
    <t>Felge PVR 250-Ø35 NL54 (56,5) für Gummir. 250x60</t>
  </si>
  <si>
    <t>Felge PVR 250-Ø35 NL70 RAL9011 graphitschwarz</t>
  </si>
  <si>
    <t>Felge PVR 300-Ø35 RAL9011 graphitschwarz</t>
  </si>
  <si>
    <t>Felge PVO 250-Ø20,1 NL58 RAL9011 graphitschwarz</t>
  </si>
  <si>
    <t>Felge PVR 250-Ø35 NL54 RAL9011 graphitschwarz</t>
  </si>
  <si>
    <t>Felge PVO 250-Ø20,5 NL58 RAL7015 schiefergrau</t>
  </si>
  <si>
    <t>Felge PVO 250-Ø25,4 NL68 RAL9011 graphitschwarz</t>
  </si>
  <si>
    <t>Felge PVO 160-Ø20,1 NL58 RAL9011 graphitschwarz</t>
  </si>
  <si>
    <t>Felge PVR 160-Ø23 RAL9011 graphitschwarz</t>
  </si>
  <si>
    <t>Felge PVR 160-Ø23 RAL7001 silbergrau</t>
  </si>
  <si>
    <t>Felge PVR 160-Ø23 RAL2002 blutorange</t>
  </si>
  <si>
    <t>POO 100x36-Ø12,1 NL40</t>
  </si>
  <si>
    <t>Felge PVR 125-Ø20 NL48 RAL9011 graphitschwarz</t>
  </si>
  <si>
    <t>Felge PVO 125-Ø15,8 NL44 RAL7001 silbergrau</t>
  </si>
  <si>
    <t>Felge PVR 125-Ø23 NL58 RAL9011 graphitschwarz</t>
  </si>
  <si>
    <t>Felge PVR 125-Ø20 NL44 RAL7001 silbergrau</t>
  </si>
  <si>
    <t>Felge PVR 125-Ø20 NL44 RAL2002 blutorange</t>
  </si>
  <si>
    <t>Felge PRO 200-Ø16,1 NL50  RAL9011 graphitschwarz</t>
  </si>
  <si>
    <t>Felge PRO 200-Ø15,1 RAL9011 graphitschwarz</t>
  </si>
  <si>
    <t>Felge PVO 200-Ø20,1 RAL9011 graphitschwarz</t>
  </si>
  <si>
    <t>Felge PVR 200-Ø23 RAL9011 graphitschwarz</t>
  </si>
  <si>
    <t>Felge PRO 200-Ø21,1 RAL9011 graphitschwarz</t>
  </si>
  <si>
    <t>Felge PXU 200-Ø20,1 NL60 RAL9011 graphitschwarz</t>
  </si>
  <si>
    <t>Felge PVR 200-Ø23 RAL7001 silbergrau</t>
  </si>
  <si>
    <t>Felge PVR 200-Ø23 RAL2002 blutorange</t>
  </si>
  <si>
    <t>Felge PVU 160-Ø20,1 NL60 verstärkt RAL9011</t>
  </si>
  <si>
    <t>TOO 200x46-Ø20,1 natur</t>
  </si>
  <si>
    <t>RK. POR 100x36-Ø20 NL40</t>
  </si>
  <si>
    <t>RK. POR 100x36-Ø20 NL40 natur</t>
  </si>
  <si>
    <t>RK. POR 100x36-Ø20 NL44,4 natur</t>
  </si>
  <si>
    <t>RK. POR 100x36-Ø20 NL44,4</t>
  </si>
  <si>
    <t>RK. YOR 100x36-Ø20 NL44,4 RAL9011 graphitschwarz</t>
  </si>
  <si>
    <t>RK. POR 100x36-Ø20 NL44,4 RAL6032 signalgrün</t>
  </si>
  <si>
    <t>RK. POR 100x36-Ø20 NL44,4 RAL2002 blutorange</t>
  </si>
  <si>
    <t>RK. POR 125x40-Ø20 NL44 RAL1016 schwefelgelb</t>
  </si>
  <si>
    <t>RK. POR 125x40-Ø20 NL44 natur</t>
  </si>
  <si>
    <t>RK. POR 125x40-Ø20 NL44</t>
  </si>
  <si>
    <t>RK. UOR 125x40-Ø20 NL44,4</t>
  </si>
  <si>
    <t>RK. UOR 125x40-Ø20 NL44,4 RAL3020 verkehrsrot</t>
  </si>
  <si>
    <t>RK. UOR 125x40-Ø20 NL44,4 RAL5005 signalblau</t>
  </si>
  <si>
    <t>RK. UOR 125x40-Ø20 NL44,4 RAL1023 verkehrsgelb</t>
  </si>
  <si>
    <t>RK. UOR 125x40-Ø20 NL44,4 RAL9011 graphitschwarz</t>
  </si>
  <si>
    <t>UOO 080x34-Ø12,1 NL44,4</t>
  </si>
  <si>
    <t>UOO 080x34-Ø12,1 NL44,4 RAL9011 graphitschwarz</t>
  </si>
  <si>
    <t>RK. UOR 100x36-Ø20 NL44,4</t>
  </si>
  <si>
    <t>RK. UOR 100x36-Ø20 NL44,4 RAL9011 graphitschwarz</t>
  </si>
  <si>
    <t>RK. POR 108x36-Ø20 NL44,4</t>
  </si>
  <si>
    <t>RK. POR 108x36-Ø20 natur NL44,4</t>
  </si>
  <si>
    <t>PJP 125x32-Ø8,3</t>
  </si>
  <si>
    <t>PJP 125x32-5320 Kern LN48 Fadensch. beige</t>
  </si>
  <si>
    <t>PJP 125x32-5320</t>
  </si>
  <si>
    <t>PJP 125x32-5320 Kern + Fadensch. RAL9011</t>
  </si>
  <si>
    <t>PJP 125x32-5370 Kern + Fadensch. RAL9002</t>
  </si>
  <si>
    <t>PJP 125x32-5370 Kern + Fadensch. RAL7001</t>
  </si>
  <si>
    <t>PJP 125x32-5370</t>
  </si>
  <si>
    <t>PJP 125x32-Ø8,3 Kern + Fadensch. RAL9002</t>
  </si>
  <si>
    <t>PJP 125x32-5370 Kern + Fadensch. grau Philips</t>
  </si>
  <si>
    <t>RK. PJP 125x32-Ø15 Kern u. Lauff. RAL7016</t>
  </si>
  <si>
    <t>PJP 125x32-5320 Kern LN48 Fadensch. beige KP30</t>
  </si>
  <si>
    <t>PJP 125x32-Ø8,3 Kern u. Fadensch. RAL9011 schwarz</t>
  </si>
  <si>
    <t>RK. PJP 125x32-Ø15</t>
  </si>
  <si>
    <t>PJP 125x32-5320 Kern RAL9002 Fadensch. RAL7035</t>
  </si>
  <si>
    <t>RK. PJP 125x32-Ø15 Kern RAL9011 graphitschwarz</t>
  </si>
  <si>
    <t>PJP 125x32-5320 Fadensch. RAL7035 lichtgrau</t>
  </si>
  <si>
    <t>PJP 125x32-5320 Kern LN48 Fadensch. KP44</t>
  </si>
  <si>
    <t>PJP 125x32-5370 Kern + Fadensch. RAL9011</t>
  </si>
  <si>
    <t>PJC 125x32-5380</t>
  </si>
  <si>
    <t>PJC 125x32-5380 Kern + Fadensch. RAL9002</t>
  </si>
  <si>
    <t>PJC 125x32-Ø8,3</t>
  </si>
  <si>
    <t>PJP 125x32-5320 Fadensch. RAL2011 tieforange</t>
  </si>
  <si>
    <t>RK. PJC 125x32-Ø15 Kern u. Lauff. RAL7016</t>
  </si>
  <si>
    <t>PJC 125x32-5380 Kern+Lauffl. RAL9011 Fad RAL9002</t>
  </si>
  <si>
    <t>PJP 125x32-5370 Kern+Lauffl. RAL9011,Fad RAL9002</t>
  </si>
  <si>
    <t>PJP 125x32-5370 Kern + Fadensch. cool grey 1C</t>
  </si>
  <si>
    <t>PJP 125x32-5320 Kern + Fadensch. RAL9002</t>
  </si>
  <si>
    <t>PJC 125x32-5320</t>
  </si>
  <si>
    <t>RK. PJC 125x32-Ø15</t>
  </si>
  <si>
    <t>PJC 125x32-5380 Kern + Fadensch. RAL9011</t>
  </si>
  <si>
    <t>W-F7669  50</t>
  </si>
  <si>
    <t>auswählen</t>
  </si>
  <si>
    <t>?</t>
  </si>
  <si>
    <t>Gesamt Farbbatch Verbrauch nach Auftrag Ende(kg)</t>
  </si>
  <si>
    <t>Gefertigte Menge Rückmeldemenge(Stk)</t>
  </si>
  <si>
    <t>Eingabe: Spritzkuchen und Anlauf</t>
  </si>
  <si>
    <t xml:space="preserve">Pierre </t>
  </si>
  <si>
    <t>VON SCHAWRZ AUF GRUN</t>
  </si>
  <si>
    <t>SCHASSGENICHT UBERPRUNFUMG 10KG</t>
  </si>
  <si>
    <t>PP</t>
  </si>
  <si>
    <t>PA</t>
  </si>
  <si>
    <t>Material</t>
  </si>
  <si>
    <t>Ident</t>
  </si>
  <si>
    <t>Material I</t>
  </si>
  <si>
    <t>Material II</t>
  </si>
  <si>
    <t>Plant</t>
  </si>
  <si>
    <t>Average Price</t>
  </si>
  <si>
    <t>ø 6 months</t>
  </si>
  <si>
    <t>ø 2014</t>
  </si>
  <si>
    <t>ø 2013</t>
  </si>
  <si>
    <t>ø 2012</t>
  </si>
  <si>
    <t>ø 2011</t>
  </si>
  <si>
    <t>PA6 TENTEMID natur,
Ternamid T27</t>
  </si>
  <si>
    <t>TRG</t>
  </si>
  <si>
    <t>PA6 Alamid 6 Z natur,
08-008-1</t>
  </si>
  <si>
    <t xml:space="preserve">PA6 Grilon BS </t>
  </si>
  <si>
    <t>Supplier</t>
  </si>
  <si>
    <t>Buying Volume [t]</t>
  </si>
  <si>
    <t>DSM</t>
  </si>
  <si>
    <t>Leis, Ramstein</t>
  </si>
  <si>
    <t>Barlog</t>
  </si>
  <si>
    <t>PA6 GF50 Grivory GV-
5H schwarz</t>
  </si>
  <si>
    <t>PA6 GF</t>
  </si>
  <si>
    <t xml:space="preserve">TRG </t>
  </si>
  <si>
    <t>PA6 GF50 Grivory GV-
5H natur</t>
  </si>
  <si>
    <t>PA6 GF30 Grilon B70
LGF30H natur</t>
  </si>
  <si>
    <t>PA6 GF60 Nylaforce
B60 schwarz</t>
  </si>
  <si>
    <t>LEIS</t>
  </si>
  <si>
    <t>PA6 GF40 Schlagzäh
modifiziert natur,
Akulon K224-PG8</t>
  </si>
  <si>
    <t>PA 6 GF30 natur</t>
  </si>
  <si>
    <t>SOFTER</t>
  </si>
  <si>
    <t>PA6 GF40 schalgz.schwarz</t>
  </si>
  <si>
    <t>PP natur</t>
  </si>
  <si>
    <t>SABIC</t>
  </si>
  <si>
    <t>PP RAL9011 schwarz (Re-Compound)</t>
  </si>
  <si>
    <t>AKG</t>
  </si>
  <si>
    <t>PP 58MNK10 natur</t>
  </si>
  <si>
    <t>Pio</t>
  </si>
  <si>
    <t>TPV Shore 87A natur, 
Forprene 6SD002A87</t>
  </si>
  <si>
    <t>TPV</t>
  </si>
  <si>
    <t>Softer</t>
  </si>
  <si>
    <t>Gr. TPV Shore 80A natur</t>
  </si>
  <si>
    <t>Hyperform HI 5-5</t>
  </si>
  <si>
    <t>Miliken</t>
  </si>
  <si>
    <t>PE LD-PE natur</t>
  </si>
  <si>
    <t>Ultra Polymers</t>
  </si>
  <si>
    <t xml:space="preserve">Gr.Antistatikum PP </t>
  </si>
  <si>
    <t>CPC</t>
  </si>
  <si>
    <t>Gr. POM natur Kebaform</t>
  </si>
  <si>
    <t>SPECIAL</t>
  </si>
  <si>
    <t>Auftragsnummer aktiv</t>
  </si>
  <si>
    <t>material</t>
  </si>
  <si>
    <t>material II</t>
  </si>
  <si>
    <t>Teilenummer</t>
  </si>
  <si>
    <t>Benennung</t>
  </si>
  <si>
    <t>Menge lfd. Jahr
bis 12/2013 [kg]</t>
  </si>
  <si>
    <t>Dpreis
per %</t>
  </si>
  <si>
    <t>Fk.grau 7001 PA/PP TM-PE</t>
  </si>
  <si>
    <t>Fk.grau 7011 PP f. TPV TM-PP</t>
  </si>
  <si>
    <t>Fk.grau 9002 PP TM-PP</t>
  </si>
  <si>
    <t>Fk.schwarz 9011 PP TM-PP</t>
  </si>
  <si>
    <t>Fk.grau 7001 PA TM-PA f.PA6 GF40</t>
  </si>
  <si>
    <t>Fk.grau 9002 PA6 GF40 TM-PA</t>
  </si>
  <si>
    <t>Fk.alu 9006 PP TM-PP</t>
  </si>
  <si>
    <t>Fk.grau 7001 PA TM-PA f.PA6 GF30</t>
  </si>
  <si>
    <t>Fk.grau 7015 PA/PP TM-PE</t>
  </si>
  <si>
    <t>Fk.grau 9002 PA6 TM-PA</t>
  </si>
  <si>
    <t>Fk.cool grey 11C Pantone f.PA</t>
  </si>
  <si>
    <t>Fk.schwarz 9011 PA TM-PE</t>
  </si>
  <si>
    <t>Fk.grau 7001 PA TM-PE</t>
  </si>
  <si>
    <t>Fk.grünweiss NCS-S-0505-B50G PP TM-PE</t>
  </si>
  <si>
    <t>Fk.grau 7016 TPV TM-TPV</t>
  </si>
  <si>
    <t>Fk.rot 3000 PA TM-PA f.PA6 GF30</t>
  </si>
  <si>
    <t>Fk.grau 7015 PUR TM-PUR</t>
  </si>
  <si>
    <t>Fk.grau 7016 PP TM-PP</t>
  </si>
  <si>
    <t>Fk.gelb 1016 PA/PP TM-PP</t>
  </si>
  <si>
    <t>Fk.beige Carrol Tan Hybrid PP TM-PP</t>
  </si>
  <si>
    <t>Fk.grau 7001 PP TM-PE</t>
  </si>
  <si>
    <t>Fk.warm grey 5C Pantone f.PA6 GF40</t>
  </si>
  <si>
    <t>Fk.grau 7035 PA/PP TM-PE</t>
  </si>
  <si>
    <t>Fk.grau Polane T plus PA/PP TM-UN</t>
  </si>
  <si>
    <t>Fk.rot 2002 PP TM-PP</t>
  </si>
  <si>
    <t>Fk.grau 7001 POM</t>
  </si>
  <si>
    <t>Fk.graumetallic PA</t>
  </si>
  <si>
    <t>Fk.weiss WHO 1 PP TM-PP</t>
  </si>
  <si>
    <t>Fk.grau NCS-S-5000 N PP TM-PP</t>
  </si>
  <si>
    <t>Fk.grau 7015 f.PA6 GF40</t>
  </si>
  <si>
    <t>Fk.grün PP NCS-S1060-G 60Y TM-PP</t>
  </si>
  <si>
    <t>Fk.grau Philips 10712 PA TM-PA f.PA6 GF30</t>
  </si>
  <si>
    <t>Fk.grau 7015 PA TIR TM-PA</t>
  </si>
  <si>
    <t>Fk.hellblau Pantone 2915 C TM-PA f.PA6 GF30</t>
  </si>
  <si>
    <t>Fk.beige KP30 PA TM-PA f.PA6 GF30</t>
  </si>
  <si>
    <t>Fk.grün 6032 PA66 GF30 TM-PA66</t>
  </si>
  <si>
    <t>Fk.grau 7001 PA66 GF30 TM-PA66</t>
  </si>
  <si>
    <t>Fk.grau 7015 PA66 GF30 TM-PA66</t>
  </si>
  <si>
    <t>Fk.grau 9002 PA66 GF30 TM-PA66</t>
  </si>
  <si>
    <t>Fk.graumetallic PA66 GF30 TM-PA66</t>
  </si>
  <si>
    <t>Fk.rot 3000 PA66 GF30 TM-PA66</t>
  </si>
  <si>
    <t>Fk.schwarz 9011 PA66 GF30 TM-PA66</t>
  </si>
  <si>
    <t>Fk.warm grey 5C Pantone PA66 GF30 TM-PA66</t>
  </si>
  <si>
    <t>Cost material</t>
  </si>
  <si>
    <t>Color</t>
  </si>
  <si>
    <t>Cost Farb</t>
  </si>
  <si>
    <t>Total cost</t>
  </si>
  <si>
    <t>AKTIV</t>
  </si>
  <si>
    <t>ok</t>
  </si>
  <si>
    <t>Material Nb</t>
  </si>
  <si>
    <t>Miarbeiter</t>
  </si>
  <si>
    <t>Farbe Ident nummer</t>
  </si>
  <si>
    <t xml:space="preserve">Farbe </t>
  </si>
  <si>
    <t>DATUM</t>
  </si>
  <si>
    <t>Gesamt</t>
  </si>
  <si>
    <t>Cost wastes</t>
  </si>
  <si>
    <t>supplier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</si>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</sst>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7]_-;\-* #,##0\ [$€-407]_-;_-* &quot;-&quot;??\ [$€-407]_-;_-@_-"/>
    <numFmt numFmtId="165" formatCode="#,##0.0"/>
    <numFmt numFmtId="166" formatCode="* #,##0;* \-#,##0;* &quot;-&quot;??;@"/>
    <numFmt numFmtId="167" formatCode="* _-#,##0\ &quot;€&quot;;* \-#,##0\ &quot;€&quot;;* _-&quot;-&quot;??\ &quot;€&quot;;@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Bookman Old Style"/>
      <family val="1"/>
    </font>
    <font>
      <sz val="9"/>
      <color theme="1"/>
      <name val="Calibri"/>
      <family val="2"/>
      <scheme val="minor"/>
    </font>
    <font>
      <sz val="12"/>
      <color theme="1"/>
      <name val="Bookman Old Style"/>
      <family val="1"/>
    </font>
    <font>
      <sz val="20"/>
      <color theme="1"/>
      <name val="Bookman Old Style"/>
      <family val="1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0.5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FF0000"/>
      <name val="Bookman Old Style"/>
      <family val="1"/>
    </font>
    <font>
      <b/>
      <sz val="30"/>
      <color rgb="FFFF0000"/>
      <name val="Bookman Old Style"/>
      <family val="1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/>
  </cellStyleXfs>
  <cellXfs count="164">
    <xf numFmtId="0" fontId="0" fillId="0" borderId="0" xfId="0"/>
    <xf numFmtId="0" fontId="0" fillId="0" borderId="0" xfId="0" applyNumberFormat="1" applyFont="1" applyAlignment="1" applyProtection="1">
      <alignment vertical="center"/>
      <protection locked="0"/>
    </xf>
    <xf numFmtId="0" fontId="0" fillId="0" borderId="0" xfId="0" applyNumberFormat="1"/>
    <xf numFmtId="0" fontId="0" fillId="4" borderId="0" xfId="0" applyNumberFormat="1" applyFill="1"/>
    <xf numFmtId="0" fontId="0" fillId="4" borderId="0" xfId="0" applyFill="1"/>
    <xf numFmtId="0" fontId="1" fillId="0" borderId="0" xfId="0" applyFont="1"/>
    <xf numFmtId="0" fontId="1" fillId="0" borderId="1" xfId="0" applyFont="1" applyBorder="1"/>
    <xf numFmtId="0" fontId="0" fillId="0" borderId="0" xfId="0" applyNumberFormat="1" applyAlignment="1">
      <alignment vertical="center"/>
    </xf>
    <xf numFmtId="0" fontId="0" fillId="4" borderId="0" xfId="0" applyNumberFormat="1" applyFont="1" applyFill="1" applyAlignment="1" applyProtection="1">
      <alignment vertical="center"/>
      <protection locked="0"/>
    </xf>
    <xf numFmtId="0" fontId="0" fillId="4" borderId="0" xfId="0" applyNumberFormat="1" applyFill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/>
    <xf numFmtId="14" fontId="0" fillId="0" borderId="0" xfId="0" applyNumberFormat="1"/>
    <xf numFmtId="14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6" fillId="0" borderId="0" xfId="1"/>
    <xf numFmtId="0" fontId="6" fillId="0" borderId="0" xfId="1" applyAlignment="1">
      <alignment shrinkToFit="1"/>
    </xf>
    <xf numFmtId="0" fontId="6" fillId="0" borderId="1" xfId="1" applyBorder="1"/>
    <xf numFmtId="14" fontId="6" fillId="0" borderId="0" xfId="1" applyNumberFormat="1"/>
    <xf numFmtId="0" fontId="6" fillId="0" borderId="1" xfId="1" applyFill="1" applyBorder="1"/>
    <xf numFmtId="0" fontId="7" fillId="8" borderId="4" xfId="1" applyFont="1" applyFill="1" applyBorder="1" applyAlignment="1">
      <alignment vertical="center"/>
    </xf>
    <xf numFmtId="0" fontId="7" fillId="8" borderId="3" xfId="1" applyFont="1" applyFill="1" applyBorder="1" applyAlignment="1">
      <alignment vertical="center"/>
    </xf>
    <xf numFmtId="0" fontId="7" fillId="8" borderId="2" xfId="1" applyFont="1" applyFill="1" applyBorder="1" applyAlignment="1">
      <alignment vertical="center"/>
    </xf>
    <xf numFmtId="0" fontId="6" fillId="0" borderId="1" xfId="1" applyFill="1" applyBorder="1" applyAlignment="1">
      <alignment horizontal="center"/>
    </xf>
    <xf numFmtId="0" fontId="9" fillId="11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164" fontId="10" fillId="12" borderId="0" xfId="3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1" applyFont="1" applyFill="1" applyBorder="1" applyAlignment="1" applyProtection="1">
      <alignment horizontal="left" vertical="center" wrapText="1"/>
    </xf>
    <xf numFmtId="0" fontId="13" fillId="13" borderId="0" xfId="0" applyFont="1" applyFill="1" applyBorder="1" applyAlignment="1">
      <alignment horizontal="center" vertical="center"/>
    </xf>
    <xf numFmtId="0" fontId="12" fillId="0" borderId="0" xfId="4" applyFont="1" applyFill="1" applyBorder="1" applyAlignment="1" applyProtection="1">
      <alignment horizontal="left" vertical="center" wrapText="1"/>
    </xf>
    <xf numFmtId="164" fontId="3" fillId="0" borderId="0" xfId="3" applyNumberFormat="1" applyFont="1" applyBorder="1" applyAlignment="1">
      <alignment vertical="center"/>
    </xf>
    <xf numFmtId="164" fontId="3" fillId="0" borderId="13" xfId="3" applyNumberFormat="1" applyFont="1" applyBorder="1" applyAlignment="1">
      <alignment vertical="center"/>
    </xf>
    <xf numFmtId="0" fontId="9" fillId="11" borderId="13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left" vertical="center" wrapText="1"/>
    </xf>
    <xf numFmtId="3" fontId="12" fillId="0" borderId="0" xfId="4" applyNumberFormat="1" applyFont="1" applyBorder="1" applyAlignment="1" applyProtection="1">
      <alignment horizontal="center" vertical="center"/>
    </xf>
    <xf numFmtId="3" fontId="12" fillId="0" borderId="13" xfId="4" applyNumberFormat="1" applyFont="1" applyBorder="1" applyAlignment="1" applyProtection="1">
      <alignment horizontal="center" vertical="center"/>
    </xf>
    <xf numFmtId="3" fontId="12" fillId="0" borderId="13" xfId="4" applyNumberFormat="1" applyFont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 wrapText="1"/>
    </xf>
    <xf numFmtId="0" fontId="12" fillId="0" borderId="0" xfId="4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3" fontId="12" fillId="0" borderId="14" xfId="4" applyNumberFormat="1" applyFont="1" applyBorder="1" applyAlignment="1" applyProtection="1">
      <alignment horizontal="center" vertical="center"/>
    </xf>
    <xf numFmtId="3" fontId="12" fillId="0" borderId="0" xfId="4" applyNumberFormat="1" applyFont="1" applyBorder="1" applyAlignment="1" applyProtection="1">
      <alignment horizontal="left" vertical="center"/>
    </xf>
    <xf numFmtId="3" fontId="14" fillId="0" borderId="0" xfId="0" applyNumberFormat="1" applyFont="1" applyBorder="1" applyAlignment="1" applyProtection="1">
      <alignment horizontal="center" vertical="center"/>
    </xf>
    <xf numFmtId="3" fontId="14" fillId="0" borderId="14" xfId="0" applyNumberFormat="1" applyFont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</xf>
    <xf numFmtId="3" fontId="16" fillId="0" borderId="15" xfId="0" applyNumberFormat="1" applyFont="1" applyFill="1" applyBorder="1" applyAlignment="1">
      <alignment horizontal="center" vertical="center" wrapText="1"/>
    </xf>
    <xf numFmtId="3" fontId="16" fillId="0" borderId="9" xfId="0" applyNumberFormat="1" applyFont="1" applyFill="1" applyBorder="1" applyAlignment="1">
      <alignment horizontal="center" vertical="center" wrapText="1"/>
    </xf>
    <xf numFmtId="3" fontId="14" fillId="0" borderId="16" xfId="0" applyNumberFormat="1" applyFont="1" applyFill="1" applyBorder="1" applyAlignment="1">
      <alignment horizontal="center" vertical="center" wrapText="1"/>
    </xf>
    <xf numFmtId="3" fontId="16" fillId="0" borderId="17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Fill="1" applyBorder="1" applyAlignment="1">
      <alignment horizontal="center" vertical="center" wrapText="1"/>
    </xf>
    <xf numFmtId="3" fontId="14" fillId="0" borderId="1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1" fontId="12" fillId="0" borderId="13" xfId="4" applyNumberFormat="1" applyFont="1" applyBorder="1" applyAlignment="1" applyProtection="1">
      <alignment horizontal="center" vertical="center"/>
    </xf>
    <xf numFmtId="1" fontId="12" fillId="0" borderId="0" xfId="4" applyNumberFormat="1" applyFont="1" applyBorder="1" applyAlignment="1" applyProtection="1">
      <alignment horizontal="center" vertical="center"/>
    </xf>
    <xf numFmtId="165" fontId="12" fillId="0" borderId="0" xfId="4" applyNumberFormat="1" applyFont="1" applyBorder="1" applyAlignment="1" applyProtection="1">
      <alignment horizontal="center" vertical="center"/>
    </xf>
    <xf numFmtId="165" fontId="12" fillId="0" borderId="13" xfId="4" applyNumberFormat="1" applyFont="1" applyBorder="1" applyAlignment="1" applyProtection="1">
      <alignment horizontal="center" vertical="center"/>
    </xf>
    <xf numFmtId="165" fontId="14" fillId="0" borderId="0" xfId="0" applyNumberFormat="1" applyFont="1" applyFill="1" applyBorder="1" applyAlignment="1">
      <alignment horizontal="center" vertical="center" wrapText="1"/>
    </xf>
    <xf numFmtId="165" fontId="14" fillId="0" borderId="13" xfId="0" applyNumberFormat="1" applyFont="1" applyFill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165" fontId="12" fillId="0" borderId="17" xfId="4" applyNumberFormat="1" applyFont="1" applyBorder="1" applyAlignment="1" applyProtection="1">
      <alignment horizontal="center" vertical="center"/>
    </xf>
    <xf numFmtId="3" fontId="14" fillId="0" borderId="14" xfId="0" applyNumberFormat="1" applyFont="1" applyFill="1" applyBorder="1" applyAlignment="1">
      <alignment horizontal="center" vertical="center" wrapText="1"/>
    </xf>
    <xf numFmtId="0" fontId="9" fillId="11" borderId="17" xfId="0" applyFont="1" applyFill="1" applyBorder="1" applyAlignment="1">
      <alignment vertical="center"/>
    </xf>
    <xf numFmtId="3" fontId="14" fillId="0" borderId="13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/>
    <xf numFmtId="0" fontId="11" fillId="0" borderId="18" xfId="0" applyNumberFormat="1" applyFont="1" applyFill="1" applyBorder="1" applyAlignment="1" applyProtection="1">
      <alignment horizontal="center" vertical="top"/>
    </xf>
    <xf numFmtId="166" fontId="11" fillId="0" borderId="19" xfId="2" applyNumberFormat="1" applyFont="1" applyFill="1" applyBorder="1" applyAlignment="1" applyProtection="1">
      <alignment horizontal="center" vertical="top" wrapText="1"/>
    </xf>
    <xf numFmtId="167" fontId="11" fillId="0" borderId="19" xfId="3" applyNumberFormat="1" applyFont="1" applyFill="1" applyBorder="1" applyAlignment="1" applyProtection="1">
      <alignment horizontal="center" vertical="top" wrapText="1"/>
    </xf>
    <xf numFmtId="0" fontId="11" fillId="0" borderId="20" xfId="0" applyNumberFormat="1" applyFont="1" applyFill="1" applyBorder="1" applyAlignment="1" applyProtection="1">
      <alignment horizontal="left"/>
    </xf>
    <xf numFmtId="0" fontId="11" fillId="0" borderId="20" xfId="0" applyNumberFormat="1" applyFont="1" applyFill="1" applyBorder="1" applyAlignment="1" applyProtection="1"/>
    <xf numFmtId="166" fontId="11" fillId="0" borderId="17" xfId="2" applyNumberFormat="1" applyFont="1" applyFill="1" applyBorder="1" applyAlignment="1" applyProtection="1">
      <alignment vertical="center"/>
    </xf>
    <xf numFmtId="167" fontId="11" fillId="0" borderId="17" xfId="3" applyNumberFormat="1" applyFont="1" applyFill="1" applyBorder="1" applyAlignment="1" applyProtection="1">
      <alignment vertical="center"/>
    </xf>
    <xf numFmtId="44" fontId="6" fillId="0" borderId="0" xfId="3" applyFont="1"/>
    <xf numFmtId="44" fontId="2" fillId="0" borderId="2" xfId="3" applyFont="1" applyBorder="1" applyAlignment="1"/>
    <xf numFmtId="0" fontId="6" fillId="7" borderId="11" xfId="1" applyFill="1" applyBorder="1" applyAlignment="1">
      <alignment vertical="center"/>
    </xf>
    <xf numFmtId="0" fontId="6" fillId="7" borderId="6" xfId="1" applyFill="1" applyBorder="1" applyAlignment="1">
      <alignment vertical="center"/>
    </xf>
    <xf numFmtId="0" fontId="6" fillId="7" borderId="12" xfId="1" applyFill="1" applyBorder="1" applyAlignment="1">
      <alignment vertical="center"/>
    </xf>
    <xf numFmtId="1" fontId="11" fillId="0" borderId="18" xfId="0" applyNumberFormat="1" applyFont="1" applyFill="1" applyBorder="1" applyAlignment="1" applyProtection="1">
      <alignment horizontal="center" vertical="top"/>
    </xf>
    <xf numFmtId="1" fontId="11" fillId="0" borderId="20" xfId="0" applyNumberFormat="1" applyFont="1" applyFill="1" applyBorder="1" applyAlignment="1" applyProtection="1">
      <alignment horizontal="left"/>
    </xf>
    <xf numFmtId="1" fontId="0" fillId="0" borderId="0" xfId="0" applyNumberFormat="1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2" fillId="0" borderId="1" xfId="0" applyFont="1" applyBorder="1" applyProtection="1"/>
    <xf numFmtId="0" fontId="4" fillId="9" borderId="1" xfId="0" applyFont="1" applyFill="1" applyBorder="1" applyAlignment="1" applyProtection="1">
      <alignment horizontal="center" vertical="center"/>
    </xf>
    <xf numFmtId="0" fontId="2" fillId="12" borderId="1" xfId="0" applyFont="1" applyFill="1" applyBorder="1" applyProtection="1"/>
    <xf numFmtId="0" fontId="18" fillId="12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14" borderId="1" xfId="0" applyFont="1" applyFill="1" applyBorder="1" applyProtection="1"/>
    <xf numFmtId="0" fontId="2" fillId="0" borderId="0" xfId="0" applyFont="1" applyProtection="1"/>
    <xf numFmtId="0" fontId="4" fillId="0" borderId="1" xfId="0" applyNumberFormat="1" applyFont="1" applyBorder="1" applyAlignment="1" applyProtection="1">
      <alignment vertical="center" wrapText="1"/>
    </xf>
    <xf numFmtId="0" fontId="0" fillId="10" borderId="0" xfId="0" applyFill="1" applyProtection="1"/>
    <xf numFmtId="0" fontId="2" fillId="10" borderId="0" xfId="0" applyFont="1" applyFill="1" applyProtection="1"/>
    <xf numFmtId="0" fontId="4" fillId="9" borderId="1" xfId="0" applyFont="1" applyFill="1" applyBorder="1" applyAlignment="1" applyProtection="1">
      <alignment horizontal="center"/>
    </xf>
    <xf numFmtId="0" fontId="4" fillId="3" borderId="1" xfId="0" applyNumberFormat="1" applyFont="1" applyFill="1" applyBorder="1" applyAlignment="1" applyProtection="1">
      <alignment vertical="center" wrapText="1"/>
    </xf>
    <xf numFmtId="0" fontId="0" fillId="0" borderId="7" xfId="0" applyBorder="1" applyProtection="1"/>
    <xf numFmtId="0" fontId="0" fillId="0" borderId="1" xfId="0" applyBorder="1" applyProtection="1"/>
    <xf numFmtId="0" fontId="0" fillId="10" borderId="1" xfId="0" applyFill="1" applyBorder="1" applyProtection="1"/>
    <xf numFmtId="0" fontId="0" fillId="0" borderId="1" xfId="0" applyFill="1" applyBorder="1" applyProtection="1"/>
    <xf numFmtId="0" fontId="0" fillId="10" borderId="0" xfId="0" applyFill="1" applyBorder="1" applyProtection="1"/>
    <xf numFmtId="0" fontId="4" fillId="12" borderId="1" xfId="0" applyFont="1" applyFill="1" applyBorder="1" applyProtection="1"/>
    <xf numFmtId="0" fontId="4" fillId="14" borderId="1" xfId="0" applyFont="1" applyFill="1" applyBorder="1" applyProtection="1"/>
    <xf numFmtId="44" fontId="2" fillId="0" borderId="0" xfId="3" applyFont="1" applyBorder="1" applyAlignment="1"/>
    <xf numFmtId="44" fontId="0" fillId="0" borderId="0" xfId="0" applyNumberFormat="1"/>
    <xf numFmtId="44" fontId="19" fillId="15" borderId="4" xfId="3" applyFont="1" applyFill="1" applyBorder="1" applyAlignment="1" applyProtection="1">
      <alignment shrinkToFit="1"/>
    </xf>
    <xf numFmtId="0" fontId="0" fillId="15" borderId="0" xfId="0" applyFill="1" applyProtection="1"/>
    <xf numFmtId="44" fontId="20" fillId="15" borderId="2" xfId="3" applyFont="1" applyFill="1" applyBorder="1" applyAlignment="1" applyProtection="1">
      <alignment shrinkToFit="1"/>
    </xf>
    <xf numFmtId="44" fontId="6" fillId="0" borderId="1" xfId="3" applyFont="1" applyBorder="1"/>
    <xf numFmtId="0" fontId="6" fillId="0" borderId="0" xfId="1" applyBorder="1"/>
    <xf numFmtId="14" fontId="6" fillId="0" borderId="1" xfId="1" applyNumberFormat="1" applyFill="1" applyBorder="1"/>
    <xf numFmtId="14" fontId="0" fillId="0" borderId="2" xfId="0" applyNumberForma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</xf>
    <xf numFmtId="14" fontId="0" fillId="0" borderId="4" xfId="0" applyNumberFormat="1" applyBorder="1" applyAlignment="1" applyProtection="1">
      <alignment horizontal="center"/>
    </xf>
    <xf numFmtId="0" fontId="2" fillId="2" borderId="22" xfId="0" applyFont="1" applyFill="1" applyBorder="1" applyAlignment="1" applyProtection="1">
      <alignment horizontal="center"/>
    </xf>
    <xf numFmtId="0" fontId="2" fillId="2" borderId="23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2" borderId="21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4" xfId="0" applyFill="1" applyBorder="1" applyAlignment="1" applyProtection="1">
      <alignment horizontal="center"/>
      <protection locked="0"/>
    </xf>
    <xf numFmtId="0" fontId="3" fillId="5" borderId="8" xfId="0" applyFont="1" applyFill="1" applyBorder="1" applyAlignment="1" applyProtection="1">
      <alignment horizontal="center" vertical="top" wrapText="1"/>
      <protection locked="0"/>
    </xf>
    <xf numFmtId="0" fontId="0" fillId="5" borderId="9" xfId="0" applyFill="1" applyBorder="1" applyAlignment="1" applyProtection="1">
      <alignment horizontal="center" vertical="top" wrapText="1"/>
      <protection locked="0"/>
    </xf>
    <xf numFmtId="0" fontId="0" fillId="5" borderId="10" xfId="0" applyFill="1" applyBorder="1" applyAlignment="1" applyProtection="1">
      <alignment horizontal="center" vertical="top" wrapText="1"/>
      <protection locked="0"/>
    </xf>
    <xf numFmtId="0" fontId="0" fillId="5" borderId="11" xfId="0" applyFill="1" applyBorder="1" applyAlignment="1" applyProtection="1">
      <alignment horizontal="center" vertical="top" wrapText="1"/>
      <protection locked="0"/>
    </xf>
    <xf numFmtId="0" fontId="0" fillId="5" borderId="6" xfId="0" applyFill="1" applyBorder="1" applyAlignment="1" applyProtection="1">
      <alignment horizontal="center" vertical="top" wrapText="1"/>
      <protection locked="0"/>
    </xf>
    <xf numFmtId="0" fontId="0" fillId="5" borderId="12" xfId="0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top"/>
    </xf>
    <xf numFmtId="0" fontId="0" fillId="10" borderId="1" xfId="0" applyFill="1" applyBorder="1" applyAlignment="1" applyProtection="1">
      <alignment horizontal="left" vertical="center"/>
    </xf>
    <xf numFmtId="0" fontId="0" fillId="10" borderId="2" xfId="0" applyFill="1" applyBorder="1" applyAlignment="1" applyProtection="1">
      <alignment horizontal="center"/>
    </xf>
    <xf numFmtId="0" fontId="0" fillId="10" borderId="3" xfId="0" applyFill="1" applyBorder="1" applyAlignment="1" applyProtection="1">
      <alignment horizontal="center"/>
    </xf>
    <xf numFmtId="0" fontId="0" fillId="10" borderId="4" xfId="0" applyFill="1" applyBorder="1" applyAlignment="1" applyProtection="1">
      <alignment horizontal="center"/>
    </xf>
    <xf numFmtId="0" fontId="2" fillId="14" borderId="1" xfId="0" applyFont="1" applyFill="1" applyBorder="1" applyAlignment="1" applyProtection="1">
      <alignment horizontal="center" shrinkToFit="1"/>
    </xf>
    <xf numFmtId="0" fontId="17" fillId="14" borderId="1" xfId="0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14" borderId="9" xfId="0" applyNumberFormat="1" applyFont="1" applyFill="1" applyBorder="1" applyAlignment="1" applyProtection="1">
      <alignment horizontal="center" vertical="center" wrapText="1"/>
    </xf>
    <xf numFmtId="0" fontId="4" fillId="14" borderId="6" xfId="0" applyNumberFormat="1" applyFont="1" applyFill="1" applyBorder="1" applyAlignment="1" applyProtection="1">
      <alignment horizontal="center" vertical="center" wrapText="1"/>
    </xf>
    <xf numFmtId="0" fontId="4" fillId="14" borderId="9" xfId="0" applyFont="1" applyFill="1" applyBorder="1" applyAlignment="1" applyProtection="1">
      <alignment horizontal="center" vertical="center"/>
    </xf>
    <xf numFmtId="0" fontId="4" fillId="14" borderId="6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/>
    </xf>
    <xf numFmtId="0" fontId="0" fillId="5" borderId="11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4" fillId="13" borderId="1" xfId="0" applyFont="1" applyFill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center" shrinkToFit="1"/>
    </xf>
    <xf numFmtId="0" fontId="4" fillId="12" borderId="1" xfId="0" applyFont="1" applyFill="1" applyBorder="1" applyAlignment="1" applyProtection="1">
      <alignment horizontal="center"/>
      <protection locked="0"/>
    </xf>
    <xf numFmtId="0" fontId="2" fillId="12" borderId="1" xfId="0" applyFont="1" applyFill="1" applyBorder="1" applyAlignment="1" applyProtection="1">
      <alignment horizontal="center"/>
    </xf>
    <xf numFmtId="0" fontId="0" fillId="12" borderId="1" xfId="0" applyFill="1" applyBorder="1" applyAlignment="1" applyProtection="1">
      <alignment horizontal="center" vertical="center"/>
    </xf>
    <xf numFmtId="0" fontId="0" fillId="12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4" fillId="9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 wrapText="1"/>
    </xf>
    <xf numFmtId="0" fontId="6" fillId="6" borderId="1" xfId="1" applyFill="1" applyBorder="1" applyAlignment="1">
      <alignment horizontal="center" vertical="center"/>
    </xf>
    <xf numFmtId="164" fontId="9" fillId="11" borderId="0" xfId="3" applyNumberFormat="1" applyFont="1" applyFill="1" applyBorder="1" applyAlignment="1">
      <alignment horizontal="center" vertical="center"/>
    </xf>
    <xf numFmtId="164" fontId="9" fillId="11" borderId="13" xfId="3" applyNumberFormat="1" applyFont="1" applyFill="1" applyBorder="1" applyAlignment="1">
      <alignment horizontal="center" vertical="center"/>
    </xf>
  </cellXfs>
  <cellStyles count="5">
    <cellStyle name="Komma" xfId="2" builtinId="3"/>
    <cellStyle name="Standard" xfId="0" builtinId="0"/>
    <cellStyle name="Standard 2" xfId="1"/>
    <cellStyle name="Standard 3" xfId="4"/>
    <cellStyle name="Währung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1304925</xdr:colOff>
          <xdr:row>1</xdr:row>
          <xdr:rowOff>0</xdr:rowOff>
        </xdr:from>
        <xdr:to>
          <xdr:col>2</xdr:col>
          <xdr:colOff>2266950</xdr:colOff>
          <xdr:row>1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Schaltfläche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B1:M27"/>
  <sheetViews>
    <sheetView showGridLines="0" tabSelected="1" zoomScale="130" zoomScaleNormal="130" workbookViewId="0">
      <selection activeCell="D4" sqref="D4:F8"/>
    </sheetView>
  </sheetViews>
  <sheetFormatPr baseColWidth="10" defaultRowHeight="15" x14ac:dyDescent="0.25"/>
  <cols>
    <col min="1" max="2" width="11.42578125" style="84"/>
    <col min="3" max="3" width="35.140625" style="84" customWidth="1"/>
    <col min="4" max="6" width="11.42578125" style="84"/>
    <col min="7" max="7" width="17.5703125" style="84" customWidth="1"/>
    <col min="8" max="8" width="4.28515625" style="84" customWidth="1"/>
    <col min="9" max="9" width="38.7109375" style="84" customWidth="1"/>
    <col min="10" max="10" width="19.7109375" style="84" bestFit="1" customWidth="1"/>
    <col min="11" max="16384" width="11.42578125" style="84"/>
  </cols>
  <sheetData>
    <row r="1" spans="2:13" ht="18" customHeight="1" x14ac:dyDescent="0.25">
      <c r="D1" s="85" t="s">
        <v>1356</v>
      </c>
      <c r="E1" s="85"/>
      <c r="F1" s="85"/>
      <c r="G1" s="85"/>
      <c r="H1" s="85"/>
      <c r="I1" s="85"/>
      <c r="J1" s="85"/>
    </row>
    <row r="2" spans="2:13" ht="25.5" x14ac:dyDescent="0.25">
      <c r="D2" s="86"/>
      <c r="E2" s="86"/>
      <c r="F2" s="86"/>
      <c r="G2" s="86" t="s">
        <v>1465</v>
      </c>
      <c r="H2" s="86"/>
      <c r="I2" s="86"/>
      <c r="J2" s="86"/>
    </row>
    <row r="3" spans="2:13" ht="25.5" x14ac:dyDescent="0.25">
      <c r="C3" s="87" t="s">
        <v>7</v>
      </c>
      <c r="D3" s="153">
        <v>545983</v>
      </c>
      <c r="E3" s="153"/>
      <c r="F3" s="153"/>
      <c r="G3" s="88">
        <f>D3</f>
        <v>545983</v>
      </c>
      <c r="H3" s="86"/>
      <c r="I3" s="89" t="s">
        <v>1411</v>
      </c>
      <c r="J3" s="90" t="str">
        <f>IF(ISERROR(VLOOKUP(G3,data!A:Y,25,0)),"NO",VLOOKUP(G3,data!A:Y,25,0))</f>
        <v>OK</v>
      </c>
      <c r="K3" s="155">
        <f>G3</f>
        <v>545983</v>
      </c>
      <c r="L3" s="155"/>
    </row>
    <row r="4" spans="2:13" ht="18" x14ac:dyDescent="0.25">
      <c r="C4" s="157" t="s">
        <v>0</v>
      </c>
      <c r="D4" s="156"/>
      <c r="E4" s="156"/>
      <c r="F4" s="156"/>
      <c r="G4" s="158">
        <f>IF($J$3="ok",VLOOKUP(D3,data!A:B,2,0),"no")</f>
        <v>10006001</v>
      </c>
      <c r="I4" s="89" t="s">
        <v>0</v>
      </c>
      <c r="J4" s="154">
        <f>IF(AND(D4="",J3="ok"),G4,D4)</f>
        <v>10006001</v>
      </c>
      <c r="K4" s="154"/>
      <c r="L4" s="154"/>
    </row>
    <row r="5" spans="2:13" ht="18" x14ac:dyDescent="0.25">
      <c r="C5" s="157"/>
      <c r="D5" s="156"/>
      <c r="E5" s="156"/>
      <c r="F5" s="156"/>
      <c r="G5" s="158"/>
      <c r="I5" s="104" t="s">
        <v>1</v>
      </c>
      <c r="J5" s="152" t="str">
        <f>VLOOKUP(J4,Tabelle4!A2:E800,5,0)</f>
        <v>Abdeckkappe 2944/150-R36-32 FBH188  RAL9002</v>
      </c>
      <c r="K5" s="152"/>
      <c r="L5" s="152"/>
    </row>
    <row r="6" spans="2:13" ht="18" x14ac:dyDescent="0.25">
      <c r="C6" s="157"/>
      <c r="D6" s="156"/>
      <c r="E6" s="156"/>
      <c r="F6" s="156"/>
      <c r="G6" s="158"/>
      <c r="H6" s="91"/>
      <c r="I6" s="104" t="s">
        <v>3</v>
      </c>
      <c r="J6" s="152">
        <f>VLOOKUP(J4,Tabelle4!A3:E801,4,0)</f>
        <v>213381</v>
      </c>
      <c r="K6" s="152"/>
      <c r="L6" s="152"/>
    </row>
    <row r="7" spans="2:13" ht="18" x14ac:dyDescent="0.25">
      <c r="C7" s="157"/>
      <c r="D7" s="156"/>
      <c r="E7" s="156"/>
      <c r="F7" s="156"/>
      <c r="G7" s="158"/>
      <c r="H7" s="91"/>
      <c r="I7" s="104" t="s">
        <v>20</v>
      </c>
      <c r="J7" s="152" t="str">
        <f>VLOOKUP(J4,Tabelle4!A4:E802,3,0)</f>
        <v>W-F7440   50</v>
      </c>
      <c r="K7" s="152"/>
      <c r="L7" s="152"/>
    </row>
    <row r="8" spans="2:13" ht="18" x14ac:dyDescent="0.25">
      <c r="C8" s="157"/>
      <c r="D8" s="156"/>
      <c r="E8" s="156"/>
      <c r="F8" s="156"/>
      <c r="G8" s="158"/>
      <c r="H8" s="91"/>
      <c r="I8" s="104" t="s">
        <v>6</v>
      </c>
      <c r="J8" s="152" t="str">
        <f>VLOOKUP(J4,Tabelle4!A5:E803,2,0)</f>
        <v xml:space="preserve"> TR33970 A</v>
      </c>
      <c r="K8" s="152"/>
      <c r="L8" s="152"/>
    </row>
    <row r="9" spans="2:13" ht="21" x14ac:dyDescent="0.35">
      <c r="C9" s="157" t="s">
        <v>19</v>
      </c>
      <c r="D9" s="159"/>
      <c r="E9" s="159"/>
      <c r="F9" s="159"/>
      <c r="G9" s="158">
        <f>VLOOKUP(K3,data!A:G,7,0)</f>
        <v>20000379</v>
      </c>
      <c r="H9" s="91"/>
      <c r="I9" s="92" t="s">
        <v>1467</v>
      </c>
      <c r="J9" s="139">
        <f>IF(D9="",G9,D9)</f>
        <v>20000379</v>
      </c>
      <c r="K9" s="139"/>
      <c r="L9" s="139"/>
    </row>
    <row r="10" spans="2:13" ht="18" x14ac:dyDescent="0.25">
      <c r="C10" s="157"/>
      <c r="D10" s="159"/>
      <c r="E10" s="159"/>
      <c r="F10" s="159"/>
      <c r="G10" s="158"/>
      <c r="I10" s="105" t="s">
        <v>1362</v>
      </c>
      <c r="J10" s="138" t="str">
        <f>VLOOKUP(J9,'material ident'!A:C,2,0)</f>
        <v>PA6 GF50 Grivory GV-
5H natur</v>
      </c>
      <c r="K10" s="138"/>
      <c r="L10" s="138"/>
    </row>
    <row r="11" spans="2:13" ht="15" customHeight="1" x14ac:dyDescent="0.25">
      <c r="C11" s="157"/>
      <c r="D11" s="159"/>
      <c r="E11" s="159"/>
      <c r="F11" s="159"/>
      <c r="G11" s="158"/>
      <c r="H11" s="93"/>
      <c r="I11" s="105" t="s">
        <v>1362</v>
      </c>
      <c r="J11" s="138" t="str">
        <f>VLOOKUP(J9,'material ident'!A:C,3,0)</f>
        <v>PA6 GF</v>
      </c>
      <c r="K11" s="138"/>
      <c r="L11" s="138"/>
    </row>
    <row r="12" spans="2:13" ht="15" customHeight="1" x14ac:dyDescent="0.25">
      <c r="C12" s="157"/>
      <c r="D12" s="159"/>
      <c r="E12" s="159"/>
      <c r="F12" s="159"/>
      <c r="G12" s="158"/>
      <c r="H12" s="93"/>
      <c r="I12" s="105" t="s">
        <v>1377</v>
      </c>
      <c r="J12" s="138" t="str">
        <f>VLOOKUP(J9,'material ident'!A:E,5,0)</f>
        <v>Barlog</v>
      </c>
      <c r="K12" s="138"/>
      <c r="L12" s="138"/>
    </row>
    <row r="13" spans="2:13" ht="25.5" customHeight="1" x14ac:dyDescent="0.5">
      <c r="C13" s="157"/>
      <c r="D13" s="159"/>
      <c r="E13" s="159"/>
      <c r="F13" s="159"/>
      <c r="G13" s="158"/>
      <c r="H13" s="93"/>
      <c r="I13" s="105" t="s">
        <v>1473</v>
      </c>
      <c r="J13" s="109"/>
      <c r="K13" s="110">
        <f>VLOOKUP(J9,'material ident'!A:J,10,0)*J23/1000</f>
        <v>0</v>
      </c>
      <c r="L13" s="108"/>
    </row>
    <row r="14" spans="2:13" ht="31.5" customHeight="1" x14ac:dyDescent="0.25">
      <c r="C14" s="160" t="s">
        <v>1355</v>
      </c>
      <c r="D14" s="159"/>
      <c r="E14" s="159"/>
      <c r="F14" s="159"/>
      <c r="G14" s="158">
        <f>IF(ISERROR(VLOOKUP(K3,data!A:I,9,0)),0,VLOOKUP(K3,data!A:I,9,0))</f>
        <v>28800</v>
      </c>
      <c r="H14" s="93"/>
      <c r="I14" s="142" t="s">
        <v>1355</v>
      </c>
      <c r="J14" s="144">
        <f>D14+G14</f>
        <v>28800</v>
      </c>
      <c r="K14" s="144"/>
      <c r="L14" s="144"/>
    </row>
    <row r="15" spans="2:13" ht="15" customHeight="1" x14ac:dyDescent="0.25">
      <c r="B15" s="95"/>
      <c r="C15" s="160"/>
      <c r="D15" s="159"/>
      <c r="E15" s="159"/>
      <c r="F15" s="159"/>
      <c r="G15" s="158"/>
      <c r="H15" s="96"/>
      <c r="I15" s="143"/>
      <c r="J15" s="145"/>
      <c r="K15" s="145"/>
      <c r="L15" s="145"/>
      <c r="M15" s="95"/>
    </row>
    <row r="16" spans="2:13" ht="21" x14ac:dyDescent="0.35">
      <c r="C16" s="160" t="s">
        <v>1469</v>
      </c>
      <c r="D16" s="159"/>
      <c r="E16" s="159"/>
      <c r="F16" s="159"/>
      <c r="G16" s="158">
        <f>VLOOKUP(K3,data!A:H,8,0)</f>
        <v>0</v>
      </c>
      <c r="H16" s="93"/>
      <c r="I16" s="98" t="s">
        <v>1469</v>
      </c>
      <c r="J16" s="146">
        <f>IF(D16="",G16,D16)</f>
        <v>0</v>
      </c>
      <c r="K16" s="146"/>
      <c r="L16" s="146"/>
    </row>
    <row r="17" spans="3:12" ht="15" customHeight="1" x14ac:dyDescent="0.25">
      <c r="C17" s="160"/>
      <c r="D17" s="159"/>
      <c r="E17" s="159"/>
      <c r="F17" s="159"/>
      <c r="G17" s="158"/>
      <c r="H17" s="93"/>
      <c r="I17" s="98" t="s">
        <v>1470</v>
      </c>
      <c r="J17" s="141" t="str">
        <f>IF(ISERROR(VLOOKUP(J16,'farbe ident'!A:B,2,0)),"NO",VLOOKUP(J16,'farbe ident'!A:B,2,0))</f>
        <v>NO</v>
      </c>
      <c r="K17" s="141"/>
      <c r="L17" s="141"/>
    </row>
    <row r="18" spans="3:12" ht="32.25" thickBot="1" x14ac:dyDescent="0.3">
      <c r="C18" s="94" t="s">
        <v>1354</v>
      </c>
      <c r="D18" s="151"/>
      <c r="E18" s="151"/>
      <c r="F18" s="151"/>
      <c r="G18" s="88">
        <f>IF(ISERROR(VLOOKUP(K3,data!A:J,10,0)),0,VLOOKUP(K3,data!A:J,10,0))</f>
        <v>0</v>
      </c>
      <c r="H18" s="93"/>
      <c r="I18" s="98" t="s">
        <v>1354</v>
      </c>
      <c r="J18" s="140">
        <f>G18+D18</f>
        <v>0</v>
      </c>
      <c r="K18" s="140"/>
      <c r="L18" s="140"/>
    </row>
    <row r="19" spans="3:12" ht="18.75" thickBot="1" x14ac:dyDescent="0.3">
      <c r="C19" s="117" t="s">
        <v>279</v>
      </c>
      <c r="D19" s="118"/>
      <c r="E19" s="118"/>
      <c r="F19" s="118"/>
      <c r="G19" s="119"/>
      <c r="H19" s="120"/>
      <c r="I19" s="118"/>
      <c r="J19" s="119"/>
      <c r="K19" s="119"/>
      <c r="L19" s="121"/>
    </row>
    <row r="20" spans="3:12" ht="18" x14ac:dyDescent="0.25">
      <c r="C20" s="99" t="s">
        <v>22</v>
      </c>
      <c r="D20" s="147"/>
      <c r="E20" s="148"/>
      <c r="F20" s="149"/>
      <c r="G20" s="97">
        <f>IF(ISERROR(VLOOKUP(K3,data!A:K,11,0)),0,VLOOKUP(K3,data!A:K,11,0))</f>
        <v>11</v>
      </c>
      <c r="H20" s="93"/>
      <c r="I20" s="99" t="s">
        <v>22</v>
      </c>
      <c r="J20" s="131">
        <f t="shared" ref="J20:J21" si="0">G20+D20</f>
        <v>11</v>
      </c>
      <c r="K20" s="131"/>
      <c r="L20" s="131"/>
    </row>
    <row r="21" spans="3:12" ht="18" x14ac:dyDescent="0.25">
      <c r="C21" s="100" t="s">
        <v>21</v>
      </c>
      <c r="D21" s="150"/>
      <c r="E21" s="150"/>
      <c r="F21" s="150"/>
      <c r="G21" s="97">
        <f>IF(ISERROR(VLOOKUP(K3,data!A:L,12,0)),0,VLOOKUP(K3,data!A:L,12,0))</f>
        <v>6.1</v>
      </c>
      <c r="H21" s="93"/>
      <c r="I21" s="100" t="s">
        <v>21</v>
      </c>
      <c r="J21" s="131">
        <f t="shared" si="0"/>
        <v>6.1</v>
      </c>
      <c r="K21" s="131"/>
      <c r="L21" s="131"/>
    </row>
    <row r="22" spans="3:12" ht="18" x14ac:dyDescent="0.25">
      <c r="C22" s="100" t="s">
        <v>23</v>
      </c>
      <c r="D22" s="122"/>
      <c r="E22" s="123"/>
      <c r="F22" s="124"/>
      <c r="G22" s="97">
        <f>IF(ISERROR(VLOOKUP(K3,data!A:M,13,0)),0,VLOOKUP(K3,data!A:M,13,0))</f>
        <v>26.1</v>
      </c>
      <c r="H22" s="93"/>
      <c r="I22" s="100" t="s">
        <v>23</v>
      </c>
      <c r="J22" s="131">
        <f>G22+D22</f>
        <v>26.1</v>
      </c>
      <c r="K22" s="131"/>
      <c r="L22" s="131"/>
    </row>
    <row r="23" spans="3:12" ht="18" x14ac:dyDescent="0.25">
      <c r="C23" s="100" t="s">
        <v>1472</v>
      </c>
      <c r="D23" s="135"/>
      <c r="E23" s="136"/>
      <c r="F23" s="137"/>
      <c r="G23" s="97">
        <f>IF(ISERROR(VLOOKUP(K3,data!A:N,14,0)),0,VLOOKUP(K3,data!A:N,14,0))</f>
        <v>43.2</v>
      </c>
      <c r="H23" s="93"/>
      <c r="I23" s="100" t="s">
        <v>1472</v>
      </c>
      <c r="J23" s="131">
        <f>G23+D20+D21+D22</f>
        <v>43.2</v>
      </c>
      <c r="K23" s="131"/>
      <c r="L23" s="131"/>
    </row>
    <row r="24" spans="3:12" x14ac:dyDescent="0.25">
      <c r="C24" s="101" t="s">
        <v>18</v>
      </c>
      <c r="D24" s="125"/>
      <c r="E24" s="126"/>
      <c r="F24" s="127"/>
      <c r="I24" s="134" t="s">
        <v>18</v>
      </c>
      <c r="J24" s="132">
        <f>D24</f>
        <v>0</v>
      </c>
      <c r="K24" s="132"/>
      <c r="L24" s="132"/>
    </row>
    <row r="25" spans="3:12" x14ac:dyDescent="0.25">
      <c r="C25" s="100"/>
      <c r="D25" s="128"/>
      <c r="E25" s="129"/>
      <c r="F25" s="130"/>
      <c r="I25" s="134"/>
      <c r="J25" s="132"/>
      <c r="K25" s="132"/>
      <c r="L25" s="132"/>
    </row>
    <row r="26" spans="3:12" x14ac:dyDescent="0.25">
      <c r="C26" s="102" t="s">
        <v>1468</v>
      </c>
      <c r="D26" s="122"/>
      <c r="E26" s="123"/>
      <c r="F26" s="124"/>
      <c r="I26" s="102" t="s">
        <v>1468</v>
      </c>
      <c r="J26" s="133"/>
      <c r="K26" s="133"/>
      <c r="L26" s="133"/>
    </row>
    <row r="27" spans="3:12" x14ac:dyDescent="0.25">
      <c r="C27" s="103"/>
      <c r="D27" s="95"/>
      <c r="E27" s="95"/>
      <c r="F27" s="95"/>
      <c r="G27" s="95"/>
      <c r="I27" s="100" t="s">
        <v>1471</v>
      </c>
      <c r="J27" s="114">
        <f ca="1">TODAY()</f>
        <v>41948</v>
      </c>
      <c r="K27" s="115"/>
      <c r="L27" s="116"/>
    </row>
  </sheetData>
  <mergeCells count="44">
    <mergeCell ref="C16:C17"/>
    <mergeCell ref="D16:F17"/>
    <mergeCell ref="G16:G17"/>
    <mergeCell ref="C14:C15"/>
    <mergeCell ref="D14:F15"/>
    <mergeCell ref="G14:G15"/>
    <mergeCell ref="C4:C8"/>
    <mergeCell ref="G4:G8"/>
    <mergeCell ref="C9:C13"/>
    <mergeCell ref="D9:F13"/>
    <mergeCell ref="G9:G13"/>
    <mergeCell ref="J5:L5"/>
    <mergeCell ref="D3:F3"/>
    <mergeCell ref="J4:L4"/>
    <mergeCell ref="K3:L3"/>
    <mergeCell ref="D4:F8"/>
    <mergeCell ref="J6:L6"/>
    <mergeCell ref="J7:L7"/>
    <mergeCell ref="J8:L8"/>
    <mergeCell ref="I14:I15"/>
    <mergeCell ref="J14:L15"/>
    <mergeCell ref="J16:L16"/>
    <mergeCell ref="D20:F20"/>
    <mergeCell ref="D21:F21"/>
    <mergeCell ref="D18:F18"/>
    <mergeCell ref="J10:L10"/>
    <mergeCell ref="J11:L11"/>
    <mergeCell ref="J12:L12"/>
    <mergeCell ref="J9:L9"/>
    <mergeCell ref="J18:L18"/>
    <mergeCell ref="J17:L17"/>
    <mergeCell ref="J27:L27"/>
    <mergeCell ref="C19:L19"/>
    <mergeCell ref="D26:F26"/>
    <mergeCell ref="D24:F25"/>
    <mergeCell ref="J23:L23"/>
    <mergeCell ref="J24:L25"/>
    <mergeCell ref="J26:L26"/>
    <mergeCell ref="I24:I25"/>
    <mergeCell ref="D23:F23"/>
    <mergeCell ref="J20:L20"/>
    <mergeCell ref="J21:L21"/>
    <mergeCell ref="J22:L22"/>
    <mergeCell ref="D22:F22"/>
  </mergeCells>
  <dataValidations count="2">
    <dataValidation errorStyle="warning" allowBlank="1" showInputMessage="1" showErrorMessage="1" errorTitle="erroe" sqref="G3:G4"/>
    <dataValidation allowBlank="1" showInputMessage="1" sqref="J4:L4"/>
  </dataValidations>
  <pageMargins left="0.7" right="0.7" top="0.78740157499999996" bottom="0.78740157499999996" header="0.3" footer="0.3"/>
  <pageSetup paperSize="9" scale="4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ord1">
                <anchor moveWithCells="1" sizeWithCells="1">
                  <from>
                    <xdr:col>2</xdr:col>
                    <xdr:colOff>1304925</xdr:colOff>
                    <xdr:row>1</xdr:row>
                    <xdr:rowOff>0</xdr:rowOff>
                  </from>
                  <to>
                    <xdr:col>2</xdr:col>
                    <xdr:colOff>2266950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>
          <x14:formula1>
            <xm:f>Tabelle4!$A$2:$A$800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Y5"/>
  <sheetViews>
    <sheetView workbookViewId="0">
      <selection activeCell="A2" sqref="A2:Y2"/>
    </sheetView>
  </sheetViews>
  <sheetFormatPr baseColWidth="10" defaultRowHeight="15" x14ac:dyDescent="0.25"/>
  <cols>
    <col min="3" max="3" width="46" bestFit="1" customWidth="1"/>
    <col min="9" max="9" width="16.85546875" bestFit="1" customWidth="1"/>
  </cols>
  <sheetData>
    <row r="1" spans="1:25" x14ac:dyDescent="0.25">
      <c r="A1" s="17" t="s">
        <v>7</v>
      </c>
      <c r="B1" s="17" t="s">
        <v>0</v>
      </c>
      <c r="C1" s="17" t="s">
        <v>1</v>
      </c>
      <c r="D1" s="17" t="s">
        <v>6</v>
      </c>
      <c r="E1" s="17" t="s">
        <v>2</v>
      </c>
      <c r="F1" s="17" t="s">
        <v>3</v>
      </c>
      <c r="G1" s="17" t="s">
        <v>5</v>
      </c>
      <c r="H1" s="17" t="s">
        <v>4</v>
      </c>
      <c r="I1" s="17" t="s">
        <v>8</v>
      </c>
      <c r="J1" s="17" t="s">
        <v>9</v>
      </c>
      <c r="K1" s="19" t="s">
        <v>13</v>
      </c>
      <c r="L1" s="19" t="s">
        <v>12</v>
      </c>
      <c r="M1" s="23" t="s">
        <v>11</v>
      </c>
      <c r="N1" s="19" t="s">
        <v>15</v>
      </c>
      <c r="O1" s="19" t="s">
        <v>24</v>
      </c>
      <c r="P1" s="19" t="s">
        <v>16</v>
      </c>
      <c r="Q1" s="19" t="s">
        <v>17</v>
      </c>
      <c r="R1" s="17" t="s">
        <v>1412</v>
      </c>
      <c r="S1" s="17" t="s">
        <v>1413</v>
      </c>
      <c r="T1" s="111" t="s">
        <v>1461</v>
      </c>
      <c r="U1" s="17" t="s">
        <v>1474</v>
      </c>
      <c r="V1" s="15" t="s">
        <v>1462</v>
      </c>
      <c r="W1" s="15" t="s">
        <v>1463</v>
      </c>
      <c r="X1" s="15" t="s">
        <v>1464</v>
      </c>
      <c r="Y1" s="15" t="s">
        <v>1466</v>
      </c>
    </row>
    <row r="2" spans="1:25" x14ac:dyDescent="0.25">
      <c r="A2">
        <f>neumask!K3</f>
        <v>545983</v>
      </c>
      <c r="B2">
        <f>neumask!J4</f>
        <v>10006001</v>
      </c>
      <c r="C2" t="str">
        <f>neumask!J5</f>
        <v>Abdeckkappe 2944/150-R36-32 FBH188  RAL9002</v>
      </c>
      <c r="D2" t="str">
        <f>neumask!J8</f>
        <v xml:space="preserve"> TR33970 A</v>
      </c>
      <c r="E2" t="str">
        <f>neumask!J7</f>
        <v>W-F7440   50</v>
      </c>
      <c r="F2">
        <f>neumask!J6</f>
        <v>213381</v>
      </c>
      <c r="G2">
        <f>neumask!J9</f>
        <v>20000379</v>
      </c>
      <c r="H2">
        <f>neumask!J16</f>
        <v>0</v>
      </c>
      <c r="I2">
        <f>neumask!J14</f>
        <v>28800</v>
      </c>
      <c r="J2">
        <f>neumask!J18</f>
        <v>0</v>
      </c>
      <c r="K2">
        <f>neumask!J20</f>
        <v>11</v>
      </c>
      <c r="L2">
        <f>neumask!J21</f>
        <v>6.1</v>
      </c>
      <c r="M2">
        <f>neumask!J22</f>
        <v>26.1</v>
      </c>
      <c r="N2">
        <f>neumask!J23</f>
        <v>43.2</v>
      </c>
      <c r="O2">
        <f>neumask!J26</f>
        <v>0</v>
      </c>
      <c r="P2" s="12">
        <f ca="1">neumask!J27</f>
        <v>41948</v>
      </c>
      <c r="Q2">
        <f>neumask!J24</f>
        <v>0</v>
      </c>
      <c r="R2" t="str">
        <f>neumask!J10</f>
        <v>PA6 GF50 Grivory GV-
5H natur</v>
      </c>
      <c r="S2" t="str">
        <f>neumask!J11</f>
        <v>PA6 GF</v>
      </c>
      <c r="T2" s="107">
        <f>neumask!K13</f>
        <v>0</v>
      </c>
      <c r="U2" s="107" t="str">
        <f>neumask!J12</f>
        <v>Barlog</v>
      </c>
      <c r="Y2" t="s">
        <v>1475</v>
      </c>
    </row>
    <row r="5" spans="1:25" x14ac:dyDescent="0.25">
      <c r="T5" s="17"/>
      <c r="U5" s="11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Y23"/>
  <sheetViews>
    <sheetView zoomScale="70" zoomScaleNormal="70" workbookViewId="0">
      <pane ySplit="2" topLeftCell="A3" activePane="bottomLeft" state="frozen"/>
      <selection pane="bottomLeft" activeCell="H28" sqref="H28"/>
    </sheetView>
  </sheetViews>
  <sheetFormatPr baseColWidth="10" defaultColWidth="11.42578125" defaultRowHeight="15" x14ac:dyDescent="0.25"/>
  <cols>
    <col min="1" max="1" width="16.140625" style="15" bestFit="1" customWidth="1"/>
    <col min="2" max="2" width="13.28515625" style="15" bestFit="1" customWidth="1"/>
    <col min="3" max="3" width="18.42578125" style="15" bestFit="1" customWidth="1"/>
    <col min="4" max="4" width="18.42578125" style="15" customWidth="1"/>
    <col min="5" max="5" width="16.85546875" style="15" bestFit="1" customWidth="1"/>
    <col min="6" max="6" width="9.42578125" style="15" bestFit="1" customWidth="1"/>
    <col min="7" max="7" width="16.5703125" style="15" bestFit="1" customWidth="1"/>
    <col min="8" max="8" width="14.5703125" style="15" bestFit="1" customWidth="1"/>
    <col min="9" max="9" width="16.85546875" style="15" bestFit="1" customWidth="1"/>
    <col min="10" max="10" width="26.85546875" style="15" bestFit="1" customWidth="1"/>
    <col min="11" max="11" width="20.140625" style="15" bestFit="1" customWidth="1"/>
    <col min="12" max="12" width="11" style="15" bestFit="1" customWidth="1"/>
    <col min="13" max="13" width="7" style="15" customWidth="1"/>
    <col min="14" max="14" width="12.42578125" style="15" bestFit="1" customWidth="1"/>
    <col min="15" max="15" width="12.42578125" style="15" customWidth="1"/>
    <col min="16" max="16" width="11.42578125" style="18"/>
    <col min="17" max="17" width="36.85546875" style="15" bestFit="1" customWidth="1"/>
    <col min="18" max="18" width="78.85546875" style="15" bestFit="1" customWidth="1"/>
    <col min="19" max="19" width="11.42578125" style="15"/>
    <col min="20" max="21" width="15.85546875" style="76" customWidth="1"/>
    <col min="22" max="22" width="31.5703125" style="15" bestFit="1" customWidth="1"/>
    <col min="23" max="16384" width="11.42578125" style="15"/>
  </cols>
  <sheetData>
    <row r="1" spans="1:25" ht="18.75" x14ac:dyDescent="0.25">
      <c r="A1" s="22" t="s">
        <v>10</v>
      </c>
      <c r="C1" s="21"/>
      <c r="D1" s="21"/>
      <c r="E1" s="21"/>
      <c r="F1" s="21"/>
      <c r="G1" s="21"/>
      <c r="H1" s="21"/>
      <c r="I1" s="21"/>
      <c r="J1" s="20"/>
      <c r="K1" s="78" t="s">
        <v>14</v>
      </c>
      <c r="L1" s="79"/>
      <c r="M1" s="79"/>
      <c r="N1" s="80"/>
      <c r="O1" s="161" t="s">
        <v>18</v>
      </c>
      <c r="P1" s="161"/>
      <c r="Q1" s="161"/>
      <c r="Y1" s="15" t="str">
        <f>IF(A1&lt;&gt;0,"OK","")</f>
        <v>OK</v>
      </c>
    </row>
    <row r="2" spans="1:25" x14ac:dyDescent="0.25">
      <c r="A2" s="17" t="s">
        <v>7</v>
      </c>
      <c r="B2" s="17" t="s">
        <v>0</v>
      </c>
      <c r="C2" s="17" t="s">
        <v>1</v>
      </c>
      <c r="D2" s="17" t="s">
        <v>6</v>
      </c>
      <c r="E2" s="17" t="s">
        <v>2</v>
      </c>
      <c r="F2" s="17" t="s">
        <v>3</v>
      </c>
      <c r="G2" s="17" t="s">
        <v>5</v>
      </c>
      <c r="H2" s="17" t="s">
        <v>4</v>
      </c>
      <c r="I2" s="17" t="s">
        <v>8</v>
      </c>
      <c r="J2" s="17" t="s">
        <v>9</v>
      </c>
      <c r="K2" s="19" t="s">
        <v>13</v>
      </c>
      <c r="L2" s="19" t="s">
        <v>12</v>
      </c>
      <c r="M2" s="23" t="s">
        <v>11</v>
      </c>
      <c r="N2" s="19" t="s">
        <v>15</v>
      </c>
      <c r="O2" s="19" t="s">
        <v>24</v>
      </c>
      <c r="P2" s="113" t="s">
        <v>16</v>
      </c>
      <c r="Q2" s="19" t="s">
        <v>17</v>
      </c>
      <c r="R2" s="15" t="s">
        <v>1412</v>
      </c>
      <c r="S2" s="15" t="s">
        <v>1413</v>
      </c>
      <c r="T2" s="76" t="s">
        <v>1461</v>
      </c>
      <c r="U2" s="76" t="s">
        <v>1474</v>
      </c>
      <c r="V2" s="15" t="s">
        <v>1462</v>
      </c>
      <c r="W2" s="15" t="s">
        <v>1463</v>
      </c>
      <c r="X2" s="15" t="s">
        <v>1464</v>
      </c>
      <c r="Y2" s="15" t="str">
        <f>IF(A2&lt;&gt;0,"OK","")</f>
        <v>OK</v>
      </c>
    </row>
    <row r="3" spans="1:25" ht="18" x14ac:dyDescent="0.25">
      <c r="A3" s="15">
        <v>545983</v>
      </c>
      <c r="B3" s="112">
        <v>10006001</v>
      </c>
      <c r="C3" s="16" t="s">
        <v>656</v>
      </c>
      <c r="D3" s="15" t="s">
        <v>627</v>
      </c>
      <c r="E3" s="15" t="s">
        <v>616</v>
      </c>
      <c r="F3" s="15">
        <v>213381</v>
      </c>
      <c r="G3" s="15">
        <v>20000379</v>
      </c>
      <c r="H3" s="15">
        <v>0</v>
      </c>
      <c r="I3" s="15">
        <v>28800</v>
      </c>
      <c r="J3" s="15">
        <v>0</v>
      </c>
      <c r="K3" s="15">
        <v>11</v>
      </c>
      <c r="L3" s="15">
        <v>6.1</v>
      </c>
      <c r="M3" s="15">
        <v>26.1</v>
      </c>
      <c r="N3" s="17">
        <f t="shared" ref="N3:N23" si="0">K3+L3+M3</f>
        <v>43.2</v>
      </c>
      <c r="O3" s="15" t="s">
        <v>1357</v>
      </c>
      <c r="P3" s="18">
        <v>41934</v>
      </c>
      <c r="Q3" s="15">
        <v>0</v>
      </c>
      <c r="R3" s="68" t="str">
        <f>VLOOKUP(G3,'material ident'!A:C,2,0)</f>
        <v>PA6 GF50 Grivory GV-
5H natur</v>
      </c>
      <c r="S3" s="68" t="str">
        <f>VLOOKUP(G3,'material ident'!A:C,3,0)</f>
        <v>PA6 GF</v>
      </c>
      <c r="T3" s="77">
        <f>VLOOKUP(G3,'material ident'!A:J,10,0)*M3/1000</f>
        <v>0</v>
      </c>
      <c r="U3" s="106" t="str">
        <f>VLOOKUP(G3,'material ident'!A:E,5,0)</f>
        <v>Barlog</v>
      </c>
      <c r="V3" s="15" t="str">
        <f>IF(H3=0,"NO FARB OR ERROR",VLOOKUP(H3,'farbe ident'!$A:$D,2,0))</f>
        <v>NO FARB OR ERROR</v>
      </c>
      <c r="Y3" s="15" t="str">
        <f t="shared" ref="Y3:Y21" si="1">IF(A5&lt;&gt;0,"OK","")</f>
        <v>OK</v>
      </c>
    </row>
    <row r="4" spans="1:25" ht="18" x14ac:dyDescent="0.25">
      <c r="A4" s="15">
        <v>545987</v>
      </c>
      <c r="B4" s="112">
        <v>10051938</v>
      </c>
      <c r="C4" s="16" t="s">
        <v>1225</v>
      </c>
      <c r="D4" s="15" t="s">
        <v>1092</v>
      </c>
      <c r="E4" s="15" t="s">
        <v>1051</v>
      </c>
      <c r="F4" s="15">
        <v>214551</v>
      </c>
      <c r="G4" s="15">
        <v>20000501</v>
      </c>
      <c r="H4" s="15">
        <v>0</v>
      </c>
      <c r="I4" s="15">
        <v>2500</v>
      </c>
      <c r="J4" s="15">
        <v>0</v>
      </c>
      <c r="K4" s="15">
        <v>3.1</v>
      </c>
      <c r="L4" s="15">
        <v>2.8</v>
      </c>
      <c r="M4" s="15">
        <v>5.9</v>
      </c>
      <c r="N4" s="17">
        <f t="shared" si="0"/>
        <v>11.8</v>
      </c>
      <c r="O4" s="15" t="s">
        <v>1357</v>
      </c>
      <c r="P4" s="18">
        <v>41934</v>
      </c>
      <c r="Q4" s="15">
        <v>0</v>
      </c>
      <c r="R4" s="68" t="str">
        <f>VLOOKUP(G4,'material ident'!A:C,2,0)</f>
        <v>PA6 GF40 schalgz.schwarz</v>
      </c>
      <c r="S4" s="68" t="str">
        <f>VLOOKUP(G4,'material ident'!A:C,3,0)</f>
        <v>PA6 GF</v>
      </c>
      <c r="T4" s="77">
        <f>VLOOKUP(G4,'material ident'!A:J,10,0)*M4/1000</f>
        <v>0</v>
      </c>
      <c r="U4" s="106" t="str">
        <f>VLOOKUP(G4,'material ident'!A:E,5,0)</f>
        <v>DSM</v>
      </c>
      <c r="V4" s="15" t="str">
        <f>IF(H4=0,"NO FARB OR ERROR",VLOOKUP(H4,'farbe ident'!$A:$D,2,0))</f>
        <v>NO FARB OR ERROR</v>
      </c>
      <c r="Y4" s="15" t="str">
        <f t="shared" si="1"/>
        <v>OK</v>
      </c>
    </row>
    <row r="5" spans="1:25" ht="18" x14ac:dyDescent="0.25">
      <c r="A5" s="15">
        <v>545987</v>
      </c>
      <c r="B5" s="16">
        <v>10000415</v>
      </c>
      <c r="C5" s="16" t="s">
        <v>1293</v>
      </c>
      <c r="D5" s="15" t="s">
        <v>1160</v>
      </c>
      <c r="E5" s="15" t="s">
        <v>1065</v>
      </c>
      <c r="F5" s="15">
        <v>214574</v>
      </c>
      <c r="G5" s="15">
        <v>20000251</v>
      </c>
      <c r="H5" s="15">
        <v>0</v>
      </c>
      <c r="I5" s="15">
        <v>0</v>
      </c>
      <c r="J5" s="15">
        <v>0</v>
      </c>
      <c r="K5" s="15">
        <v>1.5</v>
      </c>
      <c r="L5" s="15">
        <v>0.8</v>
      </c>
      <c r="M5" s="15">
        <v>2.2999999999999998</v>
      </c>
      <c r="N5" s="17">
        <f t="shared" si="0"/>
        <v>4.5999999999999996</v>
      </c>
      <c r="O5" s="15" t="s">
        <v>1357</v>
      </c>
      <c r="P5" s="18">
        <v>41934</v>
      </c>
      <c r="Q5" s="15">
        <v>0</v>
      </c>
      <c r="R5" s="68" t="str">
        <f>VLOOKUP(G5,'material ident'!A:C,2,0)</f>
        <v>PP RAL9011 schwarz (Re-Compound)</v>
      </c>
      <c r="S5" s="68" t="str">
        <f>VLOOKUP(G5,'material ident'!A:C,3,0)</f>
        <v>PP</v>
      </c>
      <c r="T5" s="77">
        <f>VLOOKUP(G5,'material ident'!A:J,10,0)*M5/1000</f>
        <v>0</v>
      </c>
      <c r="U5" s="106" t="str">
        <f>VLOOKUP(G5,'material ident'!A:E,5,0)</f>
        <v>AKG</v>
      </c>
      <c r="V5" s="15" t="str">
        <f>IF(H5=0,"NO FARB OR ERROR",VLOOKUP(H5,'farbe ident'!$A:$D,2,0))</f>
        <v>NO FARB OR ERROR</v>
      </c>
      <c r="Y5" s="15" t="str">
        <f t="shared" si="1"/>
        <v>OK</v>
      </c>
    </row>
    <row r="6" spans="1:25" ht="18" x14ac:dyDescent="0.25">
      <c r="A6" s="15">
        <v>542177</v>
      </c>
      <c r="B6" s="16">
        <v>10002501</v>
      </c>
      <c r="C6" s="16" t="s">
        <v>1282</v>
      </c>
      <c r="D6" s="15" t="s">
        <v>1149</v>
      </c>
      <c r="E6" s="15" t="s">
        <v>1062</v>
      </c>
      <c r="F6" s="15">
        <v>214574</v>
      </c>
      <c r="G6" s="15">
        <v>20050420</v>
      </c>
      <c r="H6" s="15">
        <v>20000680</v>
      </c>
      <c r="I6" s="15">
        <v>3300</v>
      </c>
      <c r="J6" s="15">
        <v>0</v>
      </c>
      <c r="K6" s="15">
        <v>17.7</v>
      </c>
      <c r="L6" s="15">
        <v>11.2</v>
      </c>
      <c r="M6" s="15">
        <v>34.4</v>
      </c>
      <c r="N6" s="17">
        <f t="shared" si="0"/>
        <v>63.3</v>
      </c>
      <c r="O6" s="15" t="s">
        <v>1357</v>
      </c>
      <c r="P6" s="18">
        <v>41934</v>
      </c>
      <c r="Q6" s="15" t="s">
        <v>1358</v>
      </c>
      <c r="R6" s="68" t="str">
        <f>VLOOKUP(G6,'material ident'!A:C,2,0)</f>
        <v>PP natur</v>
      </c>
      <c r="S6" s="68" t="str">
        <f>VLOOKUP(G6,'material ident'!A:C,3,0)</f>
        <v>PP</v>
      </c>
      <c r="T6" s="77">
        <f>VLOOKUP(G6,'material ident'!A:J,10,0)*M6/1000</f>
        <v>0</v>
      </c>
      <c r="U6" s="106" t="str">
        <f>VLOOKUP(G6,'material ident'!A:E,5,0)</f>
        <v>SABIC</v>
      </c>
      <c r="V6" s="15" t="str">
        <f>IF(H6=0,"NO FARB OR ERROR",VLOOKUP(H6,'farbe ident'!$A:$D,2,0))</f>
        <v>Fk.grau 7001 PA/PP TM-PE</v>
      </c>
      <c r="Y6" s="15" t="str">
        <f t="shared" si="1"/>
        <v>OK</v>
      </c>
    </row>
    <row r="7" spans="1:25" ht="18" x14ac:dyDescent="0.25">
      <c r="A7" s="15">
        <v>546264</v>
      </c>
      <c r="B7" s="16">
        <v>10008406</v>
      </c>
      <c r="C7" s="16" t="s">
        <v>1303</v>
      </c>
      <c r="D7" s="15" t="s">
        <v>1170</v>
      </c>
      <c r="E7" s="15" t="s">
        <v>1069</v>
      </c>
      <c r="F7" s="15">
        <v>214601</v>
      </c>
      <c r="G7" s="15">
        <v>20050420</v>
      </c>
      <c r="H7" s="15">
        <v>20050442</v>
      </c>
      <c r="I7" s="15">
        <v>7000</v>
      </c>
      <c r="J7" s="15">
        <v>0</v>
      </c>
      <c r="K7" s="15">
        <v>8</v>
      </c>
      <c r="L7" s="15">
        <v>0</v>
      </c>
      <c r="M7" s="15">
        <v>56</v>
      </c>
      <c r="N7" s="17">
        <f t="shared" si="0"/>
        <v>64</v>
      </c>
      <c r="O7" s="15" t="s">
        <v>1357</v>
      </c>
      <c r="P7" s="18">
        <v>41934</v>
      </c>
      <c r="Q7" s="15">
        <v>0</v>
      </c>
      <c r="R7" s="68" t="str">
        <f>VLOOKUP(G7,'material ident'!A:C,2,0)</f>
        <v>PP natur</v>
      </c>
      <c r="S7" s="68" t="str">
        <f>VLOOKUP(G7,'material ident'!A:C,3,0)</f>
        <v>PP</v>
      </c>
      <c r="T7" s="77">
        <f>VLOOKUP(G7,'material ident'!A:J,10,0)*M7/1000</f>
        <v>0</v>
      </c>
      <c r="U7" s="106" t="str">
        <f>VLOOKUP(G7,'material ident'!A:E,5,0)</f>
        <v>SABIC</v>
      </c>
      <c r="V7" s="15" t="str">
        <f>IF(H7=0,"NO FARB OR ERROR",VLOOKUP(H7,'farbe ident'!$A:$D,2,0))</f>
        <v>Fk.schwarz 9011 PP TM-PP</v>
      </c>
      <c r="Y7" s="15" t="str">
        <f t="shared" si="1"/>
        <v>OK</v>
      </c>
    </row>
    <row r="8" spans="1:25" ht="18" x14ac:dyDescent="0.25">
      <c r="A8" s="15">
        <v>545989</v>
      </c>
      <c r="B8" s="16">
        <v>10051938</v>
      </c>
      <c r="C8" s="16" t="s">
        <v>247</v>
      </c>
      <c r="D8" s="15" t="s">
        <v>192</v>
      </c>
      <c r="E8" s="15" t="s">
        <v>158</v>
      </c>
      <c r="F8" s="15">
        <v>212301</v>
      </c>
      <c r="G8" s="15">
        <v>20000605</v>
      </c>
      <c r="H8" s="15">
        <v>20000744</v>
      </c>
      <c r="I8" s="15">
        <v>7200</v>
      </c>
      <c r="J8" s="15">
        <v>0</v>
      </c>
      <c r="K8" s="15">
        <v>1.1000000000000001</v>
      </c>
      <c r="L8" s="15">
        <v>8.3000000000000007</v>
      </c>
      <c r="M8" s="15">
        <v>9.4</v>
      </c>
      <c r="N8" s="17">
        <f t="shared" si="0"/>
        <v>18.8</v>
      </c>
      <c r="O8" s="15" t="s">
        <v>1357</v>
      </c>
      <c r="P8" s="18">
        <v>41934</v>
      </c>
      <c r="Q8" s="15">
        <v>0</v>
      </c>
      <c r="R8" s="68" t="str">
        <f>VLOOKUP(G8,'material ident'!A:C,2,0)</f>
        <v>PA 6 GF30 natur</v>
      </c>
      <c r="S8" s="68" t="str">
        <f>VLOOKUP(G8,'material ident'!A:C,3,0)</f>
        <v>PA6 GF</v>
      </c>
      <c r="T8" s="77">
        <f>VLOOKUP(G8,'material ident'!A:J,10,0)*M8/1000</f>
        <v>0</v>
      </c>
      <c r="U8" s="106" t="str">
        <f>VLOOKUP(G8,'material ident'!A:E,5,0)</f>
        <v>SOFTER</v>
      </c>
      <c r="V8" s="15" t="e">
        <f>IF(H8=0,"NO FARB OR ERROR",VLOOKUP(H8,'farbe ident'!$A:$D,2,0))</f>
        <v>#N/A</v>
      </c>
      <c r="Y8" s="15" t="str">
        <f t="shared" si="1"/>
        <v>OK</v>
      </c>
    </row>
    <row r="9" spans="1:25" ht="18" x14ac:dyDescent="0.25">
      <c r="A9" s="15">
        <v>535683</v>
      </c>
      <c r="B9" s="16">
        <v>10010694</v>
      </c>
      <c r="C9" s="16" t="s">
        <v>239</v>
      </c>
      <c r="D9" s="15" t="s">
        <v>184</v>
      </c>
      <c r="E9" s="15" t="s">
        <v>155</v>
      </c>
      <c r="F9" s="15">
        <v>212301</v>
      </c>
      <c r="G9" s="15">
        <v>20000379</v>
      </c>
      <c r="H9" s="15">
        <v>0</v>
      </c>
      <c r="I9" s="15">
        <v>0</v>
      </c>
      <c r="J9" s="15">
        <v>0</v>
      </c>
      <c r="K9" s="15">
        <v>3</v>
      </c>
      <c r="L9" s="15">
        <v>5</v>
      </c>
      <c r="M9" s="15">
        <v>8</v>
      </c>
      <c r="N9" s="17">
        <f t="shared" si="0"/>
        <v>16</v>
      </c>
      <c r="O9" s="15" t="s">
        <v>1357</v>
      </c>
      <c r="P9" s="18">
        <v>41934</v>
      </c>
      <c r="Q9" s="15">
        <v>0</v>
      </c>
      <c r="R9" s="68" t="str">
        <f>VLOOKUP(G9,'material ident'!A:C,2,0)</f>
        <v>PA6 GF50 Grivory GV-
5H natur</v>
      </c>
      <c r="S9" s="68" t="str">
        <f>VLOOKUP(G9,'material ident'!A:C,3,0)</f>
        <v>PA6 GF</v>
      </c>
      <c r="T9" s="77">
        <f>VLOOKUP(G9,'material ident'!A:J,10,0)*M9/1000</f>
        <v>0</v>
      </c>
      <c r="U9" s="106" t="str">
        <f>VLOOKUP(G9,'material ident'!A:E,5,0)</f>
        <v>Barlog</v>
      </c>
      <c r="V9" s="15" t="str">
        <f>IF(H9=0,"NO FARB OR ERROR",VLOOKUP(H9,'farbe ident'!$A:$D,2,0))</f>
        <v>NO FARB OR ERROR</v>
      </c>
      <c r="Y9" s="15" t="str">
        <f t="shared" si="1"/>
        <v>OK</v>
      </c>
    </row>
    <row r="10" spans="1:25" ht="18" x14ac:dyDescent="0.25">
      <c r="A10" s="15">
        <v>545546</v>
      </c>
      <c r="B10" s="16">
        <v>10012353</v>
      </c>
      <c r="C10" s="16" t="s">
        <v>978</v>
      </c>
      <c r="D10" s="15" t="s">
        <v>818</v>
      </c>
      <c r="E10" s="15" t="s">
        <v>1044</v>
      </c>
      <c r="F10" s="15">
        <v>214541</v>
      </c>
      <c r="G10" s="15">
        <v>200002208</v>
      </c>
      <c r="H10" s="15">
        <v>20000749</v>
      </c>
      <c r="I10" s="15">
        <v>2300</v>
      </c>
      <c r="J10" s="15">
        <v>0</v>
      </c>
      <c r="K10" s="15">
        <v>8.6</v>
      </c>
      <c r="L10" s="15">
        <v>0</v>
      </c>
      <c r="M10" s="15">
        <v>18.600000000000001</v>
      </c>
      <c r="N10" s="17">
        <f t="shared" si="0"/>
        <v>27.200000000000003</v>
      </c>
      <c r="O10" s="15" t="s">
        <v>1357</v>
      </c>
      <c r="P10" s="18">
        <v>41934</v>
      </c>
      <c r="Q10" s="15">
        <v>0</v>
      </c>
      <c r="R10" s="68" t="e">
        <f>VLOOKUP(G10,'material ident'!A:C,2,0)</f>
        <v>#N/A</v>
      </c>
      <c r="S10" s="68" t="e">
        <f>VLOOKUP(G10,'material ident'!A:C,3,0)</f>
        <v>#N/A</v>
      </c>
      <c r="T10" s="77" t="e">
        <f>VLOOKUP(G10,'material ident'!A:J,10,0)*M10/1000</f>
        <v>#N/A</v>
      </c>
      <c r="U10" s="106" t="e">
        <f>VLOOKUP(G10,'material ident'!A:E,5,0)</f>
        <v>#N/A</v>
      </c>
      <c r="V10" s="15" t="str">
        <f>IF(H10=0,"NO FARB OR ERROR",VLOOKUP(H10,'farbe ident'!$A:$D,2,0))</f>
        <v>Fk.grau 7001 PA TM-PA f.PA6 GF30</v>
      </c>
      <c r="Y10" s="15" t="str">
        <f t="shared" si="1"/>
        <v>OK</v>
      </c>
    </row>
    <row r="11" spans="1:25" ht="18" x14ac:dyDescent="0.25">
      <c r="A11" s="15">
        <v>543763</v>
      </c>
      <c r="B11" s="16">
        <v>10005287</v>
      </c>
      <c r="C11" s="16" t="s">
        <v>1255</v>
      </c>
      <c r="D11" s="15" t="s">
        <v>1122</v>
      </c>
      <c r="E11" s="15" t="s">
        <v>1055</v>
      </c>
      <c r="F11" s="15">
        <v>214573</v>
      </c>
      <c r="G11" s="15">
        <v>20050420</v>
      </c>
      <c r="H11" s="15">
        <v>20000730</v>
      </c>
      <c r="I11" s="15">
        <v>400</v>
      </c>
      <c r="J11" s="15">
        <v>0</v>
      </c>
      <c r="K11" s="15">
        <v>0</v>
      </c>
      <c r="L11" s="15">
        <v>1.5</v>
      </c>
      <c r="M11" s="15">
        <v>26.5</v>
      </c>
      <c r="N11" s="17">
        <f t="shared" si="0"/>
        <v>28</v>
      </c>
      <c r="O11" s="15" t="s">
        <v>1357</v>
      </c>
      <c r="P11" s="18">
        <v>41934</v>
      </c>
      <c r="Q11" s="15">
        <v>0</v>
      </c>
      <c r="R11" s="68" t="str">
        <f>VLOOKUP(G11,'material ident'!A:C,2,0)</f>
        <v>PP natur</v>
      </c>
      <c r="S11" s="68" t="str">
        <f>VLOOKUP(G11,'material ident'!A:C,3,0)</f>
        <v>PP</v>
      </c>
      <c r="T11" s="77">
        <f>VLOOKUP(G11,'material ident'!A:J,10,0)*M11/1000</f>
        <v>0</v>
      </c>
      <c r="U11" s="106" t="str">
        <f>VLOOKUP(G11,'material ident'!A:E,5,0)</f>
        <v>SABIC</v>
      </c>
      <c r="V11" s="15" t="str">
        <f>IF(H11=0,"NO FARB OR ERROR",VLOOKUP(H11,'farbe ident'!$A:$D,2,0))</f>
        <v>Fk.grau 7035 PA/PP TM-PE</v>
      </c>
      <c r="Y11" s="15" t="str">
        <f t="shared" si="1"/>
        <v>OK</v>
      </c>
    </row>
    <row r="12" spans="1:25" ht="18" x14ac:dyDescent="0.25">
      <c r="A12" s="15">
        <v>543330</v>
      </c>
      <c r="B12" s="16">
        <v>10005301</v>
      </c>
      <c r="C12" s="16" t="s">
        <v>1280</v>
      </c>
      <c r="D12" s="15" t="s">
        <v>1147</v>
      </c>
      <c r="E12" s="15" t="s">
        <v>1062</v>
      </c>
      <c r="F12" s="15">
        <v>214574</v>
      </c>
      <c r="G12" s="15">
        <v>20000251</v>
      </c>
      <c r="H12" s="15">
        <v>0</v>
      </c>
      <c r="I12" s="15">
        <v>6600</v>
      </c>
      <c r="J12" s="15">
        <v>0</v>
      </c>
      <c r="K12" s="15">
        <v>0</v>
      </c>
      <c r="L12" s="15">
        <v>0</v>
      </c>
      <c r="M12" s="15">
        <v>0</v>
      </c>
      <c r="N12" s="17">
        <f t="shared" si="0"/>
        <v>0</v>
      </c>
      <c r="O12" s="15" t="s">
        <v>1357</v>
      </c>
      <c r="P12" s="18">
        <v>41934</v>
      </c>
      <c r="Q12" s="15">
        <v>0</v>
      </c>
      <c r="R12" s="68" t="str">
        <f>VLOOKUP(G12,'material ident'!A:C,2,0)</f>
        <v>PP RAL9011 schwarz (Re-Compound)</v>
      </c>
      <c r="S12" s="68" t="str">
        <f>VLOOKUP(G12,'material ident'!A:C,3,0)</f>
        <v>PP</v>
      </c>
      <c r="T12" s="77">
        <f>VLOOKUP(G12,'material ident'!A:J,10,0)*M12/1000</f>
        <v>0</v>
      </c>
      <c r="U12" s="106" t="str">
        <f>VLOOKUP(G12,'material ident'!A:E,5,0)</f>
        <v>AKG</v>
      </c>
      <c r="V12" s="15" t="str">
        <f>IF(H12=0,"NO FARB OR ERROR",VLOOKUP(H12,'farbe ident'!$A:$D,2,0))</f>
        <v>NO FARB OR ERROR</v>
      </c>
      <c r="Y12" s="15" t="str">
        <f t="shared" si="1"/>
        <v>OK</v>
      </c>
    </row>
    <row r="13" spans="1:25" ht="18" x14ac:dyDescent="0.25">
      <c r="A13" s="15">
        <v>545148</v>
      </c>
      <c r="B13" s="16">
        <v>10007070</v>
      </c>
      <c r="C13" s="16" t="s">
        <v>976</v>
      </c>
      <c r="D13" s="15" t="s">
        <v>697</v>
      </c>
      <c r="E13" s="15" t="s">
        <v>1044</v>
      </c>
      <c r="F13" s="15">
        <v>214541</v>
      </c>
      <c r="G13" s="15">
        <v>20000208</v>
      </c>
      <c r="H13" s="15">
        <v>20000732</v>
      </c>
      <c r="I13" s="15">
        <v>768</v>
      </c>
      <c r="J13" s="15">
        <v>0</v>
      </c>
      <c r="K13" s="15">
        <v>0</v>
      </c>
      <c r="L13" s="15">
        <v>0</v>
      </c>
      <c r="M13" s="15">
        <v>39</v>
      </c>
      <c r="N13" s="17">
        <f t="shared" si="0"/>
        <v>39</v>
      </c>
      <c r="O13" s="15" t="s">
        <v>1357</v>
      </c>
      <c r="P13" s="18">
        <v>41934</v>
      </c>
      <c r="Q13" s="15">
        <v>0</v>
      </c>
      <c r="R13" s="68" t="str">
        <f>VLOOKUP(G13,'material ident'!A:C,2,0)</f>
        <v>PA6 GF30 Grilon B70
LGF30H natur</v>
      </c>
      <c r="S13" s="68" t="str">
        <f>VLOOKUP(G13,'material ident'!A:C,3,0)</f>
        <v>PA6 GF</v>
      </c>
      <c r="T13" s="77">
        <f>VLOOKUP(G13,'material ident'!A:J,10,0)*M13/1000</f>
        <v>0</v>
      </c>
      <c r="U13" s="106" t="str">
        <f>VLOOKUP(G13,'material ident'!A:E,5,0)</f>
        <v>Barlog</v>
      </c>
      <c r="V13" s="15" t="e">
        <f>IF(H13=0,"NO FARB OR ERROR",VLOOKUP(H13,'farbe ident'!$A:$D,2,0))</f>
        <v>#N/A</v>
      </c>
      <c r="Y13" s="15" t="str">
        <f t="shared" si="1"/>
        <v>OK</v>
      </c>
    </row>
    <row r="14" spans="1:25" ht="18" x14ac:dyDescent="0.25">
      <c r="A14" s="15">
        <v>545665</v>
      </c>
      <c r="B14" s="16">
        <v>10007301</v>
      </c>
      <c r="C14" s="16" t="s">
        <v>974</v>
      </c>
      <c r="D14" s="15" t="s">
        <v>695</v>
      </c>
      <c r="E14" s="15" t="s">
        <v>1044</v>
      </c>
      <c r="F14" s="15">
        <v>214541</v>
      </c>
      <c r="G14" s="15">
        <v>20000208</v>
      </c>
      <c r="H14" s="15">
        <v>732</v>
      </c>
      <c r="I14" s="15">
        <v>2004</v>
      </c>
      <c r="J14" s="15">
        <v>0</v>
      </c>
      <c r="K14" s="15">
        <v>0</v>
      </c>
      <c r="L14" s="15">
        <v>2.5</v>
      </c>
      <c r="M14" s="15">
        <v>21.5</v>
      </c>
      <c r="N14" s="17">
        <f t="shared" si="0"/>
        <v>24</v>
      </c>
      <c r="O14" s="15" t="s">
        <v>1357</v>
      </c>
      <c r="P14" s="18">
        <v>41934</v>
      </c>
      <c r="Q14" s="15">
        <v>0</v>
      </c>
      <c r="R14" s="68" t="str">
        <f>VLOOKUP(G14,'material ident'!A:C,2,0)</f>
        <v>PA6 GF30 Grilon B70
LGF30H natur</v>
      </c>
      <c r="S14" s="68" t="str">
        <f>VLOOKUP(G14,'material ident'!A:C,3,0)</f>
        <v>PA6 GF</v>
      </c>
      <c r="T14" s="77">
        <f>VLOOKUP(G14,'material ident'!A:J,10,0)*M14/1000</f>
        <v>0</v>
      </c>
      <c r="U14" s="106" t="str">
        <f>VLOOKUP(G14,'material ident'!A:E,5,0)</f>
        <v>Barlog</v>
      </c>
      <c r="V14" s="15" t="e">
        <f>IF(H14=0,"NO FARB OR ERROR",VLOOKUP(H14,'farbe ident'!$A:$D,2,0))</f>
        <v>#N/A</v>
      </c>
      <c r="Y14" s="15" t="str">
        <f t="shared" si="1"/>
        <v>OK</v>
      </c>
    </row>
    <row r="15" spans="1:25" ht="18" x14ac:dyDescent="0.25">
      <c r="A15" s="15">
        <v>543535</v>
      </c>
      <c r="B15" s="16">
        <v>10056031</v>
      </c>
      <c r="C15" s="16" t="s">
        <v>1310</v>
      </c>
      <c r="D15" s="15" t="s">
        <v>1177</v>
      </c>
      <c r="E15" s="15" t="s">
        <v>1071</v>
      </c>
      <c r="F15" s="15">
        <v>214601</v>
      </c>
      <c r="G15" s="15">
        <v>0</v>
      </c>
      <c r="H15" s="15">
        <v>0</v>
      </c>
      <c r="I15" s="15">
        <v>20000</v>
      </c>
      <c r="J15" s="15">
        <v>0</v>
      </c>
      <c r="K15" s="15">
        <v>8.5</v>
      </c>
      <c r="L15" s="15">
        <v>0</v>
      </c>
      <c r="M15" s="15">
        <v>263.5</v>
      </c>
      <c r="N15" s="17">
        <f t="shared" si="0"/>
        <v>272</v>
      </c>
      <c r="O15" s="15" t="s">
        <v>1357</v>
      </c>
      <c r="P15" s="18">
        <v>41934</v>
      </c>
      <c r="Q15" s="15">
        <v>0</v>
      </c>
      <c r="R15" s="68" t="e">
        <f>VLOOKUP(G15,'material ident'!A:C,2,0)</f>
        <v>#N/A</v>
      </c>
      <c r="S15" s="68" t="e">
        <f>VLOOKUP(G15,'material ident'!A:C,3,0)</f>
        <v>#N/A</v>
      </c>
      <c r="T15" s="77" t="e">
        <f>VLOOKUP(G15,'material ident'!A:J,10,0)*M15/1000</f>
        <v>#N/A</v>
      </c>
      <c r="U15" s="106" t="e">
        <f>VLOOKUP(G15,'material ident'!A:E,5,0)</f>
        <v>#N/A</v>
      </c>
      <c r="V15" s="15" t="str">
        <f>IF(H15=0,"NO FARB OR ERROR",VLOOKUP(H15,'farbe ident'!$A:$D,2,0))</f>
        <v>NO FARB OR ERROR</v>
      </c>
      <c r="Y15" s="15" t="str">
        <f t="shared" si="1"/>
        <v>OK</v>
      </c>
    </row>
    <row r="16" spans="1:25" ht="18" x14ac:dyDescent="0.25">
      <c r="A16" s="15">
        <v>544481</v>
      </c>
      <c r="B16" s="16">
        <v>10006741</v>
      </c>
      <c r="C16" s="16" t="s">
        <v>272</v>
      </c>
      <c r="D16" s="15" t="s">
        <v>217</v>
      </c>
      <c r="E16" s="15" t="s">
        <v>164</v>
      </c>
      <c r="F16" s="15">
        <v>212301</v>
      </c>
      <c r="G16" s="15">
        <v>20050420</v>
      </c>
      <c r="H16" s="15">
        <v>20000724</v>
      </c>
      <c r="I16" s="15">
        <v>2200</v>
      </c>
      <c r="J16" s="15">
        <v>0</v>
      </c>
      <c r="K16" s="15">
        <v>1.8</v>
      </c>
      <c r="L16" s="15">
        <v>10</v>
      </c>
      <c r="M16" s="15">
        <v>11.8</v>
      </c>
      <c r="N16" s="17">
        <f t="shared" si="0"/>
        <v>23.6</v>
      </c>
      <c r="O16" s="15" t="s">
        <v>1357</v>
      </c>
      <c r="P16" s="18">
        <v>41934</v>
      </c>
      <c r="Q16" s="15">
        <v>0</v>
      </c>
      <c r="R16" s="68" t="str">
        <f>VLOOKUP(G16,'material ident'!A:C,2,0)</f>
        <v>PP natur</v>
      </c>
      <c r="S16" s="68" t="str">
        <f>VLOOKUP(G16,'material ident'!A:C,3,0)</f>
        <v>PP</v>
      </c>
      <c r="T16" s="77">
        <f>VLOOKUP(G16,'material ident'!A:J,10,0)*M16/1000</f>
        <v>0</v>
      </c>
      <c r="U16" s="106" t="str">
        <f>VLOOKUP(G16,'material ident'!A:E,5,0)</f>
        <v>SABIC</v>
      </c>
      <c r="V16" s="15" t="str">
        <f>IF(H16=0,"NO FARB OR ERROR",VLOOKUP(H16,'farbe ident'!$A:$D,2,0))</f>
        <v>Fk.grau 9002 PP TM-PP</v>
      </c>
      <c r="Y16" s="15" t="str">
        <f t="shared" si="1"/>
        <v>OK</v>
      </c>
    </row>
    <row r="17" spans="1:25" ht="18" x14ac:dyDescent="0.25">
      <c r="A17" s="15">
        <v>543541</v>
      </c>
      <c r="B17" s="16">
        <v>10006739</v>
      </c>
      <c r="C17" s="16" t="s">
        <v>859</v>
      </c>
      <c r="D17" s="15" t="s">
        <v>708</v>
      </c>
      <c r="E17" s="15" t="s">
        <v>1009</v>
      </c>
      <c r="F17" s="15">
        <v>213402</v>
      </c>
      <c r="G17" s="15">
        <v>20000471</v>
      </c>
      <c r="H17" s="15">
        <v>20000494</v>
      </c>
      <c r="I17" s="15">
        <v>800</v>
      </c>
      <c r="J17" s="15">
        <v>0</v>
      </c>
      <c r="K17" s="15">
        <v>10</v>
      </c>
      <c r="L17" s="15">
        <v>15</v>
      </c>
      <c r="M17" s="15">
        <v>25</v>
      </c>
      <c r="N17" s="17">
        <f t="shared" si="0"/>
        <v>50</v>
      </c>
      <c r="O17" s="15" t="s">
        <v>1357</v>
      </c>
      <c r="P17" s="18">
        <v>41934</v>
      </c>
      <c r="Q17" s="15" t="s">
        <v>1359</v>
      </c>
      <c r="R17" s="68" t="str">
        <f>VLOOKUP(G17,'material ident'!A:C,2,0)</f>
        <v>PA6 GF40 Schlagzäh
modifiziert natur,
Akulon K224-PG8</v>
      </c>
      <c r="S17" s="68" t="str">
        <f>VLOOKUP(G17,'material ident'!A:C,3,0)</f>
        <v>PA6 GF</v>
      </c>
      <c r="T17" s="77">
        <f>VLOOKUP(G17,'material ident'!A:J,10,0)*M17/1000</f>
        <v>0</v>
      </c>
      <c r="U17" s="106" t="str">
        <f>VLOOKUP(G17,'material ident'!A:E,5,0)</f>
        <v>DSM</v>
      </c>
      <c r="V17" s="15" t="str">
        <f>IF(H17=0,"NO FARB OR ERROR",VLOOKUP(H17,'farbe ident'!$A:$D,2,0))</f>
        <v>Fk.grau 7001 PA TM-PA f.PA6 GF40</v>
      </c>
      <c r="Y17" s="15" t="str">
        <f t="shared" si="1"/>
        <v>OK</v>
      </c>
    </row>
    <row r="18" spans="1:25" ht="18" x14ac:dyDescent="0.25">
      <c r="A18" s="15">
        <v>545592</v>
      </c>
      <c r="B18" s="16">
        <v>10000423</v>
      </c>
      <c r="C18" s="16" t="s">
        <v>884</v>
      </c>
      <c r="D18" s="15" t="s">
        <v>733</v>
      </c>
      <c r="E18" s="15" t="s">
        <v>1020</v>
      </c>
      <c r="F18" s="15">
        <v>213448</v>
      </c>
      <c r="G18" s="15">
        <v>72</v>
      </c>
      <c r="H18" s="15">
        <v>50401</v>
      </c>
      <c r="I18" s="15">
        <v>1300</v>
      </c>
      <c r="J18" s="15">
        <v>0</v>
      </c>
      <c r="K18" s="15">
        <v>2.1</v>
      </c>
      <c r="L18" s="15">
        <v>3.8</v>
      </c>
      <c r="M18" s="15">
        <v>97.9</v>
      </c>
      <c r="N18" s="17">
        <f t="shared" si="0"/>
        <v>103.80000000000001</v>
      </c>
      <c r="O18" s="15" t="s">
        <v>1357</v>
      </c>
      <c r="P18" s="18">
        <v>41934</v>
      </c>
      <c r="Q18" s="15">
        <v>0</v>
      </c>
      <c r="R18" s="68" t="e">
        <f>VLOOKUP(G18,'material ident'!A:C,2,0)</f>
        <v>#N/A</v>
      </c>
      <c r="S18" s="68" t="e">
        <f>VLOOKUP(G18,'material ident'!A:C,3,0)</f>
        <v>#N/A</v>
      </c>
      <c r="T18" s="77" t="e">
        <f>VLOOKUP(G18,'material ident'!A:J,10,0)*M18/1000</f>
        <v>#N/A</v>
      </c>
      <c r="U18" s="106" t="e">
        <f>VLOOKUP(G18,'material ident'!A:E,5,0)</f>
        <v>#N/A</v>
      </c>
      <c r="V18" s="15" t="e">
        <f>IF(H18=0,"NO FARB OR ERROR",VLOOKUP(H18,'farbe ident'!$A:$D,2,0))</f>
        <v>#N/A</v>
      </c>
      <c r="Y18" s="15" t="str">
        <f t="shared" si="1"/>
        <v>OK</v>
      </c>
    </row>
    <row r="19" spans="1:25" ht="18" x14ac:dyDescent="0.25">
      <c r="A19" s="15">
        <v>5455917</v>
      </c>
      <c r="B19" s="16">
        <v>10007389</v>
      </c>
      <c r="C19" s="16" t="s">
        <v>591</v>
      </c>
      <c r="D19" s="15" t="s">
        <v>552</v>
      </c>
      <c r="E19" s="15" t="s">
        <v>531</v>
      </c>
      <c r="F19" s="15">
        <v>213365</v>
      </c>
      <c r="G19" s="15">
        <v>0</v>
      </c>
      <c r="H19" s="15">
        <v>0</v>
      </c>
      <c r="I19" s="15">
        <v>0</v>
      </c>
      <c r="J19" s="15">
        <v>0</v>
      </c>
      <c r="K19" s="15">
        <v>3</v>
      </c>
      <c r="L19" s="15">
        <v>0</v>
      </c>
      <c r="M19" s="15">
        <v>14.7</v>
      </c>
      <c r="N19" s="17">
        <f t="shared" si="0"/>
        <v>17.7</v>
      </c>
      <c r="O19" s="15" t="s">
        <v>1357</v>
      </c>
      <c r="P19" s="18">
        <v>41934</v>
      </c>
      <c r="Q19" s="15">
        <v>0</v>
      </c>
      <c r="R19" s="68" t="e">
        <f>VLOOKUP(G19,'material ident'!A:C,2,0)</f>
        <v>#N/A</v>
      </c>
      <c r="S19" s="68" t="e">
        <f>VLOOKUP(G19,'material ident'!A:C,3,0)</f>
        <v>#N/A</v>
      </c>
      <c r="T19" s="77" t="e">
        <f>VLOOKUP(G19,'material ident'!A:J,10,0)*M19/1000</f>
        <v>#N/A</v>
      </c>
      <c r="U19" s="106" t="e">
        <f>VLOOKUP(G19,'material ident'!A:E,5,0)</f>
        <v>#N/A</v>
      </c>
      <c r="V19" s="15" t="str">
        <f>IF(H19=0,"NO FARB OR ERROR",VLOOKUP(H19,'farbe ident'!$A:$D,2,0))</f>
        <v>NO FARB OR ERROR</v>
      </c>
      <c r="Y19" s="15" t="str">
        <f t="shared" si="1"/>
        <v>OK</v>
      </c>
    </row>
    <row r="20" spans="1:25" ht="18" x14ac:dyDescent="0.25">
      <c r="A20" s="15">
        <v>541412</v>
      </c>
      <c r="B20" s="16">
        <v>10006326</v>
      </c>
      <c r="C20" s="16" t="s">
        <v>986</v>
      </c>
      <c r="D20" s="15" t="s">
        <v>825</v>
      </c>
      <c r="E20" s="15" t="s">
        <v>1046</v>
      </c>
      <c r="F20" s="15">
        <v>214541</v>
      </c>
      <c r="G20" s="15">
        <v>2000471</v>
      </c>
      <c r="H20" s="15">
        <v>20000494</v>
      </c>
      <c r="I20" s="15">
        <v>0</v>
      </c>
      <c r="J20" s="15">
        <v>0</v>
      </c>
      <c r="K20" s="15">
        <v>0.1</v>
      </c>
      <c r="L20" s="15">
        <v>0</v>
      </c>
      <c r="M20" s="15">
        <v>5.0999999999999996</v>
      </c>
      <c r="N20" s="17">
        <f t="shared" si="0"/>
        <v>5.1999999999999993</v>
      </c>
      <c r="O20" s="15" t="s">
        <v>1357</v>
      </c>
      <c r="P20" s="18">
        <v>41934</v>
      </c>
      <c r="Q20" s="15">
        <v>0</v>
      </c>
      <c r="R20" s="68" t="e">
        <f>VLOOKUP(G20,'material ident'!A:C,2,0)</f>
        <v>#N/A</v>
      </c>
      <c r="S20" s="68" t="e">
        <f>VLOOKUP(G20,'material ident'!A:C,3,0)</f>
        <v>#N/A</v>
      </c>
      <c r="T20" s="77" t="e">
        <f>VLOOKUP(G20,'material ident'!A:J,10,0)*M20/1000</f>
        <v>#N/A</v>
      </c>
      <c r="U20" s="106" t="e">
        <f>VLOOKUP(G20,'material ident'!A:E,5,0)</f>
        <v>#N/A</v>
      </c>
      <c r="V20" s="15" t="str">
        <f>IF(H20=0,"NO FARB OR ERROR",VLOOKUP(H20,'farbe ident'!$A:$D,2,0))</f>
        <v>Fk.grau 7001 PA TM-PA f.PA6 GF40</v>
      </c>
      <c r="Y20" s="15" t="str">
        <f t="shared" si="1"/>
        <v>OK</v>
      </c>
    </row>
    <row r="21" spans="1:25" ht="18" x14ac:dyDescent="0.25">
      <c r="A21" s="15">
        <v>541428</v>
      </c>
      <c r="B21" s="16">
        <v>10000425</v>
      </c>
      <c r="C21" s="16" t="s">
        <v>1240</v>
      </c>
      <c r="D21" s="15" t="s">
        <v>1107</v>
      </c>
      <c r="E21" s="15" t="s">
        <v>1054</v>
      </c>
      <c r="F21" s="15">
        <v>214573</v>
      </c>
      <c r="G21" s="15">
        <v>0</v>
      </c>
      <c r="H21" s="15">
        <v>0</v>
      </c>
      <c r="I21" s="15">
        <v>5400</v>
      </c>
      <c r="J21" s="15">
        <v>0</v>
      </c>
      <c r="K21" s="15">
        <v>4.0999999999999996</v>
      </c>
      <c r="L21" s="15">
        <v>2.8</v>
      </c>
      <c r="M21" s="15">
        <v>48.9</v>
      </c>
      <c r="N21" s="17">
        <f t="shared" si="0"/>
        <v>55.8</v>
      </c>
      <c r="O21" s="15" t="s">
        <v>1357</v>
      </c>
      <c r="P21" s="18">
        <v>41934</v>
      </c>
      <c r="Q21" s="15">
        <v>0</v>
      </c>
      <c r="R21" s="68" t="e">
        <f>VLOOKUP(G21,'material ident'!A:C,2,0)</f>
        <v>#N/A</v>
      </c>
      <c r="S21" s="68" t="e">
        <f>VLOOKUP(G21,'material ident'!A:C,3,0)</f>
        <v>#N/A</v>
      </c>
      <c r="T21" s="77" t="e">
        <f>VLOOKUP(G21,'material ident'!A:J,10,0)*M21/1000</f>
        <v>#N/A</v>
      </c>
      <c r="U21" s="106" t="e">
        <f>VLOOKUP(G21,'material ident'!A:E,5,0)</f>
        <v>#N/A</v>
      </c>
      <c r="V21" s="15" t="str">
        <f>IF(H21=0,"NO FARB OR ERROR",VLOOKUP(H21,'farbe ident'!$A:$D,2,0))</f>
        <v>NO FARB OR ERROR</v>
      </c>
      <c r="Y21" s="15" t="str">
        <f t="shared" si="1"/>
        <v>OK</v>
      </c>
    </row>
    <row r="22" spans="1:25" ht="18" x14ac:dyDescent="0.25">
      <c r="A22" s="15">
        <v>542516</v>
      </c>
      <c r="B22" s="16">
        <v>10004654</v>
      </c>
      <c r="C22" s="16" t="s">
        <v>1216</v>
      </c>
      <c r="D22" s="15" t="s">
        <v>1083</v>
      </c>
      <c r="E22" s="15" t="s">
        <v>1048</v>
      </c>
      <c r="F22" s="15">
        <v>214551</v>
      </c>
      <c r="G22" s="15">
        <v>971</v>
      </c>
      <c r="H22" s="15">
        <v>494</v>
      </c>
      <c r="I22" s="15">
        <v>5100</v>
      </c>
      <c r="J22" s="15">
        <v>0</v>
      </c>
      <c r="K22" s="15">
        <v>4.5</v>
      </c>
      <c r="L22" s="15">
        <v>1.1000000000000001</v>
      </c>
      <c r="M22" s="15">
        <v>10.6</v>
      </c>
      <c r="N22" s="17">
        <f t="shared" si="0"/>
        <v>16.2</v>
      </c>
      <c r="O22" s="15" t="s">
        <v>1357</v>
      </c>
      <c r="P22" s="18">
        <v>41934</v>
      </c>
      <c r="Q22" s="15">
        <v>0</v>
      </c>
      <c r="R22" s="68" t="e">
        <f>VLOOKUP(G22,'material ident'!A:C,2,0)</f>
        <v>#N/A</v>
      </c>
      <c r="S22" s="68" t="e">
        <f>VLOOKUP(G22,'material ident'!A:C,3,0)</f>
        <v>#N/A</v>
      </c>
      <c r="T22" s="77" t="e">
        <f>VLOOKUP(G22,'material ident'!A:J,10,0)*M22/1000</f>
        <v>#N/A</v>
      </c>
      <c r="U22" s="106" t="e">
        <f>VLOOKUP(G22,'material ident'!A:E,5,0)</f>
        <v>#N/A</v>
      </c>
      <c r="V22" s="15" t="e">
        <f>IF(H22=0,"NO FARB OR ERROR",VLOOKUP(H22,'farbe ident'!$A:$D,2,0))</f>
        <v>#N/A</v>
      </c>
      <c r="Y22" s="15" t="e">
        <f>IF(#REF!&lt;&gt;0,"OK","")</f>
        <v>#REF!</v>
      </c>
    </row>
    <row r="23" spans="1:25" ht="18" x14ac:dyDescent="0.25">
      <c r="A23" s="15">
        <v>542271</v>
      </c>
      <c r="B23" s="16">
        <v>10006323</v>
      </c>
      <c r="C23" s="16" t="s">
        <v>509</v>
      </c>
      <c r="D23" s="15" t="s">
        <v>399</v>
      </c>
      <c r="E23" s="15" t="s">
        <v>299</v>
      </c>
      <c r="F23" s="15">
        <v>212302</v>
      </c>
      <c r="G23" s="15">
        <v>20000522</v>
      </c>
      <c r="H23" s="15">
        <v>20000522</v>
      </c>
      <c r="I23" s="15">
        <v>83500</v>
      </c>
      <c r="J23" s="15">
        <v>0</v>
      </c>
      <c r="K23" s="15">
        <v>3</v>
      </c>
      <c r="L23" s="15">
        <v>0</v>
      </c>
      <c r="M23" s="15">
        <v>20</v>
      </c>
      <c r="N23" s="17">
        <f t="shared" si="0"/>
        <v>23</v>
      </c>
      <c r="O23" s="15" t="s">
        <v>1357</v>
      </c>
      <c r="P23" s="18">
        <v>41934</v>
      </c>
      <c r="Q23" s="15">
        <v>0</v>
      </c>
      <c r="R23" s="68" t="e">
        <f>VLOOKUP(G23,'material ident'!A:C,2,0)</f>
        <v>#N/A</v>
      </c>
      <c r="S23" s="68" t="e">
        <f>VLOOKUP(G23,'material ident'!A:C,3,0)</f>
        <v>#N/A</v>
      </c>
      <c r="T23" s="77" t="e">
        <f>VLOOKUP(G23,'material ident'!A:J,10,0)*M23/1000</f>
        <v>#N/A</v>
      </c>
      <c r="U23" s="106" t="e">
        <f>VLOOKUP(G23,'material ident'!A:E,5,0)</f>
        <v>#N/A</v>
      </c>
      <c r="V23" s="15" t="str">
        <f>IF(H23=0,"NO FARB OR ERROR",VLOOKUP(H23,'farbe ident'!$A:$D,2,0))</f>
        <v>Fk.warm grey 5C Pantone f.PA6 GF40</v>
      </c>
      <c r="Y23" s="15" t="e">
        <f>IF(#REF!&lt;&gt;0,"OK","")</f>
        <v>#REF!</v>
      </c>
    </row>
  </sheetData>
  <autoFilter ref="A2:V23">
    <filterColumn colId="12" showButton="0"/>
    <sortState ref="A3:U1800">
      <sortCondition descending="1" ref="O2:O1800"/>
    </sortState>
  </autoFilter>
  <customSheetViews>
    <customSheetView guid="{8F648618-FB37-4C6A-8730-0AC22D88A7E4}" showAutoFilter="1" state="hidden" topLeftCell="F1">
      <pane ySplit="2" topLeftCell="A3" activePane="bottomLeft" state="frozen"/>
      <selection pane="bottomLeft" activeCell="M206" sqref="M206"/>
      <pageMargins left="0.7" right="0.7" top="0.78740157499999996" bottom="0.78740157499999996" header="0.3" footer="0.3"/>
      <pageSetup paperSize="9" orientation="portrait" r:id="rId1"/>
      <autoFilter ref="A2:AC1800">
        <filterColumn colId="12" showButton="0"/>
        <filterColumn colId="13" showButton="0"/>
      </autoFilter>
    </customSheetView>
  </customSheetViews>
  <mergeCells count="1">
    <mergeCell ref="O1:Q1"/>
  </mergeCells>
  <pageMargins left="0.7" right="0.7" top="0.78740157499999996" bottom="0.78740157499999996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N21"/>
  <sheetViews>
    <sheetView workbookViewId="0">
      <selection activeCell="J2" sqref="J2:N20"/>
    </sheetView>
  </sheetViews>
  <sheetFormatPr baseColWidth="10" defaultRowHeight="15" x14ac:dyDescent="0.25"/>
  <cols>
    <col min="6" max="9" width="16.42578125" bestFit="1" customWidth="1"/>
  </cols>
  <sheetData>
    <row r="1" spans="1:14" x14ac:dyDescent="0.25">
      <c r="A1" s="24" t="s">
        <v>1363</v>
      </c>
      <c r="B1" s="24" t="s">
        <v>1364</v>
      </c>
      <c r="C1" s="24" t="s">
        <v>1365</v>
      </c>
      <c r="D1" s="24" t="s">
        <v>1366</v>
      </c>
      <c r="E1" s="33" t="s">
        <v>1377</v>
      </c>
      <c r="F1" s="66" t="s">
        <v>1378</v>
      </c>
      <c r="G1" s="66" t="s">
        <v>1378</v>
      </c>
      <c r="H1" s="66" t="s">
        <v>1378</v>
      </c>
      <c r="I1" s="66" t="s">
        <v>1378</v>
      </c>
      <c r="J1" s="162" t="s">
        <v>1367</v>
      </c>
      <c r="K1" s="162"/>
      <c r="L1" s="162"/>
      <c r="M1" s="162"/>
      <c r="N1" s="163"/>
    </row>
    <row r="2" spans="1:14" ht="48" x14ac:dyDescent="0.25">
      <c r="A2" s="27">
        <v>20000072</v>
      </c>
      <c r="B2" s="28" t="s">
        <v>1373</v>
      </c>
      <c r="C2" s="27" t="s">
        <v>1361</v>
      </c>
      <c r="D2" s="29" t="s">
        <v>1374</v>
      </c>
      <c r="E2" s="35" t="s">
        <v>1379</v>
      </c>
      <c r="F2" s="27"/>
      <c r="G2" s="27"/>
      <c r="H2" s="36"/>
      <c r="I2" s="37"/>
      <c r="J2" s="31"/>
      <c r="K2" s="31"/>
      <c r="L2" s="31"/>
      <c r="M2" s="31"/>
      <c r="N2" s="32"/>
    </row>
    <row r="3" spans="1:14" x14ac:dyDescent="0.25">
      <c r="A3" s="27">
        <v>20000572</v>
      </c>
      <c r="B3" s="30" t="s">
        <v>1376</v>
      </c>
      <c r="C3" s="27" t="s">
        <v>1361</v>
      </c>
      <c r="D3" s="29" t="s">
        <v>1374</v>
      </c>
      <c r="E3" s="38" t="s">
        <v>1381</v>
      </c>
      <c r="F3" s="27"/>
      <c r="G3" s="27"/>
      <c r="H3" s="36"/>
      <c r="I3" s="37"/>
      <c r="J3" s="31"/>
      <c r="K3" s="31"/>
      <c r="L3" s="31"/>
      <c r="M3" s="31"/>
      <c r="N3" s="32"/>
    </row>
    <row r="4" spans="1:14" ht="36" x14ac:dyDescent="0.25">
      <c r="A4" s="27">
        <v>20000445</v>
      </c>
      <c r="B4" s="30" t="s">
        <v>1375</v>
      </c>
      <c r="C4" s="27" t="s">
        <v>1361</v>
      </c>
      <c r="D4" s="29" t="s">
        <v>1374</v>
      </c>
      <c r="E4" s="38" t="s">
        <v>1380</v>
      </c>
      <c r="F4" s="27"/>
      <c r="G4" s="27"/>
      <c r="H4" s="36"/>
      <c r="I4" s="37"/>
      <c r="J4" s="31"/>
      <c r="K4" s="31"/>
      <c r="L4" s="31"/>
      <c r="M4" s="31"/>
      <c r="N4" s="32"/>
    </row>
    <row r="5" spans="1:14" ht="72" x14ac:dyDescent="0.25">
      <c r="A5" s="39">
        <v>20000471</v>
      </c>
      <c r="B5" s="40" t="s">
        <v>1389</v>
      </c>
      <c r="C5" s="27" t="s">
        <v>1383</v>
      </c>
      <c r="D5" s="29" t="s">
        <v>1384</v>
      </c>
      <c r="E5" s="35" t="s">
        <v>1379</v>
      </c>
      <c r="F5" s="27"/>
      <c r="G5" s="27"/>
      <c r="H5" s="45"/>
      <c r="I5" s="67"/>
      <c r="J5" s="31"/>
      <c r="K5" s="31"/>
      <c r="L5" s="31"/>
      <c r="M5" s="31"/>
      <c r="N5" s="32"/>
    </row>
    <row r="6" spans="1:14" ht="36" x14ac:dyDescent="0.25">
      <c r="A6" s="39">
        <v>20000379</v>
      </c>
      <c r="B6" s="40" t="s">
        <v>1385</v>
      </c>
      <c r="C6" s="27" t="s">
        <v>1383</v>
      </c>
      <c r="D6" s="29" t="s">
        <v>1384</v>
      </c>
      <c r="E6" s="44" t="s">
        <v>1381</v>
      </c>
      <c r="F6" s="42"/>
      <c r="G6" s="27"/>
      <c r="H6" s="36"/>
      <c r="I6" s="43"/>
      <c r="J6" s="31"/>
      <c r="K6" s="31"/>
      <c r="L6" s="31"/>
      <c r="M6" s="31"/>
      <c r="N6" s="31"/>
    </row>
    <row r="7" spans="1:14" ht="36" x14ac:dyDescent="0.25">
      <c r="A7" s="39">
        <v>20000235</v>
      </c>
      <c r="B7" s="40" t="s">
        <v>1387</v>
      </c>
      <c r="C7" s="27" t="s">
        <v>1383</v>
      </c>
      <c r="D7" s="29" t="s">
        <v>1384</v>
      </c>
      <c r="E7" s="44" t="s">
        <v>1388</v>
      </c>
      <c r="F7" s="42"/>
      <c r="G7" s="27"/>
      <c r="H7" s="45"/>
      <c r="I7" s="46"/>
      <c r="J7" s="31"/>
      <c r="K7" s="31"/>
      <c r="L7" s="31"/>
      <c r="M7" s="31"/>
      <c r="N7" s="31"/>
    </row>
    <row r="8" spans="1:14" ht="24" x14ac:dyDescent="0.25">
      <c r="A8" s="39">
        <v>20000605</v>
      </c>
      <c r="B8" s="40" t="s">
        <v>1390</v>
      </c>
      <c r="C8" s="27" t="s">
        <v>1383</v>
      </c>
      <c r="D8" s="29" t="s">
        <v>1384</v>
      </c>
      <c r="E8" s="44" t="s">
        <v>1391</v>
      </c>
      <c r="F8" s="42"/>
      <c r="G8" s="27"/>
      <c r="H8" s="45"/>
      <c r="I8" s="46"/>
      <c r="J8" s="31"/>
      <c r="K8" s="31"/>
      <c r="L8" s="31"/>
      <c r="M8" s="31"/>
      <c r="N8" s="31"/>
    </row>
    <row r="9" spans="1:14" ht="36" x14ac:dyDescent="0.25">
      <c r="A9" s="39">
        <v>20000050</v>
      </c>
      <c r="B9" s="40" t="s">
        <v>1382</v>
      </c>
      <c r="C9" s="27" t="s">
        <v>1383</v>
      </c>
      <c r="D9" s="29" t="s">
        <v>1384</v>
      </c>
      <c r="E9" s="41" t="s">
        <v>1381</v>
      </c>
      <c r="F9" s="42"/>
      <c r="G9" s="27"/>
      <c r="H9" s="36"/>
      <c r="I9" s="43"/>
      <c r="J9" s="31"/>
      <c r="K9" s="31"/>
      <c r="L9" s="31"/>
      <c r="M9" s="31"/>
      <c r="N9" s="31"/>
    </row>
    <row r="10" spans="1:14" ht="36" x14ac:dyDescent="0.25">
      <c r="A10" s="39">
        <v>20000208</v>
      </c>
      <c r="B10" s="40" t="s">
        <v>1386</v>
      </c>
      <c r="C10" s="27" t="s">
        <v>1383</v>
      </c>
      <c r="D10" s="29" t="s">
        <v>1384</v>
      </c>
      <c r="E10" s="44" t="s">
        <v>1381</v>
      </c>
      <c r="F10" s="42"/>
      <c r="G10" s="27"/>
      <c r="H10" s="36"/>
      <c r="I10" s="43"/>
      <c r="J10" s="31"/>
      <c r="K10" s="31"/>
      <c r="L10" s="31"/>
      <c r="M10" s="31"/>
      <c r="N10" s="31"/>
    </row>
    <row r="11" spans="1:14" ht="36" x14ac:dyDescent="0.25">
      <c r="A11" s="39">
        <v>20000501</v>
      </c>
      <c r="B11" s="40" t="s">
        <v>1392</v>
      </c>
      <c r="C11" s="27" t="s">
        <v>1383</v>
      </c>
      <c r="D11" s="29" t="s">
        <v>1384</v>
      </c>
      <c r="E11" s="44" t="s">
        <v>1379</v>
      </c>
      <c r="F11" s="42"/>
      <c r="G11" s="27"/>
      <c r="H11" s="45"/>
      <c r="I11" s="46"/>
      <c r="J11" s="31"/>
      <c r="K11" s="31"/>
      <c r="L11" s="31"/>
      <c r="M11" s="31"/>
      <c r="N11" s="31"/>
    </row>
    <row r="12" spans="1:14" x14ac:dyDescent="0.25">
      <c r="A12" s="47">
        <v>20050420</v>
      </c>
      <c r="B12" s="48" t="s">
        <v>1393</v>
      </c>
      <c r="C12" s="27" t="s">
        <v>1360</v>
      </c>
      <c r="D12" s="29" t="s">
        <v>1374</v>
      </c>
      <c r="E12" s="41" t="s">
        <v>1394</v>
      </c>
      <c r="F12" s="63"/>
      <c r="G12" s="53"/>
      <c r="H12" s="53"/>
      <c r="I12" s="65"/>
      <c r="J12" s="31"/>
      <c r="K12" s="31"/>
      <c r="L12" s="31"/>
      <c r="M12" s="31"/>
      <c r="N12" s="31"/>
    </row>
    <row r="13" spans="1:14" ht="27" x14ac:dyDescent="0.25">
      <c r="A13" s="47">
        <v>20000251</v>
      </c>
      <c r="B13" s="48" t="s">
        <v>1395</v>
      </c>
      <c r="C13" s="27" t="s">
        <v>1360</v>
      </c>
      <c r="D13" s="29" t="s">
        <v>1374</v>
      </c>
      <c r="E13" s="38" t="s">
        <v>1396</v>
      </c>
      <c r="F13" s="49"/>
      <c r="G13" s="50"/>
      <c r="H13" s="50"/>
      <c r="I13" s="51"/>
      <c r="J13" s="31"/>
      <c r="K13" s="31"/>
      <c r="L13" s="31"/>
      <c r="M13" s="31"/>
      <c r="N13" s="31"/>
    </row>
    <row r="14" spans="1:14" ht="18" x14ac:dyDescent="0.25">
      <c r="A14" s="47">
        <v>20000227</v>
      </c>
      <c r="B14" s="48" t="s">
        <v>1397</v>
      </c>
      <c r="C14" s="27" t="s">
        <v>1360</v>
      </c>
      <c r="D14" s="29" t="s">
        <v>1374</v>
      </c>
      <c r="E14" s="38" t="s">
        <v>1398</v>
      </c>
      <c r="F14" s="52"/>
      <c r="G14" s="53"/>
      <c r="H14" s="53"/>
      <c r="I14" s="54"/>
      <c r="J14" s="31"/>
      <c r="K14" s="31"/>
      <c r="L14" s="31"/>
      <c r="M14" s="31"/>
      <c r="N14" s="31"/>
    </row>
    <row r="15" spans="1:14" ht="18" x14ac:dyDescent="0.25">
      <c r="A15" s="47">
        <v>2000381</v>
      </c>
      <c r="B15" s="48" t="s">
        <v>1409</v>
      </c>
      <c r="C15" s="27" t="s">
        <v>1410</v>
      </c>
      <c r="D15" s="29" t="s">
        <v>1374</v>
      </c>
      <c r="E15" s="38" t="s">
        <v>1381</v>
      </c>
      <c r="F15" s="64"/>
      <c r="G15" s="59"/>
      <c r="H15" s="59"/>
      <c r="I15" s="60"/>
      <c r="J15" s="31"/>
      <c r="K15" s="31"/>
      <c r="L15" s="31"/>
      <c r="M15" s="31"/>
      <c r="N15" s="31"/>
    </row>
    <row r="16" spans="1:14" x14ac:dyDescent="0.25">
      <c r="A16" s="47">
        <v>20050401</v>
      </c>
      <c r="B16" s="48" t="s">
        <v>1405</v>
      </c>
      <c r="C16" s="27" t="s">
        <v>1410</v>
      </c>
      <c r="D16" s="29" t="s">
        <v>1374</v>
      </c>
      <c r="E16" s="38" t="s">
        <v>1406</v>
      </c>
      <c r="F16" s="59"/>
      <c r="G16" s="59"/>
      <c r="H16" s="61"/>
      <c r="I16" s="62"/>
      <c r="J16" s="31"/>
      <c r="K16" s="31"/>
      <c r="L16" s="31"/>
      <c r="M16" s="31"/>
      <c r="N16" s="31"/>
    </row>
    <row r="17" spans="1:14" ht="18" x14ac:dyDescent="0.25">
      <c r="A17" s="47">
        <v>20000076</v>
      </c>
      <c r="B17" s="48" t="s">
        <v>1407</v>
      </c>
      <c r="C17" s="27" t="s">
        <v>1410</v>
      </c>
      <c r="D17" s="29" t="s">
        <v>1374</v>
      </c>
      <c r="E17" s="38" t="s">
        <v>1408</v>
      </c>
      <c r="F17" s="59"/>
      <c r="G17" s="59"/>
      <c r="H17" s="59"/>
      <c r="I17" s="60"/>
      <c r="J17" s="31"/>
      <c r="K17" s="31"/>
      <c r="L17" s="31"/>
      <c r="M17" s="31"/>
      <c r="N17" s="31"/>
    </row>
    <row r="18" spans="1:14" x14ac:dyDescent="0.25">
      <c r="A18" s="47">
        <v>20000154</v>
      </c>
      <c r="B18" s="48" t="s">
        <v>1403</v>
      </c>
      <c r="C18" s="27" t="s">
        <v>1410</v>
      </c>
      <c r="D18" s="29" t="s">
        <v>1374</v>
      </c>
      <c r="E18" s="38" t="s">
        <v>1404</v>
      </c>
      <c r="F18" s="59"/>
      <c r="G18" s="59"/>
      <c r="H18" s="59"/>
      <c r="I18" s="60"/>
      <c r="J18" s="31"/>
      <c r="K18" s="31"/>
      <c r="L18" s="31"/>
      <c r="M18" s="31"/>
      <c r="N18" s="31"/>
    </row>
    <row r="19" spans="1:14" ht="36" x14ac:dyDescent="0.25">
      <c r="A19" s="47">
        <v>20000325</v>
      </c>
      <c r="B19" s="48" t="s">
        <v>1399</v>
      </c>
      <c r="C19" s="27" t="s">
        <v>1400</v>
      </c>
      <c r="D19" s="29" t="s">
        <v>1374</v>
      </c>
      <c r="E19" s="35" t="s">
        <v>1401</v>
      </c>
      <c r="F19" s="55"/>
      <c r="G19" s="55"/>
      <c r="H19" s="56"/>
      <c r="I19" s="57"/>
      <c r="J19" s="31"/>
      <c r="K19" s="31"/>
      <c r="L19" s="31"/>
      <c r="M19" s="31"/>
      <c r="N19" s="31"/>
    </row>
    <row r="20" spans="1:14" ht="18" x14ac:dyDescent="0.25">
      <c r="A20" s="47">
        <v>20000569</v>
      </c>
      <c r="B20" s="48" t="s">
        <v>1402</v>
      </c>
      <c r="C20" s="27" t="s">
        <v>1400</v>
      </c>
      <c r="D20" s="29" t="s">
        <v>1374</v>
      </c>
      <c r="E20" s="38" t="s">
        <v>1401</v>
      </c>
      <c r="F20" s="55"/>
      <c r="G20" s="55"/>
      <c r="H20" s="58"/>
      <c r="I20" s="57"/>
      <c r="J20" s="31"/>
      <c r="K20" s="31"/>
      <c r="L20" s="31"/>
      <c r="M20" s="31"/>
      <c r="N20" s="31"/>
    </row>
    <row r="21" spans="1:14" x14ac:dyDescent="0.25">
      <c r="A21" s="25"/>
      <c r="B21" s="25"/>
      <c r="C21" s="25"/>
      <c r="D21" s="25"/>
      <c r="E21" s="34"/>
      <c r="F21" s="25">
        <v>2014</v>
      </c>
      <c r="G21" s="25">
        <v>2013</v>
      </c>
      <c r="H21" s="25">
        <v>2012</v>
      </c>
      <c r="I21" s="34">
        <v>2011</v>
      </c>
      <c r="J21" s="26" t="s">
        <v>1368</v>
      </c>
      <c r="K21" s="26" t="s">
        <v>1369</v>
      </c>
      <c r="L21" s="26" t="s">
        <v>1370</v>
      </c>
      <c r="M21" s="26" t="s">
        <v>1371</v>
      </c>
      <c r="N21" s="26" t="s">
        <v>1372</v>
      </c>
    </row>
  </sheetData>
  <autoFilter ref="A1:N1">
    <filterColumn colId="9" showButton="0"/>
    <filterColumn colId="10" showButton="0"/>
    <filterColumn colId="11" showButton="0"/>
    <filterColumn colId="12" showButton="0"/>
  </autoFilter>
  <mergeCells count="1">
    <mergeCell ref="J1:N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D44"/>
  <sheetViews>
    <sheetView workbookViewId="0">
      <selection activeCell="K15" sqref="K15"/>
    </sheetView>
  </sheetViews>
  <sheetFormatPr baseColWidth="10" defaultRowHeight="15" x14ac:dyDescent="0.25"/>
  <cols>
    <col min="1" max="1" width="11.5703125" style="83" bestFit="1" customWidth="1"/>
    <col min="2" max="2" width="42" bestFit="1" customWidth="1"/>
    <col min="3" max="3" width="10.5703125" bestFit="1" customWidth="1"/>
    <col min="4" max="4" width="7.7109375" bestFit="1" customWidth="1"/>
  </cols>
  <sheetData>
    <row r="1" spans="1:4" ht="51" x14ac:dyDescent="0.25">
      <c r="A1" s="81" t="s">
        <v>1414</v>
      </c>
      <c r="B1" s="69" t="s">
        <v>1415</v>
      </c>
      <c r="C1" s="70" t="s">
        <v>1416</v>
      </c>
      <c r="D1" s="71" t="s">
        <v>1417</v>
      </c>
    </row>
    <row r="2" spans="1:4" x14ac:dyDescent="0.25">
      <c r="A2" s="82">
        <v>20000680</v>
      </c>
      <c r="B2" s="73" t="s">
        <v>1418</v>
      </c>
      <c r="C2" s="74"/>
      <c r="D2" s="75"/>
    </row>
    <row r="3" spans="1:4" x14ac:dyDescent="0.25">
      <c r="A3" s="72">
        <v>20000568</v>
      </c>
      <c r="B3" s="73" t="s">
        <v>1419</v>
      </c>
      <c r="C3" s="74"/>
      <c r="D3" s="75"/>
    </row>
    <row r="4" spans="1:4" x14ac:dyDescent="0.25">
      <c r="A4" s="72">
        <v>20000724</v>
      </c>
      <c r="B4" s="73" t="s">
        <v>1420</v>
      </c>
      <c r="C4" s="74"/>
      <c r="D4" s="75"/>
    </row>
    <row r="5" spans="1:4" x14ac:dyDescent="0.25">
      <c r="A5" s="72">
        <v>20050442</v>
      </c>
      <c r="B5" s="73" t="s">
        <v>1421</v>
      </c>
      <c r="C5" s="74"/>
      <c r="D5" s="75"/>
    </row>
    <row r="6" spans="1:4" x14ac:dyDescent="0.25">
      <c r="A6" s="72">
        <v>20000494</v>
      </c>
      <c r="B6" s="73" t="s">
        <v>1422</v>
      </c>
      <c r="C6" s="74"/>
      <c r="D6" s="75"/>
    </row>
    <row r="7" spans="1:4" x14ac:dyDescent="0.25">
      <c r="A7" s="72">
        <v>20000472</v>
      </c>
      <c r="B7" s="73" t="s">
        <v>1423</v>
      </c>
      <c r="C7" s="74"/>
      <c r="D7" s="75"/>
    </row>
    <row r="8" spans="1:4" x14ac:dyDescent="0.25">
      <c r="A8" s="72">
        <v>20000307</v>
      </c>
      <c r="B8" s="73" t="s">
        <v>1424</v>
      </c>
      <c r="C8" s="74"/>
      <c r="D8" s="75"/>
    </row>
    <row r="9" spans="1:4" x14ac:dyDescent="0.25">
      <c r="A9" s="72">
        <v>20000749</v>
      </c>
      <c r="B9" s="73" t="s">
        <v>1425</v>
      </c>
      <c r="C9" s="74"/>
      <c r="D9" s="75"/>
    </row>
    <row r="10" spans="1:4" x14ac:dyDescent="0.25">
      <c r="A10" s="72">
        <v>20000213</v>
      </c>
      <c r="B10" s="73" t="s">
        <v>1426</v>
      </c>
      <c r="C10" s="74"/>
      <c r="D10" s="75"/>
    </row>
    <row r="11" spans="1:4" x14ac:dyDescent="0.25">
      <c r="A11" s="72">
        <v>20000802</v>
      </c>
      <c r="B11" s="73" t="s">
        <v>1427</v>
      </c>
      <c r="C11" s="74"/>
      <c r="D11" s="75"/>
    </row>
    <row r="12" spans="1:4" x14ac:dyDescent="0.25">
      <c r="A12" s="72">
        <v>20000559</v>
      </c>
      <c r="B12" s="73" t="s">
        <v>1428</v>
      </c>
      <c r="C12" s="74"/>
      <c r="D12" s="75"/>
    </row>
    <row r="13" spans="1:4" x14ac:dyDescent="0.25">
      <c r="A13" s="72">
        <v>20000676</v>
      </c>
      <c r="B13" s="73" t="s">
        <v>1429</v>
      </c>
      <c r="C13" s="74"/>
      <c r="D13" s="75"/>
    </row>
    <row r="14" spans="1:4" x14ac:dyDescent="0.25">
      <c r="A14" s="72">
        <v>20000274</v>
      </c>
      <c r="B14" s="73" t="s">
        <v>1430</v>
      </c>
      <c r="C14" s="74"/>
      <c r="D14" s="75"/>
    </row>
    <row r="15" spans="1:4" x14ac:dyDescent="0.25">
      <c r="A15" s="72">
        <v>20000209</v>
      </c>
      <c r="B15" s="73" t="s">
        <v>1431</v>
      </c>
      <c r="C15" s="74"/>
      <c r="D15" s="75"/>
    </row>
    <row r="16" spans="1:4" x14ac:dyDescent="0.25">
      <c r="A16" s="72">
        <v>20000080</v>
      </c>
      <c r="B16" s="73" t="s">
        <v>1432</v>
      </c>
      <c r="C16" s="74"/>
      <c r="D16" s="75"/>
    </row>
    <row r="17" spans="1:4" x14ac:dyDescent="0.25">
      <c r="A17" s="72">
        <v>20000506</v>
      </c>
      <c r="B17" s="73" t="s">
        <v>1433</v>
      </c>
      <c r="C17" s="74"/>
      <c r="D17" s="75"/>
    </row>
    <row r="18" spans="1:4" x14ac:dyDescent="0.25">
      <c r="A18" s="72">
        <v>20000799</v>
      </c>
      <c r="B18" s="73" t="s">
        <v>1434</v>
      </c>
      <c r="C18" s="74"/>
      <c r="D18" s="75"/>
    </row>
    <row r="19" spans="1:4" x14ac:dyDescent="0.25">
      <c r="A19" s="72">
        <v>20000045</v>
      </c>
      <c r="B19" s="73" t="s">
        <v>1435</v>
      </c>
      <c r="C19" s="74"/>
      <c r="D19" s="75"/>
    </row>
    <row r="20" spans="1:4" x14ac:dyDescent="0.25">
      <c r="A20" s="72">
        <v>20000796</v>
      </c>
      <c r="B20" s="73" t="s">
        <v>1436</v>
      </c>
      <c r="C20" s="74"/>
      <c r="D20" s="75"/>
    </row>
    <row r="21" spans="1:4" x14ac:dyDescent="0.25">
      <c r="A21" s="72">
        <v>20000502</v>
      </c>
      <c r="B21" s="73" t="s">
        <v>1437</v>
      </c>
      <c r="C21" s="74"/>
      <c r="D21" s="75"/>
    </row>
    <row r="22" spans="1:4" x14ac:dyDescent="0.25">
      <c r="A22" s="72">
        <v>20000401</v>
      </c>
      <c r="B22" s="73" t="s">
        <v>1438</v>
      </c>
      <c r="C22" s="74"/>
      <c r="D22" s="75"/>
    </row>
    <row r="23" spans="1:4" x14ac:dyDescent="0.25">
      <c r="A23" s="82">
        <v>20000522</v>
      </c>
      <c r="B23" s="73" t="s">
        <v>1439</v>
      </c>
      <c r="C23" s="74"/>
      <c r="D23" s="75"/>
    </row>
    <row r="24" spans="1:4" x14ac:dyDescent="0.25">
      <c r="A24" s="72">
        <v>20000730</v>
      </c>
      <c r="B24" s="73" t="s">
        <v>1440</v>
      </c>
      <c r="C24" s="74"/>
      <c r="D24" s="75"/>
    </row>
    <row r="25" spans="1:4" x14ac:dyDescent="0.25">
      <c r="A25" s="72">
        <v>20000776</v>
      </c>
      <c r="B25" s="73" t="s">
        <v>1441</v>
      </c>
      <c r="C25" s="74"/>
      <c r="D25" s="75"/>
    </row>
    <row r="26" spans="1:4" x14ac:dyDescent="0.25">
      <c r="A26" s="72">
        <v>20050426</v>
      </c>
      <c r="B26" s="73" t="s">
        <v>1442</v>
      </c>
      <c r="C26" s="74"/>
      <c r="D26" s="75"/>
    </row>
    <row r="27" spans="1:4" x14ac:dyDescent="0.25">
      <c r="A27" s="72">
        <v>20000498</v>
      </c>
      <c r="B27" s="73" t="s">
        <v>1443</v>
      </c>
      <c r="C27" s="74"/>
      <c r="D27" s="75"/>
    </row>
    <row r="28" spans="1:4" x14ac:dyDescent="0.25">
      <c r="A28" s="72">
        <v>20000551</v>
      </c>
      <c r="B28" s="73" t="s">
        <v>1444</v>
      </c>
      <c r="C28" s="74"/>
      <c r="D28" s="75"/>
    </row>
    <row r="29" spans="1:4" x14ac:dyDescent="0.25">
      <c r="A29" s="72">
        <v>20000317</v>
      </c>
      <c r="B29" s="73" t="s">
        <v>1445</v>
      </c>
      <c r="C29" s="74"/>
      <c r="D29" s="75"/>
    </row>
    <row r="30" spans="1:4" x14ac:dyDescent="0.25">
      <c r="A30" s="72">
        <v>20000352</v>
      </c>
      <c r="B30" s="73" t="s">
        <v>1446</v>
      </c>
      <c r="C30" s="74"/>
      <c r="D30" s="75"/>
    </row>
    <row r="31" spans="1:4" x14ac:dyDescent="0.25">
      <c r="A31" s="72">
        <v>20000678</v>
      </c>
      <c r="B31" s="73" t="s">
        <v>1447</v>
      </c>
      <c r="C31" s="74"/>
      <c r="D31" s="75"/>
    </row>
    <row r="32" spans="1:4" x14ac:dyDescent="0.25">
      <c r="A32" s="72">
        <v>20000067</v>
      </c>
      <c r="B32" s="73" t="s">
        <v>1448</v>
      </c>
      <c r="C32" s="74"/>
      <c r="D32" s="75"/>
    </row>
    <row r="33" spans="1:4" x14ac:dyDescent="0.25">
      <c r="A33" s="72">
        <v>20000695</v>
      </c>
      <c r="B33" s="73" t="s">
        <v>1449</v>
      </c>
      <c r="C33" s="74"/>
      <c r="D33" s="75"/>
    </row>
    <row r="34" spans="1:4" x14ac:dyDescent="0.25">
      <c r="A34" s="72">
        <v>20000098</v>
      </c>
      <c r="B34" s="73" t="s">
        <v>1450</v>
      </c>
      <c r="C34" s="74"/>
      <c r="D34" s="75"/>
    </row>
    <row r="35" spans="1:4" x14ac:dyDescent="0.25">
      <c r="A35" s="72">
        <v>20000514</v>
      </c>
      <c r="B35" s="73" t="s">
        <v>1451</v>
      </c>
      <c r="C35" s="74"/>
      <c r="D35" s="75"/>
    </row>
    <row r="36" spans="1:4" x14ac:dyDescent="0.25">
      <c r="A36" s="72">
        <v>20000297</v>
      </c>
      <c r="B36" s="73" t="s">
        <v>1452</v>
      </c>
      <c r="C36" s="74"/>
      <c r="D36" s="75"/>
    </row>
    <row r="37" spans="1:4" x14ac:dyDescent="0.25">
      <c r="A37" s="82">
        <v>20000707</v>
      </c>
      <c r="B37" s="73" t="s">
        <v>1453</v>
      </c>
      <c r="C37" s="74"/>
      <c r="D37" s="75"/>
    </row>
    <row r="38" spans="1:4" x14ac:dyDescent="0.25">
      <c r="A38" s="82">
        <v>20000701</v>
      </c>
      <c r="B38" s="73" t="s">
        <v>1454</v>
      </c>
      <c r="C38" s="74"/>
      <c r="D38" s="75"/>
    </row>
    <row r="39" spans="1:4" x14ac:dyDescent="0.25">
      <c r="A39" s="82">
        <v>20000700</v>
      </c>
      <c r="B39" s="73" t="s">
        <v>1455</v>
      </c>
      <c r="C39" s="74"/>
      <c r="D39" s="75"/>
    </row>
    <row r="40" spans="1:4" x14ac:dyDescent="0.25">
      <c r="A40" s="82">
        <v>20000711</v>
      </c>
      <c r="B40" s="73" t="s">
        <v>1456</v>
      </c>
      <c r="C40" s="74"/>
      <c r="D40" s="75"/>
    </row>
    <row r="41" spans="1:4" x14ac:dyDescent="0.25">
      <c r="A41" s="82">
        <v>20000705</v>
      </c>
      <c r="B41" s="73" t="s">
        <v>1457</v>
      </c>
      <c r="C41" s="74"/>
      <c r="D41" s="75"/>
    </row>
    <row r="42" spans="1:4" x14ac:dyDescent="0.25">
      <c r="A42" s="82">
        <v>20000702</v>
      </c>
      <c r="B42" s="73" t="s">
        <v>1458</v>
      </c>
      <c r="C42" s="74"/>
      <c r="D42" s="75"/>
    </row>
    <row r="43" spans="1:4" x14ac:dyDescent="0.25">
      <c r="A43" s="82">
        <v>20000710</v>
      </c>
      <c r="B43" s="73" t="s">
        <v>1459</v>
      </c>
      <c r="C43" s="74"/>
      <c r="D43" s="75"/>
    </row>
    <row r="44" spans="1:4" x14ac:dyDescent="0.25">
      <c r="A44" s="82">
        <v>20000704</v>
      </c>
      <c r="B44" s="73" t="s">
        <v>1460</v>
      </c>
      <c r="C44" s="74"/>
      <c r="D44" s="75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M749"/>
  <sheetViews>
    <sheetView workbookViewId="0">
      <pane ySplit="1" topLeftCell="A92" activePane="bottomLeft" state="frozen"/>
      <selection pane="bottomLeft" activeCell="A68" sqref="A68"/>
    </sheetView>
  </sheetViews>
  <sheetFormatPr baseColWidth="10" defaultRowHeight="15" x14ac:dyDescent="0.25"/>
  <cols>
    <col min="1" max="1" width="17.140625" bestFit="1" customWidth="1"/>
    <col min="2" max="2" width="15.85546875" bestFit="1" customWidth="1"/>
    <col min="3" max="3" width="12" bestFit="1" customWidth="1"/>
    <col min="4" max="4" width="11.85546875" bestFit="1" customWidth="1"/>
    <col min="5" max="5" width="47.85546875" bestFit="1" customWidth="1"/>
  </cols>
  <sheetData>
    <row r="1" spans="1:13" s="5" customFormat="1" ht="18.75" x14ac:dyDescent="0.3">
      <c r="A1" s="6" t="s">
        <v>93</v>
      </c>
      <c r="B1" s="6" t="s">
        <v>49</v>
      </c>
      <c r="C1" s="6" t="s">
        <v>50</v>
      </c>
      <c r="D1" s="6" t="s">
        <v>3</v>
      </c>
      <c r="E1" s="6" t="s">
        <v>92</v>
      </c>
    </row>
    <row r="2" spans="1:13" s="5" customFormat="1" ht="18.75" x14ac:dyDescent="0.3">
      <c r="A2" s="10" t="s">
        <v>1352</v>
      </c>
      <c r="B2" s="11" t="str">
        <f>C2</f>
        <v>?</v>
      </c>
      <c r="C2" s="11" t="s">
        <v>1353</v>
      </c>
      <c r="D2" s="11" t="s">
        <v>1353</v>
      </c>
      <c r="E2" s="11" t="str">
        <f>C2</f>
        <v>?</v>
      </c>
      <c r="M2" s="5" t="s">
        <v>16</v>
      </c>
    </row>
    <row r="3" spans="1:13" x14ac:dyDescent="0.25">
      <c r="A3" s="2">
        <v>10053516</v>
      </c>
      <c r="B3" t="s">
        <v>26</v>
      </c>
      <c r="C3" t="s">
        <v>51</v>
      </c>
      <c r="D3" s="1">
        <v>211143</v>
      </c>
      <c r="E3" t="s">
        <v>69</v>
      </c>
      <c r="M3" s="14"/>
    </row>
    <row r="4" spans="1:13" x14ac:dyDescent="0.25">
      <c r="A4" s="2">
        <v>10055984</v>
      </c>
      <c r="B4" t="s">
        <v>27</v>
      </c>
      <c r="C4" t="s">
        <v>52</v>
      </c>
      <c r="D4" s="1">
        <v>211143</v>
      </c>
      <c r="E4" t="s">
        <v>70</v>
      </c>
      <c r="M4" s="13">
        <f ca="1">TODAY()</f>
        <v>41948</v>
      </c>
    </row>
    <row r="5" spans="1:13" x14ac:dyDescent="0.25">
      <c r="A5" s="2">
        <v>10007332</v>
      </c>
      <c r="B5" t="s">
        <v>28</v>
      </c>
      <c r="C5" t="s">
        <v>53</v>
      </c>
      <c r="D5" s="1">
        <v>211143</v>
      </c>
      <c r="E5" t="s">
        <v>71</v>
      </c>
      <c r="M5" s="12"/>
    </row>
    <row r="6" spans="1:13" x14ac:dyDescent="0.25">
      <c r="A6" s="2">
        <v>10005032</v>
      </c>
      <c r="B6" t="s">
        <v>29</v>
      </c>
      <c r="C6" t="s">
        <v>54</v>
      </c>
      <c r="D6" s="1">
        <v>211143</v>
      </c>
      <c r="E6" t="s">
        <v>72</v>
      </c>
    </row>
    <row r="7" spans="1:13" x14ac:dyDescent="0.25">
      <c r="A7" s="2">
        <v>10005286</v>
      </c>
      <c r="B7" t="s">
        <v>30</v>
      </c>
      <c r="C7" t="s">
        <v>55</v>
      </c>
      <c r="D7" s="1">
        <v>211143</v>
      </c>
      <c r="E7" t="s">
        <v>73</v>
      </c>
    </row>
    <row r="8" spans="1:13" x14ac:dyDescent="0.25">
      <c r="A8" s="2">
        <v>10006114</v>
      </c>
      <c r="B8" t="s">
        <v>31</v>
      </c>
      <c r="C8" t="s">
        <v>55</v>
      </c>
      <c r="D8" s="1">
        <v>211143</v>
      </c>
      <c r="E8" t="s">
        <v>74</v>
      </c>
    </row>
    <row r="9" spans="1:13" x14ac:dyDescent="0.25">
      <c r="A9" s="2">
        <v>10006115</v>
      </c>
      <c r="B9" t="s">
        <v>32</v>
      </c>
      <c r="C9" t="s">
        <v>55</v>
      </c>
      <c r="D9" s="1">
        <v>211143</v>
      </c>
      <c r="E9" t="s">
        <v>75</v>
      </c>
      <c r="G9" t="s">
        <v>25</v>
      </c>
    </row>
    <row r="10" spans="1:13" x14ac:dyDescent="0.25">
      <c r="A10" s="2">
        <v>10007415</v>
      </c>
      <c r="B10" t="s">
        <v>33</v>
      </c>
      <c r="C10" t="s">
        <v>56</v>
      </c>
      <c r="D10" s="1">
        <v>211143</v>
      </c>
      <c r="E10" t="s">
        <v>76</v>
      </c>
    </row>
    <row r="11" spans="1:13" x14ac:dyDescent="0.25">
      <c r="A11" s="2">
        <v>10005933</v>
      </c>
      <c r="B11" t="s">
        <v>34</v>
      </c>
      <c r="C11" t="s">
        <v>57</v>
      </c>
      <c r="D11" s="1">
        <v>211143</v>
      </c>
      <c r="E11" t="s">
        <v>77</v>
      </c>
    </row>
    <row r="12" spans="1:13" x14ac:dyDescent="0.25">
      <c r="A12" s="2">
        <v>10006343</v>
      </c>
      <c r="B12" t="s">
        <v>35</v>
      </c>
      <c r="C12" t="s">
        <v>58</v>
      </c>
      <c r="D12" s="1">
        <v>211143</v>
      </c>
      <c r="E12" t="s">
        <v>78</v>
      </c>
    </row>
    <row r="13" spans="1:13" x14ac:dyDescent="0.25">
      <c r="A13" s="2">
        <v>10007434</v>
      </c>
      <c r="B13" t="s">
        <v>36</v>
      </c>
      <c r="C13" t="s">
        <v>59</v>
      </c>
      <c r="D13" s="1">
        <v>211143</v>
      </c>
      <c r="E13" t="s">
        <v>79</v>
      </c>
    </row>
    <row r="14" spans="1:13" x14ac:dyDescent="0.25">
      <c r="A14" s="2">
        <v>10007435</v>
      </c>
      <c r="B14" t="s">
        <v>37</v>
      </c>
      <c r="C14" t="s">
        <v>59</v>
      </c>
      <c r="D14" s="1">
        <v>211143</v>
      </c>
      <c r="E14" t="s">
        <v>80</v>
      </c>
    </row>
    <row r="15" spans="1:13" x14ac:dyDescent="0.25">
      <c r="A15" s="2">
        <v>10007428</v>
      </c>
      <c r="B15" t="s">
        <v>38</v>
      </c>
      <c r="C15" t="s">
        <v>60</v>
      </c>
      <c r="D15" s="1">
        <v>211143</v>
      </c>
      <c r="E15" t="s">
        <v>81</v>
      </c>
    </row>
    <row r="16" spans="1:13" x14ac:dyDescent="0.25">
      <c r="A16" s="2">
        <v>10008184</v>
      </c>
      <c r="B16" t="s">
        <v>39</v>
      </c>
      <c r="C16" t="s">
        <v>61</v>
      </c>
      <c r="D16" s="1">
        <v>211143</v>
      </c>
      <c r="E16" t="s">
        <v>82</v>
      </c>
    </row>
    <row r="17" spans="1:5" x14ac:dyDescent="0.25">
      <c r="A17" s="2">
        <v>10006950</v>
      </c>
      <c r="B17" t="s">
        <v>40</v>
      </c>
      <c r="C17" t="s">
        <v>62</v>
      </c>
      <c r="D17" s="1">
        <v>211143</v>
      </c>
      <c r="E17" t="s">
        <v>83</v>
      </c>
    </row>
    <row r="18" spans="1:5" x14ac:dyDescent="0.25">
      <c r="A18" s="2">
        <v>10006951</v>
      </c>
      <c r="B18" t="s">
        <v>41</v>
      </c>
      <c r="C18" t="s">
        <v>62</v>
      </c>
      <c r="D18" s="1">
        <v>211143</v>
      </c>
      <c r="E18" t="s">
        <v>84</v>
      </c>
    </row>
    <row r="19" spans="1:5" x14ac:dyDescent="0.25">
      <c r="A19" s="2">
        <v>10003495</v>
      </c>
      <c r="B19" t="s">
        <v>42</v>
      </c>
      <c r="C19" t="s">
        <v>63</v>
      </c>
      <c r="D19" s="1">
        <v>211143</v>
      </c>
      <c r="E19" t="s">
        <v>85</v>
      </c>
    </row>
    <row r="20" spans="1:5" x14ac:dyDescent="0.25">
      <c r="A20" s="2">
        <v>10006344</v>
      </c>
      <c r="B20" t="s">
        <v>43</v>
      </c>
      <c r="C20" t="s">
        <v>64</v>
      </c>
      <c r="D20" s="1">
        <v>211143</v>
      </c>
      <c r="E20" t="s">
        <v>86</v>
      </c>
    </row>
    <row r="21" spans="1:5" x14ac:dyDescent="0.25">
      <c r="A21" s="2">
        <v>10007388</v>
      </c>
      <c r="B21" t="s">
        <v>44</v>
      </c>
      <c r="C21" t="s">
        <v>65</v>
      </c>
      <c r="D21" s="1">
        <v>211143</v>
      </c>
      <c r="E21" t="s">
        <v>87</v>
      </c>
    </row>
    <row r="22" spans="1:5" x14ac:dyDescent="0.25">
      <c r="A22" s="2">
        <v>10007386</v>
      </c>
      <c r="B22" t="s">
        <v>45</v>
      </c>
      <c r="C22" t="s">
        <v>66</v>
      </c>
      <c r="D22" s="1">
        <v>211143</v>
      </c>
      <c r="E22" t="s">
        <v>88</v>
      </c>
    </row>
    <row r="23" spans="1:5" x14ac:dyDescent="0.25">
      <c r="A23" s="2">
        <v>10007336</v>
      </c>
      <c r="B23" t="s">
        <v>46</v>
      </c>
      <c r="C23" t="s">
        <v>67</v>
      </c>
      <c r="D23" s="1">
        <v>211143</v>
      </c>
      <c r="E23" t="s">
        <v>89</v>
      </c>
    </row>
    <row r="24" spans="1:5" x14ac:dyDescent="0.25">
      <c r="A24" s="2">
        <v>10007540</v>
      </c>
      <c r="B24" t="s">
        <v>47</v>
      </c>
      <c r="C24" t="s">
        <v>67</v>
      </c>
      <c r="D24" s="1">
        <v>211143</v>
      </c>
      <c r="E24" t="s">
        <v>90</v>
      </c>
    </row>
    <row r="25" spans="1:5" s="4" customFormat="1" x14ac:dyDescent="0.25">
      <c r="A25" s="3">
        <v>10007339</v>
      </c>
      <c r="B25" s="4" t="s">
        <v>48</v>
      </c>
      <c r="C25" s="4" t="s">
        <v>68</v>
      </c>
      <c r="D25" s="8">
        <v>211143</v>
      </c>
      <c r="E25" s="4" t="s">
        <v>91</v>
      </c>
    </row>
    <row r="26" spans="1:5" x14ac:dyDescent="0.25">
      <c r="A26" s="2">
        <v>10006111</v>
      </c>
      <c r="B26" t="s">
        <v>99</v>
      </c>
      <c r="C26" t="s">
        <v>94</v>
      </c>
      <c r="D26" s="2">
        <v>211201</v>
      </c>
      <c r="E26" t="s">
        <v>116</v>
      </c>
    </row>
    <row r="27" spans="1:5" x14ac:dyDescent="0.25">
      <c r="A27" s="2">
        <v>10006355</v>
      </c>
      <c r="B27" t="s">
        <v>100</v>
      </c>
      <c r="C27" t="s">
        <v>95</v>
      </c>
      <c r="D27" s="2">
        <v>211201</v>
      </c>
      <c r="E27" t="s">
        <v>117</v>
      </c>
    </row>
    <row r="28" spans="1:5" x14ac:dyDescent="0.25">
      <c r="A28" s="2">
        <v>10006376</v>
      </c>
      <c r="B28" t="s">
        <v>101</v>
      </c>
      <c r="C28" t="s">
        <v>95</v>
      </c>
      <c r="D28" s="2">
        <v>211201</v>
      </c>
      <c r="E28" t="s">
        <v>118</v>
      </c>
    </row>
    <row r="29" spans="1:5" x14ac:dyDescent="0.25">
      <c r="A29" s="2">
        <v>10006378</v>
      </c>
      <c r="B29" t="s">
        <v>102</v>
      </c>
      <c r="C29" t="s">
        <v>95</v>
      </c>
      <c r="D29" s="2">
        <v>211201</v>
      </c>
      <c r="E29" t="s">
        <v>119</v>
      </c>
    </row>
    <row r="30" spans="1:5" x14ac:dyDescent="0.25">
      <c r="A30" s="2">
        <v>10006380</v>
      </c>
      <c r="B30" t="s">
        <v>103</v>
      </c>
      <c r="C30" t="s">
        <v>95</v>
      </c>
      <c r="D30" s="2">
        <v>211201</v>
      </c>
      <c r="E30" t="s">
        <v>120</v>
      </c>
    </row>
    <row r="31" spans="1:5" x14ac:dyDescent="0.25">
      <c r="A31" s="2">
        <v>10006435</v>
      </c>
      <c r="B31" t="s">
        <v>104</v>
      </c>
      <c r="C31" t="s">
        <v>95</v>
      </c>
      <c r="D31" s="2">
        <v>211201</v>
      </c>
      <c r="E31" t="s">
        <v>121</v>
      </c>
    </row>
    <row r="32" spans="1:5" x14ac:dyDescent="0.25">
      <c r="A32" s="2">
        <v>10006436</v>
      </c>
      <c r="B32" t="s">
        <v>105</v>
      </c>
      <c r="C32" t="s">
        <v>95</v>
      </c>
      <c r="D32" s="2">
        <v>211201</v>
      </c>
      <c r="E32" t="s">
        <v>122</v>
      </c>
    </row>
    <row r="33" spans="1:5" x14ac:dyDescent="0.25">
      <c r="A33" s="2">
        <v>10006677</v>
      </c>
      <c r="B33" t="s">
        <v>106</v>
      </c>
      <c r="C33" t="s">
        <v>95</v>
      </c>
      <c r="D33" s="2">
        <v>211201</v>
      </c>
      <c r="E33" t="s">
        <v>123</v>
      </c>
    </row>
    <row r="34" spans="1:5" x14ac:dyDescent="0.25">
      <c r="A34" s="2">
        <v>10007306</v>
      </c>
      <c r="B34" t="s">
        <v>107</v>
      </c>
      <c r="C34" t="s">
        <v>95</v>
      </c>
      <c r="D34" s="2">
        <v>211201</v>
      </c>
      <c r="E34" t="s">
        <v>124</v>
      </c>
    </row>
    <row r="35" spans="1:5" x14ac:dyDescent="0.25">
      <c r="A35" s="2">
        <v>10008527</v>
      </c>
      <c r="B35" t="s">
        <v>108</v>
      </c>
      <c r="C35" t="s">
        <v>95</v>
      </c>
      <c r="D35" s="2">
        <v>211201</v>
      </c>
      <c r="E35" t="s">
        <v>125</v>
      </c>
    </row>
    <row r="36" spans="1:5" x14ac:dyDescent="0.25">
      <c r="A36" s="2">
        <v>10008624</v>
      </c>
      <c r="B36" t="s">
        <v>107</v>
      </c>
      <c r="C36" t="s">
        <v>95</v>
      </c>
      <c r="D36" s="2">
        <v>211201</v>
      </c>
      <c r="E36" t="s">
        <v>126</v>
      </c>
    </row>
    <row r="37" spans="1:5" x14ac:dyDescent="0.25">
      <c r="A37" s="2">
        <v>10008625</v>
      </c>
      <c r="B37" t="s">
        <v>104</v>
      </c>
      <c r="C37" t="s">
        <v>95</v>
      </c>
      <c r="D37" s="2">
        <v>211201</v>
      </c>
      <c r="E37" t="s">
        <v>127</v>
      </c>
    </row>
    <row r="38" spans="1:5" x14ac:dyDescent="0.25">
      <c r="A38" s="2">
        <v>10008626</v>
      </c>
      <c r="B38" t="s">
        <v>103</v>
      </c>
      <c r="C38" t="s">
        <v>95</v>
      </c>
      <c r="D38" s="2">
        <v>211201</v>
      </c>
      <c r="E38" t="s">
        <v>128</v>
      </c>
    </row>
    <row r="39" spans="1:5" x14ac:dyDescent="0.25">
      <c r="A39" s="2">
        <v>10008627</v>
      </c>
      <c r="B39" t="s">
        <v>102</v>
      </c>
      <c r="C39" t="s">
        <v>95</v>
      </c>
      <c r="D39" s="2">
        <v>211201</v>
      </c>
      <c r="E39" t="s">
        <v>129</v>
      </c>
    </row>
    <row r="40" spans="1:5" x14ac:dyDescent="0.25">
      <c r="A40" s="2">
        <v>10008628</v>
      </c>
      <c r="B40" t="s">
        <v>105</v>
      </c>
      <c r="C40" t="s">
        <v>95</v>
      </c>
      <c r="D40" s="2">
        <v>211201</v>
      </c>
      <c r="E40" t="s">
        <v>130</v>
      </c>
    </row>
    <row r="41" spans="1:5" x14ac:dyDescent="0.25">
      <c r="A41" s="2">
        <v>10008629</v>
      </c>
      <c r="B41" t="s">
        <v>101</v>
      </c>
      <c r="C41" t="s">
        <v>95</v>
      </c>
      <c r="D41" s="2">
        <v>211201</v>
      </c>
      <c r="E41" t="s">
        <v>131</v>
      </c>
    </row>
    <row r="42" spans="1:5" x14ac:dyDescent="0.25">
      <c r="A42" s="2">
        <v>10008630</v>
      </c>
      <c r="B42" t="s">
        <v>100</v>
      </c>
      <c r="C42" t="s">
        <v>95</v>
      </c>
      <c r="D42" s="2">
        <v>211201</v>
      </c>
      <c r="E42" t="s">
        <v>132</v>
      </c>
    </row>
    <row r="43" spans="1:5" x14ac:dyDescent="0.25">
      <c r="A43" s="2">
        <v>10008631</v>
      </c>
      <c r="B43" t="s">
        <v>108</v>
      </c>
      <c r="C43" t="s">
        <v>95</v>
      </c>
      <c r="D43" s="2">
        <v>211201</v>
      </c>
      <c r="E43" t="s">
        <v>133</v>
      </c>
    </row>
    <row r="44" spans="1:5" x14ac:dyDescent="0.25">
      <c r="A44" s="2">
        <v>10008633</v>
      </c>
      <c r="B44" t="s">
        <v>106</v>
      </c>
      <c r="C44" t="s">
        <v>95</v>
      </c>
      <c r="D44" s="2">
        <v>211201</v>
      </c>
      <c r="E44" t="s">
        <v>134</v>
      </c>
    </row>
    <row r="45" spans="1:5" x14ac:dyDescent="0.25">
      <c r="A45" s="2">
        <v>10007433</v>
      </c>
      <c r="B45" t="s">
        <v>109</v>
      </c>
      <c r="C45" t="s">
        <v>96</v>
      </c>
      <c r="D45" s="2">
        <v>211201</v>
      </c>
      <c r="E45" t="s">
        <v>135</v>
      </c>
    </row>
    <row r="46" spans="1:5" x14ac:dyDescent="0.25">
      <c r="A46" s="2">
        <v>10008476</v>
      </c>
      <c r="B46" t="s">
        <v>109</v>
      </c>
      <c r="C46" t="s">
        <v>96</v>
      </c>
      <c r="D46" s="2">
        <v>211201</v>
      </c>
      <c r="E46" t="s">
        <v>136</v>
      </c>
    </row>
    <row r="47" spans="1:5" x14ac:dyDescent="0.25">
      <c r="A47" s="2">
        <v>10006353</v>
      </c>
      <c r="B47" t="s">
        <v>110</v>
      </c>
      <c r="C47" t="s">
        <v>97</v>
      </c>
      <c r="D47" s="2">
        <v>211201</v>
      </c>
      <c r="E47" t="s">
        <v>137</v>
      </c>
    </row>
    <row r="48" spans="1:5" x14ac:dyDescent="0.25">
      <c r="A48" s="2">
        <v>10006854</v>
      </c>
      <c r="B48" t="s">
        <v>111</v>
      </c>
      <c r="C48" t="s">
        <v>97</v>
      </c>
      <c r="D48" s="2">
        <v>211201</v>
      </c>
      <c r="E48" t="s">
        <v>138</v>
      </c>
    </row>
    <row r="49" spans="1:5" x14ac:dyDescent="0.25">
      <c r="A49" s="2">
        <v>10007314</v>
      </c>
      <c r="B49" t="s">
        <v>112</v>
      </c>
      <c r="C49" t="s">
        <v>97</v>
      </c>
      <c r="D49" s="2">
        <v>211201</v>
      </c>
      <c r="E49" t="s">
        <v>139</v>
      </c>
    </row>
    <row r="50" spans="1:5" x14ac:dyDescent="0.25">
      <c r="A50" s="2">
        <v>10007662</v>
      </c>
      <c r="B50" t="s">
        <v>113</v>
      </c>
      <c r="C50" t="s">
        <v>97</v>
      </c>
      <c r="D50" s="2">
        <v>211201</v>
      </c>
      <c r="E50" t="s">
        <v>140</v>
      </c>
    </row>
    <row r="51" spans="1:5" x14ac:dyDescent="0.25">
      <c r="A51" s="2">
        <v>10007733</v>
      </c>
      <c r="B51" t="s">
        <v>114</v>
      </c>
      <c r="C51" t="s">
        <v>97</v>
      </c>
      <c r="D51" s="2">
        <v>211201</v>
      </c>
      <c r="E51" t="s">
        <v>141</v>
      </c>
    </row>
    <row r="52" spans="1:5" x14ac:dyDescent="0.25">
      <c r="A52" s="2">
        <v>10008634</v>
      </c>
      <c r="B52" t="s">
        <v>110</v>
      </c>
      <c r="C52" t="s">
        <v>97</v>
      </c>
      <c r="D52" s="2">
        <v>211201</v>
      </c>
      <c r="E52" t="s">
        <v>137</v>
      </c>
    </row>
    <row r="53" spans="1:5" x14ac:dyDescent="0.25">
      <c r="A53" s="2">
        <v>10008635</v>
      </c>
      <c r="B53" t="s">
        <v>112</v>
      </c>
      <c r="C53" t="s">
        <v>97</v>
      </c>
      <c r="D53" s="2">
        <v>211201</v>
      </c>
      <c r="E53" t="s">
        <v>142</v>
      </c>
    </row>
    <row r="54" spans="1:5" x14ac:dyDescent="0.25">
      <c r="A54" s="2">
        <v>10008636</v>
      </c>
      <c r="B54" t="s">
        <v>114</v>
      </c>
      <c r="C54" t="s">
        <v>97</v>
      </c>
      <c r="D54" s="2">
        <v>211201</v>
      </c>
      <c r="E54" t="s">
        <v>143</v>
      </c>
    </row>
    <row r="55" spans="1:5" x14ac:dyDescent="0.25">
      <c r="A55" s="2">
        <v>10008637</v>
      </c>
      <c r="B55" t="s">
        <v>111</v>
      </c>
      <c r="C55" t="s">
        <v>97</v>
      </c>
      <c r="D55" s="2">
        <v>211201</v>
      </c>
      <c r="E55" t="s">
        <v>144</v>
      </c>
    </row>
    <row r="56" spans="1:5" x14ac:dyDescent="0.25">
      <c r="A56" s="2">
        <v>10008638</v>
      </c>
      <c r="B56" t="s">
        <v>113</v>
      </c>
      <c r="C56" t="s">
        <v>97</v>
      </c>
      <c r="D56" s="2">
        <v>211201</v>
      </c>
      <c r="E56" t="s">
        <v>145</v>
      </c>
    </row>
    <row r="57" spans="1:5" x14ac:dyDescent="0.25">
      <c r="A57" s="2">
        <v>10008403</v>
      </c>
      <c r="B57" t="s">
        <v>115</v>
      </c>
      <c r="C57" t="s">
        <v>98</v>
      </c>
      <c r="D57" s="2">
        <v>211201</v>
      </c>
      <c r="E57" t="s">
        <v>146</v>
      </c>
    </row>
    <row r="58" spans="1:5" s="4" customFormat="1" x14ac:dyDescent="0.25">
      <c r="A58" s="3">
        <v>10008537</v>
      </c>
      <c r="B58" s="4" t="s">
        <v>115</v>
      </c>
      <c r="C58" s="4" t="s">
        <v>98</v>
      </c>
      <c r="D58" s="3">
        <v>211201</v>
      </c>
      <c r="E58" s="4" t="s">
        <v>147</v>
      </c>
    </row>
    <row r="59" spans="1:5" x14ac:dyDescent="0.25">
      <c r="A59" s="2">
        <v>10001125</v>
      </c>
      <c r="B59" t="s">
        <v>170</v>
      </c>
      <c r="C59" t="s">
        <v>148</v>
      </c>
      <c r="D59" s="2">
        <v>212301</v>
      </c>
      <c r="E59" t="s">
        <v>224</v>
      </c>
    </row>
    <row r="60" spans="1:5" x14ac:dyDescent="0.25">
      <c r="A60" s="2">
        <v>10002735</v>
      </c>
      <c r="B60" t="s">
        <v>171</v>
      </c>
      <c r="C60" t="s">
        <v>148</v>
      </c>
      <c r="D60" s="2">
        <v>212301</v>
      </c>
      <c r="E60" t="s">
        <v>225</v>
      </c>
    </row>
    <row r="61" spans="1:5" x14ac:dyDescent="0.25">
      <c r="A61" s="2">
        <v>10012518</v>
      </c>
      <c r="B61" t="s">
        <v>172</v>
      </c>
      <c r="C61" t="s">
        <v>148</v>
      </c>
      <c r="D61" s="2">
        <v>212301</v>
      </c>
      <c r="E61" t="s">
        <v>226</v>
      </c>
    </row>
    <row r="62" spans="1:5" x14ac:dyDescent="0.25">
      <c r="A62" s="2">
        <v>10000519</v>
      </c>
      <c r="B62" t="s">
        <v>173</v>
      </c>
      <c r="C62" t="s">
        <v>149</v>
      </c>
      <c r="D62" s="2">
        <v>212301</v>
      </c>
      <c r="E62" t="s">
        <v>227</v>
      </c>
    </row>
    <row r="63" spans="1:5" x14ac:dyDescent="0.25">
      <c r="A63" s="2">
        <v>10004763</v>
      </c>
      <c r="B63" t="s">
        <v>174</v>
      </c>
      <c r="C63" t="s">
        <v>150</v>
      </c>
      <c r="D63" s="2">
        <v>212301</v>
      </c>
      <c r="E63" t="s">
        <v>228</v>
      </c>
    </row>
    <row r="64" spans="1:5" x14ac:dyDescent="0.25">
      <c r="A64" s="2">
        <v>10004813</v>
      </c>
      <c r="B64" t="s">
        <v>175</v>
      </c>
      <c r="C64" t="s">
        <v>150</v>
      </c>
      <c r="D64" s="2">
        <v>212301</v>
      </c>
      <c r="E64" t="s">
        <v>229</v>
      </c>
    </row>
    <row r="65" spans="1:5" x14ac:dyDescent="0.25">
      <c r="A65" s="2">
        <v>10000312</v>
      </c>
      <c r="B65" t="s">
        <v>176</v>
      </c>
      <c r="C65" t="s">
        <v>151</v>
      </c>
      <c r="D65" s="2">
        <v>212301</v>
      </c>
      <c r="E65" t="s">
        <v>230</v>
      </c>
    </row>
    <row r="66" spans="1:5" x14ac:dyDescent="0.25">
      <c r="A66" s="2">
        <v>10000315</v>
      </c>
      <c r="B66" t="s">
        <v>177</v>
      </c>
      <c r="C66" t="s">
        <v>151</v>
      </c>
      <c r="D66" s="2">
        <v>212301</v>
      </c>
      <c r="E66" t="s">
        <v>231</v>
      </c>
    </row>
    <row r="67" spans="1:5" x14ac:dyDescent="0.25">
      <c r="A67" s="2">
        <v>10002543</v>
      </c>
      <c r="B67" t="s">
        <v>178</v>
      </c>
      <c r="C67" t="s">
        <v>151</v>
      </c>
      <c r="D67" s="2">
        <v>212301</v>
      </c>
      <c r="E67" t="s">
        <v>232</v>
      </c>
    </row>
    <row r="68" spans="1:5" x14ac:dyDescent="0.25">
      <c r="A68" s="2">
        <v>10004490</v>
      </c>
      <c r="B68" t="s">
        <v>179</v>
      </c>
      <c r="C68" t="s">
        <v>151</v>
      </c>
      <c r="D68" s="2">
        <v>212301</v>
      </c>
      <c r="E68" t="s">
        <v>233</v>
      </c>
    </row>
    <row r="69" spans="1:5" x14ac:dyDescent="0.25">
      <c r="A69" s="2">
        <v>10006405</v>
      </c>
      <c r="B69" t="s">
        <v>177</v>
      </c>
      <c r="C69" t="s">
        <v>151</v>
      </c>
      <c r="D69" s="2">
        <v>212301</v>
      </c>
      <c r="E69" t="s">
        <v>234</v>
      </c>
    </row>
    <row r="70" spans="1:5" x14ac:dyDescent="0.25">
      <c r="A70" s="2">
        <v>10006733</v>
      </c>
      <c r="B70" t="s">
        <v>180</v>
      </c>
      <c r="C70" t="s">
        <v>151</v>
      </c>
      <c r="D70" s="2">
        <v>212301</v>
      </c>
      <c r="E70" t="s">
        <v>235</v>
      </c>
    </row>
    <row r="71" spans="1:5" x14ac:dyDescent="0.25">
      <c r="A71" s="2">
        <v>10005416</v>
      </c>
      <c r="B71" t="s">
        <v>181</v>
      </c>
      <c r="C71" t="s">
        <v>152</v>
      </c>
      <c r="D71" s="2">
        <v>212301</v>
      </c>
      <c r="E71" t="s">
        <v>236</v>
      </c>
    </row>
    <row r="72" spans="1:5" x14ac:dyDescent="0.25">
      <c r="A72" s="2">
        <v>10005052</v>
      </c>
      <c r="B72" t="s">
        <v>182</v>
      </c>
      <c r="C72" t="s">
        <v>153</v>
      </c>
      <c r="D72" s="2">
        <v>212301</v>
      </c>
      <c r="E72" t="s">
        <v>237</v>
      </c>
    </row>
    <row r="73" spans="1:5" x14ac:dyDescent="0.25">
      <c r="A73" s="2">
        <v>10004661</v>
      </c>
      <c r="B73" t="s">
        <v>183</v>
      </c>
      <c r="C73" t="s">
        <v>154</v>
      </c>
      <c r="D73" s="2">
        <v>212301</v>
      </c>
      <c r="E73" t="s">
        <v>238</v>
      </c>
    </row>
    <row r="74" spans="1:5" x14ac:dyDescent="0.25">
      <c r="A74" s="2">
        <v>10005301</v>
      </c>
      <c r="B74" t="s">
        <v>184</v>
      </c>
      <c r="C74" t="s">
        <v>155</v>
      </c>
      <c r="D74" s="2">
        <v>212301</v>
      </c>
      <c r="E74" t="s">
        <v>239</v>
      </c>
    </row>
    <row r="75" spans="1:5" x14ac:dyDescent="0.25">
      <c r="A75" s="2">
        <v>10004934</v>
      </c>
      <c r="B75" t="s">
        <v>185</v>
      </c>
      <c r="C75" t="s">
        <v>156</v>
      </c>
      <c r="D75" s="2">
        <v>212301</v>
      </c>
      <c r="E75" t="s">
        <v>240</v>
      </c>
    </row>
    <row r="76" spans="1:5" x14ac:dyDescent="0.25">
      <c r="A76" s="2">
        <v>10007188</v>
      </c>
      <c r="B76" t="s">
        <v>186</v>
      </c>
      <c r="C76" t="s">
        <v>157</v>
      </c>
      <c r="D76" s="2">
        <v>212301</v>
      </c>
      <c r="E76" t="s">
        <v>241</v>
      </c>
    </row>
    <row r="77" spans="1:5" x14ac:dyDescent="0.25">
      <c r="A77" s="2">
        <v>37727</v>
      </c>
      <c r="B77" t="s">
        <v>187</v>
      </c>
      <c r="C77" t="s">
        <v>158</v>
      </c>
      <c r="D77" s="2">
        <v>212301</v>
      </c>
      <c r="E77" t="s">
        <v>242</v>
      </c>
    </row>
    <row r="78" spans="1:5" x14ac:dyDescent="0.25">
      <c r="A78" s="2">
        <v>60658</v>
      </c>
      <c r="B78" t="s">
        <v>188</v>
      </c>
      <c r="C78" t="s">
        <v>158</v>
      </c>
      <c r="D78" s="2">
        <v>212301</v>
      </c>
      <c r="E78" t="s">
        <v>243</v>
      </c>
    </row>
    <row r="79" spans="1:5" x14ac:dyDescent="0.25">
      <c r="A79" s="2">
        <v>60743</v>
      </c>
      <c r="B79" t="s">
        <v>189</v>
      </c>
      <c r="C79" t="s">
        <v>158</v>
      </c>
      <c r="D79" s="2">
        <v>212301</v>
      </c>
      <c r="E79" t="s">
        <v>244</v>
      </c>
    </row>
    <row r="80" spans="1:5" x14ac:dyDescent="0.25">
      <c r="A80" s="2">
        <v>10005026</v>
      </c>
      <c r="B80" t="s">
        <v>190</v>
      </c>
      <c r="C80" t="s">
        <v>158</v>
      </c>
      <c r="D80" s="2">
        <v>212301</v>
      </c>
      <c r="E80" t="s">
        <v>245</v>
      </c>
    </row>
    <row r="81" spans="1:5" x14ac:dyDescent="0.25">
      <c r="A81" s="2">
        <v>10005028</v>
      </c>
      <c r="B81" t="s">
        <v>191</v>
      </c>
      <c r="C81" t="s">
        <v>158</v>
      </c>
      <c r="D81" s="2">
        <v>212301</v>
      </c>
      <c r="E81" t="s">
        <v>246</v>
      </c>
    </row>
    <row r="82" spans="1:5" x14ac:dyDescent="0.25">
      <c r="A82" s="2">
        <v>10005287</v>
      </c>
      <c r="B82" t="s">
        <v>192</v>
      </c>
      <c r="C82" t="s">
        <v>158</v>
      </c>
      <c r="D82" s="2">
        <v>212301</v>
      </c>
      <c r="E82" t="s">
        <v>247</v>
      </c>
    </row>
    <row r="83" spans="1:5" x14ac:dyDescent="0.25">
      <c r="A83" s="2">
        <v>10005502</v>
      </c>
      <c r="B83" t="s">
        <v>193</v>
      </c>
      <c r="C83" t="s">
        <v>158</v>
      </c>
      <c r="D83" s="2">
        <v>212301</v>
      </c>
      <c r="E83" t="s">
        <v>248</v>
      </c>
    </row>
    <row r="84" spans="1:5" x14ac:dyDescent="0.25">
      <c r="A84" s="2">
        <v>10005584</v>
      </c>
      <c r="B84" t="s">
        <v>194</v>
      </c>
      <c r="C84" t="s">
        <v>158</v>
      </c>
      <c r="D84" s="2">
        <v>212301</v>
      </c>
      <c r="E84" t="s">
        <v>249</v>
      </c>
    </row>
    <row r="85" spans="1:5" x14ac:dyDescent="0.25">
      <c r="A85" s="2">
        <v>10005731</v>
      </c>
      <c r="B85" t="s">
        <v>195</v>
      </c>
      <c r="C85" t="s">
        <v>158</v>
      </c>
      <c r="D85" s="2">
        <v>212301</v>
      </c>
      <c r="E85" t="s">
        <v>250</v>
      </c>
    </row>
    <row r="86" spans="1:5" x14ac:dyDescent="0.25">
      <c r="A86" s="2">
        <v>10005855</v>
      </c>
      <c r="B86" t="s">
        <v>196</v>
      </c>
      <c r="C86" t="s">
        <v>158</v>
      </c>
      <c r="D86" s="2">
        <v>212301</v>
      </c>
      <c r="E86" t="s">
        <v>251</v>
      </c>
    </row>
    <row r="87" spans="1:5" x14ac:dyDescent="0.25">
      <c r="A87" s="2">
        <v>10006112</v>
      </c>
      <c r="B87" t="s">
        <v>197</v>
      </c>
      <c r="C87" t="s">
        <v>158</v>
      </c>
      <c r="D87" s="2">
        <v>212301</v>
      </c>
      <c r="E87" t="s">
        <v>252</v>
      </c>
    </row>
    <row r="88" spans="1:5" x14ac:dyDescent="0.25">
      <c r="A88" s="2">
        <v>10006113</v>
      </c>
      <c r="B88" t="s">
        <v>198</v>
      </c>
      <c r="C88" t="s">
        <v>158</v>
      </c>
      <c r="D88" s="2">
        <v>212301</v>
      </c>
      <c r="E88" t="s">
        <v>253</v>
      </c>
    </row>
    <row r="89" spans="1:5" x14ac:dyDescent="0.25">
      <c r="A89" s="2">
        <v>10006122</v>
      </c>
      <c r="B89" t="s">
        <v>199</v>
      </c>
      <c r="C89" t="s">
        <v>158</v>
      </c>
      <c r="D89" s="2">
        <v>212301</v>
      </c>
      <c r="E89" t="s">
        <v>254</v>
      </c>
    </row>
    <row r="90" spans="1:5" x14ac:dyDescent="0.25">
      <c r="A90" s="2">
        <v>10006275</v>
      </c>
      <c r="B90" t="s">
        <v>200</v>
      </c>
      <c r="C90" t="s">
        <v>158</v>
      </c>
      <c r="D90" s="2">
        <v>212301</v>
      </c>
      <c r="E90" t="s">
        <v>255</v>
      </c>
    </row>
    <row r="91" spans="1:5" x14ac:dyDescent="0.25">
      <c r="A91" s="2">
        <v>10006354</v>
      </c>
      <c r="B91" t="s">
        <v>201</v>
      </c>
      <c r="C91" t="s">
        <v>158</v>
      </c>
      <c r="D91" s="2">
        <v>212301</v>
      </c>
      <c r="E91" t="s">
        <v>256</v>
      </c>
    </row>
    <row r="92" spans="1:5" x14ac:dyDescent="0.25">
      <c r="A92" s="2">
        <v>10006402</v>
      </c>
      <c r="B92" t="s">
        <v>202</v>
      </c>
      <c r="C92" t="s">
        <v>158</v>
      </c>
      <c r="D92" s="2">
        <v>212301</v>
      </c>
      <c r="E92" t="s">
        <v>257</v>
      </c>
    </row>
    <row r="93" spans="1:5" x14ac:dyDescent="0.25">
      <c r="A93" s="2">
        <v>10006525</v>
      </c>
      <c r="B93" t="s">
        <v>203</v>
      </c>
      <c r="C93" t="s">
        <v>158</v>
      </c>
      <c r="D93" s="2">
        <v>212301</v>
      </c>
      <c r="E93" t="s">
        <v>258</v>
      </c>
    </row>
    <row r="94" spans="1:5" x14ac:dyDescent="0.25">
      <c r="A94" s="2">
        <v>10006676</v>
      </c>
      <c r="B94" t="s">
        <v>204</v>
      </c>
      <c r="C94" t="s">
        <v>158</v>
      </c>
      <c r="D94" s="2">
        <v>212301</v>
      </c>
      <c r="E94" t="s">
        <v>259</v>
      </c>
    </row>
    <row r="95" spans="1:5" x14ac:dyDescent="0.25">
      <c r="A95" s="2">
        <v>10006806</v>
      </c>
      <c r="B95" t="s">
        <v>205</v>
      </c>
      <c r="C95" t="s">
        <v>158</v>
      </c>
      <c r="D95" s="2">
        <v>212301</v>
      </c>
      <c r="E95" t="s">
        <v>260</v>
      </c>
    </row>
    <row r="96" spans="1:5" x14ac:dyDescent="0.25">
      <c r="A96" s="2">
        <v>10007307</v>
      </c>
      <c r="B96" t="s">
        <v>206</v>
      </c>
      <c r="C96" t="s">
        <v>158</v>
      </c>
      <c r="D96" s="2">
        <v>212301</v>
      </c>
      <c r="E96" t="s">
        <v>261</v>
      </c>
    </row>
    <row r="97" spans="1:5" x14ac:dyDescent="0.25">
      <c r="A97" s="2">
        <v>35554</v>
      </c>
      <c r="B97" t="s">
        <v>207</v>
      </c>
      <c r="C97" t="s">
        <v>159</v>
      </c>
      <c r="D97" s="2">
        <v>212301</v>
      </c>
      <c r="E97" t="s">
        <v>262</v>
      </c>
    </row>
    <row r="98" spans="1:5" x14ac:dyDescent="0.25">
      <c r="A98" s="2">
        <v>10006341</v>
      </c>
      <c r="B98" t="s">
        <v>208</v>
      </c>
      <c r="C98" t="s">
        <v>160</v>
      </c>
      <c r="D98" s="2">
        <v>212301</v>
      </c>
      <c r="E98" t="s">
        <v>263</v>
      </c>
    </row>
    <row r="99" spans="1:5" x14ac:dyDescent="0.25">
      <c r="A99" s="2">
        <v>10006342</v>
      </c>
      <c r="B99" t="s">
        <v>209</v>
      </c>
      <c r="C99" t="s">
        <v>160</v>
      </c>
      <c r="D99" s="2">
        <v>212301</v>
      </c>
      <c r="E99" t="s">
        <v>264</v>
      </c>
    </row>
    <row r="100" spans="1:5" x14ac:dyDescent="0.25">
      <c r="A100" s="2">
        <v>10006899</v>
      </c>
      <c r="B100" t="s">
        <v>210</v>
      </c>
      <c r="C100" t="s">
        <v>160</v>
      </c>
      <c r="D100" s="2">
        <v>212301</v>
      </c>
      <c r="E100" t="s">
        <v>265</v>
      </c>
    </row>
    <row r="101" spans="1:5" x14ac:dyDescent="0.25">
      <c r="A101" s="2">
        <v>10006900</v>
      </c>
      <c r="B101" t="s">
        <v>211</v>
      </c>
      <c r="C101" t="s">
        <v>160</v>
      </c>
      <c r="D101" s="2">
        <v>212301</v>
      </c>
      <c r="E101" t="s">
        <v>266</v>
      </c>
    </row>
    <row r="102" spans="1:5" x14ac:dyDescent="0.25">
      <c r="A102" s="2">
        <v>10008582</v>
      </c>
      <c r="B102" t="s">
        <v>212</v>
      </c>
      <c r="C102" t="s">
        <v>160</v>
      </c>
      <c r="D102" s="2">
        <v>212301</v>
      </c>
      <c r="E102" t="s">
        <v>267</v>
      </c>
    </row>
    <row r="103" spans="1:5" x14ac:dyDescent="0.25">
      <c r="A103" s="2">
        <v>10008583</v>
      </c>
      <c r="B103" t="s">
        <v>213</v>
      </c>
      <c r="C103" t="s">
        <v>160</v>
      </c>
      <c r="D103" s="2">
        <v>212301</v>
      </c>
      <c r="E103" t="s">
        <v>268</v>
      </c>
    </row>
    <row r="104" spans="1:5" x14ac:dyDescent="0.25">
      <c r="A104" s="2">
        <v>10000109</v>
      </c>
      <c r="B104" t="s">
        <v>214</v>
      </c>
      <c r="C104" t="s">
        <v>161</v>
      </c>
      <c r="D104" s="2">
        <v>212301</v>
      </c>
      <c r="E104" t="s">
        <v>269</v>
      </c>
    </row>
    <row r="105" spans="1:5" x14ac:dyDescent="0.25">
      <c r="A105" s="2">
        <v>10003444</v>
      </c>
      <c r="B105" t="s">
        <v>215</v>
      </c>
      <c r="C105" t="s">
        <v>162</v>
      </c>
      <c r="D105" s="2">
        <v>212301</v>
      </c>
      <c r="E105" t="s">
        <v>270</v>
      </c>
    </row>
    <row r="106" spans="1:5" x14ac:dyDescent="0.25">
      <c r="A106" s="2">
        <v>10002072</v>
      </c>
      <c r="B106" t="s">
        <v>216</v>
      </c>
      <c r="C106" t="s">
        <v>163</v>
      </c>
      <c r="D106" s="2">
        <v>212301</v>
      </c>
      <c r="E106" t="s">
        <v>271</v>
      </c>
    </row>
    <row r="107" spans="1:5" x14ac:dyDescent="0.25">
      <c r="A107" s="2">
        <v>10007389</v>
      </c>
      <c r="B107" t="s">
        <v>217</v>
      </c>
      <c r="C107" t="s">
        <v>164</v>
      </c>
      <c r="D107" s="2">
        <v>212301</v>
      </c>
      <c r="E107" t="s">
        <v>272</v>
      </c>
    </row>
    <row r="108" spans="1:5" x14ac:dyDescent="0.25">
      <c r="A108" s="2">
        <v>10007387</v>
      </c>
      <c r="B108" t="s">
        <v>218</v>
      </c>
      <c r="C108" t="s">
        <v>165</v>
      </c>
      <c r="D108" s="2">
        <v>212301</v>
      </c>
      <c r="E108" t="s">
        <v>273</v>
      </c>
    </row>
    <row r="109" spans="1:5" x14ac:dyDescent="0.25">
      <c r="A109" s="2">
        <v>10007337</v>
      </c>
      <c r="B109" t="s">
        <v>219</v>
      </c>
      <c r="C109" t="s">
        <v>166</v>
      </c>
      <c r="D109" s="2">
        <v>212301</v>
      </c>
      <c r="E109" t="s">
        <v>274</v>
      </c>
    </row>
    <row r="110" spans="1:5" x14ac:dyDescent="0.25">
      <c r="A110" s="2">
        <v>10007539</v>
      </c>
      <c r="B110" t="s">
        <v>220</v>
      </c>
      <c r="C110" t="s">
        <v>166</v>
      </c>
      <c r="D110" s="2">
        <v>212301</v>
      </c>
      <c r="E110" t="s">
        <v>275</v>
      </c>
    </row>
    <row r="111" spans="1:5" x14ac:dyDescent="0.25">
      <c r="A111" s="2">
        <v>10007793</v>
      </c>
      <c r="B111" t="s">
        <v>221</v>
      </c>
      <c r="C111" t="s">
        <v>167</v>
      </c>
      <c r="D111" s="2">
        <v>212301</v>
      </c>
      <c r="E111" t="s">
        <v>276</v>
      </c>
    </row>
    <row r="112" spans="1:5" x14ac:dyDescent="0.25">
      <c r="A112" s="2">
        <v>10008411</v>
      </c>
      <c r="B112" t="s">
        <v>222</v>
      </c>
      <c r="C112" t="s">
        <v>168</v>
      </c>
      <c r="D112" s="2">
        <v>212301</v>
      </c>
      <c r="E112" t="s">
        <v>277</v>
      </c>
    </row>
    <row r="113" spans="1:5" s="4" customFormat="1" x14ac:dyDescent="0.25">
      <c r="A113" s="3">
        <v>10008412</v>
      </c>
      <c r="B113" s="4" t="s">
        <v>223</v>
      </c>
      <c r="C113" s="4" t="s">
        <v>169</v>
      </c>
      <c r="D113" s="3">
        <v>212301</v>
      </c>
      <c r="E113" s="4" t="s">
        <v>278</v>
      </c>
    </row>
    <row r="114" spans="1:5" x14ac:dyDescent="0.25">
      <c r="A114" s="2">
        <v>10007926</v>
      </c>
      <c r="B114" t="s">
        <v>302</v>
      </c>
      <c r="C114" t="s">
        <v>280</v>
      </c>
      <c r="D114" s="2">
        <v>212302</v>
      </c>
      <c r="E114" t="s">
        <v>412</v>
      </c>
    </row>
    <row r="115" spans="1:5" x14ac:dyDescent="0.25">
      <c r="A115" s="2">
        <v>10011010</v>
      </c>
      <c r="B115" t="s">
        <v>303</v>
      </c>
      <c r="C115" t="s">
        <v>281</v>
      </c>
      <c r="D115" s="2">
        <v>212302</v>
      </c>
      <c r="E115" t="s">
        <v>413</v>
      </c>
    </row>
    <row r="116" spans="1:5" x14ac:dyDescent="0.25">
      <c r="A116" s="2">
        <v>34169</v>
      </c>
      <c r="B116" t="s">
        <v>304</v>
      </c>
      <c r="C116" t="s">
        <v>282</v>
      </c>
      <c r="D116" s="2">
        <v>212302</v>
      </c>
      <c r="E116" t="s">
        <v>414</v>
      </c>
    </row>
    <row r="117" spans="1:5" x14ac:dyDescent="0.25">
      <c r="A117" s="2">
        <v>36187</v>
      </c>
      <c r="B117" t="s">
        <v>305</v>
      </c>
      <c r="C117" t="s">
        <v>282</v>
      </c>
      <c r="D117" s="2">
        <v>212302</v>
      </c>
      <c r="E117" t="s">
        <v>415</v>
      </c>
    </row>
    <row r="118" spans="1:5" x14ac:dyDescent="0.25">
      <c r="A118" s="2">
        <v>36188</v>
      </c>
      <c r="B118" t="s">
        <v>306</v>
      </c>
      <c r="C118" t="s">
        <v>282</v>
      </c>
      <c r="D118" s="2">
        <v>212302</v>
      </c>
      <c r="E118" t="s">
        <v>416</v>
      </c>
    </row>
    <row r="119" spans="1:5" x14ac:dyDescent="0.25">
      <c r="A119" s="2">
        <v>10005779</v>
      </c>
      <c r="B119" t="s">
        <v>307</v>
      </c>
      <c r="C119" t="s">
        <v>282</v>
      </c>
      <c r="D119" s="2">
        <v>212302</v>
      </c>
      <c r="E119" t="s">
        <v>417</v>
      </c>
    </row>
    <row r="120" spans="1:5" x14ac:dyDescent="0.25">
      <c r="A120" s="2">
        <v>10005781</v>
      </c>
      <c r="B120" t="s">
        <v>308</v>
      </c>
      <c r="C120" t="s">
        <v>282</v>
      </c>
      <c r="D120" s="2">
        <v>212302</v>
      </c>
      <c r="E120" t="s">
        <v>418</v>
      </c>
    </row>
    <row r="121" spans="1:5" x14ac:dyDescent="0.25">
      <c r="A121" s="2">
        <v>10006754</v>
      </c>
      <c r="B121" t="s">
        <v>309</v>
      </c>
      <c r="C121" t="s">
        <v>282</v>
      </c>
      <c r="D121" s="2">
        <v>212302</v>
      </c>
      <c r="E121" t="s">
        <v>419</v>
      </c>
    </row>
    <row r="122" spans="1:5" x14ac:dyDescent="0.25">
      <c r="A122" s="2">
        <v>10006764</v>
      </c>
      <c r="B122" t="s">
        <v>310</v>
      </c>
      <c r="C122" t="s">
        <v>282</v>
      </c>
      <c r="D122" s="2">
        <v>212302</v>
      </c>
      <c r="E122" t="s">
        <v>420</v>
      </c>
    </row>
    <row r="123" spans="1:5" x14ac:dyDescent="0.25">
      <c r="A123" s="2">
        <v>10004811</v>
      </c>
      <c r="B123" t="s">
        <v>311</v>
      </c>
      <c r="C123" t="s">
        <v>283</v>
      </c>
      <c r="D123" s="2">
        <v>212302</v>
      </c>
      <c r="E123" t="s">
        <v>421</v>
      </c>
    </row>
    <row r="124" spans="1:5" x14ac:dyDescent="0.25">
      <c r="A124" s="2">
        <v>4126</v>
      </c>
      <c r="B124" t="s">
        <v>312</v>
      </c>
      <c r="C124" t="s">
        <v>284</v>
      </c>
      <c r="D124" s="2">
        <v>212302</v>
      </c>
      <c r="E124" t="s">
        <v>422</v>
      </c>
    </row>
    <row r="125" spans="1:5" x14ac:dyDescent="0.25">
      <c r="A125" s="2">
        <v>4126</v>
      </c>
      <c r="B125" t="s">
        <v>312</v>
      </c>
      <c r="C125" t="s">
        <v>284</v>
      </c>
      <c r="D125" s="2">
        <v>212302</v>
      </c>
      <c r="E125" t="s">
        <v>422</v>
      </c>
    </row>
    <row r="126" spans="1:5" x14ac:dyDescent="0.25">
      <c r="A126" s="2">
        <v>34166</v>
      </c>
      <c r="B126" t="s">
        <v>313</v>
      </c>
      <c r="C126" t="s">
        <v>284</v>
      </c>
      <c r="D126" s="2">
        <v>212302</v>
      </c>
      <c r="E126" t="s">
        <v>423</v>
      </c>
    </row>
    <row r="127" spans="1:5" x14ac:dyDescent="0.25">
      <c r="A127" s="2">
        <v>34450</v>
      </c>
      <c r="B127" t="s">
        <v>314</v>
      </c>
      <c r="C127" t="s">
        <v>284</v>
      </c>
      <c r="D127" s="2">
        <v>212302</v>
      </c>
      <c r="E127" t="s">
        <v>424</v>
      </c>
    </row>
    <row r="128" spans="1:5" x14ac:dyDescent="0.25">
      <c r="A128" s="2">
        <v>34463</v>
      </c>
      <c r="B128" t="s">
        <v>315</v>
      </c>
      <c r="C128" t="s">
        <v>284</v>
      </c>
      <c r="D128" s="2">
        <v>212302</v>
      </c>
      <c r="E128" t="s">
        <v>425</v>
      </c>
    </row>
    <row r="129" spans="1:5" x14ac:dyDescent="0.25">
      <c r="A129" s="2">
        <v>34467</v>
      </c>
      <c r="B129" t="s">
        <v>316</v>
      </c>
      <c r="C129" t="s">
        <v>284</v>
      </c>
      <c r="D129" s="2">
        <v>212302</v>
      </c>
      <c r="E129" t="s">
        <v>426</v>
      </c>
    </row>
    <row r="130" spans="1:5" x14ac:dyDescent="0.25">
      <c r="A130" s="2">
        <v>35673</v>
      </c>
      <c r="B130" t="s">
        <v>317</v>
      </c>
      <c r="C130" t="s">
        <v>284</v>
      </c>
      <c r="D130" s="2">
        <v>212302</v>
      </c>
      <c r="E130" t="s">
        <v>427</v>
      </c>
    </row>
    <row r="131" spans="1:5" x14ac:dyDescent="0.25">
      <c r="A131" s="2">
        <v>10000141</v>
      </c>
      <c r="B131" t="s">
        <v>318</v>
      </c>
      <c r="C131" t="s">
        <v>284</v>
      </c>
      <c r="D131" s="2">
        <v>212302</v>
      </c>
      <c r="E131" t="s">
        <v>428</v>
      </c>
    </row>
    <row r="132" spans="1:5" x14ac:dyDescent="0.25">
      <c r="A132" s="2">
        <v>10001245</v>
      </c>
      <c r="B132" t="s">
        <v>312</v>
      </c>
      <c r="C132" t="s">
        <v>284</v>
      </c>
      <c r="D132" s="2">
        <v>212302</v>
      </c>
      <c r="E132" t="s">
        <v>422</v>
      </c>
    </row>
    <row r="133" spans="1:5" x14ac:dyDescent="0.25">
      <c r="A133" s="2">
        <v>10001520</v>
      </c>
      <c r="B133" t="s">
        <v>314</v>
      </c>
      <c r="C133" t="s">
        <v>284</v>
      </c>
      <c r="D133" s="2">
        <v>212302</v>
      </c>
      <c r="E133" t="s">
        <v>424</v>
      </c>
    </row>
    <row r="134" spans="1:5" x14ac:dyDescent="0.25">
      <c r="A134" s="2">
        <v>10001647</v>
      </c>
      <c r="B134" t="s">
        <v>319</v>
      </c>
      <c r="C134" t="s">
        <v>284</v>
      </c>
      <c r="D134" s="2">
        <v>212302</v>
      </c>
      <c r="E134" t="s">
        <v>429</v>
      </c>
    </row>
    <row r="135" spans="1:5" x14ac:dyDescent="0.25">
      <c r="A135" s="2">
        <v>10001816</v>
      </c>
      <c r="B135" t="s">
        <v>315</v>
      </c>
      <c r="C135" t="s">
        <v>284</v>
      </c>
      <c r="D135" s="2">
        <v>212302</v>
      </c>
      <c r="E135" t="s">
        <v>425</v>
      </c>
    </row>
    <row r="136" spans="1:5" x14ac:dyDescent="0.25">
      <c r="A136" s="2">
        <v>10002125</v>
      </c>
      <c r="B136" t="s">
        <v>320</v>
      </c>
      <c r="C136" t="s">
        <v>284</v>
      </c>
      <c r="D136" s="2">
        <v>212302</v>
      </c>
      <c r="E136" t="s">
        <v>430</v>
      </c>
    </row>
    <row r="137" spans="1:5" x14ac:dyDescent="0.25">
      <c r="A137" s="2">
        <v>10002402</v>
      </c>
      <c r="B137" t="s">
        <v>321</v>
      </c>
      <c r="C137" t="s">
        <v>284</v>
      </c>
      <c r="D137" s="2">
        <v>212302</v>
      </c>
      <c r="E137" t="s">
        <v>431</v>
      </c>
    </row>
    <row r="138" spans="1:5" x14ac:dyDescent="0.25">
      <c r="A138" s="2">
        <v>10002456</v>
      </c>
      <c r="B138" t="s">
        <v>322</v>
      </c>
      <c r="C138" t="s">
        <v>284</v>
      </c>
      <c r="D138" s="2">
        <v>212302</v>
      </c>
      <c r="E138" t="s">
        <v>432</v>
      </c>
    </row>
    <row r="139" spans="1:5" x14ac:dyDescent="0.25">
      <c r="A139" s="2">
        <v>10002859</v>
      </c>
      <c r="B139" t="s">
        <v>316</v>
      </c>
      <c r="C139" t="s">
        <v>284</v>
      </c>
      <c r="D139" s="2">
        <v>212302</v>
      </c>
      <c r="E139" t="s">
        <v>426</v>
      </c>
    </row>
    <row r="140" spans="1:5" x14ac:dyDescent="0.25">
      <c r="A140" s="2">
        <v>10003059</v>
      </c>
      <c r="B140" t="s">
        <v>323</v>
      </c>
      <c r="C140" t="s">
        <v>284</v>
      </c>
      <c r="D140" s="2">
        <v>212302</v>
      </c>
      <c r="E140" t="s">
        <v>433</v>
      </c>
    </row>
    <row r="141" spans="1:5" x14ac:dyDescent="0.25">
      <c r="A141" s="2">
        <v>10003079</v>
      </c>
      <c r="B141" t="s">
        <v>324</v>
      </c>
      <c r="C141" t="s">
        <v>284</v>
      </c>
      <c r="D141" s="2">
        <v>212302</v>
      </c>
      <c r="E141" t="s">
        <v>434</v>
      </c>
    </row>
    <row r="142" spans="1:5" x14ac:dyDescent="0.25">
      <c r="A142" s="2">
        <v>10003496</v>
      </c>
      <c r="B142" t="s">
        <v>325</v>
      </c>
      <c r="C142" t="s">
        <v>284</v>
      </c>
      <c r="D142" s="2">
        <v>212302</v>
      </c>
      <c r="E142" t="s">
        <v>435</v>
      </c>
    </row>
    <row r="143" spans="1:5" x14ac:dyDescent="0.25">
      <c r="A143" s="2">
        <v>10003690</v>
      </c>
      <c r="B143" t="s">
        <v>326</v>
      </c>
      <c r="C143" t="s">
        <v>284</v>
      </c>
      <c r="D143" s="2">
        <v>212302</v>
      </c>
      <c r="E143" t="s">
        <v>436</v>
      </c>
    </row>
    <row r="144" spans="1:5" x14ac:dyDescent="0.25">
      <c r="A144" s="2">
        <v>10003698</v>
      </c>
      <c r="B144" t="s">
        <v>327</v>
      </c>
      <c r="C144" t="s">
        <v>284</v>
      </c>
      <c r="D144" s="2">
        <v>212302</v>
      </c>
      <c r="E144" t="s">
        <v>437</v>
      </c>
    </row>
    <row r="145" spans="1:5" x14ac:dyDescent="0.25">
      <c r="A145" s="2">
        <v>10003845</v>
      </c>
      <c r="B145" t="s">
        <v>328</v>
      </c>
      <c r="C145" t="s">
        <v>284</v>
      </c>
      <c r="D145" s="2">
        <v>212302</v>
      </c>
      <c r="E145" t="s">
        <v>438</v>
      </c>
    </row>
    <row r="146" spans="1:5" x14ac:dyDescent="0.25">
      <c r="A146" s="2">
        <v>10003954</v>
      </c>
      <c r="B146" t="s">
        <v>329</v>
      </c>
      <c r="C146" t="s">
        <v>284</v>
      </c>
      <c r="D146" s="2">
        <v>212302</v>
      </c>
      <c r="E146" t="s">
        <v>439</v>
      </c>
    </row>
    <row r="147" spans="1:5" x14ac:dyDescent="0.25">
      <c r="A147" s="2">
        <v>10004193</v>
      </c>
      <c r="B147" t="s">
        <v>330</v>
      </c>
      <c r="C147" t="s">
        <v>284</v>
      </c>
      <c r="D147" s="2">
        <v>212302</v>
      </c>
      <c r="E147" t="s">
        <v>440</v>
      </c>
    </row>
    <row r="148" spans="1:5" x14ac:dyDescent="0.25">
      <c r="A148" s="2">
        <v>10004217</v>
      </c>
      <c r="B148" t="s">
        <v>331</v>
      </c>
      <c r="C148" t="s">
        <v>284</v>
      </c>
      <c r="D148" s="2">
        <v>212302</v>
      </c>
      <c r="E148" t="s">
        <v>441</v>
      </c>
    </row>
    <row r="149" spans="1:5" x14ac:dyDescent="0.25">
      <c r="A149" s="2">
        <v>10004218</v>
      </c>
      <c r="B149" t="s">
        <v>332</v>
      </c>
      <c r="C149" t="s">
        <v>284</v>
      </c>
      <c r="D149" s="2">
        <v>212302</v>
      </c>
      <c r="E149" t="s">
        <v>442</v>
      </c>
    </row>
    <row r="150" spans="1:5" x14ac:dyDescent="0.25">
      <c r="A150" s="2">
        <v>10004219</v>
      </c>
      <c r="B150" t="s">
        <v>333</v>
      </c>
      <c r="C150" t="s">
        <v>284</v>
      </c>
      <c r="D150" s="2">
        <v>212302</v>
      </c>
      <c r="E150" t="s">
        <v>443</v>
      </c>
    </row>
    <row r="151" spans="1:5" x14ac:dyDescent="0.25">
      <c r="A151" s="2">
        <v>10004220</v>
      </c>
      <c r="B151" t="s">
        <v>334</v>
      </c>
      <c r="C151" t="s">
        <v>284</v>
      </c>
      <c r="D151" s="2">
        <v>212302</v>
      </c>
      <c r="E151" t="s">
        <v>444</v>
      </c>
    </row>
    <row r="152" spans="1:5" x14ac:dyDescent="0.25">
      <c r="A152" s="2">
        <v>10004221</v>
      </c>
      <c r="B152" t="s">
        <v>335</v>
      </c>
      <c r="C152" t="s">
        <v>284</v>
      </c>
      <c r="D152" s="2">
        <v>212302</v>
      </c>
      <c r="E152" t="s">
        <v>445</v>
      </c>
    </row>
    <row r="153" spans="1:5" x14ac:dyDescent="0.25">
      <c r="A153" s="2">
        <v>10004580</v>
      </c>
      <c r="B153" t="s">
        <v>336</v>
      </c>
      <c r="C153" t="s">
        <v>284</v>
      </c>
      <c r="D153" s="2">
        <v>212302</v>
      </c>
      <c r="E153" t="s">
        <v>446</v>
      </c>
    </row>
    <row r="154" spans="1:5" x14ac:dyDescent="0.25">
      <c r="A154" s="2">
        <v>10004888</v>
      </c>
      <c r="B154" t="s">
        <v>337</v>
      </c>
      <c r="C154" t="s">
        <v>284</v>
      </c>
      <c r="D154" s="2">
        <v>212302</v>
      </c>
      <c r="E154" t="s">
        <v>447</v>
      </c>
    </row>
    <row r="155" spans="1:5" x14ac:dyDescent="0.25">
      <c r="A155" s="2">
        <v>10005512</v>
      </c>
      <c r="B155" t="s">
        <v>338</v>
      </c>
      <c r="C155" t="s">
        <v>284</v>
      </c>
      <c r="D155" s="2">
        <v>212302</v>
      </c>
      <c r="E155" t="s">
        <v>448</v>
      </c>
    </row>
    <row r="156" spans="1:5" x14ac:dyDescent="0.25">
      <c r="A156" s="2">
        <v>10007141</v>
      </c>
      <c r="B156" t="s">
        <v>339</v>
      </c>
      <c r="C156" t="s">
        <v>284</v>
      </c>
      <c r="D156" s="2">
        <v>212302</v>
      </c>
      <c r="E156" t="s">
        <v>449</v>
      </c>
    </row>
    <row r="157" spans="1:5" x14ac:dyDescent="0.25">
      <c r="A157" s="2">
        <v>10007474</v>
      </c>
      <c r="B157" t="s">
        <v>340</v>
      </c>
      <c r="C157" t="s">
        <v>284</v>
      </c>
      <c r="D157" s="2">
        <v>212302</v>
      </c>
      <c r="E157" t="s">
        <v>450</v>
      </c>
    </row>
    <row r="158" spans="1:5" x14ac:dyDescent="0.25">
      <c r="A158" s="2">
        <v>10007781</v>
      </c>
      <c r="B158" t="s">
        <v>341</v>
      </c>
      <c r="C158" t="s">
        <v>284</v>
      </c>
      <c r="D158" s="2">
        <v>212302</v>
      </c>
      <c r="E158" t="s">
        <v>451</v>
      </c>
    </row>
    <row r="159" spans="1:5" x14ac:dyDescent="0.25">
      <c r="A159" s="2">
        <v>10008091</v>
      </c>
      <c r="B159" t="s">
        <v>342</v>
      </c>
      <c r="C159" t="s">
        <v>284</v>
      </c>
      <c r="D159" s="2">
        <v>212302</v>
      </c>
      <c r="E159" t="s">
        <v>452</v>
      </c>
    </row>
    <row r="160" spans="1:5" x14ac:dyDescent="0.25">
      <c r="A160" s="2">
        <v>34168</v>
      </c>
      <c r="B160" t="s">
        <v>343</v>
      </c>
      <c r="C160" t="s">
        <v>285</v>
      </c>
      <c r="D160" s="2">
        <v>212302</v>
      </c>
      <c r="E160" t="s">
        <v>453</v>
      </c>
    </row>
    <row r="161" spans="1:5" x14ac:dyDescent="0.25">
      <c r="A161" s="2">
        <v>34464</v>
      </c>
      <c r="B161" t="s">
        <v>344</v>
      </c>
      <c r="C161" t="s">
        <v>285</v>
      </c>
      <c r="D161" s="2">
        <v>212302</v>
      </c>
      <c r="E161" t="s">
        <v>454</v>
      </c>
    </row>
    <row r="162" spans="1:5" x14ac:dyDescent="0.25">
      <c r="A162" s="2">
        <v>10000591</v>
      </c>
      <c r="B162" t="s">
        <v>345</v>
      </c>
      <c r="C162" t="s">
        <v>285</v>
      </c>
      <c r="D162" s="2">
        <v>212302</v>
      </c>
      <c r="E162" t="s">
        <v>455</v>
      </c>
    </row>
    <row r="163" spans="1:5" x14ac:dyDescent="0.25">
      <c r="A163" s="2">
        <v>10000727</v>
      </c>
      <c r="B163" t="s">
        <v>346</v>
      </c>
      <c r="C163" t="s">
        <v>285</v>
      </c>
      <c r="D163" s="2">
        <v>212302</v>
      </c>
      <c r="E163" t="s">
        <v>456</v>
      </c>
    </row>
    <row r="164" spans="1:5" x14ac:dyDescent="0.25">
      <c r="A164" s="2">
        <v>10002108</v>
      </c>
      <c r="B164" t="s">
        <v>347</v>
      </c>
      <c r="C164" t="s">
        <v>285</v>
      </c>
      <c r="D164" s="2">
        <v>212302</v>
      </c>
      <c r="E164" t="s">
        <v>457</v>
      </c>
    </row>
    <row r="165" spans="1:5" x14ac:dyDescent="0.25">
      <c r="A165" s="2">
        <v>10002401</v>
      </c>
      <c r="B165" t="s">
        <v>343</v>
      </c>
      <c r="C165" t="s">
        <v>285</v>
      </c>
      <c r="D165" s="2">
        <v>212302</v>
      </c>
      <c r="E165" t="s">
        <v>453</v>
      </c>
    </row>
    <row r="166" spans="1:5" x14ac:dyDescent="0.25">
      <c r="A166" s="2">
        <v>10003695</v>
      </c>
      <c r="B166" t="s">
        <v>348</v>
      </c>
      <c r="C166" t="s">
        <v>285</v>
      </c>
      <c r="D166" s="2">
        <v>212302</v>
      </c>
      <c r="E166" t="s">
        <v>458</v>
      </c>
    </row>
    <row r="167" spans="1:5" x14ac:dyDescent="0.25">
      <c r="A167" s="2">
        <v>10003696</v>
      </c>
      <c r="B167" t="s">
        <v>349</v>
      </c>
      <c r="C167" t="s">
        <v>285</v>
      </c>
      <c r="D167" s="2">
        <v>212302</v>
      </c>
      <c r="E167" t="s">
        <v>459</v>
      </c>
    </row>
    <row r="168" spans="1:5" x14ac:dyDescent="0.25">
      <c r="A168" s="2">
        <v>10004674</v>
      </c>
      <c r="B168" t="s">
        <v>344</v>
      </c>
      <c r="C168" t="s">
        <v>285</v>
      </c>
      <c r="D168" s="2">
        <v>212302</v>
      </c>
      <c r="E168" t="s">
        <v>454</v>
      </c>
    </row>
    <row r="169" spans="1:5" x14ac:dyDescent="0.25">
      <c r="A169" s="2">
        <v>10008126</v>
      </c>
      <c r="B169" t="s">
        <v>350</v>
      </c>
      <c r="C169" t="s">
        <v>285</v>
      </c>
      <c r="D169" s="2">
        <v>212302</v>
      </c>
      <c r="E169" t="s">
        <v>460</v>
      </c>
    </row>
    <row r="170" spans="1:5" x14ac:dyDescent="0.25">
      <c r="A170" s="2">
        <v>10008240</v>
      </c>
      <c r="B170" t="s">
        <v>351</v>
      </c>
      <c r="C170" t="s">
        <v>285</v>
      </c>
      <c r="D170" s="2">
        <v>212302</v>
      </c>
      <c r="E170" t="s">
        <v>461</v>
      </c>
    </row>
    <row r="171" spans="1:5" x14ac:dyDescent="0.25">
      <c r="A171" s="2">
        <v>10002080</v>
      </c>
      <c r="B171" t="s">
        <v>352</v>
      </c>
      <c r="C171" t="s">
        <v>286</v>
      </c>
      <c r="D171" s="2">
        <v>212302</v>
      </c>
      <c r="E171" t="s">
        <v>462</v>
      </c>
    </row>
    <row r="172" spans="1:5" x14ac:dyDescent="0.25">
      <c r="A172" s="2">
        <v>10803915</v>
      </c>
      <c r="B172" t="s">
        <v>353</v>
      </c>
      <c r="C172" t="s">
        <v>287</v>
      </c>
      <c r="D172" s="2">
        <v>212302</v>
      </c>
      <c r="E172" t="s">
        <v>463</v>
      </c>
    </row>
    <row r="173" spans="1:5" x14ac:dyDescent="0.25">
      <c r="A173" s="2">
        <v>10803917</v>
      </c>
      <c r="B173" t="s">
        <v>354</v>
      </c>
      <c r="C173" t="s">
        <v>287</v>
      </c>
      <c r="D173" s="2">
        <v>212302</v>
      </c>
      <c r="E173" t="s">
        <v>464</v>
      </c>
    </row>
    <row r="174" spans="1:5" x14ac:dyDescent="0.25">
      <c r="A174" s="2">
        <v>10803933</v>
      </c>
      <c r="B174" t="s">
        <v>355</v>
      </c>
      <c r="C174" t="s">
        <v>287</v>
      </c>
      <c r="D174" s="2">
        <v>212302</v>
      </c>
      <c r="E174" t="s">
        <v>465</v>
      </c>
    </row>
    <row r="175" spans="1:5" x14ac:dyDescent="0.25">
      <c r="A175" s="2">
        <v>10803955</v>
      </c>
      <c r="B175" t="s">
        <v>356</v>
      </c>
      <c r="C175" t="s">
        <v>287</v>
      </c>
      <c r="D175" s="2">
        <v>212302</v>
      </c>
      <c r="E175" t="s">
        <v>466</v>
      </c>
    </row>
    <row r="176" spans="1:5" x14ac:dyDescent="0.25">
      <c r="A176" s="2">
        <v>10002513</v>
      </c>
      <c r="B176" t="s">
        <v>357</v>
      </c>
      <c r="C176" t="s">
        <v>288</v>
      </c>
      <c r="D176" s="2">
        <v>212302</v>
      </c>
      <c r="E176" t="s">
        <v>467</v>
      </c>
    </row>
    <row r="177" spans="1:5" x14ac:dyDescent="0.25">
      <c r="A177" s="2">
        <v>10002515</v>
      </c>
      <c r="B177" t="s">
        <v>358</v>
      </c>
      <c r="C177" t="s">
        <v>288</v>
      </c>
      <c r="D177" s="2">
        <v>212302</v>
      </c>
      <c r="E177" t="s">
        <v>468</v>
      </c>
    </row>
    <row r="178" spans="1:5" x14ac:dyDescent="0.25">
      <c r="A178" s="2">
        <v>10004180</v>
      </c>
      <c r="B178" t="s">
        <v>359</v>
      </c>
      <c r="C178" t="s">
        <v>288</v>
      </c>
      <c r="D178" s="2">
        <v>212302</v>
      </c>
      <c r="E178" t="s">
        <v>469</v>
      </c>
    </row>
    <row r="179" spans="1:5" x14ac:dyDescent="0.25">
      <c r="A179" s="2">
        <v>10004188</v>
      </c>
      <c r="B179" t="s">
        <v>360</v>
      </c>
      <c r="C179" t="s">
        <v>288</v>
      </c>
      <c r="D179" s="2">
        <v>212302</v>
      </c>
      <c r="E179" t="s">
        <v>470</v>
      </c>
    </row>
    <row r="180" spans="1:5" x14ac:dyDescent="0.25">
      <c r="A180" s="2">
        <v>10004282</v>
      </c>
      <c r="B180" t="s">
        <v>361</v>
      </c>
      <c r="C180" t="s">
        <v>288</v>
      </c>
      <c r="D180" s="2">
        <v>212302</v>
      </c>
      <c r="E180" t="s">
        <v>471</v>
      </c>
    </row>
    <row r="181" spans="1:5" x14ac:dyDescent="0.25">
      <c r="A181" s="2">
        <v>10004284</v>
      </c>
      <c r="B181" t="s">
        <v>362</v>
      </c>
      <c r="C181" t="s">
        <v>288</v>
      </c>
      <c r="D181" s="2">
        <v>212302</v>
      </c>
      <c r="E181" t="s">
        <v>472</v>
      </c>
    </row>
    <row r="182" spans="1:5" x14ac:dyDescent="0.25">
      <c r="A182" s="2">
        <v>10004285</v>
      </c>
      <c r="B182" t="s">
        <v>363</v>
      </c>
      <c r="C182" t="s">
        <v>288</v>
      </c>
      <c r="D182" s="2">
        <v>212302</v>
      </c>
      <c r="E182" t="s">
        <v>473</v>
      </c>
    </row>
    <row r="183" spans="1:5" x14ac:dyDescent="0.25">
      <c r="A183" s="2">
        <v>10004331</v>
      </c>
      <c r="B183" t="s">
        <v>364</v>
      </c>
      <c r="C183" t="s">
        <v>288</v>
      </c>
      <c r="D183" s="2">
        <v>212302</v>
      </c>
      <c r="E183" t="s">
        <v>474</v>
      </c>
    </row>
    <row r="184" spans="1:5" x14ac:dyDescent="0.25">
      <c r="A184" s="2">
        <v>10004340</v>
      </c>
      <c r="B184" t="s">
        <v>365</v>
      </c>
      <c r="C184" t="s">
        <v>288</v>
      </c>
      <c r="D184" s="2">
        <v>212302</v>
      </c>
      <c r="E184" t="s">
        <v>475</v>
      </c>
    </row>
    <row r="185" spans="1:5" x14ac:dyDescent="0.25">
      <c r="A185" s="2">
        <v>10004572</v>
      </c>
      <c r="B185" t="s">
        <v>366</v>
      </c>
      <c r="C185" t="s">
        <v>288</v>
      </c>
      <c r="D185" s="2">
        <v>212302</v>
      </c>
      <c r="E185" t="s">
        <v>476</v>
      </c>
    </row>
    <row r="186" spans="1:5" x14ac:dyDescent="0.25">
      <c r="A186" s="2">
        <v>10004876</v>
      </c>
      <c r="B186" t="s">
        <v>367</v>
      </c>
      <c r="C186" t="s">
        <v>288</v>
      </c>
      <c r="D186" s="2">
        <v>212302</v>
      </c>
      <c r="E186" t="s">
        <v>477</v>
      </c>
    </row>
    <row r="187" spans="1:5" x14ac:dyDescent="0.25">
      <c r="A187" s="2">
        <v>10008564</v>
      </c>
      <c r="B187" t="s">
        <v>368</v>
      </c>
      <c r="C187" t="s">
        <v>288</v>
      </c>
      <c r="D187" s="2">
        <v>212302</v>
      </c>
      <c r="E187" t="s">
        <v>478</v>
      </c>
    </row>
    <row r="188" spans="1:5" x14ac:dyDescent="0.25">
      <c r="A188" s="2">
        <v>10002490</v>
      </c>
      <c r="B188" t="s">
        <v>369</v>
      </c>
      <c r="C188" t="s">
        <v>289</v>
      </c>
      <c r="D188" s="2">
        <v>212302</v>
      </c>
      <c r="E188" t="s">
        <v>479</v>
      </c>
    </row>
    <row r="189" spans="1:5" x14ac:dyDescent="0.25">
      <c r="A189" s="2">
        <v>10002510</v>
      </c>
      <c r="B189" t="s">
        <v>370</v>
      </c>
      <c r="C189" t="s">
        <v>289</v>
      </c>
      <c r="D189" s="2">
        <v>212302</v>
      </c>
      <c r="E189" t="s">
        <v>480</v>
      </c>
    </row>
    <row r="190" spans="1:5" x14ac:dyDescent="0.25">
      <c r="A190" s="2">
        <v>10004168</v>
      </c>
      <c r="B190" t="s">
        <v>371</v>
      </c>
      <c r="C190" t="s">
        <v>289</v>
      </c>
      <c r="D190" s="2">
        <v>212302</v>
      </c>
      <c r="E190" t="s">
        <v>481</v>
      </c>
    </row>
    <row r="191" spans="1:5" x14ac:dyDescent="0.25">
      <c r="A191" s="2">
        <v>10004262</v>
      </c>
      <c r="B191" t="s">
        <v>372</v>
      </c>
      <c r="C191" t="s">
        <v>289</v>
      </c>
      <c r="D191" s="2">
        <v>212302</v>
      </c>
      <c r="E191" t="s">
        <v>482</v>
      </c>
    </row>
    <row r="192" spans="1:5" x14ac:dyDescent="0.25">
      <c r="A192" s="2">
        <v>10004264</v>
      </c>
      <c r="B192" t="s">
        <v>373</v>
      </c>
      <c r="C192" t="s">
        <v>289</v>
      </c>
      <c r="D192" s="2">
        <v>212302</v>
      </c>
      <c r="E192" t="s">
        <v>483</v>
      </c>
    </row>
    <row r="193" spans="1:5" x14ac:dyDescent="0.25">
      <c r="A193" s="2">
        <v>10004266</v>
      </c>
      <c r="B193" t="s">
        <v>374</v>
      </c>
      <c r="C193" t="s">
        <v>289</v>
      </c>
      <c r="D193" s="2">
        <v>212302</v>
      </c>
      <c r="E193" t="s">
        <v>484</v>
      </c>
    </row>
    <row r="194" spans="1:5" x14ac:dyDescent="0.25">
      <c r="A194" s="2">
        <v>10004278</v>
      </c>
      <c r="B194" t="s">
        <v>375</v>
      </c>
      <c r="C194" t="s">
        <v>289</v>
      </c>
      <c r="D194" s="2">
        <v>212302</v>
      </c>
      <c r="E194" t="s">
        <v>485</v>
      </c>
    </row>
    <row r="195" spans="1:5" x14ac:dyDescent="0.25">
      <c r="A195" s="2">
        <v>10004295</v>
      </c>
      <c r="B195" t="s">
        <v>376</v>
      </c>
      <c r="C195" t="s">
        <v>289</v>
      </c>
      <c r="D195" s="2">
        <v>212302</v>
      </c>
      <c r="E195" t="s">
        <v>486</v>
      </c>
    </row>
    <row r="196" spans="1:5" x14ac:dyDescent="0.25">
      <c r="A196" s="2">
        <v>10004298</v>
      </c>
      <c r="B196" t="s">
        <v>377</v>
      </c>
      <c r="C196" t="s">
        <v>289</v>
      </c>
      <c r="D196" s="2">
        <v>212302</v>
      </c>
      <c r="E196" t="s">
        <v>487</v>
      </c>
    </row>
    <row r="197" spans="1:5" x14ac:dyDescent="0.25">
      <c r="A197" s="2">
        <v>10004423</v>
      </c>
      <c r="B197" t="s">
        <v>378</v>
      </c>
      <c r="C197" t="s">
        <v>289</v>
      </c>
      <c r="D197" s="2">
        <v>212302</v>
      </c>
      <c r="E197" t="s">
        <v>488</v>
      </c>
    </row>
    <row r="198" spans="1:5" x14ac:dyDescent="0.25">
      <c r="A198" s="2">
        <v>10004972</v>
      </c>
      <c r="B198" t="s">
        <v>379</v>
      </c>
      <c r="C198" t="s">
        <v>289</v>
      </c>
      <c r="D198" s="2">
        <v>212302</v>
      </c>
      <c r="E198" t="s">
        <v>489</v>
      </c>
    </row>
    <row r="199" spans="1:5" x14ac:dyDescent="0.25">
      <c r="A199" s="2">
        <v>10005007</v>
      </c>
      <c r="B199" t="s">
        <v>380</v>
      </c>
      <c r="C199" t="s">
        <v>289</v>
      </c>
      <c r="D199" s="2">
        <v>212302</v>
      </c>
      <c r="E199" t="s">
        <v>490</v>
      </c>
    </row>
    <row r="200" spans="1:5" x14ac:dyDescent="0.25">
      <c r="A200" s="2">
        <v>10006301</v>
      </c>
      <c r="B200" t="s">
        <v>381</v>
      </c>
      <c r="C200" t="s">
        <v>289</v>
      </c>
      <c r="D200" s="2">
        <v>212302</v>
      </c>
      <c r="E200" t="s">
        <v>491</v>
      </c>
    </row>
    <row r="201" spans="1:5" x14ac:dyDescent="0.25">
      <c r="A201" s="2">
        <v>10004652</v>
      </c>
      <c r="B201" t="s">
        <v>382</v>
      </c>
      <c r="C201" t="s">
        <v>290</v>
      </c>
      <c r="D201" s="2">
        <v>212302</v>
      </c>
      <c r="E201" t="s">
        <v>492</v>
      </c>
    </row>
    <row r="202" spans="1:5" x14ac:dyDescent="0.25">
      <c r="A202" s="2">
        <v>10004862</v>
      </c>
      <c r="B202" t="s">
        <v>383</v>
      </c>
      <c r="C202" t="s">
        <v>290</v>
      </c>
      <c r="D202" s="2">
        <v>212302</v>
      </c>
      <c r="E202" t="s">
        <v>493</v>
      </c>
    </row>
    <row r="203" spans="1:5" x14ac:dyDescent="0.25">
      <c r="A203" s="2">
        <v>10004927</v>
      </c>
      <c r="B203" t="s">
        <v>384</v>
      </c>
      <c r="C203" t="s">
        <v>290</v>
      </c>
      <c r="D203" s="2">
        <v>212302</v>
      </c>
      <c r="E203" t="s">
        <v>494</v>
      </c>
    </row>
    <row r="204" spans="1:5" x14ac:dyDescent="0.25">
      <c r="A204" s="2">
        <v>10008229</v>
      </c>
      <c r="B204" t="s">
        <v>385</v>
      </c>
      <c r="C204" t="s">
        <v>290</v>
      </c>
      <c r="D204" s="2">
        <v>212302</v>
      </c>
      <c r="E204" t="s">
        <v>495</v>
      </c>
    </row>
    <row r="205" spans="1:5" x14ac:dyDescent="0.25">
      <c r="A205" s="2">
        <v>10004702</v>
      </c>
      <c r="B205" t="s">
        <v>386</v>
      </c>
      <c r="C205" t="s">
        <v>291</v>
      </c>
      <c r="D205" s="2">
        <v>212302</v>
      </c>
      <c r="E205" t="s">
        <v>496</v>
      </c>
    </row>
    <row r="206" spans="1:5" x14ac:dyDescent="0.25">
      <c r="A206" s="2">
        <v>10004864</v>
      </c>
      <c r="B206" t="s">
        <v>387</v>
      </c>
      <c r="C206" t="s">
        <v>291</v>
      </c>
      <c r="D206" s="2">
        <v>212302</v>
      </c>
      <c r="E206" t="s">
        <v>497</v>
      </c>
    </row>
    <row r="207" spans="1:5" x14ac:dyDescent="0.25">
      <c r="A207" s="2">
        <v>10006255</v>
      </c>
      <c r="B207" t="s">
        <v>388</v>
      </c>
      <c r="C207" t="s">
        <v>291</v>
      </c>
      <c r="D207" s="2">
        <v>212302</v>
      </c>
      <c r="E207" t="s">
        <v>498</v>
      </c>
    </row>
    <row r="208" spans="1:5" x14ac:dyDescent="0.25">
      <c r="A208" s="2">
        <v>10004668</v>
      </c>
      <c r="B208" t="s">
        <v>389</v>
      </c>
      <c r="C208" t="s">
        <v>292</v>
      </c>
      <c r="D208" s="2">
        <v>212302</v>
      </c>
      <c r="E208" t="s">
        <v>499</v>
      </c>
    </row>
    <row r="209" spans="1:5" x14ac:dyDescent="0.25">
      <c r="A209" s="2">
        <v>10005456</v>
      </c>
      <c r="B209" t="s">
        <v>390</v>
      </c>
      <c r="C209" t="s">
        <v>293</v>
      </c>
      <c r="D209" s="2">
        <v>212302</v>
      </c>
      <c r="E209" t="s">
        <v>500</v>
      </c>
    </row>
    <row r="210" spans="1:5" x14ac:dyDescent="0.25">
      <c r="A210" s="2">
        <v>10005457</v>
      </c>
      <c r="B210" t="s">
        <v>391</v>
      </c>
      <c r="C210" t="s">
        <v>293</v>
      </c>
      <c r="D210" s="2">
        <v>212302</v>
      </c>
      <c r="E210" t="s">
        <v>501</v>
      </c>
    </row>
    <row r="211" spans="1:5" x14ac:dyDescent="0.25">
      <c r="A211" s="2">
        <v>10005448</v>
      </c>
      <c r="B211" t="s">
        <v>392</v>
      </c>
      <c r="C211" t="s">
        <v>294</v>
      </c>
      <c r="D211" s="2">
        <v>212302</v>
      </c>
      <c r="E211" t="s">
        <v>502</v>
      </c>
    </row>
    <row r="212" spans="1:5" x14ac:dyDescent="0.25">
      <c r="A212" s="2">
        <v>10005454</v>
      </c>
      <c r="B212" t="s">
        <v>393</v>
      </c>
      <c r="C212" t="s">
        <v>294</v>
      </c>
      <c r="D212" s="2">
        <v>212302</v>
      </c>
      <c r="E212" t="s">
        <v>503</v>
      </c>
    </row>
    <row r="213" spans="1:5" x14ac:dyDescent="0.25">
      <c r="A213" s="2">
        <v>10005463</v>
      </c>
      <c r="B213" t="s">
        <v>394</v>
      </c>
      <c r="C213" t="s">
        <v>295</v>
      </c>
      <c r="D213" s="2">
        <v>212302</v>
      </c>
      <c r="E213" t="s">
        <v>504</v>
      </c>
    </row>
    <row r="214" spans="1:5" x14ac:dyDescent="0.25">
      <c r="A214" s="2">
        <v>10005455</v>
      </c>
      <c r="B214" t="s">
        <v>395</v>
      </c>
      <c r="C214" t="s">
        <v>296</v>
      </c>
      <c r="D214" s="2">
        <v>212302</v>
      </c>
      <c r="E214" t="s">
        <v>505</v>
      </c>
    </row>
    <row r="215" spans="1:5" x14ac:dyDescent="0.25">
      <c r="A215" s="2">
        <v>10005466</v>
      </c>
      <c r="B215" t="s">
        <v>396</v>
      </c>
      <c r="C215" t="s">
        <v>297</v>
      </c>
      <c r="D215" s="2">
        <v>212302</v>
      </c>
      <c r="E215" t="s">
        <v>506</v>
      </c>
    </row>
    <row r="216" spans="1:5" x14ac:dyDescent="0.25">
      <c r="A216" s="2">
        <v>10005467</v>
      </c>
      <c r="B216" t="s">
        <v>397</v>
      </c>
      <c r="C216" t="s">
        <v>297</v>
      </c>
      <c r="D216" s="2">
        <v>212302</v>
      </c>
      <c r="E216" t="s">
        <v>507</v>
      </c>
    </row>
    <row r="217" spans="1:5" x14ac:dyDescent="0.25">
      <c r="A217" s="2">
        <v>10013382</v>
      </c>
      <c r="B217" t="s">
        <v>398</v>
      </c>
      <c r="C217" t="s">
        <v>298</v>
      </c>
      <c r="D217" s="2">
        <v>212302</v>
      </c>
      <c r="E217" t="s">
        <v>508</v>
      </c>
    </row>
    <row r="218" spans="1:5" x14ac:dyDescent="0.25">
      <c r="A218" s="2">
        <v>36166</v>
      </c>
      <c r="B218" t="s">
        <v>399</v>
      </c>
      <c r="C218" t="s">
        <v>299</v>
      </c>
      <c r="D218" s="2">
        <v>212302</v>
      </c>
      <c r="E218" t="s">
        <v>509</v>
      </c>
    </row>
    <row r="219" spans="1:5" x14ac:dyDescent="0.25">
      <c r="A219" s="2">
        <v>60657</v>
      </c>
      <c r="B219" t="s">
        <v>400</v>
      </c>
      <c r="C219" t="s">
        <v>299</v>
      </c>
      <c r="D219" s="2">
        <v>212302</v>
      </c>
      <c r="E219" t="s">
        <v>510</v>
      </c>
    </row>
    <row r="220" spans="1:5" x14ac:dyDescent="0.25">
      <c r="A220" s="2">
        <v>10005285</v>
      </c>
      <c r="B220" t="s">
        <v>401</v>
      </c>
      <c r="C220" t="s">
        <v>299</v>
      </c>
      <c r="D220" s="2">
        <v>212302</v>
      </c>
      <c r="E220" t="s">
        <v>511</v>
      </c>
    </row>
    <row r="221" spans="1:5" x14ac:dyDescent="0.25">
      <c r="A221" s="2">
        <v>10005735</v>
      </c>
      <c r="B221" t="s">
        <v>402</v>
      </c>
      <c r="C221" t="s">
        <v>299</v>
      </c>
      <c r="D221" s="2">
        <v>212302</v>
      </c>
      <c r="E221" t="s">
        <v>512</v>
      </c>
    </row>
    <row r="222" spans="1:5" x14ac:dyDescent="0.25">
      <c r="A222" s="2">
        <v>10005929</v>
      </c>
      <c r="B222" t="s">
        <v>403</v>
      </c>
      <c r="C222" t="s">
        <v>299</v>
      </c>
      <c r="D222" s="2">
        <v>212302</v>
      </c>
      <c r="E222" t="s">
        <v>513</v>
      </c>
    </row>
    <row r="223" spans="1:5" x14ac:dyDescent="0.25">
      <c r="A223" s="2">
        <v>10006059</v>
      </c>
      <c r="B223" t="s">
        <v>404</v>
      </c>
      <c r="C223" t="s">
        <v>299</v>
      </c>
      <c r="D223" s="2">
        <v>212302</v>
      </c>
      <c r="E223" t="s">
        <v>514</v>
      </c>
    </row>
    <row r="224" spans="1:5" x14ac:dyDescent="0.25">
      <c r="A224" s="2">
        <v>10006260</v>
      </c>
      <c r="B224" t="s">
        <v>405</v>
      </c>
      <c r="C224" t="s">
        <v>299</v>
      </c>
      <c r="D224" s="2">
        <v>212302</v>
      </c>
      <c r="E224" t="s">
        <v>515</v>
      </c>
    </row>
    <row r="225" spans="1:5" x14ac:dyDescent="0.25">
      <c r="A225" s="2">
        <v>10006678</v>
      </c>
      <c r="B225" t="s">
        <v>406</v>
      </c>
      <c r="C225" t="s">
        <v>299</v>
      </c>
      <c r="D225" s="2">
        <v>212302</v>
      </c>
      <c r="E225" t="s">
        <v>516</v>
      </c>
    </row>
    <row r="226" spans="1:5" x14ac:dyDescent="0.25">
      <c r="A226" s="2">
        <v>10007313</v>
      </c>
      <c r="B226" t="s">
        <v>407</v>
      </c>
      <c r="C226" t="s">
        <v>299</v>
      </c>
      <c r="D226" s="2">
        <v>212302</v>
      </c>
      <c r="E226" t="s">
        <v>517</v>
      </c>
    </row>
    <row r="227" spans="1:5" x14ac:dyDescent="0.25">
      <c r="A227" s="2">
        <v>10008064</v>
      </c>
      <c r="B227" t="s">
        <v>408</v>
      </c>
      <c r="C227" t="s">
        <v>299</v>
      </c>
      <c r="D227" s="2">
        <v>212302</v>
      </c>
      <c r="E227" t="s">
        <v>518</v>
      </c>
    </row>
    <row r="228" spans="1:5" x14ac:dyDescent="0.25">
      <c r="A228" s="2">
        <v>10008513</v>
      </c>
      <c r="B228" t="s">
        <v>409</v>
      </c>
      <c r="C228" t="s">
        <v>299</v>
      </c>
      <c r="D228" s="2">
        <v>212302</v>
      </c>
      <c r="E228" t="s">
        <v>519</v>
      </c>
    </row>
    <row r="229" spans="1:5" x14ac:dyDescent="0.25">
      <c r="A229" s="2">
        <v>10005446</v>
      </c>
      <c r="B229" t="s">
        <v>410</v>
      </c>
      <c r="C229" t="s">
        <v>300</v>
      </c>
      <c r="D229" s="2">
        <v>212302</v>
      </c>
      <c r="E229" t="s">
        <v>520</v>
      </c>
    </row>
    <row r="230" spans="1:5" s="4" customFormat="1" x14ac:dyDescent="0.25">
      <c r="A230" s="3">
        <v>10007373</v>
      </c>
      <c r="B230" s="4" t="s">
        <v>411</v>
      </c>
      <c r="C230" s="4" t="s">
        <v>301</v>
      </c>
      <c r="D230" s="3">
        <v>212302</v>
      </c>
      <c r="E230" s="4" t="s">
        <v>521</v>
      </c>
    </row>
    <row r="231" spans="1:5" x14ac:dyDescent="0.25">
      <c r="A231" s="2">
        <v>430</v>
      </c>
      <c r="B231" t="s">
        <v>535</v>
      </c>
      <c r="C231" t="s">
        <v>522</v>
      </c>
      <c r="D231" s="7">
        <v>213365</v>
      </c>
      <c r="E231" t="s">
        <v>573</v>
      </c>
    </row>
    <row r="232" spans="1:5" x14ac:dyDescent="0.25">
      <c r="A232" s="2">
        <v>10011705</v>
      </c>
      <c r="B232" t="s">
        <v>536</v>
      </c>
      <c r="C232" t="s">
        <v>523</v>
      </c>
      <c r="D232" s="7">
        <v>213365</v>
      </c>
      <c r="E232" t="s">
        <v>574</v>
      </c>
    </row>
    <row r="233" spans="1:5" x14ac:dyDescent="0.25">
      <c r="A233" s="2">
        <v>10051974</v>
      </c>
      <c r="B233" t="s">
        <v>537</v>
      </c>
      <c r="C233" t="s">
        <v>524</v>
      </c>
      <c r="D233" s="7">
        <v>213365</v>
      </c>
      <c r="E233" t="s">
        <v>575</v>
      </c>
    </row>
    <row r="234" spans="1:5" x14ac:dyDescent="0.25">
      <c r="A234" s="2">
        <v>38601</v>
      </c>
      <c r="B234" t="s">
        <v>538</v>
      </c>
      <c r="C234" t="s">
        <v>525</v>
      </c>
      <c r="D234" s="7">
        <v>213365</v>
      </c>
      <c r="E234" t="s">
        <v>576</v>
      </c>
    </row>
    <row r="235" spans="1:5" x14ac:dyDescent="0.25">
      <c r="A235" s="2">
        <v>10006602</v>
      </c>
      <c r="B235" t="s">
        <v>539</v>
      </c>
      <c r="C235" t="s">
        <v>525</v>
      </c>
      <c r="D235" s="7">
        <v>213365</v>
      </c>
      <c r="E235" t="s">
        <v>577</v>
      </c>
    </row>
    <row r="236" spans="1:5" x14ac:dyDescent="0.25">
      <c r="A236" s="2">
        <v>10013169</v>
      </c>
      <c r="B236" t="s">
        <v>540</v>
      </c>
      <c r="C236" t="s">
        <v>525</v>
      </c>
      <c r="D236" s="7">
        <v>213365</v>
      </c>
      <c r="E236" t="s">
        <v>578</v>
      </c>
    </row>
    <row r="237" spans="1:5" x14ac:dyDescent="0.25">
      <c r="A237" s="2">
        <v>10013170</v>
      </c>
      <c r="B237" t="s">
        <v>541</v>
      </c>
      <c r="C237" t="s">
        <v>525</v>
      </c>
      <c r="D237" s="7">
        <v>213365</v>
      </c>
      <c r="E237" t="s">
        <v>579</v>
      </c>
    </row>
    <row r="238" spans="1:5" x14ac:dyDescent="0.25">
      <c r="A238" s="2">
        <v>50767</v>
      </c>
      <c r="B238" t="s">
        <v>542</v>
      </c>
      <c r="C238" t="s">
        <v>526</v>
      </c>
      <c r="D238" s="7">
        <v>213365</v>
      </c>
      <c r="E238" t="s">
        <v>580</v>
      </c>
    </row>
    <row r="239" spans="1:5" x14ac:dyDescent="0.25">
      <c r="A239" s="2">
        <v>50767</v>
      </c>
      <c r="B239" t="s">
        <v>542</v>
      </c>
      <c r="C239" t="s">
        <v>526</v>
      </c>
      <c r="D239" s="7">
        <v>213365</v>
      </c>
      <c r="E239" t="s">
        <v>580</v>
      </c>
    </row>
    <row r="240" spans="1:5" x14ac:dyDescent="0.25">
      <c r="A240" s="2">
        <v>10052085</v>
      </c>
      <c r="B240" t="s">
        <v>542</v>
      </c>
      <c r="C240" t="s">
        <v>526</v>
      </c>
      <c r="D240" s="7">
        <v>213365</v>
      </c>
      <c r="E240" t="s">
        <v>580</v>
      </c>
    </row>
    <row r="241" spans="1:5" x14ac:dyDescent="0.25">
      <c r="A241" s="2">
        <v>23581</v>
      </c>
      <c r="B241" t="s">
        <v>543</v>
      </c>
      <c r="C241" t="s">
        <v>527</v>
      </c>
      <c r="D241" s="7">
        <v>213365</v>
      </c>
      <c r="E241" t="s">
        <v>581</v>
      </c>
    </row>
    <row r="242" spans="1:5" x14ac:dyDescent="0.25">
      <c r="A242" s="2">
        <v>10010638</v>
      </c>
      <c r="B242" t="s">
        <v>543</v>
      </c>
      <c r="C242" t="s">
        <v>527</v>
      </c>
      <c r="D242" s="7">
        <v>213365</v>
      </c>
      <c r="E242" t="s">
        <v>581</v>
      </c>
    </row>
    <row r="243" spans="1:5" x14ac:dyDescent="0.25">
      <c r="A243" s="2">
        <v>10011513</v>
      </c>
      <c r="B243" t="s">
        <v>544</v>
      </c>
      <c r="C243" t="s">
        <v>528</v>
      </c>
      <c r="D243" s="7">
        <v>213365</v>
      </c>
      <c r="E243" t="s">
        <v>582</v>
      </c>
    </row>
    <row r="244" spans="1:5" x14ac:dyDescent="0.25">
      <c r="A244" s="2">
        <v>10012771</v>
      </c>
      <c r="B244" t="s">
        <v>545</v>
      </c>
      <c r="C244" t="s">
        <v>528</v>
      </c>
      <c r="D244" s="7">
        <v>213365</v>
      </c>
      <c r="E244" t="s">
        <v>583</v>
      </c>
    </row>
    <row r="245" spans="1:5" x14ac:dyDescent="0.25">
      <c r="A245" s="2">
        <v>4490</v>
      </c>
      <c r="B245" t="s">
        <v>546</v>
      </c>
      <c r="C245" t="s">
        <v>529</v>
      </c>
      <c r="D245" s="7">
        <v>213365</v>
      </c>
      <c r="E245" t="s">
        <v>584</v>
      </c>
    </row>
    <row r="246" spans="1:5" x14ac:dyDescent="0.25">
      <c r="A246" s="2">
        <v>10000771</v>
      </c>
      <c r="B246" t="s">
        <v>547</v>
      </c>
      <c r="C246" t="s">
        <v>529</v>
      </c>
      <c r="D246" s="7">
        <v>213365</v>
      </c>
      <c r="E246" t="s">
        <v>585</v>
      </c>
    </row>
    <row r="247" spans="1:5" x14ac:dyDescent="0.25">
      <c r="A247" s="2">
        <v>10000937</v>
      </c>
      <c r="B247" t="s">
        <v>548</v>
      </c>
      <c r="C247" t="s">
        <v>529</v>
      </c>
      <c r="D247" s="7">
        <v>213365</v>
      </c>
      <c r="E247" t="s">
        <v>586</v>
      </c>
    </row>
    <row r="248" spans="1:5" x14ac:dyDescent="0.25">
      <c r="A248" s="2">
        <v>10001971</v>
      </c>
      <c r="B248" t="s">
        <v>549</v>
      </c>
      <c r="C248" t="s">
        <v>529</v>
      </c>
      <c r="D248" s="7">
        <v>213365</v>
      </c>
      <c r="E248" t="s">
        <v>587</v>
      </c>
    </row>
    <row r="249" spans="1:5" x14ac:dyDescent="0.25">
      <c r="A249" s="2">
        <v>10013137</v>
      </c>
      <c r="B249" t="s">
        <v>546</v>
      </c>
      <c r="C249" t="s">
        <v>529</v>
      </c>
      <c r="D249" s="7">
        <v>213365</v>
      </c>
      <c r="E249" t="s">
        <v>588</v>
      </c>
    </row>
    <row r="250" spans="1:5" x14ac:dyDescent="0.25">
      <c r="A250" s="2">
        <v>31822</v>
      </c>
      <c r="B250" t="s">
        <v>550</v>
      </c>
      <c r="C250" t="s">
        <v>530</v>
      </c>
      <c r="D250" s="7">
        <v>213365</v>
      </c>
      <c r="E250" t="s">
        <v>589</v>
      </c>
    </row>
    <row r="251" spans="1:5" x14ac:dyDescent="0.25">
      <c r="A251" s="2">
        <v>10800851</v>
      </c>
      <c r="B251" t="s">
        <v>551</v>
      </c>
      <c r="C251" t="s">
        <v>530</v>
      </c>
      <c r="D251" s="7">
        <v>213365</v>
      </c>
      <c r="E251" t="s">
        <v>590</v>
      </c>
    </row>
    <row r="252" spans="1:5" x14ac:dyDescent="0.25">
      <c r="A252" s="2">
        <v>10004654</v>
      </c>
      <c r="B252" t="s">
        <v>552</v>
      </c>
      <c r="C252" t="s">
        <v>531</v>
      </c>
      <c r="D252" s="7">
        <v>213365</v>
      </c>
      <c r="E252" t="s">
        <v>591</v>
      </c>
    </row>
    <row r="253" spans="1:5" x14ac:dyDescent="0.25">
      <c r="A253" s="2">
        <v>10004924</v>
      </c>
      <c r="B253" t="s">
        <v>553</v>
      </c>
      <c r="C253" t="s">
        <v>531</v>
      </c>
      <c r="D253" s="7">
        <v>213365</v>
      </c>
      <c r="E253" t="s">
        <v>592</v>
      </c>
    </row>
    <row r="254" spans="1:5" x14ac:dyDescent="0.25">
      <c r="A254" s="2">
        <v>10002519</v>
      </c>
      <c r="B254" t="s">
        <v>554</v>
      </c>
      <c r="C254" t="s">
        <v>532</v>
      </c>
      <c r="D254" s="7">
        <v>213365</v>
      </c>
      <c r="E254" t="s">
        <v>593</v>
      </c>
    </row>
    <row r="255" spans="1:5" x14ac:dyDescent="0.25">
      <c r="A255" s="2">
        <v>10004181</v>
      </c>
      <c r="B255" t="s">
        <v>555</v>
      </c>
      <c r="C255" t="s">
        <v>532</v>
      </c>
      <c r="D255" s="7">
        <v>213365</v>
      </c>
      <c r="E255" t="s">
        <v>594</v>
      </c>
    </row>
    <row r="256" spans="1:5" x14ac:dyDescent="0.25">
      <c r="A256" s="2">
        <v>10004283</v>
      </c>
      <c r="B256" t="s">
        <v>556</v>
      </c>
      <c r="C256" t="s">
        <v>532</v>
      </c>
      <c r="D256" s="7">
        <v>213365</v>
      </c>
      <c r="E256" t="s">
        <v>595</v>
      </c>
    </row>
    <row r="257" spans="1:5" x14ac:dyDescent="0.25">
      <c r="A257" s="2">
        <v>10004330</v>
      </c>
      <c r="B257" t="s">
        <v>557</v>
      </c>
      <c r="C257" t="s">
        <v>532</v>
      </c>
      <c r="D257" s="7">
        <v>213365</v>
      </c>
      <c r="E257" t="s">
        <v>596</v>
      </c>
    </row>
    <row r="258" spans="1:5" x14ac:dyDescent="0.25">
      <c r="A258" s="2">
        <v>10002520</v>
      </c>
      <c r="B258" t="s">
        <v>558</v>
      </c>
      <c r="C258" t="s">
        <v>533</v>
      </c>
      <c r="D258" s="7">
        <v>213365</v>
      </c>
      <c r="E258" t="s">
        <v>597</v>
      </c>
    </row>
    <row r="259" spans="1:5" x14ac:dyDescent="0.25">
      <c r="A259" s="2">
        <v>10004190</v>
      </c>
      <c r="B259" t="s">
        <v>559</v>
      </c>
      <c r="C259" t="s">
        <v>533</v>
      </c>
      <c r="D259" s="7">
        <v>213365</v>
      </c>
      <c r="E259" t="s">
        <v>598</v>
      </c>
    </row>
    <row r="260" spans="1:5" x14ac:dyDescent="0.25">
      <c r="A260" s="2">
        <v>10004286</v>
      </c>
      <c r="B260" t="s">
        <v>560</v>
      </c>
      <c r="C260" t="s">
        <v>533</v>
      </c>
      <c r="D260" s="7">
        <v>213365</v>
      </c>
      <c r="E260" t="s">
        <v>599</v>
      </c>
    </row>
    <row r="261" spans="1:5" x14ac:dyDescent="0.25">
      <c r="A261" s="2">
        <v>10004287</v>
      </c>
      <c r="B261" t="s">
        <v>561</v>
      </c>
      <c r="C261" t="s">
        <v>533</v>
      </c>
      <c r="D261" s="7">
        <v>213365</v>
      </c>
      <c r="E261" t="s">
        <v>600</v>
      </c>
    </row>
    <row r="262" spans="1:5" x14ac:dyDescent="0.25">
      <c r="A262" s="2">
        <v>10004288</v>
      </c>
      <c r="B262" t="s">
        <v>562</v>
      </c>
      <c r="C262" t="s">
        <v>533</v>
      </c>
      <c r="D262" s="7">
        <v>213365</v>
      </c>
      <c r="E262" t="s">
        <v>601</v>
      </c>
    </row>
    <row r="263" spans="1:5" x14ac:dyDescent="0.25">
      <c r="A263" s="2">
        <v>10004875</v>
      </c>
      <c r="B263" t="s">
        <v>563</v>
      </c>
      <c r="C263" t="s">
        <v>533</v>
      </c>
      <c r="D263" s="7">
        <v>213365</v>
      </c>
      <c r="E263" t="s">
        <v>602</v>
      </c>
    </row>
    <row r="264" spans="1:5" x14ac:dyDescent="0.25">
      <c r="A264" s="2">
        <v>10007113</v>
      </c>
      <c r="B264" t="s">
        <v>564</v>
      </c>
      <c r="C264" t="s">
        <v>533</v>
      </c>
      <c r="D264" s="7">
        <v>213365</v>
      </c>
      <c r="E264" t="s">
        <v>603</v>
      </c>
    </row>
    <row r="265" spans="1:5" x14ac:dyDescent="0.25">
      <c r="A265" s="2">
        <v>10002437</v>
      </c>
      <c r="B265" t="s">
        <v>565</v>
      </c>
      <c r="C265" t="s">
        <v>534</v>
      </c>
      <c r="D265" s="7">
        <v>213365</v>
      </c>
      <c r="E265" t="s">
        <v>604</v>
      </c>
    </row>
    <row r="266" spans="1:5" x14ac:dyDescent="0.25">
      <c r="A266" s="2">
        <v>10004169</v>
      </c>
      <c r="B266" t="s">
        <v>566</v>
      </c>
      <c r="C266" t="s">
        <v>534</v>
      </c>
      <c r="D266" s="7">
        <v>213365</v>
      </c>
      <c r="E266" t="s">
        <v>605</v>
      </c>
    </row>
    <row r="267" spans="1:5" x14ac:dyDescent="0.25">
      <c r="A267" s="2">
        <v>10004263</v>
      </c>
      <c r="B267" t="s">
        <v>567</v>
      </c>
      <c r="C267" t="s">
        <v>534</v>
      </c>
      <c r="D267" s="7">
        <v>213365</v>
      </c>
      <c r="E267" t="s">
        <v>606</v>
      </c>
    </row>
    <row r="268" spans="1:5" x14ac:dyDescent="0.25">
      <c r="A268" s="2">
        <v>10004265</v>
      </c>
      <c r="B268" t="s">
        <v>568</v>
      </c>
      <c r="C268" t="s">
        <v>534</v>
      </c>
      <c r="D268" s="7">
        <v>213365</v>
      </c>
      <c r="E268" t="s">
        <v>607</v>
      </c>
    </row>
    <row r="269" spans="1:5" x14ac:dyDescent="0.25">
      <c r="A269" s="2">
        <v>10004292</v>
      </c>
      <c r="B269" t="s">
        <v>569</v>
      </c>
      <c r="C269" t="s">
        <v>534</v>
      </c>
      <c r="D269" s="7">
        <v>213365</v>
      </c>
      <c r="E269" t="s">
        <v>608</v>
      </c>
    </row>
    <row r="270" spans="1:5" x14ac:dyDescent="0.25">
      <c r="A270" s="2">
        <v>10004294</v>
      </c>
      <c r="B270" t="s">
        <v>570</v>
      </c>
      <c r="C270" t="s">
        <v>534</v>
      </c>
      <c r="D270" s="7">
        <v>213365</v>
      </c>
      <c r="E270" t="s">
        <v>609</v>
      </c>
    </row>
    <row r="271" spans="1:5" x14ac:dyDescent="0.25">
      <c r="A271" s="2">
        <v>10004424</v>
      </c>
      <c r="B271" t="s">
        <v>571</v>
      </c>
      <c r="C271" t="s">
        <v>534</v>
      </c>
      <c r="D271" s="7">
        <v>213365</v>
      </c>
      <c r="E271" t="s">
        <v>610</v>
      </c>
    </row>
    <row r="272" spans="1:5" s="4" customFormat="1" x14ac:dyDescent="0.25">
      <c r="A272" s="3">
        <v>10006300</v>
      </c>
      <c r="B272" s="4" t="s">
        <v>572</v>
      </c>
      <c r="C272" s="4" t="s">
        <v>534</v>
      </c>
      <c r="D272" s="9">
        <v>213365</v>
      </c>
      <c r="E272" s="4" t="s">
        <v>611</v>
      </c>
    </row>
    <row r="273" spans="1:5" x14ac:dyDescent="0.25">
      <c r="A273" s="2">
        <v>10003038</v>
      </c>
      <c r="B273" t="s">
        <v>623</v>
      </c>
      <c r="C273" t="s">
        <v>612</v>
      </c>
      <c r="D273" s="2">
        <v>213381</v>
      </c>
      <c r="E273" t="s">
        <v>652</v>
      </c>
    </row>
    <row r="274" spans="1:5" x14ac:dyDescent="0.25">
      <c r="A274" s="2">
        <v>30085</v>
      </c>
      <c r="B274" t="s">
        <v>624</v>
      </c>
      <c r="C274" t="s">
        <v>613</v>
      </c>
      <c r="D274" s="2">
        <v>213381</v>
      </c>
      <c r="E274" t="s">
        <v>653</v>
      </c>
    </row>
    <row r="275" spans="1:5" x14ac:dyDescent="0.25">
      <c r="A275" s="2">
        <v>10000023</v>
      </c>
      <c r="B275" t="s">
        <v>624</v>
      </c>
      <c r="C275" t="s">
        <v>613</v>
      </c>
      <c r="D275" s="2">
        <v>213381</v>
      </c>
      <c r="E275" t="s">
        <v>653</v>
      </c>
    </row>
    <row r="276" spans="1:5" x14ac:dyDescent="0.25">
      <c r="A276" s="2">
        <v>10000317</v>
      </c>
      <c r="B276" t="s">
        <v>625</v>
      </c>
      <c r="C276" t="s">
        <v>614</v>
      </c>
      <c r="D276" s="2">
        <v>213381</v>
      </c>
      <c r="E276" t="s">
        <v>654</v>
      </c>
    </row>
    <row r="277" spans="1:5" x14ac:dyDescent="0.25">
      <c r="A277" s="2">
        <v>10003318</v>
      </c>
      <c r="B277" t="s">
        <v>626</v>
      </c>
      <c r="C277" t="s">
        <v>615</v>
      </c>
      <c r="D277" s="2">
        <v>213381</v>
      </c>
      <c r="E277" t="s">
        <v>655</v>
      </c>
    </row>
    <row r="278" spans="1:5" x14ac:dyDescent="0.25">
      <c r="A278" s="2">
        <v>10002501</v>
      </c>
      <c r="B278" t="s">
        <v>627</v>
      </c>
      <c r="C278" t="s">
        <v>616</v>
      </c>
      <c r="D278" s="2">
        <v>213381</v>
      </c>
      <c r="E278" t="s">
        <v>656</v>
      </c>
    </row>
    <row r="279" spans="1:5" x14ac:dyDescent="0.25">
      <c r="A279" s="2">
        <v>10007170</v>
      </c>
      <c r="B279" t="s">
        <v>628</v>
      </c>
      <c r="C279" t="s">
        <v>617</v>
      </c>
      <c r="D279" s="2">
        <v>213381</v>
      </c>
      <c r="E279" t="s">
        <v>657</v>
      </c>
    </row>
    <row r="280" spans="1:5" x14ac:dyDescent="0.25">
      <c r="A280" s="2">
        <v>38962</v>
      </c>
      <c r="B280" t="s">
        <v>629</v>
      </c>
      <c r="C280" t="s">
        <v>618</v>
      </c>
      <c r="D280" s="2">
        <v>213381</v>
      </c>
      <c r="E280" t="s">
        <v>658</v>
      </c>
    </row>
    <row r="281" spans="1:5" x14ac:dyDescent="0.25">
      <c r="A281" s="2">
        <v>10005483</v>
      </c>
      <c r="B281" t="s">
        <v>630</v>
      </c>
      <c r="C281" t="s">
        <v>618</v>
      </c>
      <c r="D281" s="2">
        <v>213381</v>
      </c>
      <c r="E281" t="s">
        <v>659</v>
      </c>
    </row>
    <row r="282" spans="1:5" x14ac:dyDescent="0.25">
      <c r="A282" s="2">
        <v>10005485</v>
      </c>
      <c r="B282" t="s">
        <v>631</v>
      </c>
      <c r="C282" t="s">
        <v>618</v>
      </c>
      <c r="D282" s="2">
        <v>213381</v>
      </c>
      <c r="E282" t="s">
        <v>660</v>
      </c>
    </row>
    <row r="283" spans="1:5" x14ac:dyDescent="0.25">
      <c r="A283" s="2">
        <v>10005488</v>
      </c>
      <c r="B283" t="s">
        <v>632</v>
      </c>
      <c r="C283" t="s">
        <v>618</v>
      </c>
      <c r="D283" s="2">
        <v>213381</v>
      </c>
      <c r="E283" t="s">
        <v>661</v>
      </c>
    </row>
    <row r="284" spans="1:5" x14ac:dyDescent="0.25">
      <c r="A284" s="2">
        <v>10005777</v>
      </c>
      <c r="B284" t="s">
        <v>633</v>
      </c>
      <c r="C284" t="s">
        <v>618</v>
      </c>
      <c r="D284" s="2">
        <v>213381</v>
      </c>
      <c r="E284" t="s">
        <v>662</v>
      </c>
    </row>
    <row r="285" spans="1:5" x14ac:dyDescent="0.25">
      <c r="A285" s="2">
        <v>10005809</v>
      </c>
      <c r="B285" t="s">
        <v>634</v>
      </c>
      <c r="C285" t="s">
        <v>618</v>
      </c>
      <c r="D285" s="2">
        <v>213381</v>
      </c>
      <c r="E285" t="s">
        <v>663</v>
      </c>
    </row>
    <row r="286" spans="1:5" x14ac:dyDescent="0.25">
      <c r="A286" s="2">
        <v>10005810</v>
      </c>
      <c r="B286" t="s">
        <v>635</v>
      </c>
      <c r="C286" t="s">
        <v>618</v>
      </c>
      <c r="D286" s="2">
        <v>213381</v>
      </c>
      <c r="E286" t="s">
        <v>664</v>
      </c>
    </row>
    <row r="287" spans="1:5" x14ac:dyDescent="0.25">
      <c r="A287" s="2">
        <v>10005847</v>
      </c>
      <c r="B287" t="s">
        <v>636</v>
      </c>
      <c r="C287" t="s">
        <v>618</v>
      </c>
      <c r="D287" s="2">
        <v>213381</v>
      </c>
      <c r="E287" t="s">
        <v>665</v>
      </c>
    </row>
    <row r="288" spans="1:5" x14ac:dyDescent="0.25">
      <c r="A288" s="2">
        <v>10006099</v>
      </c>
      <c r="B288" t="s">
        <v>637</v>
      </c>
      <c r="C288" t="s">
        <v>618</v>
      </c>
      <c r="D288" s="2">
        <v>213381</v>
      </c>
      <c r="E288" t="s">
        <v>666</v>
      </c>
    </row>
    <row r="289" spans="1:5" x14ac:dyDescent="0.25">
      <c r="A289" s="2">
        <v>10006453</v>
      </c>
      <c r="B289" t="s">
        <v>638</v>
      </c>
      <c r="C289" t="s">
        <v>618</v>
      </c>
      <c r="D289" s="2">
        <v>213381</v>
      </c>
      <c r="E289" t="s">
        <v>667</v>
      </c>
    </row>
    <row r="290" spans="1:5" x14ac:dyDescent="0.25">
      <c r="A290" s="2">
        <v>10006662</v>
      </c>
      <c r="B290" t="s">
        <v>639</v>
      </c>
      <c r="C290" t="s">
        <v>618</v>
      </c>
      <c r="D290" s="2">
        <v>213381</v>
      </c>
      <c r="E290" t="s">
        <v>668</v>
      </c>
    </row>
    <row r="291" spans="1:5" x14ac:dyDescent="0.25">
      <c r="A291" s="2">
        <v>10006674</v>
      </c>
      <c r="B291" t="s">
        <v>640</v>
      </c>
      <c r="C291" t="s">
        <v>618</v>
      </c>
      <c r="D291" s="2">
        <v>213381</v>
      </c>
      <c r="E291" t="s">
        <v>669</v>
      </c>
    </row>
    <row r="292" spans="1:5" x14ac:dyDescent="0.25">
      <c r="A292" s="2">
        <v>10004762</v>
      </c>
      <c r="B292" t="s">
        <v>641</v>
      </c>
      <c r="C292" t="s">
        <v>619</v>
      </c>
      <c r="D292" s="2">
        <v>213381</v>
      </c>
      <c r="E292" t="s">
        <v>670</v>
      </c>
    </row>
    <row r="293" spans="1:5" x14ac:dyDescent="0.25">
      <c r="A293" s="2">
        <v>36179</v>
      </c>
      <c r="B293" t="s">
        <v>642</v>
      </c>
      <c r="C293" t="s">
        <v>620</v>
      </c>
      <c r="D293" s="2">
        <v>213381</v>
      </c>
      <c r="E293" t="s">
        <v>671</v>
      </c>
    </row>
    <row r="294" spans="1:5" x14ac:dyDescent="0.25">
      <c r="A294" s="2">
        <v>10005033</v>
      </c>
      <c r="B294" t="s">
        <v>643</v>
      </c>
      <c r="C294" t="s">
        <v>620</v>
      </c>
      <c r="D294" s="2">
        <v>213381</v>
      </c>
      <c r="E294" t="s">
        <v>672</v>
      </c>
    </row>
    <row r="295" spans="1:5" x14ac:dyDescent="0.25">
      <c r="A295" s="2">
        <v>10005519</v>
      </c>
      <c r="B295" t="s">
        <v>644</v>
      </c>
      <c r="C295" t="s">
        <v>620</v>
      </c>
      <c r="D295" s="2">
        <v>213381</v>
      </c>
      <c r="E295" t="s">
        <v>673</v>
      </c>
    </row>
    <row r="296" spans="1:5" x14ac:dyDescent="0.25">
      <c r="A296" s="2">
        <v>10005726</v>
      </c>
      <c r="B296" t="s">
        <v>645</v>
      </c>
      <c r="C296" t="s">
        <v>620</v>
      </c>
      <c r="D296" s="2">
        <v>213381</v>
      </c>
      <c r="E296" t="s">
        <v>674</v>
      </c>
    </row>
    <row r="297" spans="1:5" x14ac:dyDescent="0.25">
      <c r="A297" s="2">
        <v>10005733</v>
      </c>
      <c r="B297" t="s">
        <v>646</v>
      </c>
      <c r="C297" t="s">
        <v>620</v>
      </c>
      <c r="D297" s="2">
        <v>213381</v>
      </c>
      <c r="E297" t="s">
        <v>675</v>
      </c>
    </row>
    <row r="298" spans="1:5" x14ac:dyDescent="0.25">
      <c r="A298" s="2">
        <v>10007303</v>
      </c>
      <c r="B298" t="s">
        <v>647</v>
      </c>
      <c r="C298" t="s">
        <v>620</v>
      </c>
      <c r="D298" s="2">
        <v>213381</v>
      </c>
      <c r="E298" t="s">
        <v>676</v>
      </c>
    </row>
    <row r="299" spans="1:5" x14ac:dyDescent="0.25">
      <c r="A299" s="2">
        <v>10008523</v>
      </c>
      <c r="B299" t="s">
        <v>648</v>
      </c>
      <c r="C299" t="s">
        <v>620</v>
      </c>
      <c r="D299" s="2">
        <v>213381</v>
      </c>
      <c r="E299" t="s">
        <v>677</v>
      </c>
    </row>
    <row r="300" spans="1:5" x14ac:dyDescent="0.25">
      <c r="A300" s="2">
        <v>10005509</v>
      </c>
      <c r="B300" t="s">
        <v>649</v>
      </c>
      <c r="C300" t="s">
        <v>621</v>
      </c>
      <c r="D300" s="2">
        <v>213381</v>
      </c>
      <c r="E300" t="s">
        <v>678</v>
      </c>
    </row>
    <row r="301" spans="1:5" x14ac:dyDescent="0.25">
      <c r="A301" s="2">
        <v>10006001</v>
      </c>
      <c r="B301" t="s">
        <v>650</v>
      </c>
      <c r="C301" t="s">
        <v>622</v>
      </c>
      <c r="D301" s="2">
        <v>213381</v>
      </c>
      <c r="E301" t="s">
        <v>679</v>
      </c>
    </row>
    <row r="302" spans="1:5" s="4" customFormat="1" x14ac:dyDescent="0.25">
      <c r="A302" s="3">
        <v>10006002</v>
      </c>
      <c r="B302" s="4" t="s">
        <v>651</v>
      </c>
      <c r="C302" s="4" t="s">
        <v>622</v>
      </c>
      <c r="D302" s="3">
        <v>213381</v>
      </c>
      <c r="E302" s="4" t="s">
        <v>680</v>
      </c>
    </row>
    <row r="303" spans="1:5" x14ac:dyDescent="0.25">
      <c r="A303" s="2">
        <v>10002918</v>
      </c>
      <c r="B303" t="s">
        <v>681</v>
      </c>
      <c r="C303" t="s">
        <v>992</v>
      </c>
      <c r="D303" s="2">
        <v>213401</v>
      </c>
      <c r="E303" t="s">
        <v>831</v>
      </c>
    </row>
    <row r="304" spans="1:5" x14ac:dyDescent="0.25">
      <c r="A304" s="2">
        <v>10006743</v>
      </c>
      <c r="B304" t="s">
        <v>682</v>
      </c>
      <c r="C304" t="s">
        <v>993</v>
      </c>
      <c r="D304" s="2">
        <v>213401</v>
      </c>
      <c r="E304" t="s">
        <v>832</v>
      </c>
    </row>
    <row r="305" spans="1:5" x14ac:dyDescent="0.25">
      <c r="A305" s="2">
        <v>10006744</v>
      </c>
      <c r="B305" t="s">
        <v>683</v>
      </c>
      <c r="C305" t="s">
        <v>993</v>
      </c>
      <c r="D305" s="2">
        <v>213401</v>
      </c>
      <c r="E305" t="s">
        <v>833</v>
      </c>
    </row>
    <row r="306" spans="1:5" x14ac:dyDescent="0.25">
      <c r="A306" s="2">
        <v>10008301</v>
      </c>
      <c r="B306" t="s">
        <v>684</v>
      </c>
      <c r="C306" t="s">
        <v>993</v>
      </c>
      <c r="D306" s="2">
        <v>213401</v>
      </c>
      <c r="E306" t="s">
        <v>834</v>
      </c>
    </row>
    <row r="307" spans="1:5" x14ac:dyDescent="0.25">
      <c r="A307" s="2">
        <v>10004659</v>
      </c>
      <c r="B307" t="s">
        <v>685</v>
      </c>
      <c r="C307" t="s">
        <v>994</v>
      </c>
      <c r="D307" s="2">
        <v>213401</v>
      </c>
      <c r="E307" t="s">
        <v>835</v>
      </c>
    </row>
    <row r="308" spans="1:5" x14ac:dyDescent="0.25">
      <c r="A308" s="2">
        <v>10004701</v>
      </c>
      <c r="B308" t="s">
        <v>686</v>
      </c>
      <c r="C308" t="s">
        <v>994</v>
      </c>
      <c r="D308" s="2">
        <v>213401</v>
      </c>
      <c r="E308" t="s">
        <v>836</v>
      </c>
    </row>
    <row r="309" spans="1:5" x14ac:dyDescent="0.25">
      <c r="A309" s="2">
        <v>10007168</v>
      </c>
      <c r="B309" t="s">
        <v>687</v>
      </c>
      <c r="C309" t="s">
        <v>995</v>
      </c>
      <c r="D309" s="2">
        <v>213401</v>
      </c>
      <c r="E309" t="s">
        <v>837</v>
      </c>
    </row>
    <row r="310" spans="1:5" x14ac:dyDescent="0.25">
      <c r="A310" s="2">
        <v>10004657</v>
      </c>
      <c r="B310" t="s">
        <v>688</v>
      </c>
      <c r="C310" t="s">
        <v>996</v>
      </c>
      <c r="D310" s="2">
        <v>213401</v>
      </c>
      <c r="E310" t="s">
        <v>838</v>
      </c>
    </row>
    <row r="311" spans="1:5" x14ac:dyDescent="0.25">
      <c r="A311" s="2">
        <v>10004865</v>
      </c>
      <c r="B311" t="s">
        <v>689</v>
      </c>
      <c r="C311" t="s">
        <v>996</v>
      </c>
      <c r="D311" s="2">
        <v>213401</v>
      </c>
      <c r="E311" t="s">
        <v>839</v>
      </c>
    </row>
    <row r="312" spans="1:5" x14ac:dyDescent="0.25">
      <c r="A312" s="2">
        <v>10006737</v>
      </c>
      <c r="B312" t="s">
        <v>690</v>
      </c>
      <c r="C312" t="s">
        <v>997</v>
      </c>
      <c r="D312" s="2">
        <v>213401</v>
      </c>
      <c r="E312" t="s">
        <v>840</v>
      </c>
    </row>
    <row r="313" spans="1:5" x14ac:dyDescent="0.25">
      <c r="A313" s="2">
        <v>10006738</v>
      </c>
      <c r="B313" t="s">
        <v>691</v>
      </c>
      <c r="C313" t="s">
        <v>997</v>
      </c>
      <c r="D313" s="2">
        <v>213401</v>
      </c>
      <c r="E313" t="s">
        <v>841</v>
      </c>
    </row>
    <row r="314" spans="1:5" x14ac:dyDescent="0.25">
      <c r="A314" s="2">
        <v>10004936</v>
      </c>
      <c r="B314" t="s">
        <v>692</v>
      </c>
      <c r="C314" t="s">
        <v>998</v>
      </c>
      <c r="D314" s="2">
        <v>213401</v>
      </c>
      <c r="E314" t="s">
        <v>842</v>
      </c>
    </row>
    <row r="315" spans="1:5" x14ac:dyDescent="0.25">
      <c r="A315" s="2">
        <v>10005742</v>
      </c>
      <c r="B315" t="s">
        <v>693</v>
      </c>
      <c r="C315" t="s">
        <v>998</v>
      </c>
      <c r="D315" s="2">
        <v>213401</v>
      </c>
      <c r="E315" t="s">
        <v>843</v>
      </c>
    </row>
    <row r="316" spans="1:5" x14ac:dyDescent="0.25">
      <c r="A316" s="2">
        <v>10007169</v>
      </c>
      <c r="B316" t="s">
        <v>694</v>
      </c>
      <c r="C316" t="s">
        <v>999</v>
      </c>
      <c r="D316" s="2">
        <v>213401</v>
      </c>
      <c r="E316" t="s">
        <v>844</v>
      </c>
    </row>
    <row r="317" spans="1:5" x14ac:dyDescent="0.25">
      <c r="A317" s="2">
        <v>10004937</v>
      </c>
      <c r="B317" t="s">
        <v>695</v>
      </c>
      <c r="C317" t="s">
        <v>1000</v>
      </c>
      <c r="D317" s="2">
        <v>213401</v>
      </c>
      <c r="E317" t="s">
        <v>845</v>
      </c>
    </row>
    <row r="318" spans="1:5" x14ac:dyDescent="0.25">
      <c r="A318" s="2">
        <v>10005582</v>
      </c>
      <c r="B318" t="s">
        <v>696</v>
      </c>
      <c r="C318" t="s">
        <v>1000</v>
      </c>
      <c r="D318" s="2">
        <v>213401</v>
      </c>
      <c r="E318" t="s">
        <v>846</v>
      </c>
    </row>
    <row r="319" spans="1:5" x14ac:dyDescent="0.25">
      <c r="A319" s="2">
        <v>10008176</v>
      </c>
      <c r="B319" t="s">
        <v>697</v>
      </c>
      <c r="C319" t="s">
        <v>1000</v>
      </c>
      <c r="D319" s="2">
        <v>213401</v>
      </c>
      <c r="E319" t="s">
        <v>847</v>
      </c>
    </row>
    <row r="320" spans="1:5" x14ac:dyDescent="0.25">
      <c r="A320" s="2">
        <v>10004734</v>
      </c>
      <c r="B320" t="s">
        <v>698</v>
      </c>
      <c r="C320" t="s">
        <v>1001</v>
      </c>
      <c r="D320" s="2">
        <v>213401</v>
      </c>
      <c r="E320" t="s">
        <v>848</v>
      </c>
    </row>
    <row r="321" spans="1:5" x14ac:dyDescent="0.25">
      <c r="A321" s="2">
        <v>10005003</v>
      </c>
      <c r="B321" t="s">
        <v>699</v>
      </c>
      <c r="C321" t="s">
        <v>1001</v>
      </c>
      <c r="D321" s="2">
        <v>213401</v>
      </c>
      <c r="E321" t="s">
        <v>849</v>
      </c>
    </row>
    <row r="322" spans="1:5" x14ac:dyDescent="0.25">
      <c r="A322" s="2">
        <v>10004961</v>
      </c>
      <c r="B322" t="s">
        <v>700</v>
      </c>
      <c r="C322" t="s">
        <v>1002</v>
      </c>
      <c r="D322" s="2">
        <v>213401</v>
      </c>
      <c r="E322" t="s">
        <v>850</v>
      </c>
    </row>
    <row r="323" spans="1:5" x14ac:dyDescent="0.25">
      <c r="A323" s="2">
        <v>10006555</v>
      </c>
      <c r="B323" t="s">
        <v>701</v>
      </c>
      <c r="C323" t="s">
        <v>1003</v>
      </c>
      <c r="D323" s="2">
        <v>213401</v>
      </c>
      <c r="E323" t="s">
        <v>851</v>
      </c>
    </row>
    <row r="324" spans="1:5" x14ac:dyDescent="0.25">
      <c r="A324" s="2">
        <v>10005790</v>
      </c>
      <c r="B324" t="s">
        <v>702</v>
      </c>
      <c r="C324" t="s">
        <v>1004</v>
      </c>
      <c r="D324" s="2">
        <v>213401</v>
      </c>
      <c r="E324" t="s">
        <v>852</v>
      </c>
    </row>
    <row r="325" spans="1:5" x14ac:dyDescent="0.25">
      <c r="A325" s="2">
        <v>10006778</v>
      </c>
      <c r="B325" t="s">
        <v>703</v>
      </c>
      <c r="C325" t="s">
        <v>1005</v>
      </c>
      <c r="D325" s="2">
        <v>213401</v>
      </c>
      <c r="E325" t="s">
        <v>853</v>
      </c>
    </row>
    <row r="326" spans="1:5" x14ac:dyDescent="0.25">
      <c r="A326" s="2">
        <v>10007341</v>
      </c>
      <c r="B326" t="s">
        <v>704</v>
      </c>
      <c r="C326" t="s">
        <v>1006</v>
      </c>
      <c r="D326" s="2">
        <v>213401</v>
      </c>
      <c r="E326" t="s">
        <v>854</v>
      </c>
    </row>
    <row r="327" spans="1:5" x14ac:dyDescent="0.25">
      <c r="A327" s="2">
        <v>10007342</v>
      </c>
      <c r="B327" t="s">
        <v>411</v>
      </c>
      <c r="C327" t="s">
        <v>1007</v>
      </c>
      <c r="D327" s="2">
        <v>213401</v>
      </c>
      <c r="E327" t="s">
        <v>855</v>
      </c>
    </row>
    <row r="328" spans="1:5" x14ac:dyDescent="0.25">
      <c r="A328" s="2">
        <v>10007788</v>
      </c>
      <c r="B328" t="s">
        <v>705</v>
      </c>
      <c r="C328" t="s">
        <v>1008</v>
      </c>
      <c r="D328" s="2">
        <v>213401</v>
      </c>
      <c r="E328" t="s">
        <v>856</v>
      </c>
    </row>
    <row r="329" spans="1:5" s="4" customFormat="1" x14ac:dyDescent="0.25">
      <c r="A329" s="3">
        <v>10007791</v>
      </c>
      <c r="B329" s="4" t="s">
        <v>706</v>
      </c>
      <c r="C329" s="4" t="s">
        <v>1008</v>
      </c>
      <c r="D329" s="3">
        <v>213401</v>
      </c>
      <c r="E329" s="4" t="s">
        <v>857</v>
      </c>
    </row>
    <row r="330" spans="1:5" x14ac:dyDescent="0.25">
      <c r="A330" s="2">
        <v>10005858</v>
      </c>
      <c r="B330" t="s">
        <v>707</v>
      </c>
      <c r="C330" t="s">
        <v>1009</v>
      </c>
      <c r="D330" s="2">
        <v>213402</v>
      </c>
      <c r="E330" t="s">
        <v>858</v>
      </c>
    </row>
    <row r="331" spans="1:5" x14ac:dyDescent="0.25">
      <c r="A331" s="2">
        <v>10006326</v>
      </c>
      <c r="B331" t="s">
        <v>708</v>
      </c>
      <c r="C331" t="s">
        <v>1009</v>
      </c>
      <c r="D331" s="2">
        <v>213402</v>
      </c>
      <c r="E331" t="s">
        <v>859</v>
      </c>
    </row>
    <row r="332" spans="1:5" x14ac:dyDescent="0.25">
      <c r="A332" s="2">
        <v>10006800</v>
      </c>
      <c r="B332" t="s">
        <v>709</v>
      </c>
      <c r="C332" t="s">
        <v>1009</v>
      </c>
      <c r="D332" s="2">
        <v>213402</v>
      </c>
      <c r="E332" t="s">
        <v>860</v>
      </c>
    </row>
    <row r="333" spans="1:5" x14ac:dyDescent="0.25">
      <c r="A333" s="2">
        <v>10006805</v>
      </c>
      <c r="B333" t="s">
        <v>710</v>
      </c>
      <c r="C333" t="s">
        <v>1009</v>
      </c>
      <c r="D333" s="2">
        <v>213402</v>
      </c>
      <c r="E333" t="s">
        <v>861</v>
      </c>
    </row>
    <row r="334" spans="1:5" x14ac:dyDescent="0.25">
      <c r="A334" s="2">
        <v>10006556</v>
      </c>
      <c r="B334" t="s">
        <v>711</v>
      </c>
      <c r="C334" t="s">
        <v>1010</v>
      </c>
      <c r="D334" s="2">
        <v>213402</v>
      </c>
      <c r="E334" t="s">
        <v>862</v>
      </c>
    </row>
    <row r="335" spans="1:5" x14ac:dyDescent="0.25">
      <c r="A335" s="2">
        <v>10006675</v>
      </c>
      <c r="B335" t="s">
        <v>712</v>
      </c>
      <c r="C335" t="s">
        <v>1010</v>
      </c>
      <c r="D335" s="2">
        <v>213402</v>
      </c>
      <c r="E335" t="s">
        <v>863</v>
      </c>
    </row>
    <row r="336" spans="1:5" x14ac:dyDescent="0.25">
      <c r="A336" s="2">
        <v>10007627</v>
      </c>
      <c r="B336" t="s">
        <v>713</v>
      </c>
      <c r="C336" t="s">
        <v>1011</v>
      </c>
      <c r="D336" s="2">
        <v>213402</v>
      </c>
      <c r="E336" t="s">
        <v>864</v>
      </c>
    </row>
    <row r="337" spans="1:5" x14ac:dyDescent="0.25">
      <c r="A337" s="2">
        <v>10007653</v>
      </c>
      <c r="B337" t="s">
        <v>714</v>
      </c>
      <c r="C337" t="s">
        <v>1011</v>
      </c>
      <c r="D337" s="2">
        <v>213402</v>
      </c>
      <c r="E337" t="s">
        <v>865</v>
      </c>
    </row>
    <row r="338" spans="1:5" x14ac:dyDescent="0.25">
      <c r="A338" s="2">
        <v>10007629</v>
      </c>
      <c r="B338" t="s">
        <v>715</v>
      </c>
      <c r="C338" t="s">
        <v>1012</v>
      </c>
      <c r="D338" s="2">
        <v>213402</v>
      </c>
      <c r="E338" t="s">
        <v>866</v>
      </c>
    </row>
    <row r="339" spans="1:5" x14ac:dyDescent="0.25">
      <c r="A339" s="2">
        <v>10007630</v>
      </c>
      <c r="B339" t="s">
        <v>716</v>
      </c>
      <c r="C339" t="s">
        <v>1012</v>
      </c>
      <c r="D339" s="2">
        <v>213402</v>
      </c>
      <c r="E339" t="s">
        <v>867</v>
      </c>
    </row>
    <row r="340" spans="1:5" x14ac:dyDescent="0.25">
      <c r="A340" s="2">
        <v>10008580</v>
      </c>
      <c r="B340" t="s">
        <v>717</v>
      </c>
      <c r="C340" t="s">
        <v>1012</v>
      </c>
      <c r="D340" s="2">
        <v>213402</v>
      </c>
      <c r="E340" t="s">
        <v>868</v>
      </c>
    </row>
    <row r="341" spans="1:5" x14ac:dyDescent="0.25">
      <c r="A341" s="2">
        <v>10007432</v>
      </c>
      <c r="B341" t="s">
        <v>718</v>
      </c>
      <c r="C341" t="s">
        <v>1013</v>
      </c>
      <c r="D341" s="2">
        <v>213402</v>
      </c>
      <c r="E341" t="s">
        <v>869</v>
      </c>
    </row>
    <row r="342" spans="1:5" x14ac:dyDescent="0.25">
      <c r="A342" s="2">
        <v>2939</v>
      </c>
      <c r="B342" t="s">
        <v>719</v>
      </c>
      <c r="C342" t="s">
        <v>1014</v>
      </c>
      <c r="D342" s="2">
        <v>213402</v>
      </c>
      <c r="E342" t="s">
        <v>870</v>
      </c>
    </row>
    <row r="343" spans="1:5" x14ac:dyDescent="0.25">
      <c r="A343" s="2">
        <v>2939</v>
      </c>
      <c r="B343" t="s">
        <v>719</v>
      </c>
      <c r="C343" t="s">
        <v>1014</v>
      </c>
      <c r="D343" s="2">
        <v>213402</v>
      </c>
      <c r="E343" t="s">
        <v>870</v>
      </c>
    </row>
    <row r="344" spans="1:5" x14ac:dyDescent="0.25">
      <c r="A344" s="2">
        <v>2939</v>
      </c>
      <c r="B344" t="s">
        <v>719</v>
      </c>
      <c r="C344" t="s">
        <v>1014</v>
      </c>
      <c r="D344" s="2">
        <v>213402</v>
      </c>
      <c r="E344" t="s">
        <v>870</v>
      </c>
    </row>
    <row r="345" spans="1:5" x14ac:dyDescent="0.25">
      <c r="A345" s="2">
        <v>33911</v>
      </c>
      <c r="B345" t="s">
        <v>720</v>
      </c>
      <c r="C345" t="s">
        <v>1014</v>
      </c>
      <c r="D345" s="2">
        <v>213402</v>
      </c>
      <c r="E345" t="s">
        <v>871</v>
      </c>
    </row>
    <row r="346" spans="1:5" x14ac:dyDescent="0.25">
      <c r="A346" s="2">
        <v>10003988</v>
      </c>
      <c r="B346" t="s">
        <v>719</v>
      </c>
      <c r="C346" t="s">
        <v>1014</v>
      </c>
      <c r="D346" s="2">
        <v>213402</v>
      </c>
      <c r="E346" t="s">
        <v>870</v>
      </c>
    </row>
    <row r="347" spans="1:5" x14ac:dyDescent="0.25">
      <c r="A347" s="2">
        <v>10007143</v>
      </c>
      <c r="B347" t="s">
        <v>721</v>
      </c>
      <c r="C347" t="s">
        <v>1014</v>
      </c>
      <c r="D347" s="2">
        <v>213402</v>
      </c>
      <c r="E347" t="s">
        <v>872</v>
      </c>
    </row>
    <row r="348" spans="1:5" x14ac:dyDescent="0.25">
      <c r="A348" s="2">
        <v>10007525</v>
      </c>
      <c r="B348" t="s">
        <v>722</v>
      </c>
      <c r="C348" t="s">
        <v>1015</v>
      </c>
      <c r="D348" s="2">
        <v>213402</v>
      </c>
      <c r="E348" t="s">
        <v>873</v>
      </c>
    </row>
    <row r="349" spans="1:5" x14ac:dyDescent="0.25">
      <c r="A349" s="2">
        <v>10006949</v>
      </c>
      <c r="B349" t="s">
        <v>723</v>
      </c>
      <c r="C349" t="s">
        <v>1016</v>
      </c>
      <c r="D349" s="2">
        <v>213402</v>
      </c>
      <c r="E349" t="s">
        <v>874</v>
      </c>
    </row>
    <row r="350" spans="1:5" x14ac:dyDescent="0.25">
      <c r="A350" s="2">
        <v>10007278</v>
      </c>
      <c r="B350" t="s">
        <v>724</v>
      </c>
      <c r="C350" t="s">
        <v>1016</v>
      </c>
      <c r="D350" s="2">
        <v>213402</v>
      </c>
      <c r="E350" t="s">
        <v>875</v>
      </c>
    </row>
    <row r="351" spans="1:5" x14ac:dyDescent="0.25">
      <c r="A351" s="2">
        <v>10007305</v>
      </c>
      <c r="B351" t="s">
        <v>725</v>
      </c>
      <c r="C351" t="s">
        <v>1016</v>
      </c>
      <c r="D351" s="2">
        <v>213402</v>
      </c>
      <c r="E351" t="s">
        <v>876</v>
      </c>
    </row>
    <row r="352" spans="1:5" x14ac:dyDescent="0.25">
      <c r="A352" s="2">
        <v>10007734</v>
      </c>
      <c r="B352" t="s">
        <v>726</v>
      </c>
      <c r="C352" t="s">
        <v>1016</v>
      </c>
      <c r="D352" s="2">
        <v>213402</v>
      </c>
      <c r="E352" t="s">
        <v>877</v>
      </c>
    </row>
    <row r="353" spans="1:5" x14ac:dyDescent="0.25">
      <c r="A353" s="2">
        <v>10007384</v>
      </c>
      <c r="B353" t="s">
        <v>727</v>
      </c>
      <c r="C353" t="s">
        <v>1017</v>
      </c>
      <c r="D353" s="2">
        <v>213402</v>
      </c>
      <c r="E353" t="s">
        <v>878</v>
      </c>
    </row>
    <row r="354" spans="1:5" x14ac:dyDescent="0.25">
      <c r="A354" s="2">
        <v>10007340</v>
      </c>
      <c r="B354" t="s">
        <v>728</v>
      </c>
      <c r="C354" t="s">
        <v>1018</v>
      </c>
      <c r="D354" s="2">
        <v>213402</v>
      </c>
      <c r="E354" t="s">
        <v>879</v>
      </c>
    </row>
    <row r="355" spans="1:5" x14ac:dyDescent="0.25">
      <c r="A355" s="2">
        <v>10007541</v>
      </c>
      <c r="B355" t="s">
        <v>729</v>
      </c>
      <c r="C355" t="s">
        <v>1018</v>
      </c>
      <c r="D355" s="2">
        <v>213402</v>
      </c>
      <c r="E355" t="s">
        <v>880</v>
      </c>
    </row>
    <row r="356" spans="1:5" s="4" customFormat="1" x14ac:dyDescent="0.25">
      <c r="A356" s="3">
        <v>10007506</v>
      </c>
      <c r="B356" s="4" t="s">
        <v>730</v>
      </c>
      <c r="C356" s="4" t="s">
        <v>1019</v>
      </c>
      <c r="D356" s="3">
        <v>213402</v>
      </c>
      <c r="E356" s="4" t="s">
        <v>881</v>
      </c>
    </row>
    <row r="357" spans="1:5" x14ac:dyDescent="0.25">
      <c r="A357" s="2">
        <v>33344</v>
      </c>
      <c r="B357" t="s">
        <v>731</v>
      </c>
      <c r="C357" t="s">
        <v>1020</v>
      </c>
      <c r="D357" s="2">
        <v>213448</v>
      </c>
      <c r="E357" t="s">
        <v>882</v>
      </c>
    </row>
    <row r="358" spans="1:5" x14ac:dyDescent="0.25">
      <c r="A358" s="2">
        <v>10000419</v>
      </c>
      <c r="B358" t="s">
        <v>732</v>
      </c>
      <c r="C358" t="s">
        <v>1020</v>
      </c>
      <c r="D358" s="2">
        <v>213448</v>
      </c>
      <c r="E358" t="s">
        <v>883</v>
      </c>
    </row>
    <row r="359" spans="1:5" x14ac:dyDescent="0.25">
      <c r="A359" s="2">
        <v>10000425</v>
      </c>
      <c r="B359" t="s">
        <v>733</v>
      </c>
      <c r="C359" t="s">
        <v>1020</v>
      </c>
      <c r="D359" s="2">
        <v>213448</v>
      </c>
      <c r="E359" t="s">
        <v>884</v>
      </c>
    </row>
    <row r="360" spans="1:5" x14ac:dyDescent="0.25">
      <c r="A360" s="2">
        <v>10001355</v>
      </c>
      <c r="B360" t="s">
        <v>734</v>
      </c>
      <c r="C360" t="s">
        <v>1020</v>
      </c>
      <c r="D360" s="2">
        <v>213448</v>
      </c>
      <c r="E360" t="s">
        <v>885</v>
      </c>
    </row>
    <row r="361" spans="1:5" x14ac:dyDescent="0.25">
      <c r="A361" s="2">
        <v>10003899</v>
      </c>
      <c r="B361" t="s">
        <v>735</v>
      </c>
      <c r="C361" t="s">
        <v>1020</v>
      </c>
      <c r="D361" s="2">
        <v>213448</v>
      </c>
      <c r="E361" t="s">
        <v>886</v>
      </c>
    </row>
    <row r="362" spans="1:5" x14ac:dyDescent="0.25">
      <c r="A362" s="2">
        <v>10004008</v>
      </c>
      <c r="B362" t="s">
        <v>736</v>
      </c>
      <c r="C362" t="s">
        <v>1020</v>
      </c>
      <c r="D362" s="2">
        <v>213448</v>
      </c>
      <c r="E362" t="s">
        <v>887</v>
      </c>
    </row>
    <row r="363" spans="1:5" x14ac:dyDescent="0.25">
      <c r="A363" s="2">
        <v>10005662</v>
      </c>
      <c r="B363" t="s">
        <v>737</v>
      </c>
      <c r="C363" t="s">
        <v>1020</v>
      </c>
      <c r="D363" s="2">
        <v>213448</v>
      </c>
      <c r="E363" t="s">
        <v>888</v>
      </c>
    </row>
    <row r="364" spans="1:5" x14ac:dyDescent="0.25">
      <c r="A364" s="2">
        <v>10006912</v>
      </c>
      <c r="B364" t="s">
        <v>738</v>
      </c>
      <c r="C364" t="s">
        <v>1020</v>
      </c>
      <c r="D364" s="2">
        <v>213448</v>
      </c>
      <c r="E364" t="s">
        <v>889</v>
      </c>
    </row>
    <row r="365" spans="1:5" x14ac:dyDescent="0.25">
      <c r="A365" s="2">
        <v>10007568</v>
      </c>
      <c r="B365" t="s">
        <v>739</v>
      </c>
      <c r="C365" t="s">
        <v>1020</v>
      </c>
      <c r="D365" s="2">
        <v>213448</v>
      </c>
      <c r="E365" t="s">
        <v>890</v>
      </c>
    </row>
    <row r="366" spans="1:5" x14ac:dyDescent="0.25">
      <c r="A366" s="2">
        <v>10007742</v>
      </c>
      <c r="B366" t="s">
        <v>740</v>
      </c>
      <c r="C366" t="s">
        <v>1020</v>
      </c>
      <c r="D366" s="2">
        <v>213448</v>
      </c>
      <c r="E366" t="s">
        <v>891</v>
      </c>
    </row>
    <row r="367" spans="1:5" x14ac:dyDescent="0.25">
      <c r="A367" s="2">
        <v>10008173</v>
      </c>
      <c r="B367" t="s">
        <v>740</v>
      </c>
      <c r="C367" t="s">
        <v>1020</v>
      </c>
      <c r="D367" s="2">
        <v>213448</v>
      </c>
      <c r="E367" t="s">
        <v>892</v>
      </c>
    </row>
    <row r="368" spans="1:5" x14ac:dyDescent="0.25">
      <c r="A368" s="2">
        <v>32209</v>
      </c>
      <c r="B368" t="s">
        <v>741</v>
      </c>
      <c r="C368" t="s">
        <v>1021</v>
      </c>
      <c r="D368" s="2">
        <v>213448</v>
      </c>
      <c r="E368" t="s">
        <v>893</v>
      </c>
    </row>
    <row r="369" spans="1:5" x14ac:dyDescent="0.25">
      <c r="A369" s="2">
        <v>32209</v>
      </c>
      <c r="B369" t="s">
        <v>741</v>
      </c>
      <c r="C369" t="s">
        <v>1021</v>
      </c>
      <c r="D369" s="2">
        <v>213448</v>
      </c>
      <c r="E369" t="s">
        <v>893</v>
      </c>
    </row>
    <row r="370" spans="1:5" x14ac:dyDescent="0.25">
      <c r="A370" s="2">
        <v>34631</v>
      </c>
      <c r="B370" t="s">
        <v>742</v>
      </c>
      <c r="C370" t="s">
        <v>1021</v>
      </c>
      <c r="D370" s="2">
        <v>213448</v>
      </c>
      <c r="E370" t="s">
        <v>894</v>
      </c>
    </row>
    <row r="371" spans="1:5" x14ac:dyDescent="0.25">
      <c r="A371" s="2">
        <v>35959</v>
      </c>
      <c r="B371" t="s">
        <v>743</v>
      </c>
      <c r="C371" t="s">
        <v>1021</v>
      </c>
      <c r="D371" s="2">
        <v>213448</v>
      </c>
      <c r="E371" t="s">
        <v>895</v>
      </c>
    </row>
    <row r="372" spans="1:5" x14ac:dyDescent="0.25">
      <c r="A372" s="2">
        <v>36413</v>
      </c>
      <c r="B372" t="s">
        <v>744</v>
      </c>
      <c r="C372" t="s">
        <v>1021</v>
      </c>
      <c r="D372" s="2">
        <v>213448</v>
      </c>
      <c r="E372" t="s">
        <v>896</v>
      </c>
    </row>
    <row r="373" spans="1:5" x14ac:dyDescent="0.25">
      <c r="A373" s="2">
        <v>38480</v>
      </c>
      <c r="B373" t="s">
        <v>745</v>
      </c>
      <c r="C373" t="s">
        <v>1021</v>
      </c>
      <c r="D373" s="2">
        <v>213448</v>
      </c>
      <c r="E373" t="s">
        <v>897</v>
      </c>
    </row>
    <row r="374" spans="1:5" x14ac:dyDescent="0.25">
      <c r="A374" s="2">
        <v>39631</v>
      </c>
      <c r="B374" t="s">
        <v>746</v>
      </c>
      <c r="C374" t="s">
        <v>1021</v>
      </c>
      <c r="D374" s="2">
        <v>213448</v>
      </c>
      <c r="E374" t="s">
        <v>898</v>
      </c>
    </row>
    <row r="375" spans="1:5" x14ac:dyDescent="0.25">
      <c r="A375" s="2">
        <v>10000422</v>
      </c>
      <c r="B375" t="s">
        <v>747</v>
      </c>
      <c r="C375" t="s">
        <v>1021</v>
      </c>
      <c r="D375" s="2">
        <v>213448</v>
      </c>
      <c r="E375" t="s">
        <v>899</v>
      </c>
    </row>
    <row r="376" spans="1:5" x14ac:dyDescent="0.25">
      <c r="A376" s="2">
        <v>10000426</v>
      </c>
      <c r="B376" t="s">
        <v>748</v>
      </c>
      <c r="C376" t="s">
        <v>1021</v>
      </c>
      <c r="D376" s="2">
        <v>213448</v>
      </c>
      <c r="E376" t="s">
        <v>900</v>
      </c>
    </row>
    <row r="377" spans="1:5" x14ac:dyDescent="0.25">
      <c r="A377" s="2">
        <v>10000427</v>
      </c>
      <c r="B377" t="s">
        <v>749</v>
      </c>
      <c r="C377" t="s">
        <v>1021</v>
      </c>
      <c r="D377" s="2">
        <v>213448</v>
      </c>
      <c r="E377" t="s">
        <v>901</v>
      </c>
    </row>
    <row r="378" spans="1:5" x14ac:dyDescent="0.25">
      <c r="A378" s="2">
        <v>10000773</v>
      </c>
      <c r="B378" t="s">
        <v>743</v>
      </c>
      <c r="C378" t="s">
        <v>1021</v>
      </c>
      <c r="D378" s="2">
        <v>213448</v>
      </c>
      <c r="E378" t="s">
        <v>902</v>
      </c>
    </row>
    <row r="379" spans="1:5" x14ac:dyDescent="0.25">
      <c r="A379" s="2">
        <v>10000883</v>
      </c>
      <c r="B379" t="s">
        <v>750</v>
      </c>
      <c r="C379" t="s">
        <v>1021</v>
      </c>
      <c r="D379" s="2">
        <v>213448</v>
      </c>
      <c r="E379" t="s">
        <v>903</v>
      </c>
    </row>
    <row r="380" spans="1:5" x14ac:dyDescent="0.25">
      <c r="A380" s="2">
        <v>10003901</v>
      </c>
      <c r="B380" t="s">
        <v>751</v>
      </c>
      <c r="C380" t="s">
        <v>1021</v>
      </c>
      <c r="D380" s="2">
        <v>213448</v>
      </c>
      <c r="E380" t="s">
        <v>904</v>
      </c>
    </row>
    <row r="381" spans="1:5" x14ac:dyDescent="0.25">
      <c r="A381" s="2">
        <v>10004032</v>
      </c>
      <c r="B381" t="s">
        <v>752</v>
      </c>
      <c r="C381" t="s">
        <v>1021</v>
      </c>
      <c r="D381" s="2">
        <v>213448</v>
      </c>
      <c r="E381" t="s">
        <v>905</v>
      </c>
    </row>
    <row r="382" spans="1:5" x14ac:dyDescent="0.25">
      <c r="A382" s="2">
        <v>1072</v>
      </c>
      <c r="B382" t="s">
        <v>753</v>
      </c>
      <c r="C382" t="s">
        <v>1022</v>
      </c>
      <c r="D382" s="2">
        <v>213448</v>
      </c>
      <c r="E382" t="s">
        <v>906</v>
      </c>
    </row>
    <row r="383" spans="1:5" x14ac:dyDescent="0.25">
      <c r="A383" s="2">
        <v>10000417</v>
      </c>
      <c r="B383" t="s">
        <v>754</v>
      </c>
      <c r="C383" t="s">
        <v>1022</v>
      </c>
      <c r="D383" s="2">
        <v>213448</v>
      </c>
      <c r="E383" t="s">
        <v>907</v>
      </c>
    </row>
    <row r="384" spans="1:5" x14ac:dyDescent="0.25">
      <c r="A384" s="2">
        <v>10000418</v>
      </c>
      <c r="B384" t="s">
        <v>755</v>
      </c>
      <c r="C384" t="s">
        <v>1022</v>
      </c>
      <c r="D384" s="2">
        <v>213448</v>
      </c>
      <c r="E384" t="s">
        <v>908</v>
      </c>
    </row>
    <row r="385" spans="1:5" x14ac:dyDescent="0.25">
      <c r="A385" s="2">
        <v>2128</v>
      </c>
      <c r="B385" t="s">
        <v>756</v>
      </c>
      <c r="C385" t="s">
        <v>1023</v>
      </c>
      <c r="D385" s="2">
        <v>213448</v>
      </c>
      <c r="E385" t="s">
        <v>909</v>
      </c>
    </row>
    <row r="386" spans="1:5" x14ac:dyDescent="0.25">
      <c r="A386" s="2">
        <v>2128</v>
      </c>
      <c r="B386" t="s">
        <v>756</v>
      </c>
      <c r="C386" t="s">
        <v>1023</v>
      </c>
      <c r="D386" s="2">
        <v>213448</v>
      </c>
      <c r="E386" t="s">
        <v>909</v>
      </c>
    </row>
    <row r="387" spans="1:5" x14ac:dyDescent="0.25">
      <c r="A387" s="2">
        <v>60403</v>
      </c>
      <c r="B387" t="s">
        <v>757</v>
      </c>
      <c r="C387" t="s">
        <v>1023</v>
      </c>
      <c r="D387" s="2">
        <v>213448</v>
      </c>
      <c r="E387" t="s">
        <v>910</v>
      </c>
    </row>
    <row r="388" spans="1:5" x14ac:dyDescent="0.25">
      <c r="A388" s="2">
        <v>10000415</v>
      </c>
      <c r="B388" t="s">
        <v>758</v>
      </c>
      <c r="C388" t="s">
        <v>1023</v>
      </c>
      <c r="D388" s="2">
        <v>213448</v>
      </c>
      <c r="E388" t="s">
        <v>911</v>
      </c>
    </row>
    <row r="389" spans="1:5" x14ac:dyDescent="0.25">
      <c r="A389" s="2">
        <v>10000416</v>
      </c>
      <c r="B389" t="s">
        <v>759</v>
      </c>
      <c r="C389" t="s">
        <v>1023</v>
      </c>
      <c r="D389" s="2">
        <v>213448</v>
      </c>
      <c r="E389" t="s">
        <v>912</v>
      </c>
    </row>
    <row r="390" spans="1:5" x14ac:dyDescent="0.25">
      <c r="A390" s="2">
        <v>10000778</v>
      </c>
      <c r="B390" t="s">
        <v>756</v>
      </c>
      <c r="C390" t="s">
        <v>1023</v>
      </c>
      <c r="D390" s="2">
        <v>213448</v>
      </c>
      <c r="E390" t="s">
        <v>909</v>
      </c>
    </row>
    <row r="391" spans="1:5" x14ac:dyDescent="0.25">
      <c r="A391" s="2">
        <v>10002221</v>
      </c>
      <c r="B391" t="s">
        <v>760</v>
      </c>
      <c r="C391" t="s">
        <v>1023</v>
      </c>
      <c r="D391" s="2">
        <v>213448</v>
      </c>
      <c r="E391" t="s">
        <v>913</v>
      </c>
    </row>
    <row r="392" spans="1:5" x14ac:dyDescent="0.25">
      <c r="A392" s="2">
        <v>10006307</v>
      </c>
      <c r="B392" t="s">
        <v>761</v>
      </c>
      <c r="C392" t="s">
        <v>1023</v>
      </c>
      <c r="D392" s="2">
        <v>213448</v>
      </c>
      <c r="E392" t="s">
        <v>914</v>
      </c>
    </row>
    <row r="393" spans="1:5" x14ac:dyDescent="0.25">
      <c r="A393" s="2">
        <v>1073</v>
      </c>
      <c r="B393" t="s">
        <v>762</v>
      </c>
      <c r="C393" t="s">
        <v>1024</v>
      </c>
      <c r="D393" s="2">
        <v>213448</v>
      </c>
      <c r="E393" t="s">
        <v>915</v>
      </c>
    </row>
    <row r="394" spans="1:5" x14ac:dyDescent="0.25">
      <c r="A394" s="2">
        <v>10000408</v>
      </c>
      <c r="B394" t="s">
        <v>763</v>
      </c>
      <c r="C394" t="s">
        <v>1024</v>
      </c>
      <c r="D394" s="2">
        <v>213448</v>
      </c>
      <c r="E394" t="s">
        <v>916</v>
      </c>
    </row>
    <row r="395" spans="1:5" x14ac:dyDescent="0.25">
      <c r="A395" s="2">
        <v>10000409</v>
      </c>
      <c r="B395" t="s">
        <v>764</v>
      </c>
      <c r="C395" t="s">
        <v>1024</v>
      </c>
      <c r="D395" s="2">
        <v>213448</v>
      </c>
      <c r="E395" t="s">
        <v>917</v>
      </c>
    </row>
    <row r="396" spans="1:5" x14ac:dyDescent="0.25">
      <c r="A396" s="2">
        <v>10000411</v>
      </c>
      <c r="B396" t="s">
        <v>765</v>
      </c>
      <c r="C396" t="s">
        <v>1024</v>
      </c>
      <c r="D396" s="2">
        <v>213448</v>
      </c>
      <c r="E396" t="s">
        <v>918</v>
      </c>
    </row>
    <row r="397" spans="1:5" x14ac:dyDescent="0.25">
      <c r="A397" s="2">
        <v>10000412</v>
      </c>
      <c r="B397" t="s">
        <v>766</v>
      </c>
      <c r="C397" t="s">
        <v>1024</v>
      </c>
      <c r="D397" s="2">
        <v>213448</v>
      </c>
      <c r="E397" t="s">
        <v>919</v>
      </c>
    </row>
    <row r="398" spans="1:5" x14ac:dyDescent="0.25">
      <c r="A398" s="2">
        <v>10000413</v>
      </c>
      <c r="B398" t="s">
        <v>767</v>
      </c>
      <c r="C398" t="s">
        <v>1024</v>
      </c>
      <c r="D398" s="2">
        <v>213448</v>
      </c>
      <c r="E398" t="s">
        <v>920</v>
      </c>
    </row>
    <row r="399" spans="1:5" x14ac:dyDescent="0.25">
      <c r="A399" s="2">
        <v>10007005</v>
      </c>
      <c r="B399" t="s">
        <v>765</v>
      </c>
      <c r="C399" t="s">
        <v>1024</v>
      </c>
      <c r="D399" s="2">
        <v>213448</v>
      </c>
      <c r="E399" t="s">
        <v>921</v>
      </c>
    </row>
    <row r="400" spans="1:5" x14ac:dyDescent="0.25">
      <c r="A400" s="2">
        <v>803322</v>
      </c>
      <c r="B400" t="s">
        <v>768</v>
      </c>
      <c r="C400" t="s">
        <v>1025</v>
      </c>
      <c r="D400" s="2">
        <v>213448</v>
      </c>
      <c r="E400" t="s">
        <v>922</v>
      </c>
    </row>
    <row r="401" spans="1:5" x14ac:dyDescent="0.25">
      <c r="A401" s="2">
        <v>10800202</v>
      </c>
      <c r="B401" t="s">
        <v>769</v>
      </c>
      <c r="C401" t="s">
        <v>1025</v>
      </c>
      <c r="D401" s="2">
        <v>213448</v>
      </c>
      <c r="E401" t="s">
        <v>923</v>
      </c>
    </row>
    <row r="402" spans="1:5" x14ac:dyDescent="0.25">
      <c r="A402" s="2">
        <v>10802805</v>
      </c>
      <c r="B402" t="s">
        <v>770</v>
      </c>
      <c r="C402" t="s">
        <v>1025</v>
      </c>
      <c r="D402" s="2">
        <v>213448</v>
      </c>
      <c r="E402" t="s">
        <v>924</v>
      </c>
    </row>
    <row r="403" spans="1:5" x14ac:dyDescent="0.25">
      <c r="A403" s="2">
        <v>10802283</v>
      </c>
      <c r="B403" t="s">
        <v>771</v>
      </c>
      <c r="C403" t="s">
        <v>1026</v>
      </c>
      <c r="D403" s="2">
        <v>213448</v>
      </c>
      <c r="E403" t="s">
        <v>925</v>
      </c>
    </row>
    <row r="404" spans="1:5" x14ac:dyDescent="0.25">
      <c r="A404" s="2">
        <v>10802872</v>
      </c>
      <c r="B404" t="s">
        <v>772</v>
      </c>
      <c r="C404" t="s">
        <v>1026</v>
      </c>
      <c r="D404" s="2">
        <v>213448</v>
      </c>
      <c r="E404" t="s">
        <v>926</v>
      </c>
    </row>
    <row r="405" spans="1:5" x14ac:dyDescent="0.25">
      <c r="A405" s="2">
        <v>10803242</v>
      </c>
      <c r="B405" t="s">
        <v>773</v>
      </c>
      <c r="C405" t="s">
        <v>1026</v>
      </c>
      <c r="D405" s="2">
        <v>213448</v>
      </c>
      <c r="E405" t="s">
        <v>927</v>
      </c>
    </row>
    <row r="406" spans="1:5" x14ac:dyDescent="0.25">
      <c r="A406" s="2">
        <v>10800011</v>
      </c>
      <c r="B406" t="s">
        <v>774</v>
      </c>
      <c r="C406" t="s">
        <v>1027</v>
      </c>
      <c r="D406" s="2">
        <v>213448</v>
      </c>
      <c r="E406" t="s">
        <v>928</v>
      </c>
    </row>
    <row r="407" spans="1:5" x14ac:dyDescent="0.25">
      <c r="A407" s="2">
        <v>10802222</v>
      </c>
      <c r="B407" t="s">
        <v>775</v>
      </c>
      <c r="C407" t="s">
        <v>1027</v>
      </c>
      <c r="D407" s="2">
        <v>213448</v>
      </c>
      <c r="E407" t="s">
        <v>929</v>
      </c>
    </row>
    <row r="408" spans="1:5" x14ac:dyDescent="0.25">
      <c r="A408" s="2">
        <v>10003011</v>
      </c>
      <c r="B408" t="s">
        <v>776</v>
      </c>
      <c r="C408" t="s">
        <v>1028</v>
      </c>
      <c r="D408" s="2">
        <v>213448</v>
      </c>
      <c r="E408" t="s">
        <v>930</v>
      </c>
    </row>
    <row r="409" spans="1:5" x14ac:dyDescent="0.25">
      <c r="A409" s="2">
        <v>10008194</v>
      </c>
      <c r="B409" t="s">
        <v>776</v>
      </c>
      <c r="C409" t="s">
        <v>1028</v>
      </c>
      <c r="D409" s="2">
        <v>213448</v>
      </c>
      <c r="E409" t="s">
        <v>931</v>
      </c>
    </row>
    <row r="410" spans="1:5" x14ac:dyDescent="0.25">
      <c r="A410" s="2">
        <v>10007580</v>
      </c>
      <c r="B410" t="s">
        <v>777</v>
      </c>
      <c r="C410" t="s">
        <v>1029</v>
      </c>
      <c r="D410" s="2">
        <v>213448</v>
      </c>
      <c r="E410" t="s">
        <v>932</v>
      </c>
    </row>
    <row r="411" spans="1:5" s="4" customFormat="1" x14ac:dyDescent="0.25">
      <c r="A411" s="3">
        <v>10007581</v>
      </c>
      <c r="B411" s="4" t="s">
        <v>778</v>
      </c>
      <c r="C411" s="4" t="s">
        <v>1029</v>
      </c>
      <c r="D411" s="3">
        <v>213448</v>
      </c>
      <c r="E411" s="4" t="s">
        <v>933</v>
      </c>
    </row>
    <row r="412" spans="1:5" x14ac:dyDescent="0.25">
      <c r="A412" s="2">
        <v>10002152</v>
      </c>
      <c r="B412" t="s">
        <v>779</v>
      </c>
      <c r="C412" t="s">
        <v>1030</v>
      </c>
      <c r="D412" s="2">
        <v>213481</v>
      </c>
      <c r="E412" t="s">
        <v>934</v>
      </c>
    </row>
    <row r="413" spans="1:5" x14ac:dyDescent="0.25">
      <c r="A413" s="2">
        <v>10010736</v>
      </c>
      <c r="B413" t="s">
        <v>780</v>
      </c>
      <c r="C413" t="s">
        <v>1031</v>
      </c>
      <c r="D413" s="2">
        <v>213481</v>
      </c>
      <c r="E413" t="s">
        <v>935</v>
      </c>
    </row>
    <row r="414" spans="1:5" x14ac:dyDescent="0.25">
      <c r="A414" s="2">
        <v>10001779</v>
      </c>
      <c r="B414" t="s">
        <v>781</v>
      </c>
      <c r="C414" t="s">
        <v>1032</v>
      </c>
      <c r="D414" s="2">
        <v>213481</v>
      </c>
      <c r="E414" t="s">
        <v>936</v>
      </c>
    </row>
    <row r="415" spans="1:5" x14ac:dyDescent="0.25">
      <c r="A415" s="2">
        <v>10052148</v>
      </c>
      <c r="B415" t="s">
        <v>782</v>
      </c>
      <c r="C415" t="s">
        <v>1032</v>
      </c>
      <c r="D415" s="2">
        <v>213481</v>
      </c>
      <c r="E415" t="s">
        <v>937</v>
      </c>
    </row>
    <row r="416" spans="1:5" x14ac:dyDescent="0.25">
      <c r="A416" s="2">
        <v>2108</v>
      </c>
      <c r="B416" t="s">
        <v>783</v>
      </c>
      <c r="C416" t="s">
        <v>1033</v>
      </c>
      <c r="D416" s="2">
        <v>213481</v>
      </c>
      <c r="E416" t="s">
        <v>938</v>
      </c>
    </row>
    <row r="417" spans="1:5" x14ac:dyDescent="0.25">
      <c r="A417" s="2">
        <v>2759</v>
      </c>
      <c r="B417" t="s">
        <v>784</v>
      </c>
      <c r="C417" t="s">
        <v>1033</v>
      </c>
      <c r="D417" s="2">
        <v>213481</v>
      </c>
      <c r="E417" t="s">
        <v>939</v>
      </c>
    </row>
    <row r="418" spans="1:5" x14ac:dyDescent="0.25">
      <c r="A418" s="2">
        <v>23671</v>
      </c>
      <c r="B418" t="s">
        <v>785</v>
      </c>
      <c r="C418" t="s">
        <v>1033</v>
      </c>
      <c r="D418" s="2">
        <v>213481</v>
      </c>
      <c r="E418" t="s">
        <v>940</v>
      </c>
    </row>
    <row r="419" spans="1:5" x14ac:dyDescent="0.25">
      <c r="A419" s="2">
        <v>23671</v>
      </c>
      <c r="B419" t="s">
        <v>785</v>
      </c>
      <c r="C419" t="s">
        <v>1033</v>
      </c>
      <c r="D419" s="2">
        <v>213481</v>
      </c>
      <c r="E419" t="s">
        <v>940</v>
      </c>
    </row>
    <row r="420" spans="1:5" x14ac:dyDescent="0.25">
      <c r="A420" s="2">
        <v>10000960</v>
      </c>
      <c r="B420" t="s">
        <v>784</v>
      </c>
      <c r="C420" t="s">
        <v>1033</v>
      </c>
      <c r="D420" s="2">
        <v>213481</v>
      </c>
      <c r="E420" t="s">
        <v>939</v>
      </c>
    </row>
    <row r="421" spans="1:5" x14ac:dyDescent="0.25">
      <c r="A421" s="2">
        <v>10000961</v>
      </c>
      <c r="B421" t="s">
        <v>783</v>
      </c>
      <c r="C421" t="s">
        <v>1033</v>
      </c>
      <c r="D421" s="2">
        <v>213481</v>
      </c>
      <c r="E421" t="s">
        <v>938</v>
      </c>
    </row>
    <row r="422" spans="1:5" x14ac:dyDescent="0.25">
      <c r="A422" s="2">
        <v>10002756</v>
      </c>
      <c r="B422" t="s">
        <v>786</v>
      </c>
      <c r="C422" t="s">
        <v>1033</v>
      </c>
      <c r="D422" s="2">
        <v>213481</v>
      </c>
      <c r="E422" t="s">
        <v>941</v>
      </c>
    </row>
    <row r="423" spans="1:5" x14ac:dyDescent="0.25">
      <c r="A423" s="2">
        <v>10013061</v>
      </c>
      <c r="B423" t="s">
        <v>787</v>
      </c>
      <c r="C423" t="s">
        <v>1033</v>
      </c>
      <c r="D423" s="2">
        <v>213481</v>
      </c>
      <c r="E423" t="s">
        <v>942</v>
      </c>
    </row>
    <row r="424" spans="1:5" x14ac:dyDescent="0.25">
      <c r="A424" s="2">
        <v>2955</v>
      </c>
      <c r="B424" t="s">
        <v>788</v>
      </c>
      <c r="C424" t="s">
        <v>1034</v>
      </c>
      <c r="D424" s="2">
        <v>213481</v>
      </c>
      <c r="E424" t="s">
        <v>943</v>
      </c>
    </row>
    <row r="425" spans="1:5" x14ac:dyDescent="0.25">
      <c r="A425" s="2">
        <v>2955</v>
      </c>
      <c r="B425" t="s">
        <v>788</v>
      </c>
      <c r="C425" t="s">
        <v>1034</v>
      </c>
      <c r="D425" s="2">
        <v>213481</v>
      </c>
      <c r="E425" t="s">
        <v>943</v>
      </c>
    </row>
    <row r="426" spans="1:5" x14ac:dyDescent="0.25">
      <c r="A426" s="2">
        <v>2716</v>
      </c>
      <c r="B426" t="s">
        <v>789</v>
      </c>
      <c r="C426" t="s">
        <v>1035</v>
      </c>
      <c r="D426" s="2">
        <v>213481</v>
      </c>
      <c r="E426" t="s">
        <v>944</v>
      </c>
    </row>
    <row r="427" spans="1:5" x14ac:dyDescent="0.25">
      <c r="A427" s="2">
        <v>10012976</v>
      </c>
      <c r="B427" t="s">
        <v>789</v>
      </c>
      <c r="C427" t="s">
        <v>1035</v>
      </c>
      <c r="D427" s="2">
        <v>213481</v>
      </c>
      <c r="E427" t="s">
        <v>944</v>
      </c>
    </row>
    <row r="428" spans="1:5" x14ac:dyDescent="0.25">
      <c r="A428" s="2">
        <v>10000453</v>
      </c>
      <c r="B428" t="s">
        <v>790</v>
      </c>
      <c r="C428" t="s">
        <v>1036</v>
      </c>
      <c r="D428" s="2">
        <v>213481</v>
      </c>
      <c r="E428" t="s">
        <v>945</v>
      </c>
    </row>
    <row r="429" spans="1:5" x14ac:dyDescent="0.25">
      <c r="A429" s="2">
        <v>10000540</v>
      </c>
      <c r="B429" t="s">
        <v>791</v>
      </c>
      <c r="C429" t="s">
        <v>1036</v>
      </c>
      <c r="D429" s="2">
        <v>213481</v>
      </c>
      <c r="E429" t="s">
        <v>946</v>
      </c>
    </row>
    <row r="430" spans="1:5" x14ac:dyDescent="0.25">
      <c r="A430" s="2">
        <v>10002950</v>
      </c>
      <c r="B430" t="s">
        <v>792</v>
      </c>
      <c r="C430" t="s">
        <v>1036</v>
      </c>
      <c r="D430" s="2">
        <v>213481</v>
      </c>
      <c r="E430" t="s">
        <v>947</v>
      </c>
    </row>
    <row r="431" spans="1:5" x14ac:dyDescent="0.25">
      <c r="A431" s="2">
        <v>10006775</v>
      </c>
      <c r="B431" t="s">
        <v>793</v>
      </c>
      <c r="C431" t="s">
        <v>1036</v>
      </c>
      <c r="D431" s="2">
        <v>213481</v>
      </c>
      <c r="E431" t="s">
        <v>948</v>
      </c>
    </row>
    <row r="432" spans="1:5" x14ac:dyDescent="0.25">
      <c r="A432" s="2">
        <v>10013056</v>
      </c>
      <c r="B432" t="s">
        <v>794</v>
      </c>
      <c r="C432" t="s">
        <v>1036</v>
      </c>
      <c r="D432" s="2">
        <v>213481</v>
      </c>
      <c r="E432" t="s">
        <v>949</v>
      </c>
    </row>
    <row r="433" spans="1:5" x14ac:dyDescent="0.25">
      <c r="A433" s="2">
        <v>10013359</v>
      </c>
      <c r="B433" t="s">
        <v>795</v>
      </c>
      <c r="C433" t="s">
        <v>1036</v>
      </c>
      <c r="D433" s="2">
        <v>213481</v>
      </c>
      <c r="E433" t="s">
        <v>950</v>
      </c>
    </row>
    <row r="434" spans="1:5" x14ac:dyDescent="0.25">
      <c r="A434" s="2">
        <v>10013361</v>
      </c>
      <c r="B434" t="s">
        <v>796</v>
      </c>
      <c r="C434" t="s">
        <v>1036</v>
      </c>
      <c r="D434" s="2">
        <v>213481</v>
      </c>
      <c r="E434" t="s">
        <v>951</v>
      </c>
    </row>
    <row r="435" spans="1:5" x14ac:dyDescent="0.25">
      <c r="A435" s="2">
        <v>10001886</v>
      </c>
      <c r="B435" t="s">
        <v>797</v>
      </c>
      <c r="C435" t="s">
        <v>1037</v>
      </c>
      <c r="D435" s="2">
        <v>213481</v>
      </c>
      <c r="E435" t="s">
        <v>952</v>
      </c>
    </row>
    <row r="436" spans="1:5" x14ac:dyDescent="0.25">
      <c r="A436" s="2">
        <v>10006638</v>
      </c>
      <c r="B436" t="s">
        <v>798</v>
      </c>
      <c r="C436" t="s">
        <v>1038</v>
      </c>
      <c r="D436" s="2">
        <v>213481</v>
      </c>
      <c r="E436" t="s">
        <v>953</v>
      </c>
    </row>
    <row r="437" spans="1:5" x14ac:dyDescent="0.25">
      <c r="A437" s="2">
        <v>10013315</v>
      </c>
      <c r="B437" t="s">
        <v>799</v>
      </c>
      <c r="C437" t="s">
        <v>1038</v>
      </c>
      <c r="D437" s="2">
        <v>213481</v>
      </c>
      <c r="E437" t="s">
        <v>954</v>
      </c>
    </row>
    <row r="438" spans="1:5" x14ac:dyDescent="0.25">
      <c r="A438" s="2">
        <v>10013337</v>
      </c>
      <c r="B438" t="s">
        <v>800</v>
      </c>
      <c r="C438" t="s">
        <v>1038</v>
      </c>
      <c r="D438" s="2">
        <v>213481</v>
      </c>
      <c r="E438" t="s">
        <v>955</v>
      </c>
    </row>
    <row r="439" spans="1:5" x14ac:dyDescent="0.25">
      <c r="A439" s="2">
        <v>10013341</v>
      </c>
      <c r="B439" t="s">
        <v>801</v>
      </c>
      <c r="C439" t="s">
        <v>1038</v>
      </c>
      <c r="D439" s="2">
        <v>213481</v>
      </c>
      <c r="E439" t="s">
        <v>956</v>
      </c>
    </row>
    <row r="440" spans="1:5" x14ac:dyDescent="0.25">
      <c r="A440" s="2">
        <v>10013421</v>
      </c>
      <c r="B440" t="s">
        <v>802</v>
      </c>
      <c r="C440" t="s">
        <v>1038</v>
      </c>
      <c r="D440" s="2">
        <v>213481</v>
      </c>
      <c r="E440" t="s">
        <v>957</v>
      </c>
    </row>
    <row r="441" spans="1:5" x14ac:dyDescent="0.25">
      <c r="A441" s="2">
        <v>10004321</v>
      </c>
      <c r="B441" t="s">
        <v>803</v>
      </c>
      <c r="C441" t="s">
        <v>1039</v>
      </c>
      <c r="D441" s="2">
        <v>213481</v>
      </c>
      <c r="E441" t="s">
        <v>958</v>
      </c>
    </row>
    <row r="442" spans="1:5" x14ac:dyDescent="0.25">
      <c r="A442" s="2">
        <v>10807773</v>
      </c>
      <c r="B442" t="s">
        <v>804</v>
      </c>
      <c r="C442" t="s">
        <v>1040</v>
      </c>
      <c r="D442" s="2">
        <v>213481</v>
      </c>
      <c r="E442" t="s">
        <v>959</v>
      </c>
    </row>
    <row r="443" spans="1:5" s="4" customFormat="1" x14ac:dyDescent="0.25">
      <c r="A443" s="3">
        <v>10807776</v>
      </c>
      <c r="B443" s="4" t="s">
        <v>805</v>
      </c>
      <c r="C443" s="4" t="s">
        <v>1041</v>
      </c>
      <c r="D443" s="3">
        <v>213481</v>
      </c>
      <c r="E443" s="4" t="s">
        <v>960</v>
      </c>
    </row>
    <row r="444" spans="1:5" x14ac:dyDescent="0.25">
      <c r="A444" s="2">
        <v>10000494</v>
      </c>
      <c r="B444" t="s">
        <v>806</v>
      </c>
      <c r="C444" t="s">
        <v>1042</v>
      </c>
      <c r="D444" s="2">
        <v>213501</v>
      </c>
      <c r="E444" t="s">
        <v>961</v>
      </c>
    </row>
    <row r="445" spans="1:5" x14ac:dyDescent="0.25">
      <c r="A445" s="2">
        <v>10000885</v>
      </c>
      <c r="B445" t="s">
        <v>807</v>
      </c>
      <c r="C445" t="s">
        <v>1042</v>
      </c>
      <c r="D445" s="2">
        <v>213501</v>
      </c>
      <c r="E445" t="s">
        <v>962</v>
      </c>
    </row>
    <row r="446" spans="1:5" s="4" customFormat="1" x14ac:dyDescent="0.25">
      <c r="A446" s="3">
        <v>10006837</v>
      </c>
      <c r="B446" s="4" t="s">
        <v>808</v>
      </c>
      <c r="C446" s="4" t="s">
        <v>1042</v>
      </c>
      <c r="D446" s="3">
        <v>213501</v>
      </c>
      <c r="E446" s="4" t="s">
        <v>963</v>
      </c>
    </row>
    <row r="447" spans="1:5" x14ac:dyDescent="0.25">
      <c r="A447" s="2">
        <v>10007464</v>
      </c>
      <c r="B447" t="s">
        <v>552</v>
      </c>
      <c r="C447" t="s">
        <v>1043</v>
      </c>
      <c r="D447" s="2">
        <v>214541</v>
      </c>
      <c r="E447" t="s">
        <v>964</v>
      </c>
    </row>
    <row r="448" spans="1:5" x14ac:dyDescent="0.25">
      <c r="A448" s="2">
        <v>10007465</v>
      </c>
      <c r="B448" t="s">
        <v>553</v>
      </c>
      <c r="C448" t="s">
        <v>1043</v>
      </c>
      <c r="D448" s="2">
        <v>214541</v>
      </c>
      <c r="E448" t="s">
        <v>965</v>
      </c>
    </row>
    <row r="449" spans="1:5" x14ac:dyDescent="0.25">
      <c r="A449" s="2">
        <v>10007466</v>
      </c>
      <c r="B449" t="s">
        <v>809</v>
      </c>
      <c r="C449" t="s">
        <v>1043</v>
      </c>
      <c r="D449" s="2">
        <v>214541</v>
      </c>
      <c r="E449" t="s">
        <v>966</v>
      </c>
    </row>
    <row r="450" spans="1:5" x14ac:dyDescent="0.25">
      <c r="A450" s="2">
        <v>10007467</v>
      </c>
      <c r="B450" t="s">
        <v>810</v>
      </c>
      <c r="C450" t="s">
        <v>1043</v>
      </c>
      <c r="D450" s="2">
        <v>214541</v>
      </c>
      <c r="E450" t="s">
        <v>967</v>
      </c>
    </row>
    <row r="451" spans="1:5" x14ac:dyDescent="0.25">
      <c r="A451" s="2">
        <v>10007468</v>
      </c>
      <c r="B451" t="s">
        <v>811</v>
      </c>
      <c r="C451" t="s">
        <v>1043</v>
      </c>
      <c r="D451" s="2">
        <v>214541</v>
      </c>
      <c r="E451" t="s">
        <v>968</v>
      </c>
    </row>
    <row r="452" spans="1:5" x14ac:dyDescent="0.25">
      <c r="A452" s="2">
        <v>10007470</v>
      </c>
      <c r="B452" t="s">
        <v>812</v>
      </c>
      <c r="C452" t="s">
        <v>1043</v>
      </c>
      <c r="D452" s="2">
        <v>214541</v>
      </c>
      <c r="E452" t="s">
        <v>969</v>
      </c>
    </row>
    <row r="453" spans="1:5" x14ac:dyDescent="0.25">
      <c r="A453" s="2">
        <v>10008302</v>
      </c>
      <c r="B453" t="s">
        <v>813</v>
      </c>
      <c r="C453" t="s">
        <v>1043</v>
      </c>
      <c r="D453" s="2">
        <v>214541</v>
      </c>
      <c r="E453" t="s">
        <v>970</v>
      </c>
    </row>
    <row r="454" spans="1:5" x14ac:dyDescent="0.25">
      <c r="A454" s="2">
        <v>10008303</v>
      </c>
      <c r="B454" t="s">
        <v>814</v>
      </c>
      <c r="C454" t="s">
        <v>1043</v>
      </c>
      <c r="D454" s="2">
        <v>214541</v>
      </c>
      <c r="E454" t="s">
        <v>971</v>
      </c>
    </row>
    <row r="455" spans="1:5" x14ac:dyDescent="0.25">
      <c r="A455" s="2">
        <v>10008304</v>
      </c>
      <c r="B455" t="s">
        <v>815</v>
      </c>
      <c r="C455" t="s">
        <v>1043</v>
      </c>
      <c r="D455" s="2">
        <v>214541</v>
      </c>
      <c r="E455" t="s">
        <v>972</v>
      </c>
    </row>
    <row r="456" spans="1:5" x14ac:dyDescent="0.25">
      <c r="A456" s="2">
        <v>10008491</v>
      </c>
      <c r="B456" t="s">
        <v>816</v>
      </c>
      <c r="C456" t="s">
        <v>1043</v>
      </c>
      <c r="D456" s="2">
        <v>214541</v>
      </c>
      <c r="E456" t="s">
        <v>973</v>
      </c>
    </row>
    <row r="457" spans="1:5" x14ac:dyDescent="0.25">
      <c r="A457" s="2">
        <v>10006739</v>
      </c>
      <c r="B457" t="s">
        <v>695</v>
      </c>
      <c r="C457" t="s">
        <v>1044</v>
      </c>
      <c r="D457" s="2">
        <v>214541</v>
      </c>
      <c r="E457" t="s">
        <v>974</v>
      </c>
    </row>
    <row r="458" spans="1:5" x14ac:dyDescent="0.25">
      <c r="A458" s="2">
        <v>10006740</v>
      </c>
      <c r="B458" t="s">
        <v>696</v>
      </c>
      <c r="C458" t="s">
        <v>1044</v>
      </c>
      <c r="D458" s="2">
        <v>214541</v>
      </c>
      <c r="E458" t="s">
        <v>975</v>
      </c>
    </row>
    <row r="459" spans="1:5" x14ac:dyDescent="0.25">
      <c r="A459" s="2">
        <v>10006741</v>
      </c>
      <c r="B459" t="s">
        <v>697</v>
      </c>
      <c r="C459" t="s">
        <v>1044</v>
      </c>
      <c r="D459" s="2">
        <v>214541</v>
      </c>
      <c r="E459" t="s">
        <v>976</v>
      </c>
    </row>
    <row r="460" spans="1:5" x14ac:dyDescent="0.25">
      <c r="A460" s="2">
        <v>10006742</v>
      </c>
      <c r="B460" t="s">
        <v>817</v>
      </c>
      <c r="C460" t="s">
        <v>1044</v>
      </c>
      <c r="D460" s="2">
        <v>214541</v>
      </c>
      <c r="E460" t="s">
        <v>977</v>
      </c>
    </row>
    <row r="461" spans="1:5" x14ac:dyDescent="0.25">
      <c r="A461" s="2">
        <v>10007070</v>
      </c>
      <c r="B461" t="s">
        <v>818</v>
      </c>
      <c r="C461" t="s">
        <v>1044</v>
      </c>
      <c r="D461" s="2">
        <v>214541</v>
      </c>
      <c r="E461" t="s">
        <v>978</v>
      </c>
    </row>
    <row r="462" spans="1:5" x14ac:dyDescent="0.25">
      <c r="A462" s="2">
        <v>10008177</v>
      </c>
      <c r="B462" t="s">
        <v>817</v>
      </c>
      <c r="C462" t="s">
        <v>1044</v>
      </c>
      <c r="D462" s="2">
        <v>214541</v>
      </c>
      <c r="E462" t="s">
        <v>979</v>
      </c>
    </row>
    <row r="463" spans="1:5" x14ac:dyDescent="0.25">
      <c r="A463" s="2">
        <v>10008178</v>
      </c>
      <c r="B463" t="s">
        <v>819</v>
      </c>
      <c r="C463" t="s">
        <v>1044</v>
      </c>
      <c r="D463" s="2">
        <v>214541</v>
      </c>
      <c r="E463" t="s">
        <v>980</v>
      </c>
    </row>
    <row r="464" spans="1:5" x14ac:dyDescent="0.25">
      <c r="A464" s="2">
        <v>10004850</v>
      </c>
      <c r="B464" t="s">
        <v>820</v>
      </c>
      <c r="C464" t="s">
        <v>1045</v>
      </c>
      <c r="D464" s="2">
        <v>214541</v>
      </c>
      <c r="E464" t="s">
        <v>981</v>
      </c>
    </row>
    <row r="465" spans="1:5" x14ac:dyDescent="0.25">
      <c r="A465" s="2">
        <v>10005503</v>
      </c>
      <c r="B465" t="s">
        <v>821</v>
      </c>
      <c r="C465" t="s">
        <v>1045</v>
      </c>
      <c r="D465" s="2">
        <v>214541</v>
      </c>
      <c r="E465" t="s">
        <v>982</v>
      </c>
    </row>
    <row r="466" spans="1:5" x14ac:dyDescent="0.25">
      <c r="A466" s="2">
        <v>10006107</v>
      </c>
      <c r="B466" t="s">
        <v>822</v>
      </c>
      <c r="C466" t="s">
        <v>1045</v>
      </c>
      <c r="D466" s="2">
        <v>214541</v>
      </c>
      <c r="E466" t="s">
        <v>983</v>
      </c>
    </row>
    <row r="467" spans="1:5" x14ac:dyDescent="0.25">
      <c r="A467" s="2">
        <v>10006356</v>
      </c>
      <c r="B467" t="s">
        <v>823</v>
      </c>
      <c r="C467" t="s">
        <v>1045</v>
      </c>
      <c r="D467" s="2">
        <v>214541</v>
      </c>
      <c r="E467" t="s">
        <v>984</v>
      </c>
    </row>
    <row r="468" spans="1:5" x14ac:dyDescent="0.25">
      <c r="A468" s="2">
        <v>10008522</v>
      </c>
      <c r="B468" t="s">
        <v>824</v>
      </c>
      <c r="C468" t="s">
        <v>1045</v>
      </c>
      <c r="D468" s="2">
        <v>214541</v>
      </c>
      <c r="E468" t="s">
        <v>985</v>
      </c>
    </row>
    <row r="469" spans="1:5" x14ac:dyDescent="0.25">
      <c r="A469" s="2">
        <v>10006323</v>
      </c>
      <c r="B469" t="s">
        <v>825</v>
      </c>
      <c r="C469" t="s">
        <v>1046</v>
      </c>
      <c r="D469" s="2">
        <v>214541</v>
      </c>
      <c r="E469" t="s">
        <v>986</v>
      </c>
    </row>
    <row r="470" spans="1:5" x14ac:dyDescent="0.25">
      <c r="A470" s="2">
        <v>10006324</v>
      </c>
      <c r="B470" t="s">
        <v>826</v>
      </c>
      <c r="C470" t="s">
        <v>1046</v>
      </c>
      <c r="D470" s="2">
        <v>214541</v>
      </c>
      <c r="E470" t="s">
        <v>987</v>
      </c>
    </row>
    <row r="471" spans="1:5" x14ac:dyDescent="0.25">
      <c r="A471" s="2">
        <v>10006325</v>
      </c>
      <c r="B471" t="s">
        <v>827</v>
      </c>
      <c r="C471" t="s">
        <v>1046</v>
      </c>
      <c r="D471" s="2">
        <v>214541</v>
      </c>
      <c r="E471" t="s">
        <v>988</v>
      </c>
    </row>
    <row r="472" spans="1:5" x14ac:dyDescent="0.25">
      <c r="A472" s="2">
        <v>10006357</v>
      </c>
      <c r="B472" t="s">
        <v>828</v>
      </c>
      <c r="C472" t="s">
        <v>1046</v>
      </c>
      <c r="D472" s="2">
        <v>214541</v>
      </c>
      <c r="E472" t="s">
        <v>989</v>
      </c>
    </row>
    <row r="473" spans="1:5" x14ac:dyDescent="0.25">
      <c r="A473" s="2">
        <v>10007308</v>
      </c>
      <c r="B473" t="s">
        <v>829</v>
      </c>
      <c r="C473" t="s">
        <v>1046</v>
      </c>
      <c r="D473" s="2">
        <v>214541</v>
      </c>
      <c r="E473" t="s">
        <v>990</v>
      </c>
    </row>
    <row r="474" spans="1:5" s="4" customFormat="1" x14ac:dyDescent="0.25">
      <c r="A474" s="3">
        <v>10008526</v>
      </c>
      <c r="B474" s="4" t="s">
        <v>830</v>
      </c>
      <c r="C474" s="4" t="s">
        <v>1046</v>
      </c>
      <c r="D474" s="3">
        <v>214541</v>
      </c>
      <c r="E474" s="4" t="s">
        <v>991</v>
      </c>
    </row>
    <row r="475" spans="1:5" x14ac:dyDescent="0.25">
      <c r="A475" s="2">
        <v>39630</v>
      </c>
      <c r="B475" t="s">
        <v>1080</v>
      </c>
      <c r="C475" t="s">
        <v>1047</v>
      </c>
      <c r="D475" s="2">
        <v>214551</v>
      </c>
      <c r="E475" t="s">
        <v>1213</v>
      </c>
    </row>
    <row r="476" spans="1:5" x14ac:dyDescent="0.25">
      <c r="A476" s="2">
        <v>10012971</v>
      </c>
      <c r="B476" t="s">
        <v>1081</v>
      </c>
      <c r="C476" t="s">
        <v>1047</v>
      </c>
      <c r="D476" s="2">
        <v>214551</v>
      </c>
      <c r="E476" t="s">
        <v>1214</v>
      </c>
    </row>
    <row r="477" spans="1:5" x14ac:dyDescent="0.25">
      <c r="A477" s="2">
        <v>10013308</v>
      </c>
      <c r="B477" t="s">
        <v>1082</v>
      </c>
      <c r="C477" t="s">
        <v>1047</v>
      </c>
      <c r="D477" s="2">
        <v>214551</v>
      </c>
      <c r="E477" t="s">
        <v>1215</v>
      </c>
    </row>
    <row r="478" spans="1:5" x14ac:dyDescent="0.25">
      <c r="A478" s="2">
        <v>10005612</v>
      </c>
      <c r="B478" t="s">
        <v>1083</v>
      </c>
      <c r="C478" t="s">
        <v>1048</v>
      </c>
      <c r="D478" s="2">
        <v>214551</v>
      </c>
      <c r="E478" t="s">
        <v>1216</v>
      </c>
    </row>
    <row r="479" spans="1:5" x14ac:dyDescent="0.25">
      <c r="A479" s="2">
        <v>10006012</v>
      </c>
      <c r="B479" t="s">
        <v>1084</v>
      </c>
      <c r="C479" t="s">
        <v>1048</v>
      </c>
      <c r="D479" s="2">
        <v>214551</v>
      </c>
      <c r="E479" t="s">
        <v>1217</v>
      </c>
    </row>
    <row r="480" spans="1:5" x14ac:dyDescent="0.25">
      <c r="A480" s="2">
        <v>10006013</v>
      </c>
      <c r="B480" t="s">
        <v>1085</v>
      </c>
      <c r="C480" t="s">
        <v>1048</v>
      </c>
      <c r="D480" s="2">
        <v>214551</v>
      </c>
      <c r="E480" t="s">
        <v>1218</v>
      </c>
    </row>
    <row r="481" spans="1:5" x14ac:dyDescent="0.25">
      <c r="A481" s="2">
        <v>10007171</v>
      </c>
      <c r="B481" t="s">
        <v>1086</v>
      </c>
      <c r="C481" t="s">
        <v>1049</v>
      </c>
      <c r="D481" s="2">
        <v>214551</v>
      </c>
      <c r="E481" t="s">
        <v>1219</v>
      </c>
    </row>
    <row r="482" spans="1:5" x14ac:dyDescent="0.25">
      <c r="A482" s="2">
        <v>10007408</v>
      </c>
      <c r="B482" t="s">
        <v>1087</v>
      </c>
      <c r="C482" t="s">
        <v>1049</v>
      </c>
      <c r="D482" s="2">
        <v>214551</v>
      </c>
      <c r="E482" t="s">
        <v>1220</v>
      </c>
    </row>
    <row r="483" spans="1:5" x14ac:dyDescent="0.25">
      <c r="A483" s="2">
        <v>10008291</v>
      </c>
      <c r="B483" t="s">
        <v>1088</v>
      </c>
      <c r="C483" t="s">
        <v>1049</v>
      </c>
      <c r="D483" s="2">
        <v>214551</v>
      </c>
      <c r="E483" t="s">
        <v>1221</v>
      </c>
    </row>
    <row r="484" spans="1:5" x14ac:dyDescent="0.25">
      <c r="A484" s="2">
        <v>10006361</v>
      </c>
      <c r="B484" t="s">
        <v>1089</v>
      </c>
      <c r="C484" t="s">
        <v>1050</v>
      </c>
      <c r="D484" s="2">
        <v>214551</v>
      </c>
      <c r="E484" t="s">
        <v>1222</v>
      </c>
    </row>
    <row r="485" spans="1:5" x14ac:dyDescent="0.25">
      <c r="A485" s="2">
        <v>10008404</v>
      </c>
      <c r="B485" t="s">
        <v>1090</v>
      </c>
      <c r="C485" t="s">
        <v>1051</v>
      </c>
      <c r="D485" s="2">
        <v>214551</v>
      </c>
      <c r="E485" t="s">
        <v>1223</v>
      </c>
    </row>
    <row r="486" spans="1:5" x14ac:dyDescent="0.25">
      <c r="A486" s="2">
        <v>10008405</v>
      </c>
      <c r="B486" t="s">
        <v>1091</v>
      </c>
      <c r="C486" t="s">
        <v>1051</v>
      </c>
      <c r="D486" s="2">
        <v>214551</v>
      </c>
      <c r="E486" t="s">
        <v>1224</v>
      </c>
    </row>
    <row r="487" spans="1:5" x14ac:dyDescent="0.25">
      <c r="A487" s="2">
        <v>10008406</v>
      </c>
      <c r="B487" t="s">
        <v>1092</v>
      </c>
      <c r="C487" t="s">
        <v>1051</v>
      </c>
      <c r="D487" s="2">
        <v>214551</v>
      </c>
      <c r="E487" t="s">
        <v>1225</v>
      </c>
    </row>
    <row r="488" spans="1:5" s="4" customFormat="1" x14ac:dyDescent="0.25">
      <c r="A488" s="3">
        <v>10008407</v>
      </c>
      <c r="B488" s="4" t="s">
        <v>1093</v>
      </c>
      <c r="C488" s="4" t="s">
        <v>1051</v>
      </c>
      <c r="D488" s="3">
        <v>214551</v>
      </c>
      <c r="E488" s="4" t="s">
        <v>1226</v>
      </c>
    </row>
    <row r="489" spans="1:5" x14ac:dyDescent="0.25">
      <c r="A489" s="2">
        <v>10001011</v>
      </c>
      <c r="B489" t="s">
        <v>1094</v>
      </c>
      <c r="C489" t="s">
        <v>1052</v>
      </c>
      <c r="D489" s="2">
        <v>214573</v>
      </c>
      <c r="E489" t="s">
        <v>1227</v>
      </c>
    </row>
    <row r="490" spans="1:5" x14ac:dyDescent="0.25">
      <c r="A490" s="2">
        <v>10001509</v>
      </c>
      <c r="B490" t="s">
        <v>1095</v>
      </c>
      <c r="C490" t="s">
        <v>1052</v>
      </c>
      <c r="D490" s="2">
        <v>214573</v>
      </c>
      <c r="E490" t="s">
        <v>1228</v>
      </c>
    </row>
    <row r="491" spans="1:5" x14ac:dyDescent="0.25">
      <c r="A491" s="2">
        <v>10051973</v>
      </c>
      <c r="B491" t="s">
        <v>1096</v>
      </c>
      <c r="C491" t="s">
        <v>1052</v>
      </c>
      <c r="D491" s="2">
        <v>214573</v>
      </c>
      <c r="E491" t="s">
        <v>1229</v>
      </c>
    </row>
    <row r="492" spans="1:5" x14ac:dyDescent="0.25">
      <c r="A492" s="2">
        <v>34164</v>
      </c>
      <c r="B492" t="s">
        <v>1097</v>
      </c>
      <c r="C492" t="s">
        <v>1053</v>
      </c>
      <c r="D492" s="2">
        <v>214573</v>
      </c>
      <c r="E492" t="s">
        <v>1230</v>
      </c>
    </row>
    <row r="493" spans="1:5" x14ac:dyDescent="0.25">
      <c r="A493" s="2">
        <v>34468</v>
      </c>
      <c r="B493" t="s">
        <v>1098</v>
      </c>
      <c r="C493" t="s">
        <v>1053</v>
      </c>
      <c r="D493" s="2">
        <v>214573</v>
      </c>
      <c r="E493" t="s">
        <v>1231</v>
      </c>
    </row>
    <row r="494" spans="1:5" x14ac:dyDescent="0.25">
      <c r="A494" s="2">
        <v>37115</v>
      </c>
      <c r="B494" t="s">
        <v>1099</v>
      </c>
      <c r="C494" t="s">
        <v>1053</v>
      </c>
      <c r="D494" s="2">
        <v>214573</v>
      </c>
      <c r="E494" t="s">
        <v>1232</v>
      </c>
    </row>
    <row r="495" spans="1:5" x14ac:dyDescent="0.25">
      <c r="A495" s="2">
        <v>10001407</v>
      </c>
      <c r="B495" t="s">
        <v>1100</v>
      </c>
      <c r="C495" t="s">
        <v>1053</v>
      </c>
      <c r="D495" s="2">
        <v>214573</v>
      </c>
      <c r="E495" t="s">
        <v>1233</v>
      </c>
    </row>
    <row r="496" spans="1:5" x14ac:dyDescent="0.25">
      <c r="A496" s="2">
        <v>10001408</v>
      </c>
      <c r="B496" t="s">
        <v>1098</v>
      </c>
      <c r="C496" t="s">
        <v>1053</v>
      </c>
      <c r="D496" s="2">
        <v>214573</v>
      </c>
      <c r="E496" t="s">
        <v>1231</v>
      </c>
    </row>
    <row r="497" spans="1:5" x14ac:dyDescent="0.25">
      <c r="A497" s="2">
        <v>10001411</v>
      </c>
      <c r="B497" t="s">
        <v>1101</v>
      </c>
      <c r="C497" t="s">
        <v>1053</v>
      </c>
      <c r="D497" s="2">
        <v>214573</v>
      </c>
      <c r="E497" t="s">
        <v>1234</v>
      </c>
    </row>
    <row r="498" spans="1:5" x14ac:dyDescent="0.25">
      <c r="A498" s="2">
        <v>10001432</v>
      </c>
      <c r="B498" t="s">
        <v>1102</v>
      </c>
      <c r="C498" t="s">
        <v>1053</v>
      </c>
      <c r="D498" s="2">
        <v>214573</v>
      </c>
      <c r="E498" t="s">
        <v>1235</v>
      </c>
    </row>
    <row r="499" spans="1:5" x14ac:dyDescent="0.25">
      <c r="A499" s="2">
        <v>10001438</v>
      </c>
      <c r="B499" t="s">
        <v>1103</v>
      </c>
      <c r="C499" t="s">
        <v>1053</v>
      </c>
      <c r="D499" s="2">
        <v>214573</v>
      </c>
      <c r="E499" t="s">
        <v>1236</v>
      </c>
    </row>
    <row r="500" spans="1:5" x14ac:dyDescent="0.25">
      <c r="A500" s="2">
        <v>10004422</v>
      </c>
      <c r="B500" t="s">
        <v>1104</v>
      </c>
      <c r="C500" t="s">
        <v>1053</v>
      </c>
      <c r="D500" s="2">
        <v>214573</v>
      </c>
      <c r="E500" t="s">
        <v>1237</v>
      </c>
    </row>
    <row r="501" spans="1:5" x14ac:dyDescent="0.25">
      <c r="A501" s="2">
        <v>10005513</v>
      </c>
      <c r="B501" t="s">
        <v>1097</v>
      </c>
      <c r="C501" t="s">
        <v>1053</v>
      </c>
      <c r="D501" s="2">
        <v>214573</v>
      </c>
      <c r="E501" t="s">
        <v>1230</v>
      </c>
    </row>
    <row r="502" spans="1:5" x14ac:dyDescent="0.25">
      <c r="A502" s="2">
        <v>10006824</v>
      </c>
      <c r="B502" t="s">
        <v>1105</v>
      </c>
      <c r="C502" t="s">
        <v>1053</v>
      </c>
      <c r="D502" s="2">
        <v>214573</v>
      </c>
      <c r="E502" t="s">
        <v>1238</v>
      </c>
    </row>
    <row r="503" spans="1:5" x14ac:dyDescent="0.25">
      <c r="A503" s="2">
        <v>10007780</v>
      </c>
      <c r="B503" t="s">
        <v>1106</v>
      </c>
      <c r="C503" t="s">
        <v>1053</v>
      </c>
      <c r="D503" s="2">
        <v>214573</v>
      </c>
      <c r="E503" t="s">
        <v>1239</v>
      </c>
    </row>
    <row r="504" spans="1:5" x14ac:dyDescent="0.25">
      <c r="A504" s="2">
        <v>34161</v>
      </c>
      <c r="B504" t="s">
        <v>1107</v>
      </c>
      <c r="C504" t="s">
        <v>1054</v>
      </c>
      <c r="D504" s="2">
        <v>214573</v>
      </c>
      <c r="E504" t="s">
        <v>1240</v>
      </c>
    </row>
    <row r="505" spans="1:5" x14ac:dyDescent="0.25">
      <c r="A505" s="2">
        <v>34163</v>
      </c>
      <c r="B505" t="s">
        <v>1108</v>
      </c>
      <c r="C505" t="s">
        <v>1054</v>
      </c>
      <c r="D505" s="2">
        <v>214573</v>
      </c>
      <c r="E505" t="s">
        <v>1241</v>
      </c>
    </row>
    <row r="506" spans="1:5" x14ac:dyDescent="0.25">
      <c r="A506" s="2">
        <v>34451</v>
      </c>
      <c r="B506" t="s">
        <v>1109</v>
      </c>
      <c r="C506" t="s">
        <v>1054</v>
      </c>
      <c r="D506" s="2">
        <v>214573</v>
      </c>
      <c r="E506" t="s">
        <v>1242</v>
      </c>
    </row>
    <row r="507" spans="1:5" x14ac:dyDescent="0.25">
      <c r="A507" s="2">
        <v>35672</v>
      </c>
      <c r="B507" t="s">
        <v>1110</v>
      </c>
      <c r="C507" t="s">
        <v>1054</v>
      </c>
      <c r="D507" s="2">
        <v>214573</v>
      </c>
      <c r="E507" t="s">
        <v>1243</v>
      </c>
    </row>
    <row r="508" spans="1:5" x14ac:dyDescent="0.25">
      <c r="A508" s="2">
        <v>10001370</v>
      </c>
      <c r="B508" t="s">
        <v>1111</v>
      </c>
      <c r="C508" t="s">
        <v>1054</v>
      </c>
      <c r="D508" s="2">
        <v>214573</v>
      </c>
      <c r="E508" t="s">
        <v>1244</v>
      </c>
    </row>
    <row r="509" spans="1:5" x14ac:dyDescent="0.25">
      <c r="A509" s="2">
        <v>10001372</v>
      </c>
      <c r="B509" t="s">
        <v>1108</v>
      </c>
      <c r="C509" t="s">
        <v>1054</v>
      </c>
      <c r="D509" s="2">
        <v>214573</v>
      </c>
      <c r="E509" t="s">
        <v>1241</v>
      </c>
    </row>
    <row r="510" spans="1:5" x14ac:dyDescent="0.25">
      <c r="A510" s="2">
        <v>10001377</v>
      </c>
      <c r="B510" t="s">
        <v>1112</v>
      </c>
      <c r="C510" t="s">
        <v>1054</v>
      </c>
      <c r="D510" s="2">
        <v>214573</v>
      </c>
      <c r="E510" t="s">
        <v>1245</v>
      </c>
    </row>
    <row r="511" spans="1:5" x14ac:dyDescent="0.25">
      <c r="A511" s="2">
        <v>10001382</v>
      </c>
      <c r="B511" t="s">
        <v>1113</v>
      </c>
      <c r="C511" t="s">
        <v>1054</v>
      </c>
      <c r="D511" s="2">
        <v>214573</v>
      </c>
      <c r="E511" t="s">
        <v>1246</v>
      </c>
    </row>
    <row r="512" spans="1:5" x14ac:dyDescent="0.25">
      <c r="A512" s="2">
        <v>10001385</v>
      </c>
      <c r="B512" t="s">
        <v>1114</v>
      </c>
      <c r="C512" t="s">
        <v>1054</v>
      </c>
      <c r="D512" s="2">
        <v>214573</v>
      </c>
      <c r="E512" t="s">
        <v>1247</v>
      </c>
    </row>
    <row r="513" spans="1:5" x14ac:dyDescent="0.25">
      <c r="A513" s="2">
        <v>10001391</v>
      </c>
      <c r="B513" t="s">
        <v>1115</v>
      </c>
      <c r="C513" t="s">
        <v>1054</v>
      </c>
      <c r="D513" s="2">
        <v>214573</v>
      </c>
      <c r="E513" t="s">
        <v>1248</v>
      </c>
    </row>
    <row r="514" spans="1:5" x14ac:dyDescent="0.25">
      <c r="A514" s="2">
        <v>10001521</v>
      </c>
      <c r="B514" t="s">
        <v>1109</v>
      </c>
      <c r="C514" t="s">
        <v>1054</v>
      </c>
      <c r="D514" s="2">
        <v>214573</v>
      </c>
      <c r="E514" t="s">
        <v>1242</v>
      </c>
    </row>
    <row r="515" spans="1:5" x14ac:dyDescent="0.25">
      <c r="A515" s="2">
        <v>10003844</v>
      </c>
      <c r="B515" t="s">
        <v>1116</v>
      </c>
      <c r="C515" t="s">
        <v>1054</v>
      </c>
      <c r="D515" s="2">
        <v>214573</v>
      </c>
      <c r="E515" t="s">
        <v>1249</v>
      </c>
    </row>
    <row r="516" spans="1:5" x14ac:dyDescent="0.25">
      <c r="A516" s="2">
        <v>10004885</v>
      </c>
      <c r="B516" t="s">
        <v>1117</v>
      </c>
      <c r="C516" t="s">
        <v>1054</v>
      </c>
      <c r="D516" s="2">
        <v>214573</v>
      </c>
      <c r="E516" t="s">
        <v>1250</v>
      </c>
    </row>
    <row r="517" spans="1:5" x14ac:dyDescent="0.25">
      <c r="A517" s="2">
        <v>10007473</v>
      </c>
      <c r="B517" t="s">
        <v>1118</v>
      </c>
      <c r="C517" t="s">
        <v>1054</v>
      </c>
      <c r="D517" s="2">
        <v>214573</v>
      </c>
      <c r="E517" t="s">
        <v>1251</v>
      </c>
    </row>
    <row r="518" spans="1:5" x14ac:dyDescent="0.25">
      <c r="A518" s="2">
        <v>10008090</v>
      </c>
      <c r="B518" t="s">
        <v>1119</v>
      </c>
      <c r="C518" t="s">
        <v>1054</v>
      </c>
      <c r="D518" s="2">
        <v>214573</v>
      </c>
      <c r="E518" t="s">
        <v>1252</v>
      </c>
    </row>
    <row r="519" spans="1:5" x14ac:dyDescent="0.25">
      <c r="A519" s="2">
        <v>34165</v>
      </c>
      <c r="B519" t="s">
        <v>1120</v>
      </c>
      <c r="C519" t="s">
        <v>1055</v>
      </c>
      <c r="D519" s="2">
        <v>214573</v>
      </c>
      <c r="E519" t="s">
        <v>1253</v>
      </c>
    </row>
    <row r="520" spans="1:5" x14ac:dyDescent="0.25">
      <c r="A520" s="2">
        <v>34469</v>
      </c>
      <c r="B520" t="s">
        <v>1121</v>
      </c>
      <c r="C520" t="s">
        <v>1055</v>
      </c>
      <c r="D520" s="2">
        <v>214573</v>
      </c>
      <c r="E520" t="s">
        <v>1254</v>
      </c>
    </row>
    <row r="521" spans="1:5" x14ac:dyDescent="0.25">
      <c r="A521" s="2">
        <v>10007300</v>
      </c>
      <c r="B521" t="s">
        <v>1120</v>
      </c>
      <c r="C521" t="s">
        <v>1055</v>
      </c>
      <c r="D521" s="2">
        <v>214573</v>
      </c>
      <c r="E521" t="s">
        <v>1253</v>
      </c>
    </row>
    <row r="522" spans="1:5" x14ac:dyDescent="0.25">
      <c r="A522" s="2">
        <v>10007301</v>
      </c>
      <c r="B522" t="s">
        <v>1122</v>
      </c>
      <c r="C522" t="s">
        <v>1055</v>
      </c>
      <c r="D522" s="2">
        <v>214573</v>
      </c>
      <c r="E522" t="s">
        <v>1255</v>
      </c>
    </row>
    <row r="523" spans="1:5" x14ac:dyDescent="0.25">
      <c r="A523" s="2">
        <v>10007302</v>
      </c>
      <c r="B523" t="s">
        <v>1123</v>
      </c>
      <c r="C523" t="s">
        <v>1055</v>
      </c>
      <c r="D523" s="2">
        <v>214573</v>
      </c>
      <c r="E523" t="s">
        <v>1256</v>
      </c>
    </row>
    <row r="524" spans="1:5" x14ac:dyDescent="0.25">
      <c r="A524" s="2">
        <v>10008241</v>
      </c>
      <c r="B524" t="s">
        <v>1124</v>
      </c>
      <c r="C524" t="s">
        <v>1055</v>
      </c>
      <c r="D524" s="2">
        <v>214573</v>
      </c>
      <c r="E524" t="s">
        <v>1257</v>
      </c>
    </row>
    <row r="525" spans="1:5" x14ac:dyDescent="0.25">
      <c r="A525" s="2">
        <v>33945</v>
      </c>
      <c r="B525" t="s">
        <v>1125</v>
      </c>
      <c r="C525" t="s">
        <v>1056</v>
      </c>
      <c r="D525" s="2">
        <v>214573</v>
      </c>
      <c r="E525" t="s">
        <v>1258</v>
      </c>
    </row>
    <row r="526" spans="1:5" x14ac:dyDescent="0.25">
      <c r="A526" s="2">
        <v>33945</v>
      </c>
      <c r="B526" t="s">
        <v>1125</v>
      </c>
      <c r="C526" t="s">
        <v>1056</v>
      </c>
      <c r="D526" s="2">
        <v>214573</v>
      </c>
      <c r="E526" t="s">
        <v>1258</v>
      </c>
    </row>
    <row r="527" spans="1:5" x14ac:dyDescent="0.25">
      <c r="A527" s="2">
        <v>33945</v>
      </c>
      <c r="B527" t="s">
        <v>1125</v>
      </c>
      <c r="C527" t="s">
        <v>1056</v>
      </c>
      <c r="D527" s="2">
        <v>214573</v>
      </c>
      <c r="E527" t="s">
        <v>1258</v>
      </c>
    </row>
    <row r="528" spans="1:5" x14ac:dyDescent="0.25">
      <c r="A528" s="2">
        <v>10004812</v>
      </c>
      <c r="B528" t="s">
        <v>1125</v>
      </c>
      <c r="C528" t="s">
        <v>1056</v>
      </c>
      <c r="D528" s="2">
        <v>214573</v>
      </c>
      <c r="E528" t="s">
        <v>1258</v>
      </c>
    </row>
    <row r="529" spans="1:5" x14ac:dyDescent="0.25">
      <c r="A529" s="2">
        <v>10005117</v>
      </c>
      <c r="B529" t="s">
        <v>1126</v>
      </c>
      <c r="C529" t="s">
        <v>1056</v>
      </c>
      <c r="D529" s="2">
        <v>214573</v>
      </c>
      <c r="E529" t="s">
        <v>1259</v>
      </c>
    </row>
    <row r="530" spans="1:5" x14ac:dyDescent="0.25">
      <c r="A530" s="2">
        <v>38963</v>
      </c>
      <c r="B530" t="s">
        <v>1127</v>
      </c>
      <c r="C530" t="s">
        <v>1057</v>
      </c>
      <c r="D530" s="2">
        <v>214573</v>
      </c>
      <c r="E530" t="s">
        <v>1260</v>
      </c>
    </row>
    <row r="531" spans="1:5" x14ac:dyDescent="0.25">
      <c r="A531" s="2">
        <v>10005201</v>
      </c>
      <c r="B531" t="s">
        <v>1128</v>
      </c>
      <c r="C531" t="s">
        <v>1057</v>
      </c>
      <c r="D531" s="2">
        <v>214573</v>
      </c>
      <c r="E531" t="s">
        <v>1261</v>
      </c>
    </row>
    <row r="532" spans="1:5" x14ac:dyDescent="0.25">
      <c r="A532" s="2">
        <v>10005202</v>
      </c>
      <c r="B532" t="s">
        <v>1129</v>
      </c>
      <c r="C532" t="s">
        <v>1057</v>
      </c>
      <c r="D532" s="2">
        <v>214573</v>
      </c>
      <c r="E532" t="s">
        <v>1262</v>
      </c>
    </row>
    <row r="533" spans="1:5" x14ac:dyDescent="0.25">
      <c r="A533" s="2">
        <v>10005203</v>
      </c>
      <c r="B533" t="s">
        <v>1130</v>
      </c>
      <c r="C533" t="s">
        <v>1057</v>
      </c>
      <c r="D533" s="2">
        <v>214573</v>
      </c>
      <c r="E533" t="s">
        <v>1263</v>
      </c>
    </row>
    <row r="534" spans="1:5" x14ac:dyDescent="0.25">
      <c r="A534" s="2">
        <v>10005778</v>
      </c>
      <c r="B534" t="s">
        <v>1131</v>
      </c>
      <c r="C534" t="s">
        <v>1057</v>
      </c>
      <c r="D534" s="2">
        <v>214573</v>
      </c>
      <c r="E534" t="s">
        <v>1264</v>
      </c>
    </row>
    <row r="535" spans="1:5" x14ac:dyDescent="0.25">
      <c r="A535" s="2">
        <v>10006661</v>
      </c>
      <c r="B535" t="s">
        <v>1132</v>
      </c>
      <c r="C535" t="s">
        <v>1057</v>
      </c>
      <c r="D535" s="2">
        <v>214573</v>
      </c>
      <c r="E535" t="s">
        <v>1265</v>
      </c>
    </row>
    <row r="536" spans="1:5" x14ac:dyDescent="0.25">
      <c r="A536" s="2">
        <v>10006552</v>
      </c>
      <c r="B536" t="s">
        <v>1133</v>
      </c>
      <c r="C536" t="s">
        <v>1058</v>
      </c>
      <c r="D536" s="2">
        <v>214573</v>
      </c>
      <c r="E536" t="s">
        <v>1266</v>
      </c>
    </row>
    <row r="537" spans="1:5" x14ac:dyDescent="0.25">
      <c r="A537" s="2">
        <v>10006831</v>
      </c>
      <c r="B537" t="s">
        <v>1134</v>
      </c>
      <c r="C537" t="s">
        <v>1058</v>
      </c>
      <c r="D537" s="2">
        <v>214573</v>
      </c>
      <c r="E537" t="s">
        <v>1267</v>
      </c>
    </row>
    <row r="538" spans="1:5" x14ac:dyDescent="0.25">
      <c r="A538" s="2">
        <v>10007142</v>
      </c>
      <c r="B538" t="s">
        <v>1135</v>
      </c>
      <c r="C538" t="s">
        <v>1058</v>
      </c>
      <c r="D538" s="2">
        <v>214573</v>
      </c>
      <c r="E538" t="s">
        <v>1268</v>
      </c>
    </row>
    <row r="539" spans="1:5" x14ac:dyDescent="0.25">
      <c r="A539" s="2">
        <v>10007457</v>
      </c>
      <c r="B539" t="s">
        <v>1136</v>
      </c>
      <c r="C539" t="s">
        <v>1058</v>
      </c>
      <c r="D539" s="2">
        <v>214573</v>
      </c>
      <c r="E539" t="s">
        <v>1269</v>
      </c>
    </row>
    <row r="540" spans="1:5" x14ac:dyDescent="0.25">
      <c r="A540" s="2">
        <v>10007834</v>
      </c>
      <c r="B540" t="s">
        <v>1137</v>
      </c>
      <c r="C540" t="s">
        <v>1058</v>
      </c>
      <c r="D540" s="2">
        <v>214573</v>
      </c>
      <c r="E540" t="s">
        <v>1270</v>
      </c>
    </row>
    <row r="541" spans="1:5" x14ac:dyDescent="0.25">
      <c r="A541" s="2">
        <v>10007870</v>
      </c>
      <c r="B541" t="s">
        <v>1138</v>
      </c>
      <c r="C541" t="s">
        <v>1058</v>
      </c>
      <c r="D541" s="2">
        <v>214573</v>
      </c>
      <c r="E541" t="s">
        <v>1271</v>
      </c>
    </row>
    <row r="542" spans="1:5" s="4" customFormat="1" x14ac:dyDescent="0.25">
      <c r="A542" s="3">
        <v>10007872</v>
      </c>
      <c r="B542" s="4" t="s">
        <v>1139</v>
      </c>
      <c r="C542" s="4" t="s">
        <v>1058</v>
      </c>
      <c r="D542" s="3">
        <v>214573</v>
      </c>
      <c r="E542" s="4" t="s">
        <v>1272</v>
      </c>
    </row>
    <row r="543" spans="1:5" x14ac:dyDescent="0.25">
      <c r="A543" s="2">
        <v>6245</v>
      </c>
      <c r="B543" t="s">
        <v>1140</v>
      </c>
      <c r="C543" t="s">
        <v>1059</v>
      </c>
      <c r="D543" s="2">
        <v>214574</v>
      </c>
      <c r="E543" t="s">
        <v>1273</v>
      </c>
    </row>
    <row r="544" spans="1:5" x14ac:dyDescent="0.25">
      <c r="A544" s="2">
        <v>10052238</v>
      </c>
      <c r="B544" t="s">
        <v>1141</v>
      </c>
      <c r="C544" t="s">
        <v>1059</v>
      </c>
      <c r="D544" s="2">
        <v>214574</v>
      </c>
      <c r="E544" t="s">
        <v>1274</v>
      </c>
    </row>
    <row r="545" spans="1:5" x14ac:dyDescent="0.25">
      <c r="A545" s="2">
        <v>10007462</v>
      </c>
      <c r="B545" t="s">
        <v>1142</v>
      </c>
      <c r="C545" t="s">
        <v>1060</v>
      </c>
      <c r="D545" s="2">
        <v>214574</v>
      </c>
      <c r="E545" t="s">
        <v>1275</v>
      </c>
    </row>
    <row r="546" spans="1:5" x14ac:dyDescent="0.25">
      <c r="A546" s="2">
        <v>10007459</v>
      </c>
      <c r="B546" t="s">
        <v>1143</v>
      </c>
      <c r="C546" t="s">
        <v>1061</v>
      </c>
      <c r="D546" s="2">
        <v>214574</v>
      </c>
      <c r="E546" t="s">
        <v>1276</v>
      </c>
    </row>
    <row r="547" spans="1:5" x14ac:dyDescent="0.25">
      <c r="A547" s="2">
        <v>10007680</v>
      </c>
      <c r="B547" t="s">
        <v>1144</v>
      </c>
      <c r="C547" t="s">
        <v>1061</v>
      </c>
      <c r="D547" s="2">
        <v>214574</v>
      </c>
      <c r="E547" t="s">
        <v>1277</v>
      </c>
    </row>
    <row r="548" spans="1:5" x14ac:dyDescent="0.25">
      <c r="A548" s="2">
        <v>10007686</v>
      </c>
      <c r="B548" t="s">
        <v>1145</v>
      </c>
      <c r="C548" t="s">
        <v>1061</v>
      </c>
      <c r="D548" s="2">
        <v>214574</v>
      </c>
      <c r="E548" t="s">
        <v>1278</v>
      </c>
    </row>
    <row r="549" spans="1:5" x14ac:dyDescent="0.25">
      <c r="A549" s="2">
        <v>10008274</v>
      </c>
      <c r="B549" t="s">
        <v>1146</v>
      </c>
      <c r="C549" t="s">
        <v>1061</v>
      </c>
      <c r="D549" s="2">
        <v>214574</v>
      </c>
      <c r="E549" t="s">
        <v>1279</v>
      </c>
    </row>
    <row r="550" spans="1:5" x14ac:dyDescent="0.25">
      <c r="A550" s="2">
        <v>56372</v>
      </c>
      <c r="B550" t="s">
        <v>1147</v>
      </c>
      <c r="C550" t="s">
        <v>1062</v>
      </c>
      <c r="D550" s="2">
        <v>214574</v>
      </c>
      <c r="E550" t="s">
        <v>1280</v>
      </c>
    </row>
    <row r="551" spans="1:5" x14ac:dyDescent="0.25">
      <c r="A551" s="2">
        <v>56373</v>
      </c>
      <c r="B551" t="s">
        <v>1148</v>
      </c>
      <c r="C551" t="s">
        <v>1062</v>
      </c>
      <c r="D551" s="2">
        <v>214574</v>
      </c>
      <c r="E551" t="s">
        <v>1281</v>
      </c>
    </row>
    <row r="552" spans="1:5" x14ac:dyDescent="0.25">
      <c r="A552" s="2">
        <v>56373</v>
      </c>
      <c r="B552" t="s">
        <v>1148</v>
      </c>
      <c r="C552" t="s">
        <v>1062</v>
      </c>
      <c r="D552" s="2">
        <v>214574</v>
      </c>
      <c r="E552" t="s">
        <v>1281</v>
      </c>
    </row>
    <row r="553" spans="1:5" x14ac:dyDescent="0.25">
      <c r="A553" s="2">
        <v>10010694</v>
      </c>
      <c r="B553" t="s">
        <v>1149</v>
      </c>
      <c r="C553" t="s">
        <v>1062</v>
      </c>
      <c r="D553" s="2">
        <v>214574</v>
      </c>
      <c r="E553" t="s">
        <v>1282</v>
      </c>
    </row>
    <row r="554" spans="1:5" x14ac:dyDescent="0.25">
      <c r="A554" s="2">
        <v>10012157</v>
      </c>
      <c r="B554" t="s">
        <v>1150</v>
      </c>
      <c r="C554" t="s">
        <v>1062</v>
      </c>
      <c r="D554" s="2">
        <v>214574</v>
      </c>
      <c r="E554" t="s">
        <v>1283</v>
      </c>
    </row>
    <row r="555" spans="1:5" x14ac:dyDescent="0.25">
      <c r="A555" s="2">
        <v>10051515</v>
      </c>
      <c r="B555" t="s">
        <v>1148</v>
      </c>
      <c r="C555" t="s">
        <v>1062</v>
      </c>
      <c r="D555" s="2">
        <v>214574</v>
      </c>
      <c r="E555" t="s">
        <v>1281</v>
      </c>
    </row>
    <row r="556" spans="1:5" x14ac:dyDescent="0.25">
      <c r="A556" s="2">
        <v>10056031</v>
      </c>
      <c r="B556" t="s">
        <v>1147</v>
      </c>
      <c r="C556" t="s">
        <v>1062</v>
      </c>
      <c r="D556" s="2">
        <v>214574</v>
      </c>
      <c r="E556" t="s">
        <v>1280</v>
      </c>
    </row>
    <row r="557" spans="1:5" x14ac:dyDescent="0.25">
      <c r="A557" s="2">
        <v>50229</v>
      </c>
      <c r="B557" t="s">
        <v>1151</v>
      </c>
      <c r="C557" t="s">
        <v>1063</v>
      </c>
      <c r="D557" s="2">
        <v>214574</v>
      </c>
      <c r="E557" t="s">
        <v>1284</v>
      </c>
    </row>
    <row r="558" spans="1:5" x14ac:dyDescent="0.25">
      <c r="A558" s="2">
        <v>56371</v>
      </c>
      <c r="B558" t="s">
        <v>1152</v>
      </c>
      <c r="C558" t="s">
        <v>1034</v>
      </c>
      <c r="D558" s="2">
        <v>214574</v>
      </c>
      <c r="E558" t="s">
        <v>1285</v>
      </c>
    </row>
    <row r="559" spans="1:5" x14ac:dyDescent="0.25">
      <c r="A559" s="2">
        <v>10000775</v>
      </c>
      <c r="B559" t="s">
        <v>1153</v>
      </c>
      <c r="C559" t="s">
        <v>1034</v>
      </c>
      <c r="D559" s="2">
        <v>214574</v>
      </c>
      <c r="E559" t="s">
        <v>1286</v>
      </c>
    </row>
    <row r="560" spans="1:5" x14ac:dyDescent="0.25">
      <c r="A560" s="2">
        <v>10002315</v>
      </c>
      <c r="B560" t="s">
        <v>1154</v>
      </c>
      <c r="C560" t="s">
        <v>1034</v>
      </c>
      <c r="D560" s="2">
        <v>214574</v>
      </c>
      <c r="E560" t="s">
        <v>1287</v>
      </c>
    </row>
    <row r="561" spans="1:5" x14ac:dyDescent="0.25">
      <c r="A561" s="2">
        <v>10011776</v>
      </c>
      <c r="B561" t="s">
        <v>1155</v>
      </c>
      <c r="C561" t="s">
        <v>1034</v>
      </c>
      <c r="D561" s="2">
        <v>214574</v>
      </c>
      <c r="E561" t="s">
        <v>1288</v>
      </c>
    </row>
    <row r="562" spans="1:5" x14ac:dyDescent="0.25">
      <c r="A562" s="2">
        <v>10011778</v>
      </c>
      <c r="B562" t="s">
        <v>788</v>
      </c>
      <c r="C562" t="s">
        <v>1034</v>
      </c>
      <c r="D562" s="2">
        <v>214574</v>
      </c>
      <c r="E562" t="s">
        <v>943</v>
      </c>
    </row>
    <row r="563" spans="1:5" x14ac:dyDescent="0.25">
      <c r="A563" s="2">
        <v>10012155</v>
      </c>
      <c r="B563" t="s">
        <v>1156</v>
      </c>
      <c r="C563" t="s">
        <v>1034</v>
      </c>
      <c r="D563" s="2">
        <v>214574</v>
      </c>
      <c r="E563" t="s">
        <v>1289</v>
      </c>
    </row>
    <row r="564" spans="1:5" x14ac:dyDescent="0.25">
      <c r="A564" s="2">
        <v>10051977</v>
      </c>
      <c r="B564" t="s">
        <v>1152</v>
      </c>
      <c r="C564" t="s">
        <v>1034</v>
      </c>
      <c r="D564" s="2">
        <v>214574</v>
      </c>
      <c r="E564" t="s">
        <v>1285</v>
      </c>
    </row>
    <row r="565" spans="1:5" x14ac:dyDescent="0.25">
      <c r="A565" s="2">
        <v>10008578</v>
      </c>
      <c r="B565" t="s">
        <v>1157</v>
      </c>
      <c r="C565" t="s">
        <v>1064</v>
      </c>
      <c r="D565" s="2">
        <v>214574</v>
      </c>
      <c r="E565" t="s">
        <v>1290</v>
      </c>
    </row>
    <row r="566" spans="1:5" x14ac:dyDescent="0.25">
      <c r="A566" s="2">
        <v>10012129</v>
      </c>
      <c r="B566" t="s">
        <v>1158</v>
      </c>
      <c r="C566" t="s">
        <v>1064</v>
      </c>
      <c r="D566" s="2">
        <v>214574</v>
      </c>
      <c r="E566" t="s">
        <v>1291</v>
      </c>
    </row>
    <row r="567" spans="1:5" x14ac:dyDescent="0.25">
      <c r="A567" s="2">
        <v>39816</v>
      </c>
      <c r="B567" t="s">
        <v>1159</v>
      </c>
      <c r="C567" t="s">
        <v>1065</v>
      </c>
      <c r="D567" s="2">
        <v>214574</v>
      </c>
      <c r="E567" t="s">
        <v>1292</v>
      </c>
    </row>
    <row r="568" spans="1:5" x14ac:dyDescent="0.25">
      <c r="A568" s="2">
        <v>56243</v>
      </c>
      <c r="B568" t="s">
        <v>1160</v>
      </c>
      <c r="C568" t="s">
        <v>1065</v>
      </c>
      <c r="D568" s="2">
        <v>214574</v>
      </c>
      <c r="E568" t="s">
        <v>1293</v>
      </c>
    </row>
    <row r="569" spans="1:5" x14ac:dyDescent="0.25">
      <c r="A569" s="2">
        <v>10000745</v>
      </c>
      <c r="B569" t="s">
        <v>1161</v>
      </c>
      <c r="C569" t="s">
        <v>1065</v>
      </c>
      <c r="D569" s="2">
        <v>214574</v>
      </c>
      <c r="E569" t="s">
        <v>1294</v>
      </c>
    </row>
    <row r="570" spans="1:5" x14ac:dyDescent="0.25">
      <c r="A570" s="2">
        <v>10003441</v>
      </c>
      <c r="B570" t="s">
        <v>1162</v>
      </c>
      <c r="C570" t="s">
        <v>1065</v>
      </c>
      <c r="D570" s="2">
        <v>214574</v>
      </c>
      <c r="E570" t="s">
        <v>1295</v>
      </c>
    </row>
    <row r="571" spans="1:5" x14ac:dyDescent="0.25">
      <c r="A571" s="2">
        <v>10010697</v>
      </c>
      <c r="B571" t="s">
        <v>1163</v>
      </c>
      <c r="C571" t="s">
        <v>1065</v>
      </c>
      <c r="D571" s="2">
        <v>214574</v>
      </c>
      <c r="E571" t="s">
        <v>1296</v>
      </c>
    </row>
    <row r="572" spans="1:5" x14ac:dyDescent="0.25">
      <c r="A572" s="2">
        <v>10012156</v>
      </c>
      <c r="B572" t="s">
        <v>1164</v>
      </c>
      <c r="C572" t="s">
        <v>1065</v>
      </c>
      <c r="D572" s="2">
        <v>214574</v>
      </c>
      <c r="E572" t="s">
        <v>1297</v>
      </c>
    </row>
    <row r="573" spans="1:5" x14ac:dyDescent="0.25">
      <c r="A573" s="2">
        <v>10051936</v>
      </c>
      <c r="B573" t="s">
        <v>1159</v>
      </c>
      <c r="C573" t="s">
        <v>1065</v>
      </c>
      <c r="D573" s="2">
        <v>214574</v>
      </c>
      <c r="E573" t="s">
        <v>1292</v>
      </c>
    </row>
    <row r="574" spans="1:5" x14ac:dyDescent="0.25">
      <c r="A574" s="2">
        <v>10051938</v>
      </c>
      <c r="B574" t="s">
        <v>1160</v>
      </c>
      <c r="C574" t="s">
        <v>1065</v>
      </c>
      <c r="D574" s="2">
        <v>214574</v>
      </c>
      <c r="E574" t="s">
        <v>1293</v>
      </c>
    </row>
    <row r="575" spans="1:5" s="4" customFormat="1" x14ac:dyDescent="0.25">
      <c r="A575" s="3">
        <v>10000465</v>
      </c>
      <c r="B575" s="4" t="s">
        <v>1165</v>
      </c>
      <c r="C575" s="4" t="s">
        <v>1066</v>
      </c>
      <c r="D575" s="3">
        <v>214574</v>
      </c>
      <c r="E575" s="4" t="s">
        <v>1298</v>
      </c>
    </row>
    <row r="576" spans="1:5" x14ac:dyDescent="0.25">
      <c r="A576" s="2">
        <v>10053607</v>
      </c>
      <c r="B576" t="s">
        <v>1166</v>
      </c>
      <c r="C576" t="s">
        <v>1067</v>
      </c>
      <c r="D576" s="2">
        <v>214601</v>
      </c>
      <c r="E576" t="s">
        <v>1299</v>
      </c>
    </row>
    <row r="577" spans="1:5" x14ac:dyDescent="0.25">
      <c r="A577" s="2">
        <v>51591</v>
      </c>
      <c r="B577" t="s">
        <v>1167</v>
      </c>
      <c r="C577" t="s">
        <v>1068</v>
      </c>
      <c r="D577" s="2">
        <v>214601</v>
      </c>
      <c r="E577" t="s">
        <v>1300</v>
      </c>
    </row>
    <row r="578" spans="1:5" x14ac:dyDescent="0.25">
      <c r="A578" s="2">
        <v>60919</v>
      </c>
      <c r="B578" t="s">
        <v>1168</v>
      </c>
      <c r="C578" t="s">
        <v>1068</v>
      </c>
      <c r="D578" s="2">
        <v>214601</v>
      </c>
      <c r="E578" t="s">
        <v>1301</v>
      </c>
    </row>
    <row r="579" spans="1:5" x14ac:dyDescent="0.25">
      <c r="A579" s="2">
        <v>25963</v>
      </c>
      <c r="B579" t="s">
        <v>1169</v>
      </c>
      <c r="C579" t="s">
        <v>1069</v>
      </c>
      <c r="D579" s="2">
        <v>214601</v>
      </c>
      <c r="E579" t="s">
        <v>1302</v>
      </c>
    </row>
    <row r="580" spans="1:5" x14ac:dyDescent="0.25">
      <c r="A580" s="2">
        <v>25963</v>
      </c>
      <c r="B580" t="s">
        <v>1169</v>
      </c>
      <c r="C580" t="s">
        <v>1069</v>
      </c>
      <c r="D580" s="2">
        <v>214601</v>
      </c>
      <c r="E580" t="s">
        <v>1302</v>
      </c>
    </row>
    <row r="581" spans="1:5" x14ac:dyDescent="0.25">
      <c r="A581" s="2">
        <v>25963</v>
      </c>
      <c r="B581" t="s">
        <v>1169</v>
      </c>
      <c r="C581" t="s">
        <v>1069</v>
      </c>
      <c r="D581" s="2">
        <v>214601</v>
      </c>
      <c r="E581" t="s">
        <v>1302</v>
      </c>
    </row>
    <row r="582" spans="1:5" x14ac:dyDescent="0.25">
      <c r="A582" s="2">
        <v>25963</v>
      </c>
      <c r="B582" t="s">
        <v>1169</v>
      </c>
      <c r="C582" t="s">
        <v>1069</v>
      </c>
      <c r="D582" s="2">
        <v>214601</v>
      </c>
      <c r="E582" t="s">
        <v>1302</v>
      </c>
    </row>
    <row r="583" spans="1:5" x14ac:dyDescent="0.25">
      <c r="A583" s="2">
        <v>26357</v>
      </c>
      <c r="B583" t="s">
        <v>1170</v>
      </c>
      <c r="C583" t="s">
        <v>1069</v>
      </c>
      <c r="D583" s="2">
        <v>214601</v>
      </c>
      <c r="E583" t="s">
        <v>1303</v>
      </c>
    </row>
    <row r="584" spans="1:5" x14ac:dyDescent="0.25">
      <c r="A584" s="2">
        <v>26357</v>
      </c>
      <c r="B584" t="s">
        <v>1170</v>
      </c>
      <c r="C584" t="s">
        <v>1069</v>
      </c>
      <c r="D584" s="2">
        <v>214601</v>
      </c>
      <c r="E584" t="s">
        <v>1303</v>
      </c>
    </row>
    <row r="585" spans="1:5" x14ac:dyDescent="0.25">
      <c r="A585" s="2">
        <v>26357</v>
      </c>
      <c r="B585" t="s">
        <v>1170</v>
      </c>
      <c r="C585" t="s">
        <v>1069</v>
      </c>
      <c r="D585" s="2">
        <v>214601</v>
      </c>
      <c r="E585" t="s">
        <v>1303</v>
      </c>
    </row>
    <row r="586" spans="1:5" x14ac:dyDescent="0.25">
      <c r="A586" s="2">
        <v>10001553</v>
      </c>
      <c r="B586" t="s">
        <v>1171</v>
      </c>
      <c r="C586" t="s">
        <v>1069</v>
      </c>
      <c r="D586" s="2">
        <v>214601</v>
      </c>
      <c r="E586" t="s">
        <v>1304</v>
      </c>
    </row>
    <row r="587" spans="1:5" x14ac:dyDescent="0.25">
      <c r="A587" s="2">
        <v>10002391</v>
      </c>
      <c r="B587" t="s">
        <v>1172</v>
      </c>
      <c r="C587" t="s">
        <v>1069</v>
      </c>
      <c r="D587" s="2">
        <v>214601</v>
      </c>
      <c r="E587" t="s">
        <v>1305</v>
      </c>
    </row>
    <row r="588" spans="1:5" x14ac:dyDescent="0.25">
      <c r="A588" s="2">
        <v>10006105</v>
      </c>
      <c r="B588" t="s">
        <v>1173</v>
      </c>
      <c r="C588" t="s">
        <v>1069</v>
      </c>
      <c r="D588" s="2">
        <v>214601</v>
      </c>
      <c r="E588" t="s">
        <v>1306</v>
      </c>
    </row>
    <row r="589" spans="1:5" x14ac:dyDescent="0.25">
      <c r="A589" s="2">
        <v>10012353</v>
      </c>
      <c r="B589" t="s">
        <v>1170</v>
      </c>
      <c r="C589" t="s">
        <v>1069</v>
      </c>
      <c r="D589" s="2">
        <v>214601</v>
      </c>
      <c r="E589" t="s">
        <v>1303</v>
      </c>
    </row>
    <row r="590" spans="1:5" x14ac:dyDescent="0.25">
      <c r="A590" s="2">
        <v>10012441</v>
      </c>
      <c r="B590" t="s">
        <v>1169</v>
      </c>
      <c r="C590" t="s">
        <v>1069</v>
      </c>
      <c r="D590" s="2">
        <v>214601</v>
      </c>
      <c r="E590" t="s">
        <v>1302</v>
      </c>
    </row>
    <row r="591" spans="1:5" x14ac:dyDescent="0.25">
      <c r="A591" s="2">
        <v>31880</v>
      </c>
      <c r="B591" t="s">
        <v>1174</v>
      </c>
      <c r="C591" t="s">
        <v>1070</v>
      </c>
      <c r="D591" s="2">
        <v>214601</v>
      </c>
      <c r="E591" t="s">
        <v>1307</v>
      </c>
    </row>
    <row r="592" spans="1:5" x14ac:dyDescent="0.25">
      <c r="A592" s="2">
        <v>56441</v>
      </c>
      <c r="B592" t="s">
        <v>1175</v>
      </c>
      <c r="C592" t="s">
        <v>1070</v>
      </c>
      <c r="D592" s="2">
        <v>214601</v>
      </c>
      <c r="E592" t="s">
        <v>1308</v>
      </c>
    </row>
    <row r="593" spans="1:5" x14ac:dyDescent="0.25">
      <c r="A593" s="2">
        <v>56441</v>
      </c>
      <c r="B593" t="s">
        <v>1175</v>
      </c>
      <c r="C593" t="s">
        <v>1070</v>
      </c>
      <c r="D593" s="2">
        <v>214601</v>
      </c>
      <c r="E593" t="s">
        <v>1308</v>
      </c>
    </row>
    <row r="594" spans="1:5" x14ac:dyDescent="0.25">
      <c r="A594" s="2">
        <v>56441</v>
      </c>
      <c r="B594" t="s">
        <v>1175</v>
      </c>
      <c r="C594" t="s">
        <v>1070</v>
      </c>
      <c r="D594" s="2">
        <v>214601</v>
      </c>
      <c r="E594" t="s">
        <v>1308</v>
      </c>
    </row>
    <row r="595" spans="1:5" x14ac:dyDescent="0.25">
      <c r="A595" s="2">
        <v>56441</v>
      </c>
      <c r="B595" t="s">
        <v>1175</v>
      </c>
      <c r="C595" t="s">
        <v>1070</v>
      </c>
      <c r="D595" s="2">
        <v>214601</v>
      </c>
      <c r="E595" t="s">
        <v>1308</v>
      </c>
    </row>
    <row r="596" spans="1:5" x14ac:dyDescent="0.25">
      <c r="A596" s="2">
        <v>56441</v>
      </c>
      <c r="B596" t="s">
        <v>1175</v>
      </c>
      <c r="C596" t="s">
        <v>1070</v>
      </c>
      <c r="D596" s="2">
        <v>214601</v>
      </c>
      <c r="E596" t="s">
        <v>1308</v>
      </c>
    </row>
    <row r="597" spans="1:5" x14ac:dyDescent="0.25">
      <c r="A597" s="2">
        <v>10050795</v>
      </c>
      <c r="B597" t="s">
        <v>1176</v>
      </c>
      <c r="C597" t="s">
        <v>1070</v>
      </c>
      <c r="D597" s="2">
        <v>214601</v>
      </c>
      <c r="E597" t="s">
        <v>1309</v>
      </c>
    </row>
    <row r="598" spans="1:5" x14ac:dyDescent="0.25">
      <c r="A598" s="2">
        <v>10051148</v>
      </c>
      <c r="B598" t="s">
        <v>1175</v>
      </c>
      <c r="C598" t="s">
        <v>1070</v>
      </c>
      <c r="D598" s="2">
        <v>214601</v>
      </c>
      <c r="E598" t="s">
        <v>1308</v>
      </c>
    </row>
    <row r="599" spans="1:5" x14ac:dyDescent="0.25">
      <c r="A599" s="2">
        <v>23854</v>
      </c>
      <c r="B599" t="s">
        <v>1177</v>
      </c>
      <c r="C599" t="s">
        <v>1071</v>
      </c>
      <c r="D599" s="2">
        <v>214601</v>
      </c>
      <c r="E599" t="s">
        <v>1310</v>
      </c>
    </row>
    <row r="600" spans="1:5" x14ac:dyDescent="0.25">
      <c r="A600" s="2">
        <v>23854</v>
      </c>
      <c r="B600" t="s">
        <v>1177</v>
      </c>
      <c r="C600" t="s">
        <v>1071</v>
      </c>
      <c r="D600" s="2">
        <v>214601</v>
      </c>
      <c r="E600" t="s">
        <v>1310</v>
      </c>
    </row>
    <row r="601" spans="1:5" x14ac:dyDescent="0.25">
      <c r="A601" s="2">
        <v>23854</v>
      </c>
      <c r="B601" t="s">
        <v>1177</v>
      </c>
      <c r="C601" t="s">
        <v>1071</v>
      </c>
      <c r="D601" s="2">
        <v>214601</v>
      </c>
      <c r="E601" t="s">
        <v>1310</v>
      </c>
    </row>
    <row r="602" spans="1:5" x14ac:dyDescent="0.25">
      <c r="A602" s="2">
        <v>23854</v>
      </c>
      <c r="B602" t="s">
        <v>1177</v>
      </c>
      <c r="C602" t="s">
        <v>1071</v>
      </c>
      <c r="D602" s="2">
        <v>214601</v>
      </c>
      <c r="E602" t="s">
        <v>1310</v>
      </c>
    </row>
    <row r="603" spans="1:5" x14ac:dyDescent="0.25">
      <c r="A603" s="2">
        <v>34842</v>
      </c>
      <c r="B603" t="s">
        <v>1178</v>
      </c>
      <c r="C603" t="s">
        <v>1071</v>
      </c>
      <c r="D603" s="2">
        <v>214601</v>
      </c>
      <c r="E603" t="s">
        <v>1311</v>
      </c>
    </row>
    <row r="604" spans="1:5" x14ac:dyDescent="0.25">
      <c r="A604" s="2">
        <v>34853</v>
      </c>
      <c r="B604" t="s">
        <v>1179</v>
      </c>
      <c r="C604" t="s">
        <v>1071</v>
      </c>
      <c r="D604" s="2">
        <v>214601</v>
      </c>
      <c r="E604" t="s">
        <v>1312</v>
      </c>
    </row>
    <row r="605" spans="1:5" x14ac:dyDescent="0.25">
      <c r="A605" s="2">
        <v>37228</v>
      </c>
      <c r="B605" t="s">
        <v>1180</v>
      </c>
      <c r="C605" t="s">
        <v>1071</v>
      </c>
      <c r="D605" s="2">
        <v>214601</v>
      </c>
      <c r="E605" t="s">
        <v>1313</v>
      </c>
    </row>
    <row r="606" spans="1:5" x14ac:dyDescent="0.25">
      <c r="A606" s="2">
        <v>10000423</v>
      </c>
      <c r="B606" t="s">
        <v>1177</v>
      </c>
      <c r="C606" t="s">
        <v>1071</v>
      </c>
      <c r="D606" s="2">
        <v>214601</v>
      </c>
      <c r="E606" t="s">
        <v>1310</v>
      </c>
    </row>
    <row r="607" spans="1:5" x14ac:dyDescent="0.25">
      <c r="A607" s="2">
        <v>10004452</v>
      </c>
      <c r="B607" t="s">
        <v>1178</v>
      </c>
      <c r="C607" t="s">
        <v>1071</v>
      </c>
      <c r="D607" s="2">
        <v>214601</v>
      </c>
      <c r="E607" t="s">
        <v>1311</v>
      </c>
    </row>
    <row r="608" spans="1:5" x14ac:dyDescent="0.25">
      <c r="A608" s="2">
        <v>10005208</v>
      </c>
      <c r="B608" t="s">
        <v>1181</v>
      </c>
      <c r="C608" t="s">
        <v>1071</v>
      </c>
      <c r="D608" s="2">
        <v>214601</v>
      </c>
      <c r="E608" t="s">
        <v>1314</v>
      </c>
    </row>
    <row r="609" spans="1:5" x14ac:dyDescent="0.25">
      <c r="A609" s="2">
        <v>1507</v>
      </c>
      <c r="B609" t="s">
        <v>1182</v>
      </c>
      <c r="C609" t="s">
        <v>1072</v>
      </c>
      <c r="D609" s="2">
        <v>214601</v>
      </c>
      <c r="E609" t="s">
        <v>1315</v>
      </c>
    </row>
    <row r="610" spans="1:5" x14ac:dyDescent="0.25">
      <c r="A610" s="2">
        <v>1507</v>
      </c>
      <c r="B610" t="s">
        <v>1182</v>
      </c>
      <c r="C610" t="s">
        <v>1072</v>
      </c>
      <c r="D610" s="2">
        <v>214601</v>
      </c>
      <c r="E610" t="s">
        <v>1315</v>
      </c>
    </row>
    <row r="611" spans="1:5" x14ac:dyDescent="0.25">
      <c r="A611" s="2">
        <v>1507</v>
      </c>
      <c r="B611" t="s">
        <v>1182</v>
      </c>
      <c r="C611" t="s">
        <v>1072</v>
      </c>
      <c r="D611" s="2">
        <v>214601</v>
      </c>
      <c r="E611" t="s">
        <v>1315</v>
      </c>
    </row>
    <row r="612" spans="1:5" x14ac:dyDescent="0.25">
      <c r="A612" s="2">
        <v>1507</v>
      </c>
      <c r="B612" t="s">
        <v>1182</v>
      </c>
      <c r="C612" t="s">
        <v>1072</v>
      </c>
      <c r="D612" s="2">
        <v>214601</v>
      </c>
      <c r="E612" t="s">
        <v>1315</v>
      </c>
    </row>
    <row r="613" spans="1:5" x14ac:dyDescent="0.25">
      <c r="A613" s="2">
        <v>10000955</v>
      </c>
      <c r="B613" t="s">
        <v>1182</v>
      </c>
      <c r="C613" t="s">
        <v>1072</v>
      </c>
      <c r="D613" s="2">
        <v>214601</v>
      </c>
      <c r="E613" t="s">
        <v>1315</v>
      </c>
    </row>
    <row r="614" spans="1:5" x14ac:dyDescent="0.25">
      <c r="A614" s="2">
        <v>10008111</v>
      </c>
      <c r="B614" t="s">
        <v>1183</v>
      </c>
      <c r="C614" t="s">
        <v>1072</v>
      </c>
      <c r="D614" s="2">
        <v>214601</v>
      </c>
      <c r="E614" t="s">
        <v>1316</v>
      </c>
    </row>
    <row r="615" spans="1:5" x14ac:dyDescent="0.25">
      <c r="A615" s="2">
        <v>1515</v>
      </c>
      <c r="B615" t="s">
        <v>1184</v>
      </c>
      <c r="C615" t="s">
        <v>1073</v>
      </c>
      <c r="D615" s="2">
        <v>214601</v>
      </c>
      <c r="E615" t="s">
        <v>1317</v>
      </c>
    </row>
    <row r="616" spans="1:5" x14ac:dyDescent="0.25">
      <c r="A616" s="2">
        <v>1515</v>
      </c>
      <c r="B616" t="s">
        <v>1184</v>
      </c>
      <c r="C616" t="s">
        <v>1073</v>
      </c>
      <c r="D616" s="2">
        <v>214601</v>
      </c>
      <c r="E616" t="s">
        <v>1317</v>
      </c>
    </row>
    <row r="617" spans="1:5" x14ac:dyDescent="0.25">
      <c r="A617" s="2">
        <v>1515</v>
      </c>
      <c r="B617" t="s">
        <v>1184</v>
      </c>
      <c r="C617" t="s">
        <v>1073</v>
      </c>
      <c r="D617" s="2">
        <v>214601</v>
      </c>
      <c r="E617" t="s">
        <v>1317</v>
      </c>
    </row>
    <row r="618" spans="1:5" x14ac:dyDescent="0.25">
      <c r="A618" s="2">
        <v>1515</v>
      </c>
      <c r="B618" t="s">
        <v>1184</v>
      </c>
      <c r="C618" t="s">
        <v>1073</v>
      </c>
      <c r="D618" s="2">
        <v>214601</v>
      </c>
      <c r="E618" t="s">
        <v>1317</v>
      </c>
    </row>
    <row r="619" spans="1:5" x14ac:dyDescent="0.25">
      <c r="A619" s="2">
        <v>10000424</v>
      </c>
      <c r="B619" t="s">
        <v>1184</v>
      </c>
      <c r="C619" t="s">
        <v>1073</v>
      </c>
      <c r="D619" s="2">
        <v>214601</v>
      </c>
      <c r="E619" t="s">
        <v>1317</v>
      </c>
    </row>
    <row r="620" spans="1:5" x14ac:dyDescent="0.25">
      <c r="A620" s="2">
        <v>10000726</v>
      </c>
      <c r="B620" t="s">
        <v>1185</v>
      </c>
      <c r="C620" t="s">
        <v>1073</v>
      </c>
      <c r="D620" s="2">
        <v>214601</v>
      </c>
      <c r="E620" t="s">
        <v>1318</v>
      </c>
    </row>
    <row r="621" spans="1:5" x14ac:dyDescent="0.25">
      <c r="A621" s="2">
        <v>10000640</v>
      </c>
      <c r="B621" t="s">
        <v>1186</v>
      </c>
      <c r="C621" t="s">
        <v>1074</v>
      </c>
      <c r="D621" s="2">
        <v>214601</v>
      </c>
      <c r="E621" t="s">
        <v>1319</v>
      </c>
    </row>
    <row r="622" spans="1:5" s="4" customFormat="1" x14ac:dyDescent="0.25">
      <c r="A622" s="3">
        <v>10000642</v>
      </c>
      <c r="B622" s="4" t="s">
        <v>1187</v>
      </c>
      <c r="C622" s="4" t="s">
        <v>1074</v>
      </c>
      <c r="D622" s="3">
        <v>214601</v>
      </c>
      <c r="E622" s="4" t="s">
        <v>1320</v>
      </c>
    </row>
    <row r="623" spans="1:5" x14ac:dyDescent="0.25">
      <c r="A623" s="2">
        <v>26717</v>
      </c>
      <c r="B623" t="s">
        <v>1188</v>
      </c>
      <c r="C623" t="s">
        <v>1075</v>
      </c>
      <c r="D623" s="2">
        <v>217751</v>
      </c>
      <c r="E623" t="s">
        <v>1321</v>
      </c>
    </row>
    <row r="624" spans="1:5" x14ac:dyDescent="0.25">
      <c r="A624" s="2">
        <v>26717</v>
      </c>
      <c r="B624" t="s">
        <v>1188</v>
      </c>
      <c r="C624" t="s">
        <v>1075</v>
      </c>
      <c r="D624" s="2">
        <v>217751</v>
      </c>
      <c r="E624" t="s">
        <v>1321</v>
      </c>
    </row>
    <row r="625" spans="1:5" x14ac:dyDescent="0.25">
      <c r="A625" s="2">
        <v>26717</v>
      </c>
      <c r="B625" t="s">
        <v>1188</v>
      </c>
      <c r="C625" t="s">
        <v>1075</v>
      </c>
      <c r="D625" s="2">
        <v>217751</v>
      </c>
      <c r="E625" t="s">
        <v>1321</v>
      </c>
    </row>
    <row r="626" spans="1:5" x14ac:dyDescent="0.25">
      <c r="A626" s="2">
        <v>26717</v>
      </c>
      <c r="B626" t="s">
        <v>1188</v>
      </c>
      <c r="C626" t="s">
        <v>1075</v>
      </c>
      <c r="D626" s="2">
        <v>217751</v>
      </c>
      <c r="E626" t="s">
        <v>1321</v>
      </c>
    </row>
    <row r="627" spans="1:5" x14ac:dyDescent="0.25">
      <c r="A627" s="2">
        <v>26717</v>
      </c>
      <c r="B627" t="s">
        <v>1188</v>
      </c>
      <c r="C627" t="s">
        <v>1075</v>
      </c>
      <c r="D627" s="2">
        <v>217751</v>
      </c>
      <c r="E627" t="s">
        <v>1321</v>
      </c>
    </row>
    <row r="628" spans="1:5" x14ac:dyDescent="0.25">
      <c r="A628" s="2">
        <v>26717</v>
      </c>
      <c r="B628" t="s">
        <v>1188</v>
      </c>
      <c r="C628" t="s">
        <v>1075</v>
      </c>
      <c r="D628" s="2">
        <v>217751</v>
      </c>
      <c r="E628" t="s">
        <v>1321</v>
      </c>
    </row>
    <row r="629" spans="1:5" x14ac:dyDescent="0.25">
      <c r="A629" s="2">
        <v>26717</v>
      </c>
      <c r="B629" t="s">
        <v>1188</v>
      </c>
      <c r="C629" t="s">
        <v>1075</v>
      </c>
      <c r="D629" s="2">
        <v>217751</v>
      </c>
      <c r="E629" t="s">
        <v>1321</v>
      </c>
    </row>
    <row r="630" spans="1:5" x14ac:dyDescent="0.25">
      <c r="A630" s="2">
        <v>29766</v>
      </c>
      <c r="B630" t="s">
        <v>1189</v>
      </c>
      <c r="C630" t="s">
        <v>1075</v>
      </c>
      <c r="D630" s="2">
        <v>217751</v>
      </c>
      <c r="E630" t="s">
        <v>1322</v>
      </c>
    </row>
    <row r="631" spans="1:5" x14ac:dyDescent="0.25">
      <c r="A631" s="2">
        <v>29767</v>
      </c>
      <c r="B631" t="s">
        <v>1190</v>
      </c>
      <c r="C631" t="s">
        <v>1075</v>
      </c>
      <c r="D631" s="2">
        <v>217751</v>
      </c>
      <c r="E631" t="s">
        <v>1323</v>
      </c>
    </row>
    <row r="632" spans="1:5" x14ac:dyDescent="0.25">
      <c r="A632" s="2">
        <v>29768</v>
      </c>
      <c r="B632" t="s">
        <v>1191</v>
      </c>
      <c r="C632" t="s">
        <v>1075</v>
      </c>
      <c r="D632" s="2">
        <v>217751</v>
      </c>
      <c r="E632" t="s">
        <v>1324</v>
      </c>
    </row>
    <row r="633" spans="1:5" x14ac:dyDescent="0.25">
      <c r="A633" s="2">
        <v>34965</v>
      </c>
      <c r="B633" t="s">
        <v>1192</v>
      </c>
      <c r="C633" t="s">
        <v>1075</v>
      </c>
      <c r="D633" s="2">
        <v>217751</v>
      </c>
      <c r="E633" t="s">
        <v>1325</v>
      </c>
    </row>
    <row r="634" spans="1:5" x14ac:dyDescent="0.25">
      <c r="A634" s="2">
        <v>34965</v>
      </c>
      <c r="B634" t="s">
        <v>1192</v>
      </c>
      <c r="C634" t="s">
        <v>1075</v>
      </c>
      <c r="D634" s="2">
        <v>217751</v>
      </c>
      <c r="E634" t="s">
        <v>1325</v>
      </c>
    </row>
    <row r="635" spans="1:5" x14ac:dyDescent="0.25">
      <c r="A635" s="2">
        <v>35205</v>
      </c>
      <c r="B635" t="s">
        <v>1193</v>
      </c>
      <c r="C635" t="s">
        <v>1075</v>
      </c>
      <c r="D635" s="2">
        <v>217751</v>
      </c>
      <c r="E635" t="s">
        <v>1326</v>
      </c>
    </row>
    <row r="636" spans="1:5" x14ac:dyDescent="0.25">
      <c r="A636" s="2">
        <v>36954</v>
      </c>
      <c r="B636" t="s">
        <v>1194</v>
      </c>
      <c r="C636" t="s">
        <v>1075</v>
      </c>
      <c r="D636" s="2">
        <v>217751</v>
      </c>
      <c r="E636" t="s">
        <v>1327</v>
      </c>
    </row>
    <row r="637" spans="1:5" x14ac:dyDescent="0.25">
      <c r="A637" s="2">
        <v>37452</v>
      </c>
      <c r="B637" t="s">
        <v>1195</v>
      </c>
      <c r="C637" t="s">
        <v>1075</v>
      </c>
      <c r="D637" s="2">
        <v>217751</v>
      </c>
      <c r="E637" t="s">
        <v>1328</v>
      </c>
    </row>
    <row r="638" spans="1:5" x14ac:dyDescent="0.25">
      <c r="A638" s="2">
        <v>60649</v>
      </c>
      <c r="B638" t="s">
        <v>1196</v>
      </c>
      <c r="C638" t="s">
        <v>1075</v>
      </c>
      <c r="D638" s="2">
        <v>217751</v>
      </c>
      <c r="E638" t="s">
        <v>1329</v>
      </c>
    </row>
    <row r="639" spans="1:5" x14ac:dyDescent="0.25">
      <c r="A639" s="2">
        <v>10000887</v>
      </c>
      <c r="B639" t="s">
        <v>1197</v>
      </c>
      <c r="C639" t="s">
        <v>1075</v>
      </c>
      <c r="D639" s="2">
        <v>217751</v>
      </c>
      <c r="E639" t="s">
        <v>1330</v>
      </c>
    </row>
    <row r="640" spans="1:5" x14ac:dyDescent="0.25">
      <c r="A640" s="2">
        <v>10001869</v>
      </c>
      <c r="B640" t="s">
        <v>1188</v>
      </c>
      <c r="C640" t="s">
        <v>1075</v>
      </c>
      <c r="D640" s="2">
        <v>217751</v>
      </c>
      <c r="E640" t="s">
        <v>1321</v>
      </c>
    </row>
    <row r="641" spans="1:5" x14ac:dyDescent="0.25">
      <c r="A641" s="2">
        <v>10002022</v>
      </c>
      <c r="B641" t="s">
        <v>1189</v>
      </c>
      <c r="C641" t="s">
        <v>1075</v>
      </c>
      <c r="D641" s="2">
        <v>217751</v>
      </c>
      <c r="E641" t="s">
        <v>1331</v>
      </c>
    </row>
    <row r="642" spans="1:5" x14ac:dyDescent="0.25">
      <c r="A642" s="2">
        <v>10002023</v>
      </c>
      <c r="B642" t="s">
        <v>1190</v>
      </c>
      <c r="C642" t="s">
        <v>1075</v>
      </c>
      <c r="D642" s="2">
        <v>217751</v>
      </c>
      <c r="E642" t="s">
        <v>1323</v>
      </c>
    </row>
    <row r="643" spans="1:5" x14ac:dyDescent="0.25">
      <c r="A643" s="2">
        <v>10002024</v>
      </c>
      <c r="B643" t="s">
        <v>1191</v>
      </c>
      <c r="C643" t="s">
        <v>1075</v>
      </c>
      <c r="D643" s="2">
        <v>217751</v>
      </c>
      <c r="E643" t="s">
        <v>1324</v>
      </c>
    </row>
    <row r="644" spans="1:5" x14ac:dyDescent="0.25">
      <c r="A644" s="2">
        <v>10002025</v>
      </c>
      <c r="B644" t="s">
        <v>1198</v>
      </c>
      <c r="C644" t="s">
        <v>1075</v>
      </c>
      <c r="D644" s="2">
        <v>217751</v>
      </c>
      <c r="E644" t="s">
        <v>1332</v>
      </c>
    </row>
    <row r="645" spans="1:5" x14ac:dyDescent="0.25">
      <c r="A645" s="2">
        <v>10002027</v>
      </c>
      <c r="B645" t="s">
        <v>1188</v>
      </c>
      <c r="C645" t="s">
        <v>1075</v>
      </c>
      <c r="D645" s="2">
        <v>217751</v>
      </c>
      <c r="E645" t="s">
        <v>1333</v>
      </c>
    </row>
    <row r="646" spans="1:5" x14ac:dyDescent="0.25">
      <c r="A646" s="2">
        <v>10002689</v>
      </c>
      <c r="B646" t="s">
        <v>1199</v>
      </c>
      <c r="C646" t="s">
        <v>1075</v>
      </c>
      <c r="D646" s="2">
        <v>217751</v>
      </c>
      <c r="E646" t="s">
        <v>1334</v>
      </c>
    </row>
    <row r="647" spans="1:5" x14ac:dyDescent="0.25">
      <c r="A647" s="2">
        <v>10002848</v>
      </c>
      <c r="B647" t="s">
        <v>1200</v>
      </c>
      <c r="C647" t="s">
        <v>1075</v>
      </c>
      <c r="D647" s="2">
        <v>217751</v>
      </c>
      <c r="E647" t="s">
        <v>1335</v>
      </c>
    </row>
    <row r="648" spans="1:5" x14ac:dyDescent="0.25">
      <c r="A648" s="2">
        <v>10003170</v>
      </c>
      <c r="B648" t="s">
        <v>1201</v>
      </c>
      <c r="C648" t="s">
        <v>1075</v>
      </c>
      <c r="D648" s="2">
        <v>217751</v>
      </c>
      <c r="E648" t="s">
        <v>1336</v>
      </c>
    </row>
    <row r="649" spans="1:5" x14ac:dyDescent="0.25">
      <c r="A649" s="2">
        <v>10005048</v>
      </c>
      <c r="B649" t="s">
        <v>1194</v>
      </c>
      <c r="C649" t="s">
        <v>1075</v>
      </c>
      <c r="D649" s="2">
        <v>217751</v>
      </c>
      <c r="E649" t="s">
        <v>1327</v>
      </c>
    </row>
    <row r="650" spans="1:5" x14ac:dyDescent="0.25">
      <c r="A650" s="2">
        <v>10005357</v>
      </c>
      <c r="B650" t="s">
        <v>1202</v>
      </c>
      <c r="C650" t="s">
        <v>1075</v>
      </c>
      <c r="D650" s="2">
        <v>217751</v>
      </c>
      <c r="E650" t="s">
        <v>1337</v>
      </c>
    </row>
    <row r="651" spans="1:5" x14ac:dyDescent="0.25">
      <c r="A651" s="2">
        <v>10005736</v>
      </c>
      <c r="B651" t="s">
        <v>1203</v>
      </c>
      <c r="C651" t="s">
        <v>1075</v>
      </c>
      <c r="D651" s="2">
        <v>217751</v>
      </c>
      <c r="E651" t="s">
        <v>1338</v>
      </c>
    </row>
    <row r="652" spans="1:5" x14ac:dyDescent="0.25">
      <c r="A652" s="2">
        <v>10006249</v>
      </c>
      <c r="B652" t="s">
        <v>1204</v>
      </c>
      <c r="C652" t="s">
        <v>1075</v>
      </c>
      <c r="D652" s="2">
        <v>217751</v>
      </c>
      <c r="E652" t="s">
        <v>1339</v>
      </c>
    </row>
    <row r="653" spans="1:5" x14ac:dyDescent="0.25">
      <c r="A653" s="2">
        <v>10006276</v>
      </c>
      <c r="B653" t="s">
        <v>1192</v>
      </c>
      <c r="C653" t="s">
        <v>1075</v>
      </c>
      <c r="D653" s="2">
        <v>217751</v>
      </c>
      <c r="E653" t="s">
        <v>1325</v>
      </c>
    </row>
    <row r="654" spans="1:5" x14ac:dyDescent="0.25">
      <c r="A654" s="2">
        <v>10006298</v>
      </c>
      <c r="B654" t="s">
        <v>1205</v>
      </c>
      <c r="C654" t="s">
        <v>1075</v>
      </c>
      <c r="D654" s="2">
        <v>217751</v>
      </c>
      <c r="E654" t="s">
        <v>1340</v>
      </c>
    </row>
    <row r="655" spans="1:5" x14ac:dyDescent="0.25">
      <c r="A655" s="2">
        <v>10006444</v>
      </c>
      <c r="B655" t="s">
        <v>1188</v>
      </c>
      <c r="C655" t="s">
        <v>1075</v>
      </c>
      <c r="D655" s="2">
        <v>217751</v>
      </c>
      <c r="E655" t="s">
        <v>1341</v>
      </c>
    </row>
    <row r="656" spans="1:5" x14ac:dyDescent="0.25">
      <c r="A656" s="2">
        <v>10006730</v>
      </c>
      <c r="B656" t="s">
        <v>1193</v>
      </c>
      <c r="C656" t="s">
        <v>1075</v>
      </c>
      <c r="D656" s="2">
        <v>217751</v>
      </c>
      <c r="E656" t="s">
        <v>1326</v>
      </c>
    </row>
    <row r="657" spans="1:5" x14ac:dyDescent="0.25">
      <c r="A657" s="2">
        <v>10006777</v>
      </c>
      <c r="B657" t="s">
        <v>1206</v>
      </c>
      <c r="C657" t="s">
        <v>1075</v>
      </c>
      <c r="D657" s="2">
        <v>217751</v>
      </c>
      <c r="E657" t="s">
        <v>1342</v>
      </c>
    </row>
    <row r="658" spans="1:5" x14ac:dyDescent="0.25">
      <c r="A658" s="2">
        <v>10006803</v>
      </c>
      <c r="B658" t="s">
        <v>1207</v>
      </c>
      <c r="C658" t="s">
        <v>1075</v>
      </c>
      <c r="D658" s="2">
        <v>217751</v>
      </c>
      <c r="E658" t="s">
        <v>1343</v>
      </c>
    </row>
    <row r="659" spans="1:5" x14ac:dyDescent="0.25">
      <c r="A659" s="2">
        <v>10006838</v>
      </c>
      <c r="B659" t="s">
        <v>1208</v>
      </c>
      <c r="C659" t="s">
        <v>1075</v>
      </c>
      <c r="D659" s="2">
        <v>217751</v>
      </c>
      <c r="E659" t="s">
        <v>1344</v>
      </c>
    </row>
    <row r="660" spans="1:5" x14ac:dyDescent="0.25">
      <c r="A660" s="2">
        <v>10006839</v>
      </c>
      <c r="B660" t="s">
        <v>1209</v>
      </c>
      <c r="C660" t="s">
        <v>1075</v>
      </c>
      <c r="D660" s="2">
        <v>217751</v>
      </c>
      <c r="E660" t="s">
        <v>1345</v>
      </c>
    </row>
    <row r="661" spans="1:5" x14ac:dyDescent="0.25">
      <c r="A661" s="2">
        <v>10007304</v>
      </c>
      <c r="B661" t="s">
        <v>1210</v>
      </c>
      <c r="C661" t="s">
        <v>1075</v>
      </c>
      <c r="D661" s="2">
        <v>217751</v>
      </c>
      <c r="E661" t="s">
        <v>1346</v>
      </c>
    </row>
    <row r="662" spans="1:5" x14ac:dyDescent="0.25">
      <c r="A662" s="2">
        <v>10007357</v>
      </c>
      <c r="B662" t="s">
        <v>1211</v>
      </c>
      <c r="C662" t="s">
        <v>1075</v>
      </c>
      <c r="D662" s="2">
        <v>217751</v>
      </c>
      <c r="E662" t="s">
        <v>1347</v>
      </c>
    </row>
    <row r="663" spans="1:5" x14ac:dyDescent="0.25">
      <c r="A663" s="2">
        <v>10008071</v>
      </c>
      <c r="B663" t="s">
        <v>1190</v>
      </c>
      <c r="C663" t="s">
        <v>1075</v>
      </c>
      <c r="D663" s="2">
        <v>217751</v>
      </c>
      <c r="E663" t="s">
        <v>1348</v>
      </c>
    </row>
    <row r="664" spans="1:5" x14ac:dyDescent="0.25">
      <c r="A664" s="2">
        <v>10008101</v>
      </c>
      <c r="B664" t="s">
        <v>1188</v>
      </c>
      <c r="C664" t="s">
        <v>1075</v>
      </c>
      <c r="D664" s="2">
        <v>217751</v>
      </c>
      <c r="E664" t="s">
        <v>1349</v>
      </c>
    </row>
    <row r="665" spans="1:5" s="4" customFormat="1" x14ac:dyDescent="0.25">
      <c r="A665" s="3">
        <v>10008394</v>
      </c>
      <c r="B665" s="4" t="s">
        <v>1212</v>
      </c>
      <c r="C665" s="4" t="s">
        <v>1075</v>
      </c>
      <c r="D665" s="3">
        <v>217751</v>
      </c>
      <c r="E665" s="4" t="s">
        <v>1350</v>
      </c>
    </row>
    <row r="666" spans="1:5" x14ac:dyDescent="0.25">
      <c r="A666" s="2">
        <v>26717</v>
      </c>
      <c r="B666" t="s">
        <v>1188</v>
      </c>
      <c r="C666" t="s">
        <v>1075</v>
      </c>
      <c r="D666" s="2">
        <v>219000</v>
      </c>
      <c r="E666" t="s">
        <v>1321</v>
      </c>
    </row>
    <row r="667" spans="1:5" x14ac:dyDescent="0.25">
      <c r="A667" s="2">
        <v>26717</v>
      </c>
      <c r="B667" t="s">
        <v>1188</v>
      </c>
      <c r="C667" t="s">
        <v>1075</v>
      </c>
      <c r="D667" s="2">
        <v>219000</v>
      </c>
      <c r="E667" t="s">
        <v>1321</v>
      </c>
    </row>
    <row r="668" spans="1:5" x14ac:dyDescent="0.25">
      <c r="A668" s="2">
        <v>34631</v>
      </c>
      <c r="B668" t="s">
        <v>742</v>
      </c>
      <c r="C668" t="s">
        <v>1075</v>
      </c>
      <c r="D668" s="2">
        <v>219000</v>
      </c>
      <c r="E668" t="s">
        <v>894</v>
      </c>
    </row>
    <row r="669" spans="1:5" x14ac:dyDescent="0.25">
      <c r="A669" s="2">
        <v>34965</v>
      </c>
      <c r="B669" t="s">
        <v>1192</v>
      </c>
      <c r="C669" t="s">
        <v>1075</v>
      </c>
      <c r="D669" s="2">
        <v>219000</v>
      </c>
      <c r="E669" t="s">
        <v>1325</v>
      </c>
    </row>
    <row r="670" spans="1:5" x14ac:dyDescent="0.25">
      <c r="A670" s="2">
        <v>35205</v>
      </c>
      <c r="B670" t="s">
        <v>1193</v>
      </c>
      <c r="C670" t="s">
        <v>1075</v>
      </c>
      <c r="D670" s="2">
        <v>219000</v>
      </c>
      <c r="E670" t="s">
        <v>1326</v>
      </c>
    </row>
    <row r="671" spans="1:5" x14ac:dyDescent="0.25">
      <c r="A671" s="2">
        <v>36413</v>
      </c>
      <c r="B671" t="s">
        <v>744</v>
      </c>
      <c r="C671" t="s">
        <v>1075</v>
      </c>
      <c r="D671" s="2">
        <v>219000</v>
      </c>
      <c r="E671" t="s">
        <v>896</v>
      </c>
    </row>
    <row r="672" spans="1:5" x14ac:dyDescent="0.25">
      <c r="A672" s="2">
        <v>37452</v>
      </c>
      <c r="B672" t="s">
        <v>1195</v>
      </c>
      <c r="C672" t="s">
        <v>1075</v>
      </c>
      <c r="D672" s="2">
        <v>219000</v>
      </c>
      <c r="E672" t="s">
        <v>1328</v>
      </c>
    </row>
    <row r="673" spans="1:5" x14ac:dyDescent="0.25">
      <c r="A673" s="2">
        <v>60649</v>
      </c>
      <c r="B673" t="s">
        <v>1196</v>
      </c>
      <c r="C673" t="s">
        <v>1075</v>
      </c>
      <c r="D673" s="2">
        <v>219000</v>
      </c>
      <c r="E673" t="s">
        <v>1329</v>
      </c>
    </row>
    <row r="674" spans="1:5" x14ac:dyDescent="0.25">
      <c r="A674" s="2">
        <v>10003011</v>
      </c>
      <c r="B674" t="s">
        <v>776</v>
      </c>
      <c r="C674" t="s">
        <v>1075</v>
      </c>
      <c r="D674" s="2">
        <v>219000</v>
      </c>
      <c r="E674" t="s">
        <v>930</v>
      </c>
    </row>
    <row r="675" spans="1:5" x14ac:dyDescent="0.25">
      <c r="A675" s="2">
        <v>10004850</v>
      </c>
      <c r="B675" t="s">
        <v>820</v>
      </c>
      <c r="C675" t="s">
        <v>1075</v>
      </c>
      <c r="D675" s="2">
        <v>219000</v>
      </c>
      <c r="E675" t="s">
        <v>981</v>
      </c>
    </row>
    <row r="676" spans="1:5" x14ac:dyDescent="0.25">
      <c r="A676" s="2">
        <v>10005503</v>
      </c>
      <c r="B676" t="s">
        <v>821</v>
      </c>
      <c r="C676" t="s">
        <v>1075</v>
      </c>
      <c r="D676" s="2">
        <v>219000</v>
      </c>
      <c r="E676" t="s">
        <v>982</v>
      </c>
    </row>
    <row r="677" spans="1:5" x14ac:dyDescent="0.25">
      <c r="A677" s="2">
        <v>10005612</v>
      </c>
      <c r="B677" t="s">
        <v>1083</v>
      </c>
      <c r="C677" t="s">
        <v>1075</v>
      </c>
      <c r="D677" s="2">
        <v>219000</v>
      </c>
      <c r="E677" t="s">
        <v>1216</v>
      </c>
    </row>
    <row r="678" spans="1:5" x14ac:dyDescent="0.25">
      <c r="A678" s="2">
        <v>10005858</v>
      </c>
      <c r="B678" t="s">
        <v>707</v>
      </c>
      <c r="C678" t="s">
        <v>1075</v>
      </c>
      <c r="D678" s="2">
        <v>219000</v>
      </c>
      <c r="E678" t="s">
        <v>858</v>
      </c>
    </row>
    <row r="679" spans="1:5" x14ac:dyDescent="0.25">
      <c r="A679" s="2">
        <v>10006012</v>
      </c>
      <c r="B679" t="s">
        <v>1084</v>
      </c>
      <c r="C679" t="s">
        <v>1075</v>
      </c>
      <c r="D679" s="2">
        <v>219000</v>
      </c>
      <c r="E679" t="s">
        <v>1217</v>
      </c>
    </row>
    <row r="680" spans="1:5" x14ac:dyDescent="0.25">
      <c r="A680" s="2">
        <v>10006013</v>
      </c>
      <c r="B680" t="s">
        <v>1085</v>
      </c>
      <c r="C680" t="s">
        <v>1075</v>
      </c>
      <c r="D680" s="2">
        <v>219000</v>
      </c>
      <c r="E680" t="s">
        <v>1218</v>
      </c>
    </row>
    <row r="681" spans="1:5" x14ac:dyDescent="0.25">
      <c r="A681" s="2">
        <v>10006107</v>
      </c>
      <c r="B681" t="s">
        <v>822</v>
      </c>
      <c r="C681" t="s">
        <v>1075</v>
      </c>
      <c r="D681" s="2">
        <v>219000</v>
      </c>
      <c r="E681" t="s">
        <v>983</v>
      </c>
    </row>
    <row r="682" spans="1:5" x14ac:dyDescent="0.25">
      <c r="A682" s="2">
        <v>10006323</v>
      </c>
      <c r="B682" t="s">
        <v>825</v>
      </c>
      <c r="C682" t="s">
        <v>1075</v>
      </c>
      <c r="D682" s="2">
        <v>219000</v>
      </c>
      <c r="E682" t="s">
        <v>986</v>
      </c>
    </row>
    <row r="683" spans="1:5" x14ac:dyDescent="0.25">
      <c r="A683" s="2">
        <v>10006324</v>
      </c>
      <c r="B683" t="s">
        <v>826</v>
      </c>
      <c r="C683" t="s">
        <v>1075</v>
      </c>
      <c r="D683" s="2">
        <v>219000</v>
      </c>
      <c r="E683" t="s">
        <v>987</v>
      </c>
    </row>
    <row r="684" spans="1:5" x14ac:dyDescent="0.25">
      <c r="A684" s="2">
        <v>10006325</v>
      </c>
      <c r="B684" t="s">
        <v>827</v>
      </c>
      <c r="C684" t="s">
        <v>1075</v>
      </c>
      <c r="D684" s="2">
        <v>219000</v>
      </c>
      <c r="E684" t="s">
        <v>988</v>
      </c>
    </row>
    <row r="685" spans="1:5" x14ac:dyDescent="0.25">
      <c r="A685" s="2">
        <v>10006326</v>
      </c>
      <c r="B685" t="s">
        <v>708</v>
      </c>
      <c r="C685" t="s">
        <v>1075</v>
      </c>
      <c r="D685" s="2">
        <v>219000</v>
      </c>
      <c r="E685" t="s">
        <v>859</v>
      </c>
    </row>
    <row r="686" spans="1:5" x14ac:dyDescent="0.25">
      <c r="A686" s="2">
        <v>10006356</v>
      </c>
      <c r="B686" t="s">
        <v>823</v>
      </c>
      <c r="C686" t="s">
        <v>1075</v>
      </c>
      <c r="D686" s="2">
        <v>219000</v>
      </c>
      <c r="E686" t="s">
        <v>984</v>
      </c>
    </row>
    <row r="687" spans="1:5" x14ac:dyDescent="0.25">
      <c r="A687" s="2">
        <v>10006357</v>
      </c>
      <c r="B687" t="s">
        <v>828</v>
      </c>
      <c r="C687" t="s">
        <v>1075</v>
      </c>
      <c r="D687" s="2">
        <v>219000</v>
      </c>
      <c r="E687" t="s">
        <v>989</v>
      </c>
    </row>
    <row r="688" spans="1:5" x14ac:dyDescent="0.25">
      <c r="A688" s="2">
        <v>10006361</v>
      </c>
      <c r="B688" t="s">
        <v>1089</v>
      </c>
      <c r="C688" t="s">
        <v>1075</v>
      </c>
      <c r="D688" s="2">
        <v>219000</v>
      </c>
      <c r="E688" t="s">
        <v>1222</v>
      </c>
    </row>
    <row r="689" spans="1:5" x14ac:dyDescent="0.25">
      <c r="A689" s="2">
        <v>10006555</v>
      </c>
      <c r="B689" t="s">
        <v>701</v>
      </c>
      <c r="C689" t="s">
        <v>1075</v>
      </c>
      <c r="D689" s="2">
        <v>219000</v>
      </c>
      <c r="E689" t="s">
        <v>851</v>
      </c>
    </row>
    <row r="690" spans="1:5" x14ac:dyDescent="0.25">
      <c r="A690" s="2">
        <v>10006556</v>
      </c>
      <c r="B690" t="s">
        <v>711</v>
      </c>
      <c r="C690" t="s">
        <v>1075</v>
      </c>
      <c r="D690" s="2">
        <v>219000</v>
      </c>
      <c r="E690" t="s">
        <v>862</v>
      </c>
    </row>
    <row r="691" spans="1:5" x14ac:dyDescent="0.25">
      <c r="A691" s="2">
        <v>10006556</v>
      </c>
      <c r="B691" t="s">
        <v>711</v>
      </c>
      <c r="C691" t="s">
        <v>1075</v>
      </c>
      <c r="D691" s="2">
        <v>219000</v>
      </c>
      <c r="E691" t="s">
        <v>862</v>
      </c>
    </row>
    <row r="692" spans="1:5" x14ac:dyDescent="0.25">
      <c r="A692" s="2">
        <v>10006675</v>
      </c>
      <c r="B692" t="s">
        <v>712</v>
      </c>
      <c r="C692" t="s">
        <v>1075</v>
      </c>
      <c r="D692" s="2">
        <v>219000</v>
      </c>
      <c r="E692" t="s">
        <v>863</v>
      </c>
    </row>
    <row r="693" spans="1:5" x14ac:dyDescent="0.25">
      <c r="A693" s="2">
        <v>10006675</v>
      </c>
      <c r="B693" t="s">
        <v>712</v>
      </c>
      <c r="C693" t="s">
        <v>1075</v>
      </c>
      <c r="D693" s="2">
        <v>219000</v>
      </c>
      <c r="E693" t="s">
        <v>863</v>
      </c>
    </row>
    <row r="694" spans="1:5" x14ac:dyDescent="0.25">
      <c r="A694" s="2">
        <v>10006737</v>
      </c>
      <c r="B694" t="s">
        <v>690</v>
      </c>
      <c r="C694" t="s">
        <v>1075</v>
      </c>
      <c r="D694" s="2">
        <v>219000</v>
      </c>
      <c r="E694" t="s">
        <v>840</v>
      </c>
    </row>
    <row r="695" spans="1:5" x14ac:dyDescent="0.25">
      <c r="A695" s="2">
        <v>10006738</v>
      </c>
      <c r="B695" t="s">
        <v>691</v>
      </c>
      <c r="C695" t="s">
        <v>1075</v>
      </c>
      <c r="D695" s="2">
        <v>219000</v>
      </c>
      <c r="E695" t="s">
        <v>841</v>
      </c>
    </row>
    <row r="696" spans="1:5" x14ac:dyDescent="0.25">
      <c r="A696" s="2">
        <v>10006743</v>
      </c>
      <c r="B696" t="s">
        <v>682</v>
      </c>
      <c r="C696" t="s">
        <v>1075</v>
      </c>
      <c r="D696" s="2">
        <v>219000</v>
      </c>
      <c r="E696" t="s">
        <v>832</v>
      </c>
    </row>
    <row r="697" spans="1:5" x14ac:dyDescent="0.25">
      <c r="A697" s="2">
        <v>10006744</v>
      </c>
      <c r="B697" t="s">
        <v>683</v>
      </c>
      <c r="C697" t="s">
        <v>1075</v>
      </c>
      <c r="D697" s="2">
        <v>219000</v>
      </c>
      <c r="E697" t="s">
        <v>833</v>
      </c>
    </row>
    <row r="698" spans="1:5" x14ac:dyDescent="0.25">
      <c r="A698" s="2">
        <v>10006778</v>
      </c>
      <c r="B698" t="s">
        <v>703</v>
      </c>
      <c r="C698" t="s">
        <v>1075</v>
      </c>
      <c r="D698" s="2">
        <v>219000</v>
      </c>
      <c r="E698" t="s">
        <v>853</v>
      </c>
    </row>
    <row r="699" spans="1:5" x14ac:dyDescent="0.25">
      <c r="A699" s="2">
        <v>10006800</v>
      </c>
      <c r="B699" t="s">
        <v>709</v>
      </c>
      <c r="C699" t="s">
        <v>1075</v>
      </c>
      <c r="D699" s="2">
        <v>219000</v>
      </c>
      <c r="E699" t="s">
        <v>860</v>
      </c>
    </row>
    <row r="700" spans="1:5" x14ac:dyDescent="0.25">
      <c r="A700" s="2">
        <v>10006805</v>
      </c>
      <c r="B700" t="s">
        <v>710</v>
      </c>
      <c r="C700" t="s">
        <v>1075</v>
      </c>
      <c r="D700" s="2">
        <v>219000</v>
      </c>
      <c r="E700" t="s">
        <v>861</v>
      </c>
    </row>
    <row r="701" spans="1:5" x14ac:dyDescent="0.25">
      <c r="A701" s="2">
        <v>10006949</v>
      </c>
      <c r="B701" t="s">
        <v>723</v>
      </c>
      <c r="C701" t="s">
        <v>1075</v>
      </c>
      <c r="D701" s="2">
        <v>219000</v>
      </c>
      <c r="E701" t="s">
        <v>874</v>
      </c>
    </row>
    <row r="702" spans="1:5" x14ac:dyDescent="0.25">
      <c r="A702" s="2">
        <v>10007278</v>
      </c>
      <c r="B702" t="s">
        <v>724</v>
      </c>
      <c r="C702" t="s">
        <v>1075</v>
      </c>
      <c r="D702" s="2">
        <v>219000</v>
      </c>
      <c r="E702" t="s">
        <v>875</v>
      </c>
    </row>
    <row r="703" spans="1:5" x14ac:dyDescent="0.25">
      <c r="A703" s="2">
        <v>10007305</v>
      </c>
      <c r="B703" t="s">
        <v>725</v>
      </c>
      <c r="C703" t="s">
        <v>1075</v>
      </c>
      <c r="D703" s="2">
        <v>219000</v>
      </c>
      <c r="E703" t="s">
        <v>876</v>
      </c>
    </row>
    <row r="704" spans="1:5" x14ac:dyDescent="0.25">
      <c r="A704" s="2">
        <v>10007308</v>
      </c>
      <c r="B704" t="s">
        <v>829</v>
      </c>
      <c r="C704" t="s">
        <v>1075</v>
      </c>
      <c r="D704" s="2">
        <v>219000</v>
      </c>
      <c r="E704" t="s">
        <v>990</v>
      </c>
    </row>
    <row r="705" spans="1:5" x14ac:dyDescent="0.25">
      <c r="A705" s="2">
        <v>10007340</v>
      </c>
      <c r="B705" t="s">
        <v>728</v>
      </c>
      <c r="C705" t="s">
        <v>1075</v>
      </c>
      <c r="D705" s="2">
        <v>219000</v>
      </c>
      <c r="E705" t="s">
        <v>879</v>
      </c>
    </row>
    <row r="706" spans="1:5" x14ac:dyDescent="0.25">
      <c r="A706" s="2">
        <v>10007341</v>
      </c>
      <c r="B706" t="s">
        <v>704</v>
      </c>
      <c r="C706" t="s">
        <v>1075</v>
      </c>
      <c r="D706" s="2">
        <v>219000</v>
      </c>
      <c r="E706" t="s">
        <v>854</v>
      </c>
    </row>
    <row r="707" spans="1:5" x14ac:dyDescent="0.25">
      <c r="A707" s="2">
        <v>10007506</v>
      </c>
      <c r="B707" t="s">
        <v>730</v>
      </c>
      <c r="C707" t="s">
        <v>1075</v>
      </c>
      <c r="D707" s="2">
        <v>219000</v>
      </c>
      <c r="E707" t="s">
        <v>881</v>
      </c>
    </row>
    <row r="708" spans="1:5" x14ac:dyDescent="0.25">
      <c r="A708" s="2">
        <v>10007541</v>
      </c>
      <c r="B708" t="s">
        <v>729</v>
      </c>
      <c r="C708" t="s">
        <v>1075</v>
      </c>
      <c r="D708" s="2">
        <v>219000</v>
      </c>
      <c r="E708" t="s">
        <v>880</v>
      </c>
    </row>
    <row r="709" spans="1:5" x14ac:dyDescent="0.25">
      <c r="A709" s="2">
        <v>10007627</v>
      </c>
      <c r="B709" t="s">
        <v>713</v>
      </c>
      <c r="C709" t="s">
        <v>1075</v>
      </c>
      <c r="D709" s="2">
        <v>219000</v>
      </c>
      <c r="E709" t="s">
        <v>864</v>
      </c>
    </row>
    <row r="710" spans="1:5" x14ac:dyDescent="0.25">
      <c r="A710" s="2">
        <v>10007629</v>
      </c>
      <c r="B710" t="s">
        <v>715</v>
      </c>
      <c r="C710" t="s">
        <v>1075</v>
      </c>
      <c r="D710" s="2">
        <v>219000</v>
      </c>
      <c r="E710" t="s">
        <v>866</v>
      </c>
    </row>
    <row r="711" spans="1:5" x14ac:dyDescent="0.25">
      <c r="A711" s="2">
        <v>10007630</v>
      </c>
      <c r="B711" t="s">
        <v>716</v>
      </c>
      <c r="C711" t="s">
        <v>1075</v>
      </c>
      <c r="D711" s="2">
        <v>219000</v>
      </c>
      <c r="E711" t="s">
        <v>867</v>
      </c>
    </row>
    <row r="712" spans="1:5" x14ac:dyDescent="0.25">
      <c r="A712" s="2">
        <v>10007653</v>
      </c>
      <c r="B712" t="s">
        <v>714</v>
      </c>
      <c r="C712" t="s">
        <v>1075</v>
      </c>
      <c r="D712" s="2">
        <v>219000</v>
      </c>
      <c r="E712" t="s">
        <v>865</v>
      </c>
    </row>
    <row r="713" spans="1:5" x14ac:dyDescent="0.25">
      <c r="A713" s="2">
        <v>10007734</v>
      </c>
      <c r="B713" t="s">
        <v>726</v>
      </c>
      <c r="C713" t="s">
        <v>1075</v>
      </c>
      <c r="D713" s="2">
        <v>219000</v>
      </c>
      <c r="E713" t="s">
        <v>877</v>
      </c>
    </row>
    <row r="714" spans="1:5" x14ac:dyDescent="0.25">
      <c r="A714" s="2">
        <v>10008194</v>
      </c>
      <c r="B714" t="s">
        <v>776</v>
      </c>
      <c r="C714" t="s">
        <v>1351</v>
      </c>
      <c r="D714" s="2">
        <v>219000</v>
      </c>
      <c r="E714" t="s">
        <v>931</v>
      </c>
    </row>
    <row r="715" spans="1:5" x14ac:dyDescent="0.25">
      <c r="A715" s="2">
        <v>10008301</v>
      </c>
      <c r="B715" t="s">
        <v>684</v>
      </c>
      <c r="C715" t="s">
        <v>1075</v>
      </c>
      <c r="D715" s="2">
        <v>219000</v>
      </c>
      <c r="E715" t="s">
        <v>834</v>
      </c>
    </row>
    <row r="716" spans="1:5" x14ac:dyDescent="0.25">
      <c r="A716" s="2">
        <v>10008404</v>
      </c>
      <c r="B716" t="s">
        <v>1090</v>
      </c>
      <c r="C716" t="s">
        <v>1075</v>
      </c>
      <c r="D716" s="2">
        <v>219000</v>
      </c>
      <c r="E716" t="s">
        <v>1223</v>
      </c>
    </row>
    <row r="717" spans="1:5" x14ac:dyDescent="0.25">
      <c r="A717" s="2">
        <v>10008405</v>
      </c>
      <c r="B717" t="s">
        <v>1091</v>
      </c>
      <c r="C717" t="s">
        <v>1075</v>
      </c>
      <c r="D717" s="2">
        <v>219000</v>
      </c>
      <c r="E717" t="s">
        <v>1224</v>
      </c>
    </row>
    <row r="718" spans="1:5" x14ac:dyDescent="0.25">
      <c r="A718" s="2">
        <v>10008406</v>
      </c>
      <c r="B718" t="s">
        <v>1092</v>
      </c>
      <c r="C718" t="s">
        <v>1075</v>
      </c>
      <c r="D718" s="2">
        <v>219000</v>
      </c>
      <c r="E718" t="s">
        <v>1225</v>
      </c>
    </row>
    <row r="719" spans="1:5" x14ac:dyDescent="0.25">
      <c r="A719" s="2">
        <v>10008407</v>
      </c>
      <c r="B719" t="s">
        <v>1093</v>
      </c>
      <c r="C719" t="s">
        <v>1075</v>
      </c>
      <c r="D719" s="2">
        <v>219000</v>
      </c>
      <c r="E719" t="s">
        <v>1226</v>
      </c>
    </row>
    <row r="720" spans="1:5" x14ac:dyDescent="0.25">
      <c r="A720" s="2">
        <v>10008522</v>
      </c>
      <c r="B720" t="s">
        <v>824</v>
      </c>
      <c r="C720" t="s">
        <v>1075</v>
      </c>
      <c r="D720" s="2">
        <v>219000</v>
      </c>
      <c r="E720" t="s">
        <v>985</v>
      </c>
    </row>
    <row r="721" spans="1:5" x14ac:dyDescent="0.25">
      <c r="A721" s="2">
        <v>10008526</v>
      </c>
      <c r="B721" t="s">
        <v>830</v>
      </c>
      <c r="C721" t="s">
        <v>1075</v>
      </c>
      <c r="D721" s="2">
        <v>219000</v>
      </c>
      <c r="E721" t="s">
        <v>991</v>
      </c>
    </row>
    <row r="722" spans="1:5" s="4" customFormat="1" x14ac:dyDescent="0.25">
      <c r="A722" s="3">
        <v>10008580</v>
      </c>
      <c r="B722" s="4" t="s">
        <v>717</v>
      </c>
      <c r="C722" s="4" t="s">
        <v>1075</v>
      </c>
      <c r="D722" s="3">
        <v>219000</v>
      </c>
      <c r="E722" s="4" t="s">
        <v>868</v>
      </c>
    </row>
    <row r="723" spans="1:5" x14ac:dyDescent="0.25">
      <c r="A723" s="2">
        <v>10002543</v>
      </c>
      <c r="B723" t="s">
        <v>178</v>
      </c>
      <c r="C723" t="s">
        <v>1076</v>
      </c>
      <c r="D723" s="2">
        <v>219990</v>
      </c>
      <c r="E723" t="s">
        <v>232</v>
      </c>
    </row>
    <row r="724" spans="1:5" x14ac:dyDescent="0.25">
      <c r="A724" s="2">
        <v>10005416</v>
      </c>
      <c r="B724" t="s">
        <v>181</v>
      </c>
      <c r="C724" t="s">
        <v>1076</v>
      </c>
      <c r="D724" s="2">
        <v>219990</v>
      </c>
      <c r="E724" t="s">
        <v>236</v>
      </c>
    </row>
    <row r="725" spans="1:5" x14ac:dyDescent="0.25">
      <c r="A725" s="2">
        <v>10002543</v>
      </c>
      <c r="B725" t="s">
        <v>178</v>
      </c>
      <c r="C725" t="s">
        <v>1077</v>
      </c>
      <c r="D725" s="2">
        <v>219990</v>
      </c>
      <c r="E725" t="s">
        <v>232</v>
      </c>
    </row>
    <row r="726" spans="1:5" x14ac:dyDescent="0.25">
      <c r="A726" s="2">
        <v>10006742</v>
      </c>
      <c r="B726" t="s">
        <v>817</v>
      </c>
      <c r="C726" t="s">
        <v>1078</v>
      </c>
      <c r="D726" s="2">
        <v>219990</v>
      </c>
      <c r="E726" t="s">
        <v>977</v>
      </c>
    </row>
    <row r="727" spans="1:5" x14ac:dyDescent="0.25">
      <c r="A727" s="2">
        <v>10007468</v>
      </c>
      <c r="B727" t="s">
        <v>811</v>
      </c>
      <c r="C727" t="s">
        <v>1078</v>
      </c>
      <c r="D727" s="2">
        <v>219990</v>
      </c>
      <c r="E727" t="s">
        <v>968</v>
      </c>
    </row>
    <row r="728" spans="1:5" x14ac:dyDescent="0.25">
      <c r="A728" s="2">
        <v>10007470</v>
      </c>
      <c r="B728" t="s">
        <v>812</v>
      </c>
      <c r="C728" t="s">
        <v>1078</v>
      </c>
      <c r="D728" s="2">
        <v>219990</v>
      </c>
      <c r="E728" t="s">
        <v>969</v>
      </c>
    </row>
    <row r="729" spans="1:5" x14ac:dyDescent="0.25">
      <c r="A729" s="2">
        <v>10007791</v>
      </c>
      <c r="B729" t="s">
        <v>706</v>
      </c>
      <c r="C729" t="s">
        <v>1078</v>
      </c>
      <c r="D729" s="2">
        <v>219990</v>
      </c>
      <c r="E729" t="s">
        <v>857</v>
      </c>
    </row>
    <row r="730" spans="1:5" x14ac:dyDescent="0.25">
      <c r="A730" s="2">
        <v>10008177</v>
      </c>
      <c r="B730" t="s">
        <v>817</v>
      </c>
      <c r="C730" t="s">
        <v>1078</v>
      </c>
      <c r="D730" s="2">
        <v>219990</v>
      </c>
      <c r="E730" t="s">
        <v>979</v>
      </c>
    </row>
    <row r="731" spans="1:5" x14ac:dyDescent="0.25">
      <c r="A731" s="2">
        <v>10008178</v>
      </c>
      <c r="B731" t="s">
        <v>819</v>
      </c>
      <c r="C731" t="s">
        <v>1078</v>
      </c>
      <c r="D731" s="2">
        <v>219990</v>
      </c>
      <c r="E731" t="s">
        <v>980</v>
      </c>
    </row>
    <row r="732" spans="1:5" x14ac:dyDescent="0.25">
      <c r="A732" s="2">
        <v>10008304</v>
      </c>
      <c r="B732" t="s">
        <v>815</v>
      </c>
      <c r="C732" t="s">
        <v>1078</v>
      </c>
      <c r="D732" s="2">
        <v>219990</v>
      </c>
      <c r="E732" t="s">
        <v>972</v>
      </c>
    </row>
    <row r="733" spans="1:5" x14ac:dyDescent="0.25">
      <c r="A733" s="2">
        <v>10008491</v>
      </c>
      <c r="B733" t="s">
        <v>816</v>
      </c>
      <c r="C733" t="s">
        <v>1078</v>
      </c>
      <c r="D733" s="2">
        <v>219990</v>
      </c>
      <c r="E733" t="s">
        <v>973</v>
      </c>
    </row>
    <row r="734" spans="1:5" x14ac:dyDescent="0.25">
      <c r="A734" s="2">
        <v>10005858</v>
      </c>
      <c r="B734" t="s">
        <v>707</v>
      </c>
      <c r="C734" t="s">
        <v>1079</v>
      </c>
      <c r="D734" s="2">
        <v>219990</v>
      </c>
      <c r="E734" t="s">
        <v>858</v>
      </c>
    </row>
    <row r="735" spans="1:5" x14ac:dyDescent="0.25">
      <c r="A735" s="2">
        <v>10006326</v>
      </c>
      <c r="B735" t="s">
        <v>708</v>
      </c>
      <c r="C735" t="s">
        <v>1079</v>
      </c>
      <c r="D735" s="2">
        <v>219990</v>
      </c>
      <c r="E735" t="s">
        <v>859</v>
      </c>
    </row>
    <row r="736" spans="1:5" x14ac:dyDescent="0.25">
      <c r="A736" s="2">
        <v>10006555</v>
      </c>
      <c r="B736" t="s">
        <v>701</v>
      </c>
      <c r="C736" t="s">
        <v>1079</v>
      </c>
      <c r="D736" s="2">
        <v>219990</v>
      </c>
      <c r="E736" t="s">
        <v>851</v>
      </c>
    </row>
    <row r="737" spans="1:7" x14ac:dyDescent="0.25">
      <c r="A737" s="2">
        <v>10006556</v>
      </c>
      <c r="B737" t="s">
        <v>711</v>
      </c>
      <c r="C737" t="s">
        <v>1079</v>
      </c>
      <c r="D737" s="2">
        <v>219990</v>
      </c>
      <c r="E737" t="s">
        <v>862</v>
      </c>
    </row>
    <row r="749" spans="1:7" x14ac:dyDescent="0.25">
      <c r="G749" t="s">
        <v>25</v>
      </c>
    </row>
  </sheetData>
  <sheetProtection password="F269" sheet="1" objects="1" scenarios="1"/>
  <customSheetViews>
    <customSheetView guid="{8F648618-FB37-4C6A-8730-0AC22D88A7E4}">
      <pane ySplit="1" topLeftCell="A2" activePane="bottomLeft" state="frozen"/>
      <selection pane="bottomLeft" activeCell="E737" sqref="E737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3</vt:i4>
      </vt:variant>
    </vt:vector>
  </HeadingPairs>
  <TitlesOfParts>
    <vt:vector size="9" baseType="lpstr">
      <vt:lpstr>neumask</vt:lpstr>
      <vt:lpstr>recordsystem</vt:lpstr>
      <vt:lpstr>data</vt:lpstr>
      <vt:lpstr>material ident</vt:lpstr>
      <vt:lpstr>farbe ident</vt:lpstr>
      <vt:lpstr>Tabelle4</vt:lpstr>
      <vt:lpstr>active</vt:lpstr>
      <vt:lpstr>neumask!Druckbereich</vt:lpstr>
      <vt:lpstr>OrderNumber</vt:lpstr>
    </vt:vector>
  </TitlesOfParts>
  <Company>TENTE-ROLLEN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Gouadjie</dc:creator>
  <cp:lastModifiedBy>Pierre Magnin</cp:lastModifiedBy>
  <cp:lastPrinted>2014-10-28T13:39:16Z</cp:lastPrinted>
  <dcterms:created xsi:type="dcterms:W3CDTF">2014-01-20T13:42:12Z</dcterms:created>
  <dcterms:modified xsi:type="dcterms:W3CDTF">2014-11-05T11:09:20Z</dcterms:modified>
</cp:coreProperties>
</file>