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yriamgehin/Desktop/"/>
    </mc:Choice>
  </mc:AlternateContent>
  <xr:revisionPtr revIDLastSave="0" documentId="13_ncr:1_{0C17428A-1B83-4148-868B-0EB793062D19}" xr6:coauthVersionLast="36" xr6:coauthVersionMax="36" xr10:uidLastSave="{00000000-0000-0000-0000-000000000000}"/>
  <bookViews>
    <workbookView xWindow="0" yWindow="460" windowWidth="28800" windowHeight="16280" xr2:uid="{3B0DB29C-859D-514A-BB01-C88283E3E198}"/>
  </bookViews>
  <sheets>
    <sheet name="DEVIS" sheetId="1" r:id="rId1"/>
    <sheet name="DETAIL PRESTATIONS" sheetId="2" r:id="rId2"/>
  </sheets>
  <definedNames>
    <definedName name="DemolitionFosseSeptiqueRaccordementReseau">'DETAIL PRESTATIONS'!$B$12:$B$21</definedName>
    <definedName name="ListePrestations">'DETAIL PRESTATIONS'!$K$2:$K$3</definedName>
    <definedName name="ListePrestations2">'DETAIL PRESTATIONS'!$J$2:$J$3</definedName>
    <definedName name="PrestationsBase">"Tarifs{Prestations}"</definedName>
    <definedName name="RemplacementToiture">'DETAIL PRESTATIONS'!$B$2:$B$11</definedName>
    <definedName name="Tarifs">Tableau2[[PRESTATIONS]:[ZONE 4]]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K3" i="2"/>
  <c r="K2" i="2"/>
  <c r="G11" i="1" l="1"/>
  <c r="G24" i="1" l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23" i="1"/>
  <c r="H23" i="1" s="1"/>
  <c r="H34" i="1" l="1"/>
  <c r="H35" i="1" l="1"/>
  <c r="H36" i="1" s="1"/>
  <c r="E40" i="1" l="1"/>
  <c r="E41" i="1" s="1"/>
</calcChain>
</file>

<file path=xl/sharedStrings.xml><?xml version="1.0" encoding="utf-8"?>
<sst xmlns="http://schemas.openxmlformats.org/spreadsheetml/2006/main" count="51" uniqueCount="40">
  <si>
    <t>PRESTATIONS</t>
  </si>
  <si>
    <t>Démontage et évacuation des tuiles</t>
  </si>
  <si>
    <t>Réalisation sous-toiture</t>
  </si>
  <si>
    <t>Remise en place des tuiles neuves</t>
  </si>
  <si>
    <t>Prix unitaire</t>
  </si>
  <si>
    <t>Montant H.T.</t>
  </si>
  <si>
    <t>Nature des travaux</t>
  </si>
  <si>
    <t>Montage &amp; démontage de l'échafaudage (forfait)</t>
  </si>
  <si>
    <t>Total hors taxes</t>
  </si>
  <si>
    <t>TVA</t>
  </si>
  <si>
    <t>Total TTC</t>
  </si>
  <si>
    <t xml:space="preserve">NATURE DES TRAVAUX </t>
  </si>
  <si>
    <t>Conditions de règlement :</t>
  </si>
  <si>
    <t>Acompte de 30% au commencement des travaux :</t>
  </si>
  <si>
    <t>Solde à la livraison :</t>
  </si>
  <si>
    <t>FORFAIT</t>
  </si>
  <si>
    <t>ZONE 1</t>
  </si>
  <si>
    <t>ZONE 2</t>
  </si>
  <si>
    <t>ZONE 4</t>
  </si>
  <si>
    <t>RemplacementToiture</t>
  </si>
  <si>
    <t>Vidange de la fosse septique</t>
  </si>
  <si>
    <t>Démolition de la fosse septique</t>
  </si>
  <si>
    <t>DemolitionFosseSeptiqueRaccordementReseau</t>
  </si>
  <si>
    <t>Remplissage de la fosse septique et compactage</t>
  </si>
  <si>
    <t>Découpe béton et enrobé</t>
  </si>
  <si>
    <t>Fouille avec évacuation</t>
  </si>
  <si>
    <t>Pose tuyaux avec accessoires</t>
  </si>
  <si>
    <t>Rebouchage et compactage</t>
  </si>
  <si>
    <t>Remise en place béton et enrobé</t>
  </si>
  <si>
    <t>Zone</t>
  </si>
  <si>
    <t>u</t>
  </si>
  <si>
    <t>Qté</t>
  </si>
  <si>
    <r>
      <t>m</t>
    </r>
    <r>
      <rPr>
        <vertAlign val="superscript"/>
        <sz val="14"/>
        <color theme="1"/>
        <rFont val="Calibri (Corps)"/>
      </rPr>
      <t>2</t>
    </r>
  </si>
  <si>
    <r>
      <t>m</t>
    </r>
    <r>
      <rPr>
        <vertAlign val="superscript"/>
        <sz val="14"/>
        <color theme="1"/>
        <rFont val="Calibri (Corps)"/>
      </rPr>
      <t>2</t>
    </r>
    <r>
      <rPr>
        <sz val="14"/>
        <color theme="1"/>
        <rFont val="Calibri"/>
        <family val="2"/>
        <scheme val="minor"/>
      </rPr>
      <t/>
    </r>
  </si>
  <si>
    <t>REMPLACEMENT DE LA TOITURE</t>
  </si>
  <si>
    <t>DEMOLITION DE LA FOSSE SEPTIQUE ET RACCORDEMENT RESEAU</t>
  </si>
  <si>
    <t>TITRE</t>
  </si>
  <si>
    <t>x</t>
  </si>
  <si>
    <t>ZONE 3</t>
  </si>
  <si>
    <t xml:space="preserve">Madame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</si>
</sst>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\ mmmm\ yyyy;@"/>
  </numFmts>
  <fonts count="5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vertAlign val="superscript"/>
      <sz val="14"/>
      <color theme="1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9" fontId="0" fillId="0" borderId="3" xfId="0" applyNumberFormat="1" applyBorder="1" applyAlignment="1">
      <alignment horizont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0" xfId="0"/>
    <xf numFmtId="0" fontId="0" fillId="0" borderId="3" xfId="0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1" xfId="0" applyNumberFormat="1" applyFill="1" applyBorder="1"/>
    <xf numFmtId="164" fontId="2" fillId="0" borderId="0" xfId="0" applyNumberFormat="1" applyFont="1" applyAlignment="1">
      <alignment horizontal="right"/>
    </xf>
    <xf numFmtId="165" fontId="0" fillId="0" borderId="0" xfId="0" applyNumberFormat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3" borderId="1" xfId="0" applyFill="1" applyBorder="1"/>
    <xf numFmtId="0" fontId="0" fillId="0" borderId="4" xfId="0" applyBorder="1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561F6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172720</xdr:rowOff>
    </xdr:from>
    <xdr:to>
      <xdr:col>7</xdr:col>
      <xdr:colOff>1371600</xdr:colOff>
      <xdr:row>4</xdr:row>
      <xdr:rowOff>197200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9F779EFD-9A2F-5446-82BB-2AD131832C58}"/>
            </a:ext>
          </a:extLst>
        </xdr:cNvPr>
        <xdr:cNvSpPr/>
      </xdr:nvSpPr>
      <xdr:spPr>
        <a:xfrm>
          <a:off x="4094480" y="416560"/>
          <a:ext cx="3068320" cy="756000"/>
        </a:xfrm>
        <a:prstGeom prst="roundRect">
          <a:avLst/>
        </a:prstGeom>
        <a:solidFill>
          <a:srgbClr val="561F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DEVIS</a:t>
          </a:r>
        </a:p>
      </xdr:txBody>
    </xdr:sp>
    <xdr:clientData/>
  </xdr:twoCellAnchor>
  <xdr:oneCellAnchor>
    <xdr:from>
      <xdr:col>7</xdr:col>
      <xdr:colOff>162560</xdr:colOff>
      <xdr:row>26</xdr:row>
      <xdr:rowOff>66040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BAB4283-10AD-A048-8A24-727917D47C8D}"/>
            </a:ext>
          </a:extLst>
        </xdr:cNvPr>
        <xdr:cNvSpPr txBox="1"/>
      </xdr:nvSpPr>
      <xdr:spPr>
        <a:xfrm>
          <a:off x="6685280" y="65379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162560</xdr:colOff>
      <xdr:row>26</xdr:row>
      <xdr:rowOff>66040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75C6B24-84C3-5F4A-8DE6-5A681CDFFB6E}"/>
            </a:ext>
          </a:extLst>
        </xdr:cNvPr>
        <xdr:cNvSpPr txBox="1"/>
      </xdr:nvSpPr>
      <xdr:spPr>
        <a:xfrm>
          <a:off x="6685280" y="65379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C69153-8644-9044-8DD5-A51A95725CDA}" name="Tableau2" displayName="Tableau2" ref="A1:G21" totalsRowShown="0">
  <autoFilter ref="A1:G21" xr:uid="{D203D8FB-76C3-CF4B-B58D-4F945F395251}"/>
  <tableColumns count="7">
    <tableColumn id="1" xr3:uid="{CA02BBD9-26B0-1043-802B-B9A005E5D369}" name="TITRE" dataDxfId="6"/>
    <tableColumn id="2" xr3:uid="{F367B5A7-10C6-3D43-ACAF-3A0FE07B652E}" name="PRESTATIONS" dataDxfId="5"/>
    <tableColumn id="3" xr3:uid="{78DBA714-2BD3-614A-8CE5-21648C79E37B}" name="FORFAIT" dataDxfId="4"/>
    <tableColumn id="4" xr3:uid="{002E7000-3B0F-D643-92A9-06B9BF76985A}" name="ZONE 1" dataDxfId="3"/>
    <tableColumn id="5" xr3:uid="{65B61FC5-839E-5444-B4B8-084F7DAC3C8A}" name="ZONE 2" dataDxfId="2"/>
    <tableColumn id="6" xr3:uid="{390C29F5-F9BB-F046-9E10-389BC78D3695}" name="ZONE 3" dataDxfId="1"/>
    <tableColumn id="7" xr3:uid="{EC9371D8-2284-FB4C-BECB-6455E6CC8071}" name="ZONE 4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9FEED-C7EC-C849-B4DC-171360694676}">
  <sheetPr>
    <pageSetUpPr fitToPage="1"/>
  </sheetPr>
  <dimension ref="B5:M41"/>
  <sheetViews>
    <sheetView tabSelected="1" topLeftCell="A16" zoomScale="125" zoomScaleNormal="125" workbookViewId="0">
      <selection activeCell="L23" sqref="L23"/>
    </sheetView>
  </sheetViews>
  <sheetFormatPr baseColWidth="10" defaultRowHeight="19"/>
  <cols>
    <col min="1" max="1" width="3.42578125" customWidth="1"/>
    <col min="2" max="2" width="22.85546875" customWidth="1"/>
    <col min="3" max="3" width="19.7109375" customWidth="1"/>
    <col min="4" max="4" width="5.85546875" style="5" customWidth="1"/>
    <col min="5" max="5" width="7.5703125" customWidth="1"/>
    <col min="6" max="6" width="4.140625" style="5" customWidth="1"/>
    <col min="7" max="7" width="9.85546875" customWidth="1"/>
    <col min="8" max="8" width="15.5703125" customWidth="1"/>
    <col min="9" max="9" width="3.42578125" customWidth="1"/>
  </cols>
  <sheetData>
    <row r="5" spans="5:8" s="5" customFormat="1" ht="9" customHeight="1"/>
    <row r="9" spans="5:8" s="5" customFormat="1"/>
    <row r="10" spans="5:8" s="5" customFormat="1"/>
    <row r="11" spans="5:8" s="5" customFormat="1">
      <c r="G11" s="12">
        <f ca="1">TODAY()</f>
        <v>43723</v>
      </c>
      <c r="H11" s="12"/>
    </row>
    <row r="12" spans="5:8" s="5" customFormat="1"/>
    <row r="13" spans="5:8" s="5" customFormat="1"/>
    <row r="14" spans="5:8">
      <c r="E14" s="20" t="s">
        <v>39</v>
      </c>
      <c r="F14" s="20"/>
      <c r="G14" s="20"/>
      <c r="H14" s="20"/>
    </row>
    <row r="15" spans="5:8">
      <c r="E15" s="20"/>
      <c r="F15" s="20"/>
      <c r="G15" s="20"/>
      <c r="H15" s="20"/>
    </row>
    <row r="16" spans="5:8">
      <c r="E16" s="21"/>
      <c r="F16" s="21"/>
      <c r="G16" s="21"/>
      <c r="H16" s="21"/>
    </row>
    <row r="17" spans="2:13">
      <c r="E17" s="20"/>
      <c r="F17" s="20"/>
      <c r="G17" s="20"/>
      <c r="H17" s="20"/>
    </row>
    <row r="18" spans="2:13">
      <c r="M18" s="5"/>
    </row>
    <row r="20" spans="2:13">
      <c r="B20" s="4" t="s">
        <v>11</v>
      </c>
      <c r="C20" s="15" t="s">
        <v>34</v>
      </c>
      <c r="D20" s="15"/>
      <c r="E20" s="16"/>
      <c r="F20" s="16"/>
      <c r="G20" s="16"/>
      <c r="H20" s="16"/>
      <c r="L20" s="27" t="str">
        <f>VLOOKUP(C20,'DETAIL PRESTATIONS'!J2:K3,2,0)</f>
        <v>RemplacementToiture</v>
      </c>
    </row>
    <row r="22" spans="2:13" ht="40">
      <c r="B22" s="18" t="s">
        <v>6</v>
      </c>
      <c r="C22" s="19"/>
      <c r="D22" s="7" t="s">
        <v>29</v>
      </c>
      <c r="E22" s="8" t="s">
        <v>31</v>
      </c>
      <c r="F22" s="8" t="s">
        <v>30</v>
      </c>
      <c r="G22" s="8" t="s">
        <v>4</v>
      </c>
      <c r="H22" s="8" t="s">
        <v>5</v>
      </c>
    </row>
    <row r="23" spans="2:13">
      <c r="B23" s="13" t="s">
        <v>7</v>
      </c>
      <c r="C23" s="14"/>
      <c r="D23" s="6"/>
      <c r="E23" s="1">
        <v>1</v>
      </c>
      <c r="F23" s="24"/>
      <c r="G23" s="9">
        <f>IF(B23="","",(VLOOKUP(B23,'DETAIL PRESTATIONS'!$B$2:$C$30,2,0)))</f>
        <v>550</v>
      </c>
      <c r="H23" s="9">
        <f>IF(G23="","",(E23*G23))</f>
        <v>550</v>
      </c>
    </row>
    <row r="24" spans="2:13" ht="22">
      <c r="B24" s="13" t="s">
        <v>2</v>
      </c>
      <c r="C24" s="14"/>
      <c r="D24" s="6"/>
      <c r="E24" s="1">
        <v>230</v>
      </c>
      <c r="F24" s="24" t="s">
        <v>32</v>
      </c>
      <c r="G24" s="9">
        <f>IF(B24="","",(VLOOKUP(B24,'DETAIL PRESTATIONS'!$B$2:$C$30,2,0)))</f>
        <v>7</v>
      </c>
      <c r="H24" s="9">
        <f t="shared" ref="H24:H33" si="0">IF(G24="","",(E24*G24))</f>
        <v>1610</v>
      </c>
    </row>
    <row r="25" spans="2:13" ht="22">
      <c r="B25" s="13"/>
      <c r="C25" s="14"/>
      <c r="D25" s="6"/>
      <c r="E25" s="1"/>
      <c r="F25" s="24" t="s">
        <v>32</v>
      </c>
      <c r="G25" s="9" t="str">
        <f>IF(B25="","",(VLOOKUP(B25,'DETAIL PRESTATIONS'!$B$2:$C$30,2,0)))</f>
        <v/>
      </c>
      <c r="H25" s="9" t="str">
        <f t="shared" si="0"/>
        <v/>
      </c>
    </row>
    <row r="26" spans="2:13" ht="22">
      <c r="B26" s="13"/>
      <c r="C26" s="14"/>
      <c r="D26" s="6"/>
      <c r="E26" s="1"/>
      <c r="F26" s="24" t="s">
        <v>33</v>
      </c>
      <c r="G26" s="9" t="str">
        <f>IF(B26="","",(VLOOKUP(B26,'DETAIL PRESTATIONS'!$B$2:$C$30,2,0)))</f>
        <v/>
      </c>
      <c r="H26" s="9" t="str">
        <f t="shared" si="0"/>
        <v/>
      </c>
    </row>
    <row r="27" spans="2:13">
      <c r="B27" s="13"/>
      <c r="C27" s="14"/>
      <c r="D27" s="6"/>
      <c r="E27" s="1"/>
      <c r="F27" s="24"/>
      <c r="G27" s="9" t="str">
        <f>IF(B27="","",(VLOOKUP(B27,'DETAIL PRESTATIONS'!$B$2:$C$30,2,0)))</f>
        <v/>
      </c>
      <c r="H27" s="9" t="str">
        <f t="shared" si="0"/>
        <v/>
      </c>
    </row>
    <row r="28" spans="2:13">
      <c r="B28" s="13"/>
      <c r="C28" s="14"/>
      <c r="D28" s="6"/>
      <c r="E28" s="1"/>
      <c r="F28" s="24"/>
      <c r="G28" s="9" t="str">
        <f>IF(B28="","",(VLOOKUP(B28,'DETAIL PRESTATIONS'!$B$2:$C$30,2,0)))</f>
        <v/>
      </c>
      <c r="H28" s="9" t="str">
        <f t="shared" si="0"/>
        <v/>
      </c>
    </row>
    <row r="29" spans="2:13">
      <c r="B29" s="13"/>
      <c r="C29" s="14"/>
      <c r="D29" s="6"/>
      <c r="E29" s="1"/>
      <c r="F29" s="24"/>
      <c r="G29" s="9" t="str">
        <f>IF(B29="","",(VLOOKUP(B29,'DETAIL PRESTATIONS'!$B$2:$C$30,2,0)))</f>
        <v/>
      </c>
      <c r="H29" s="9" t="str">
        <f t="shared" si="0"/>
        <v/>
      </c>
    </row>
    <row r="30" spans="2:13">
      <c r="B30" s="13"/>
      <c r="C30" s="14"/>
      <c r="D30" s="6"/>
      <c r="E30" s="1"/>
      <c r="F30" s="24"/>
      <c r="G30" s="9" t="str">
        <f>IF(B30="","",(VLOOKUP(B30,'DETAIL PRESTATIONS'!$B$2:$C$30,2,0)))</f>
        <v/>
      </c>
      <c r="H30" s="9" t="str">
        <f t="shared" si="0"/>
        <v/>
      </c>
    </row>
    <row r="31" spans="2:13">
      <c r="B31" s="13"/>
      <c r="C31" s="14"/>
      <c r="D31" s="6"/>
      <c r="E31" s="1"/>
      <c r="F31" s="24"/>
      <c r="G31" s="9" t="str">
        <f>IF(B31="","",(VLOOKUP(B31,'DETAIL PRESTATIONS'!$B$2:$C$30,2,0)))</f>
        <v/>
      </c>
      <c r="H31" s="9" t="str">
        <f t="shared" si="0"/>
        <v/>
      </c>
    </row>
    <row r="32" spans="2:13">
      <c r="B32" s="13"/>
      <c r="C32" s="14"/>
      <c r="D32" s="6"/>
      <c r="E32" s="1"/>
      <c r="F32" s="24"/>
      <c r="G32" s="9" t="str">
        <f>IF(B32="","",(VLOOKUP(B32,'DETAIL PRESTATIONS'!$B$2:$C$30,2,0)))</f>
        <v/>
      </c>
      <c r="H32" s="9" t="str">
        <f t="shared" si="0"/>
        <v/>
      </c>
    </row>
    <row r="33" spans="2:8">
      <c r="B33" s="13"/>
      <c r="C33" s="14"/>
      <c r="D33" s="6"/>
      <c r="E33" s="1"/>
      <c r="F33" s="24"/>
      <c r="G33" s="9" t="str">
        <f>IF(B33="","",(VLOOKUP(B33,'DETAIL PRESTATIONS'!$B$2:$C$30,2,0)))</f>
        <v/>
      </c>
      <c r="H33" s="9" t="str">
        <f t="shared" si="0"/>
        <v/>
      </c>
    </row>
    <row r="34" spans="2:8">
      <c r="E34" s="17" t="s">
        <v>8</v>
      </c>
      <c r="F34" s="17"/>
      <c r="G34" s="17"/>
      <c r="H34" s="9">
        <f>SUM(H23:H33)</f>
        <v>2160</v>
      </c>
    </row>
    <row r="35" spans="2:8">
      <c r="E35" s="3" t="s">
        <v>9</v>
      </c>
      <c r="F35" s="23"/>
      <c r="G35" s="2">
        <v>0.1</v>
      </c>
      <c r="H35" s="10">
        <f>H34*G35</f>
        <v>216</v>
      </c>
    </row>
    <row r="36" spans="2:8">
      <c r="E36" s="17" t="s">
        <v>10</v>
      </c>
      <c r="F36" s="17"/>
      <c r="G36" s="17"/>
      <c r="H36" s="9">
        <f>SUM(H34:H35)</f>
        <v>2376</v>
      </c>
    </row>
    <row r="39" spans="2:8">
      <c r="B39" t="s">
        <v>12</v>
      </c>
    </row>
    <row r="40" spans="2:8">
      <c r="B40" t="s">
        <v>13</v>
      </c>
      <c r="E40" s="11">
        <f>H36*30%</f>
        <v>712.8</v>
      </c>
      <c r="F40" s="11"/>
      <c r="G40" s="11"/>
    </row>
    <row r="41" spans="2:8">
      <c r="B41" t="s">
        <v>14</v>
      </c>
      <c r="E41" s="11">
        <f>H36-E40</f>
        <v>1663.2</v>
      </c>
      <c r="F41" s="11"/>
      <c r="G41" s="11"/>
    </row>
  </sheetData>
  <mergeCells count="22">
    <mergeCell ref="E34:G34"/>
    <mergeCell ref="B29:C29"/>
    <mergeCell ref="B30:C30"/>
    <mergeCell ref="E14:H14"/>
    <mergeCell ref="E15:H15"/>
    <mergeCell ref="E16:H16"/>
    <mergeCell ref="E17:H17"/>
    <mergeCell ref="E40:G40"/>
    <mergeCell ref="E41:G41"/>
    <mergeCell ref="G11:H11"/>
    <mergeCell ref="B31:C31"/>
    <mergeCell ref="B32:C32"/>
    <mergeCell ref="B33:C33"/>
    <mergeCell ref="C20:H20"/>
    <mergeCell ref="E36:G36"/>
    <mergeCell ref="B22:C22"/>
    <mergeCell ref="B23:C23"/>
    <mergeCell ref="B24:C24"/>
    <mergeCell ref="B25:C25"/>
    <mergeCell ref="B26:C26"/>
    <mergeCell ref="B27:C27"/>
    <mergeCell ref="B28:C28"/>
  </mergeCells>
  <dataValidations count="3">
    <dataValidation type="list" allowBlank="1" showInputMessage="1" showErrorMessage="1" sqref="B33:B34" xr:uid="{FDFB47E6-2E18-8B45-8BAD-173778C99B89}">
      <formula1>$B$3:$B$34</formula1>
    </dataValidation>
    <dataValidation type="list" allowBlank="1" showInputMessage="1" showErrorMessage="1" sqref="C20:H20" xr:uid="{8797ED34-8FC5-8546-8AE3-D04DCDA03E16}">
      <formula1>ListePrestations2</formula1>
    </dataValidation>
    <dataValidation type="list" allowBlank="1" showInputMessage="1" showErrorMessage="1" sqref="B24:C32 B23:C23" xr:uid="{DCB40D48-40A7-2746-8774-CD3C5DBACF0D}">
      <formula1>INDIRECT($L$20)</formula1>
    </dataValidation>
  </dataValidations>
  <pageMargins left="0.23622047244094491" right="0.23622047244094491" top="0.19685039370078741" bottom="0.35433070866141736" header="0.11811023622047245" footer="0.31496062992125984"/>
  <pageSetup paperSize="9" scale="97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843217-2CB9-024C-A43C-9367B5DCE02E}">
          <x14:formula1>
            <xm:f>'DETAIL PRESTATIONS'!$B$2:$B$33</xm:f>
          </x14:formula1>
          <xm:sqref>C34:D34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CC1B-50FB-9C42-B8B9-88A3C16DDF53}">
  <dimension ref="A1:K21"/>
  <sheetViews>
    <sheetView zoomScale="125" zoomScaleNormal="125" workbookViewId="0">
      <selection activeCell="B7" sqref="B7"/>
    </sheetView>
  </sheetViews>
  <sheetFormatPr baseColWidth="10" defaultRowHeight="19"/>
  <cols>
    <col min="1" max="1" width="24.140625" style="5" customWidth="1"/>
    <col min="2" max="2" width="46.140625" customWidth="1"/>
    <col min="10" max="10" width="43.140625" customWidth="1"/>
    <col min="11" max="11" width="21.28515625" customWidth="1"/>
  </cols>
  <sheetData>
    <row r="1" spans="1:11">
      <c r="A1" s="25" t="s">
        <v>36</v>
      </c>
      <c r="B1" s="25" t="s">
        <v>0</v>
      </c>
      <c r="C1" s="25" t="s">
        <v>15</v>
      </c>
      <c r="D1" s="25" t="s">
        <v>16</v>
      </c>
      <c r="E1" s="25" t="s">
        <v>17</v>
      </c>
      <c r="F1" s="25" t="s">
        <v>38</v>
      </c>
      <c r="G1" s="26" t="s">
        <v>18</v>
      </c>
    </row>
    <row r="2" spans="1:11">
      <c r="A2" s="1" t="s">
        <v>19</v>
      </c>
      <c r="B2" s="1" t="s">
        <v>7</v>
      </c>
      <c r="C2" s="1">
        <v>550</v>
      </c>
      <c r="D2" s="1">
        <v>550</v>
      </c>
      <c r="E2" s="1">
        <v>550</v>
      </c>
      <c r="F2" s="1">
        <v>550</v>
      </c>
      <c r="G2" s="1">
        <v>550</v>
      </c>
      <c r="J2" t="s">
        <v>34</v>
      </c>
      <c r="K2" t="str">
        <f>Tableau2[[#This Row],[TITRE]]</f>
        <v>RemplacementToiture</v>
      </c>
    </row>
    <row r="3" spans="1:11">
      <c r="A3" s="1"/>
      <c r="B3" s="1" t="s">
        <v>1</v>
      </c>
      <c r="C3" s="1">
        <v>17</v>
      </c>
      <c r="D3" s="1">
        <v>17</v>
      </c>
      <c r="E3" s="1">
        <v>17</v>
      </c>
      <c r="F3" s="1">
        <v>17</v>
      </c>
      <c r="G3" s="1">
        <v>17</v>
      </c>
      <c r="J3" t="s">
        <v>35</v>
      </c>
      <c r="K3" t="str">
        <f>A12</f>
        <v>DemolitionFosseSeptiqueRaccordementReseau</v>
      </c>
    </row>
    <row r="4" spans="1:11">
      <c r="A4" s="1"/>
      <c r="B4" s="1" t="s">
        <v>2</v>
      </c>
      <c r="C4" s="1">
        <v>7</v>
      </c>
      <c r="D4" s="1">
        <v>7</v>
      </c>
      <c r="E4" s="1">
        <v>7</v>
      </c>
      <c r="F4" s="1">
        <v>7</v>
      </c>
      <c r="G4" s="1">
        <v>7</v>
      </c>
    </row>
    <row r="5" spans="1:11">
      <c r="A5" s="1"/>
      <c r="B5" s="1" t="s">
        <v>3</v>
      </c>
      <c r="C5" s="1">
        <v>60</v>
      </c>
      <c r="D5" s="1">
        <v>60</v>
      </c>
      <c r="E5" s="1">
        <v>60</v>
      </c>
      <c r="F5" s="1">
        <v>60</v>
      </c>
      <c r="G5" s="1">
        <v>60</v>
      </c>
    </row>
    <row r="6" spans="1:11">
      <c r="A6" s="1"/>
      <c r="B6" s="1" t="s">
        <v>37</v>
      </c>
      <c r="C6" s="1"/>
      <c r="D6" s="1"/>
      <c r="E6" s="1"/>
      <c r="F6" s="1"/>
      <c r="G6" s="1"/>
    </row>
    <row r="7" spans="1:11">
      <c r="A7" s="1"/>
      <c r="B7" s="1" t="s">
        <v>37</v>
      </c>
      <c r="C7" s="1"/>
      <c r="D7" s="1"/>
      <c r="E7" s="1"/>
      <c r="F7" s="1"/>
      <c r="G7" s="1"/>
    </row>
    <row r="8" spans="1:11">
      <c r="A8" s="1"/>
      <c r="B8" s="1" t="s">
        <v>37</v>
      </c>
      <c r="C8" s="1"/>
      <c r="D8" s="1"/>
      <c r="E8" s="1"/>
      <c r="F8" s="1"/>
      <c r="G8" s="1"/>
    </row>
    <row r="9" spans="1:11">
      <c r="A9" s="1"/>
      <c r="B9" s="1" t="s">
        <v>37</v>
      </c>
      <c r="C9" s="1"/>
      <c r="D9" s="1"/>
      <c r="E9" s="1"/>
      <c r="F9" s="1"/>
      <c r="G9" s="1"/>
    </row>
    <row r="10" spans="1:11">
      <c r="A10" s="1"/>
      <c r="B10" s="1" t="s">
        <v>37</v>
      </c>
      <c r="C10" s="1"/>
      <c r="D10" s="1"/>
      <c r="E10" s="1"/>
      <c r="F10" s="1"/>
      <c r="G10" s="1"/>
    </row>
    <row r="11" spans="1:11">
      <c r="A11" s="1"/>
      <c r="B11" s="1" t="s">
        <v>37</v>
      </c>
      <c r="C11" s="1"/>
      <c r="D11" s="1"/>
      <c r="E11" s="1"/>
      <c r="F11" s="1"/>
      <c r="G11" s="1"/>
    </row>
    <row r="12" spans="1:11">
      <c r="A12" s="22" t="s">
        <v>22</v>
      </c>
      <c r="B12" s="22" t="s">
        <v>20</v>
      </c>
      <c r="C12" s="22">
        <v>150</v>
      </c>
      <c r="D12" s="22"/>
      <c r="E12" s="22"/>
      <c r="F12" s="22"/>
      <c r="G12" s="22"/>
    </row>
    <row r="13" spans="1:11">
      <c r="A13" s="22"/>
      <c r="B13" s="22" t="s">
        <v>21</v>
      </c>
      <c r="C13" s="22">
        <v>50</v>
      </c>
      <c r="D13" s="22"/>
      <c r="E13" s="22"/>
      <c r="F13" s="22"/>
      <c r="G13" s="22"/>
    </row>
    <row r="14" spans="1:11">
      <c r="A14" s="22"/>
      <c r="B14" s="22" t="s">
        <v>23</v>
      </c>
      <c r="C14" s="22"/>
      <c r="D14" s="22">
        <v>105</v>
      </c>
      <c r="E14" s="22"/>
      <c r="F14" s="22"/>
      <c r="G14" s="22"/>
    </row>
    <row r="15" spans="1:11">
      <c r="A15" s="22"/>
      <c r="B15" s="22" t="s">
        <v>24</v>
      </c>
      <c r="C15" s="22"/>
      <c r="D15" s="22">
        <v>2.15</v>
      </c>
      <c r="E15" s="22"/>
      <c r="F15" s="22"/>
      <c r="G15" s="22"/>
    </row>
    <row r="16" spans="1:11">
      <c r="A16" s="22"/>
      <c r="B16" s="22" t="s">
        <v>25</v>
      </c>
      <c r="C16" s="22"/>
      <c r="D16" s="22">
        <v>50.77</v>
      </c>
      <c r="E16" s="22"/>
      <c r="F16" s="22"/>
      <c r="G16" s="22"/>
    </row>
    <row r="17" spans="1:7">
      <c r="A17" s="22"/>
      <c r="B17" s="22" t="s">
        <v>26</v>
      </c>
      <c r="C17" s="22"/>
      <c r="D17" s="22">
        <v>12</v>
      </c>
      <c r="E17" s="22"/>
      <c r="F17" s="22"/>
      <c r="G17" s="22"/>
    </row>
    <row r="18" spans="1:7">
      <c r="A18" s="22"/>
      <c r="B18" s="22" t="s">
        <v>27</v>
      </c>
      <c r="C18" s="22"/>
      <c r="D18" s="22">
        <v>105</v>
      </c>
      <c r="E18" s="22"/>
      <c r="F18" s="22"/>
      <c r="G18" s="22"/>
    </row>
    <row r="19" spans="1:7">
      <c r="A19" s="22"/>
      <c r="B19" s="22" t="s">
        <v>28</v>
      </c>
      <c r="C19" s="22"/>
      <c r="D19" s="22">
        <v>90</v>
      </c>
      <c r="E19" s="22"/>
      <c r="F19" s="22"/>
      <c r="G19" s="22"/>
    </row>
    <row r="20" spans="1:7">
      <c r="A20" s="22"/>
      <c r="B20" s="22" t="s">
        <v>37</v>
      </c>
      <c r="C20" s="22"/>
      <c r="D20" s="22"/>
      <c r="E20" s="22"/>
      <c r="F20" s="22"/>
      <c r="G20" s="22"/>
    </row>
    <row r="21" spans="1:7">
      <c r="A21" s="22"/>
      <c r="B21" s="22" t="s">
        <v>37</v>
      </c>
      <c r="C21" s="22"/>
      <c r="D21" s="22"/>
      <c r="E21" s="22"/>
      <c r="F21" s="22"/>
      <c r="G21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</vt:lpstr>
      <vt:lpstr>DETAIL PRESTATIONS</vt:lpstr>
      <vt:lpstr>DemolitionFosseSeptiqueRaccordementReseau</vt:lpstr>
      <vt:lpstr>ListePrestations</vt:lpstr>
      <vt:lpstr>ListePrestations2</vt:lpstr>
      <vt:lpstr>RemplacementToiture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</dc:creator>
  <cp:lastModifiedBy>Myriam GEHIN</cp:lastModifiedBy>
  <dcterms:created xsi:type="dcterms:W3CDTF">2019-07-17T13:42:48Z</dcterms:created>
  <dcterms:modified xsi:type="dcterms:W3CDTF">2019-09-15T15:56:48Z</dcterms:modified>
</cp:coreProperties>
</file>