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an Angot\Downloads\"/>
    </mc:Choice>
  </mc:AlternateContent>
  <bookViews>
    <workbookView xWindow="0" yWindow="0" windowWidth="20490" windowHeight="8220" firstSheet="2" activeTab="6"/>
  </bookViews>
  <sheets>
    <sheet name="AGEFOS ANNIE" sheetId="1" r:id="rId1"/>
    <sheet name="AGEFOS MARJE" sheetId="6" r:id="rId2"/>
    <sheet name="AGEFICE ANNIE " sheetId="4" r:id="rId3"/>
    <sheet name="AGEFICE MARJE" sheetId="9" r:id="rId4"/>
    <sheet name="FIFPL ANNIE" sheetId="11" r:id="rId5"/>
    <sheet name="FIFPL MARJE" sheetId="14" r:id="rId6"/>
    <sheet name="PAIEMENT DIRECT" sheetId="18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8" l="1"/>
  <c r="U27" i="18" l="1"/>
  <c r="U31" i="18"/>
  <c r="U4" i="18"/>
  <c r="U9" i="18"/>
  <c r="U13" i="18"/>
  <c r="T16" i="18"/>
  <c r="N16" i="18"/>
  <c r="N34" i="18"/>
  <c r="T34" i="18"/>
  <c r="V34" i="18"/>
  <c r="O22" i="18"/>
  <c r="U22" i="18" s="1"/>
  <c r="O23" i="18"/>
  <c r="U23" i="18" s="1"/>
  <c r="O24" i="18"/>
  <c r="U24" i="18" s="1"/>
  <c r="O25" i="18"/>
  <c r="U25" i="18" s="1"/>
  <c r="O26" i="18"/>
  <c r="U26" i="18" s="1"/>
  <c r="O27" i="18"/>
  <c r="O28" i="18"/>
  <c r="U28" i="18" s="1"/>
  <c r="O29" i="18"/>
  <c r="U29" i="18" s="1"/>
  <c r="O30" i="18"/>
  <c r="U30" i="18" s="1"/>
  <c r="O31" i="18"/>
  <c r="O32" i="18"/>
  <c r="U32" i="18" s="1"/>
  <c r="O33" i="18"/>
  <c r="U33" i="18" s="1"/>
  <c r="O21" i="18"/>
  <c r="U21" i="18" s="1"/>
  <c r="O4" i="18"/>
  <c r="O5" i="18"/>
  <c r="U5" i="18" s="1"/>
  <c r="O6" i="18"/>
  <c r="U6" i="18" s="1"/>
  <c r="O7" i="18"/>
  <c r="U7" i="18" s="1"/>
  <c r="O8" i="18"/>
  <c r="U8" i="18" s="1"/>
  <c r="O9" i="18"/>
  <c r="O10" i="18"/>
  <c r="U10" i="18" s="1"/>
  <c r="O11" i="18"/>
  <c r="U11" i="18" s="1"/>
  <c r="O12" i="18"/>
  <c r="U12" i="18" s="1"/>
  <c r="O13" i="18"/>
  <c r="O14" i="18"/>
  <c r="U14" i="18" s="1"/>
  <c r="O15" i="18"/>
  <c r="U15" i="18" s="1"/>
  <c r="U3" i="18"/>
  <c r="V17" i="4"/>
  <c r="V33" i="4"/>
  <c r="V49" i="4"/>
  <c r="V65" i="4"/>
  <c r="V81" i="4"/>
  <c r="V97" i="4"/>
  <c r="V16" i="9"/>
  <c r="V32" i="9"/>
  <c r="V48" i="9"/>
  <c r="V64" i="9"/>
  <c r="V80" i="9"/>
  <c r="V96" i="9"/>
  <c r="V15" i="11"/>
  <c r="V31" i="11"/>
  <c r="V47" i="11"/>
  <c r="V63" i="11"/>
  <c r="V79" i="11"/>
  <c r="V95" i="11"/>
  <c r="V28" i="14"/>
  <c r="V32" i="14"/>
  <c r="V36" i="14"/>
  <c r="V40" i="14"/>
  <c r="V44" i="14"/>
  <c r="V48" i="14"/>
  <c r="V52" i="14"/>
  <c r="V56" i="14"/>
  <c r="V60" i="14"/>
  <c r="V64" i="14"/>
  <c r="V68" i="14"/>
  <c r="V72" i="14"/>
  <c r="V76" i="14"/>
  <c r="V80" i="14"/>
  <c r="V84" i="14"/>
  <c r="V88" i="14"/>
  <c r="V92" i="14"/>
  <c r="V96" i="14"/>
  <c r="V100" i="14"/>
  <c r="P3" i="14"/>
  <c r="V3" i="14" s="1"/>
  <c r="P4" i="14"/>
  <c r="V4" i="14" s="1"/>
  <c r="P5" i="14"/>
  <c r="V5" i="14" s="1"/>
  <c r="P6" i="14"/>
  <c r="V6" i="14" s="1"/>
  <c r="P7" i="14"/>
  <c r="V7" i="14" s="1"/>
  <c r="P8" i="14"/>
  <c r="V8" i="14" s="1"/>
  <c r="P9" i="14"/>
  <c r="V9" i="14" s="1"/>
  <c r="P10" i="14"/>
  <c r="V10" i="14" s="1"/>
  <c r="P11" i="14"/>
  <c r="V11" i="14" s="1"/>
  <c r="P12" i="14"/>
  <c r="V12" i="14" s="1"/>
  <c r="P13" i="14"/>
  <c r="V13" i="14" s="1"/>
  <c r="P14" i="14"/>
  <c r="V14" i="14" s="1"/>
  <c r="P15" i="14"/>
  <c r="V15" i="14" s="1"/>
  <c r="P16" i="14"/>
  <c r="V16" i="14" s="1"/>
  <c r="P17" i="14"/>
  <c r="V17" i="14" s="1"/>
  <c r="P18" i="14"/>
  <c r="V18" i="14" s="1"/>
  <c r="P19" i="14"/>
  <c r="V19" i="14" s="1"/>
  <c r="P20" i="14"/>
  <c r="V20" i="14" s="1"/>
  <c r="P21" i="14"/>
  <c r="V21" i="14" s="1"/>
  <c r="P22" i="14"/>
  <c r="V22" i="14" s="1"/>
  <c r="P23" i="14"/>
  <c r="V23" i="14" s="1"/>
  <c r="P24" i="14"/>
  <c r="V24" i="14" s="1"/>
  <c r="P25" i="14"/>
  <c r="V25" i="14" s="1"/>
  <c r="P26" i="14"/>
  <c r="V26" i="14" s="1"/>
  <c r="P27" i="14"/>
  <c r="V27" i="14" s="1"/>
  <c r="P28" i="14"/>
  <c r="P29" i="14"/>
  <c r="V29" i="14" s="1"/>
  <c r="P30" i="14"/>
  <c r="V30" i="14" s="1"/>
  <c r="P31" i="14"/>
  <c r="V31" i="14" s="1"/>
  <c r="P32" i="14"/>
  <c r="P33" i="14"/>
  <c r="V33" i="14" s="1"/>
  <c r="P34" i="14"/>
  <c r="V34" i="14" s="1"/>
  <c r="P35" i="14"/>
  <c r="V35" i="14" s="1"/>
  <c r="P36" i="14"/>
  <c r="P37" i="14"/>
  <c r="V37" i="14" s="1"/>
  <c r="P38" i="14"/>
  <c r="V38" i="14" s="1"/>
  <c r="P39" i="14"/>
  <c r="V39" i="14" s="1"/>
  <c r="P40" i="14"/>
  <c r="P41" i="14"/>
  <c r="V41" i="14" s="1"/>
  <c r="P42" i="14"/>
  <c r="V42" i="14" s="1"/>
  <c r="P43" i="14"/>
  <c r="V43" i="14" s="1"/>
  <c r="P44" i="14"/>
  <c r="P45" i="14"/>
  <c r="V45" i="14" s="1"/>
  <c r="P46" i="14"/>
  <c r="V46" i="14" s="1"/>
  <c r="P47" i="14"/>
  <c r="V47" i="14" s="1"/>
  <c r="P48" i="14"/>
  <c r="P49" i="14"/>
  <c r="V49" i="14" s="1"/>
  <c r="P50" i="14"/>
  <c r="V50" i="14" s="1"/>
  <c r="P51" i="14"/>
  <c r="V51" i="14" s="1"/>
  <c r="P52" i="14"/>
  <c r="P53" i="14"/>
  <c r="V53" i="14" s="1"/>
  <c r="P54" i="14"/>
  <c r="V54" i="14" s="1"/>
  <c r="P55" i="14"/>
  <c r="V55" i="14" s="1"/>
  <c r="P56" i="14"/>
  <c r="P57" i="14"/>
  <c r="V57" i="14" s="1"/>
  <c r="P58" i="14"/>
  <c r="V58" i="14" s="1"/>
  <c r="P59" i="14"/>
  <c r="V59" i="14" s="1"/>
  <c r="P60" i="14"/>
  <c r="P61" i="14"/>
  <c r="V61" i="14" s="1"/>
  <c r="P62" i="14"/>
  <c r="V62" i="14" s="1"/>
  <c r="P63" i="14"/>
  <c r="V63" i="14" s="1"/>
  <c r="P64" i="14"/>
  <c r="P65" i="14"/>
  <c r="V65" i="14" s="1"/>
  <c r="P66" i="14"/>
  <c r="V66" i="14" s="1"/>
  <c r="P67" i="14"/>
  <c r="V67" i="14" s="1"/>
  <c r="P68" i="14"/>
  <c r="P69" i="14"/>
  <c r="V69" i="14" s="1"/>
  <c r="P70" i="14"/>
  <c r="V70" i="14" s="1"/>
  <c r="P71" i="14"/>
  <c r="V71" i="14" s="1"/>
  <c r="P72" i="14"/>
  <c r="P73" i="14"/>
  <c r="V73" i="14" s="1"/>
  <c r="P74" i="14"/>
  <c r="V74" i="14" s="1"/>
  <c r="P75" i="14"/>
  <c r="V75" i="14" s="1"/>
  <c r="P76" i="14"/>
  <c r="P77" i="14"/>
  <c r="V77" i="14" s="1"/>
  <c r="P78" i="14"/>
  <c r="V78" i="14" s="1"/>
  <c r="P79" i="14"/>
  <c r="V79" i="14" s="1"/>
  <c r="P80" i="14"/>
  <c r="P81" i="14"/>
  <c r="V81" i="14" s="1"/>
  <c r="P82" i="14"/>
  <c r="V82" i="14" s="1"/>
  <c r="P83" i="14"/>
  <c r="V83" i="14" s="1"/>
  <c r="P84" i="14"/>
  <c r="P85" i="14"/>
  <c r="V85" i="14" s="1"/>
  <c r="P86" i="14"/>
  <c r="V86" i="14" s="1"/>
  <c r="P87" i="14"/>
  <c r="V87" i="14" s="1"/>
  <c r="P88" i="14"/>
  <c r="P89" i="14"/>
  <c r="V89" i="14" s="1"/>
  <c r="P90" i="14"/>
  <c r="V90" i="14" s="1"/>
  <c r="P91" i="14"/>
  <c r="V91" i="14" s="1"/>
  <c r="P92" i="14"/>
  <c r="P93" i="14"/>
  <c r="V93" i="14" s="1"/>
  <c r="P94" i="14"/>
  <c r="V94" i="14" s="1"/>
  <c r="P95" i="14"/>
  <c r="V95" i="14" s="1"/>
  <c r="P96" i="14"/>
  <c r="P97" i="14"/>
  <c r="V97" i="14" s="1"/>
  <c r="P98" i="14"/>
  <c r="V98" i="14" s="1"/>
  <c r="P99" i="14"/>
  <c r="V99" i="14" s="1"/>
  <c r="P100" i="14"/>
  <c r="P3" i="11"/>
  <c r="V3" i="11" s="1"/>
  <c r="P4" i="11"/>
  <c r="V4" i="11" s="1"/>
  <c r="P5" i="11"/>
  <c r="V5" i="11" s="1"/>
  <c r="P6" i="11"/>
  <c r="V6" i="11" s="1"/>
  <c r="P7" i="11"/>
  <c r="V7" i="11" s="1"/>
  <c r="P8" i="11"/>
  <c r="V8" i="11" s="1"/>
  <c r="P9" i="11"/>
  <c r="V9" i="11" s="1"/>
  <c r="P10" i="11"/>
  <c r="V10" i="11" s="1"/>
  <c r="P11" i="11"/>
  <c r="V11" i="11" s="1"/>
  <c r="P12" i="11"/>
  <c r="V12" i="11" s="1"/>
  <c r="P13" i="11"/>
  <c r="V13" i="11" s="1"/>
  <c r="P14" i="11"/>
  <c r="V14" i="11" s="1"/>
  <c r="P15" i="11"/>
  <c r="P16" i="11"/>
  <c r="V16" i="11" s="1"/>
  <c r="P17" i="11"/>
  <c r="V17" i="11" s="1"/>
  <c r="P18" i="11"/>
  <c r="V18" i="11" s="1"/>
  <c r="P19" i="11"/>
  <c r="V19" i="11" s="1"/>
  <c r="P20" i="11"/>
  <c r="V20" i="11" s="1"/>
  <c r="P21" i="11"/>
  <c r="V21" i="11" s="1"/>
  <c r="P22" i="11"/>
  <c r="V22" i="11" s="1"/>
  <c r="P23" i="11"/>
  <c r="V23" i="11" s="1"/>
  <c r="P24" i="11"/>
  <c r="V24" i="11" s="1"/>
  <c r="P25" i="11"/>
  <c r="V25" i="11" s="1"/>
  <c r="P26" i="11"/>
  <c r="V26" i="11" s="1"/>
  <c r="P27" i="11"/>
  <c r="V27" i="11" s="1"/>
  <c r="P28" i="11"/>
  <c r="V28" i="11" s="1"/>
  <c r="P29" i="11"/>
  <c r="V29" i="11" s="1"/>
  <c r="P30" i="11"/>
  <c r="V30" i="11" s="1"/>
  <c r="P31" i="11"/>
  <c r="P32" i="11"/>
  <c r="V32" i="11" s="1"/>
  <c r="P33" i="11"/>
  <c r="V33" i="11" s="1"/>
  <c r="P34" i="11"/>
  <c r="V34" i="11" s="1"/>
  <c r="P35" i="11"/>
  <c r="V35" i="11" s="1"/>
  <c r="P36" i="11"/>
  <c r="V36" i="11" s="1"/>
  <c r="P37" i="11"/>
  <c r="V37" i="11" s="1"/>
  <c r="P38" i="11"/>
  <c r="V38" i="11" s="1"/>
  <c r="P39" i="11"/>
  <c r="V39" i="11" s="1"/>
  <c r="P40" i="11"/>
  <c r="V40" i="11" s="1"/>
  <c r="P41" i="11"/>
  <c r="V41" i="11" s="1"/>
  <c r="P42" i="11"/>
  <c r="V42" i="11" s="1"/>
  <c r="P43" i="11"/>
  <c r="V43" i="11" s="1"/>
  <c r="P44" i="11"/>
  <c r="V44" i="11" s="1"/>
  <c r="P45" i="11"/>
  <c r="V45" i="11" s="1"/>
  <c r="P46" i="11"/>
  <c r="V46" i="11" s="1"/>
  <c r="P47" i="11"/>
  <c r="P48" i="11"/>
  <c r="V48" i="11" s="1"/>
  <c r="P49" i="11"/>
  <c r="V49" i="11" s="1"/>
  <c r="P50" i="11"/>
  <c r="V50" i="11" s="1"/>
  <c r="P51" i="11"/>
  <c r="V51" i="11" s="1"/>
  <c r="P52" i="11"/>
  <c r="V52" i="11" s="1"/>
  <c r="P53" i="11"/>
  <c r="V53" i="11" s="1"/>
  <c r="P54" i="11"/>
  <c r="V54" i="11" s="1"/>
  <c r="P55" i="11"/>
  <c r="V55" i="11" s="1"/>
  <c r="P56" i="11"/>
  <c r="V56" i="11" s="1"/>
  <c r="P57" i="11"/>
  <c r="V57" i="11" s="1"/>
  <c r="P58" i="11"/>
  <c r="V58" i="11" s="1"/>
  <c r="P59" i="11"/>
  <c r="V59" i="11" s="1"/>
  <c r="P60" i="11"/>
  <c r="V60" i="11" s="1"/>
  <c r="P61" i="11"/>
  <c r="V61" i="11" s="1"/>
  <c r="P62" i="11"/>
  <c r="V62" i="11" s="1"/>
  <c r="P63" i="11"/>
  <c r="P64" i="11"/>
  <c r="V64" i="11" s="1"/>
  <c r="P65" i="11"/>
  <c r="V65" i="11" s="1"/>
  <c r="P66" i="11"/>
  <c r="V66" i="11" s="1"/>
  <c r="P67" i="11"/>
  <c r="V67" i="11" s="1"/>
  <c r="P68" i="11"/>
  <c r="V68" i="11" s="1"/>
  <c r="P69" i="11"/>
  <c r="V69" i="11" s="1"/>
  <c r="P70" i="11"/>
  <c r="V70" i="11" s="1"/>
  <c r="P71" i="11"/>
  <c r="V71" i="11" s="1"/>
  <c r="P72" i="11"/>
  <c r="V72" i="11" s="1"/>
  <c r="P73" i="11"/>
  <c r="V73" i="11" s="1"/>
  <c r="P74" i="11"/>
  <c r="V74" i="11" s="1"/>
  <c r="P75" i="11"/>
  <c r="V75" i="11" s="1"/>
  <c r="P76" i="11"/>
  <c r="V76" i="11" s="1"/>
  <c r="P77" i="11"/>
  <c r="V77" i="11" s="1"/>
  <c r="P78" i="11"/>
  <c r="V78" i="11" s="1"/>
  <c r="P79" i="11"/>
  <c r="P80" i="11"/>
  <c r="V80" i="11" s="1"/>
  <c r="P81" i="11"/>
  <c r="V81" i="11" s="1"/>
  <c r="P82" i="11"/>
  <c r="V82" i="11" s="1"/>
  <c r="P83" i="11"/>
  <c r="V83" i="11" s="1"/>
  <c r="P84" i="11"/>
  <c r="V84" i="11" s="1"/>
  <c r="P85" i="11"/>
  <c r="V85" i="11" s="1"/>
  <c r="P86" i="11"/>
  <c r="V86" i="11" s="1"/>
  <c r="P87" i="11"/>
  <c r="V87" i="11" s="1"/>
  <c r="P88" i="11"/>
  <c r="V88" i="11" s="1"/>
  <c r="P89" i="11"/>
  <c r="V89" i="11" s="1"/>
  <c r="P90" i="11"/>
  <c r="V90" i="11" s="1"/>
  <c r="P91" i="11"/>
  <c r="V91" i="11" s="1"/>
  <c r="P92" i="11"/>
  <c r="V92" i="11" s="1"/>
  <c r="P93" i="11"/>
  <c r="V93" i="11" s="1"/>
  <c r="P94" i="11"/>
  <c r="V94" i="11" s="1"/>
  <c r="P95" i="11"/>
  <c r="P96" i="11"/>
  <c r="V96" i="11" s="1"/>
  <c r="P97" i="11"/>
  <c r="V97" i="11" s="1"/>
  <c r="P98" i="11"/>
  <c r="V98" i="11" s="1"/>
  <c r="P99" i="11"/>
  <c r="V99" i="11" s="1"/>
  <c r="P100" i="11"/>
  <c r="V100" i="11" s="1"/>
  <c r="P3" i="9"/>
  <c r="V3" i="9" s="1"/>
  <c r="P4" i="9"/>
  <c r="V4" i="9" s="1"/>
  <c r="P5" i="9"/>
  <c r="V5" i="9" s="1"/>
  <c r="P6" i="9"/>
  <c r="V6" i="9" s="1"/>
  <c r="P7" i="9"/>
  <c r="V7" i="9" s="1"/>
  <c r="P8" i="9"/>
  <c r="V8" i="9" s="1"/>
  <c r="P9" i="9"/>
  <c r="V9" i="9" s="1"/>
  <c r="P10" i="9"/>
  <c r="V10" i="9" s="1"/>
  <c r="P11" i="9"/>
  <c r="V11" i="9" s="1"/>
  <c r="P12" i="9"/>
  <c r="V12" i="9" s="1"/>
  <c r="P13" i="9"/>
  <c r="V13" i="9" s="1"/>
  <c r="P14" i="9"/>
  <c r="V14" i="9" s="1"/>
  <c r="P15" i="9"/>
  <c r="V15" i="9" s="1"/>
  <c r="P16" i="9"/>
  <c r="P17" i="9"/>
  <c r="V17" i="9" s="1"/>
  <c r="P18" i="9"/>
  <c r="V18" i="9" s="1"/>
  <c r="P19" i="9"/>
  <c r="V19" i="9" s="1"/>
  <c r="P20" i="9"/>
  <c r="V20" i="9" s="1"/>
  <c r="P21" i="9"/>
  <c r="V21" i="9" s="1"/>
  <c r="P22" i="9"/>
  <c r="V22" i="9" s="1"/>
  <c r="P23" i="9"/>
  <c r="V23" i="9" s="1"/>
  <c r="P24" i="9"/>
  <c r="V24" i="9" s="1"/>
  <c r="P25" i="9"/>
  <c r="V25" i="9" s="1"/>
  <c r="P26" i="9"/>
  <c r="V26" i="9" s="1"/>
  <c r="P27" i="9"/>
  <c r="V27" i="9" s="1"/>
  <c r="P28" i="9"/>
  <c r="V28" i="9" s="1"/>
  <c r="P29" i="9"/>
  <c r="V29" i="9" s="1"/>
  <c r="P30" i="9"/>
  <c r="V30" i="9" s="1"/>
  <c r="P31" i="9"/>
  <c r="V31" i="9" s="1"/>
  <c r="P32" i="9"/>
  <c r="P33" i="9"/>
  <c r="V33" i="9" s="1"/>
  <c r="P34" i="9"/>
  <c r="V34" i="9" s="1"/>
  <c r="P35" i="9"/>
  <c r="V35" i="9" s="1"/>
  <c r="P36" i="9"/>
  <c r="V36" i="9" s="1"/>
  <c r="P37" i="9"/>
  <c r="V37" i="9" s="1"/>
  <c r="P38" i="9"/>
  <c r="V38" i="9" s="1"/>
  <c r="P39" i="9"/>
  <c r="V39" i="9" s="1"/>
  <c r="P40" i="9"/>
  <c r="V40" i="9" s="1"/>
  <c r="P41" i="9"/>
  <c r="V41" i="9" s="1"/>
  <c r="P42" i="9"/>
  <c r="V42" i="9" s="1"/>
  <c r="P43" i="9"/>
  <c r="V43" i="9" s="1"/>
  <c r="P44" i="9"/>
  <c r="V44" i="9" s="1"/>
  <c r="P45" i="9"/>
  <c r="V45" i="9" s="1"/>
  <c r="P46" i="9"/>
  <c r="V46" i="9" s="1"/>
  <c r="P47" i="9"/>
  <c r="V47" i="9" s="1"/>
  <c r="P48" i="9"/>
  <c r="P49" i="9"/>
  <c r="V49" i="9" s="1"/>
  <c r="P50" i="9"/>
  <c r="V50" i="9" s="1"/>
  <c r="P51" i="9"/>
  <c r="V51" i="9" s="1"/>
  <c r="P52" i="9"/>
  <c r="V52" i="9" s="1"/>
  <c r="P53" i="9"/>
  <c r="V53" i="9" s="1"/>
  <c r="P54" i="9"/>
  <c r="V54" i="9" s="1"/>
  <c r="P55" i="9"/>
  <c r="V55" i="9" s="1"/>
  <c r="P56" i="9"/>
  <c r="V56" i="9" s="1"/>
  <c r="P57" i="9"/>
  <c r="V57" i="9" s="1"/>
  <c r="P58" i="9"/>
  <c r="V58" i="9" s="1"/>
  <c r="P59" i="9"/>
  <c r="V59" i="9" s="1"/>
  <c r="P60" i="9"/>
  <c r="V60" i="9" s="1"/>
  <c r="P61" i="9"/>
  <c r="V61" i="9" s="1"/>
  <c r="P62" i="9"/>
  <c r="V62" i="9" s="1"/>
  <c r="P63" i="9"/>
  <c r="V63" i="9" s="1"/>
  <c r="P64" i="9"/>
  <c r="P65" i="9"/>
  <c r="V65" i="9" s="1"/>
  <c r="P66" i="9"/>
  <c r="V66" i="9" s="1"/>
  <c r="P67" i="9"/>
  <c r="V67" i="9" s="1"/>
  <c r="P68" i="9"/>
  <c r="V68" i="9" s="1"/>
  <c r="P69" i="9"/>
  <c r="V69" i="9" s="1"/>
  <c r="P70" i="9"/>
  <c r="V70" i="9" s="1"/>
  <c r="P71" i="9"/>
  <c r="V71" i="9" s="1"/>
  <c r="P72" i="9"/>
  <c r="V72" i="9" s="1"/>
  <c r="P73" i="9"/>
  <c r="V73" i="9" s="1"/>
  <c r="P74" i="9"/>
  <c r="V74" i="9" s="1"/>
  <c r="P75" i="9"/>
  <c r="V75" i="9" s="1"/>
  <c r="P76" i="9"/>
  <c r="V76" i="9" s="1"/>
  <c r="P77" i="9"/>
  <c r="V77" i="9" s="1"/>
  <c r="P78" i="9"/>
  <c r="V78" i="9" s="1"/>
  <c r="P79" i="9"/>
  <c r="V79" i="9" s="1"/>
  <c r="P80" i="9"/>
  <c r="P81" i="9"/>
  <c r="V81" i="9" s="1"/>
  <c r="P82" i="9"/>
  <c r="V82" i="9" s="1"/>
  <c r="P83" i="9"/>
  <c r="V83" i="9" s="1"/>
  <c r="P84" i="9"/>
  <c r="V84" i="9" s="1"/>
  <c r="P85" i="9"/>
  <c r="V85" i="9" s="1"/>
  <c r="P86" i="9"/>
  <c r="V86" i="9" s="1"/>
  <c r="P87" i="9"/>
  <c r="V87" i="9" s="1"/>
  <c r="P88" i="9"/>
  <c r="V88" i="9" s="1"/>
  <c r="P89" i="9"/>
  <c r="V89" i="9" s="1"/>
  <c r="P90" i="9"/>
  <c r="V90" i="9" s="1"/>
  <c r="P91" i="9"/>
  <c r="V91" i="9" s="1"/>
  <c r="P92" i="9"/>
  <c r="V92" i="9" s="1"/>
  <c r="P93" i="9"/>
  <c r="V93" i="9" s="1"/>
  <c r="P94" i="9"/>
  <c r="V94" i="9" s="1"/>
  <c r="P95" i="9"/>
  <c r="V95" i="9" s="1"/>
  <c r="P96" i="9"/>
  <c r="P97" i="9"/>
  <c r="V97" i="9" s="1"/>
  <c r="P98" i="9"/>
  <c r="V98" i="9" s="1"/>
  <c r="P99" i="9"/>
  <c r="V99" i="9" s="1"/>
  <c r="P100" i="9"/>
  <c r="V100" i="9" s="1"/>
  <c r="P3" i="4"/>
  <c r="V3" i="4" s="1"/>
  <c r="P4" i="4"/>
  <c r="V4" i="4" s="1"/>
  <c r="P5" i="4"/>
  <c r="V5" i="4" s="1"/>
  <c r="P6" i="4"/>
  <c r="V6" i="4" s="1"/>
  <c r="P7" i="4"/>
  <c r="V7" i="4" s="1"/>
  <c r="P8" i="4"/>
  <c r="V8" i="4" s="1"/>
  <c r="P9" i="4"/>
  <c r="V9" i="4" s="1"/>
  <c r="P10" i="4"/>
  <c r="V10" i="4" s="1"/>
  <c r="P11" i="4"/>
  <c r="V11" i="4" s="1"/>
  <c r="P12" i="4"/>
  <c r="V12" i="4" s="1"/>
  <c r="P13" i="4"/>
  <c r="V13" i="4" s="1"/>
  <c r="P14" i="4"/>
  <c r="V14" i="4" s="1"/>
  <c r="P15" i="4"/>
  <c r="V15" i="4" s="1"/>
  <c r="P16" i="4"/>
  <c r="V16" i="4" s="1"/>
  <c r="P17" i="4"/>
  <c r="P18" i="4"/>
  <c r="V18" i="4" s="1"/>
  <c r="P19" i="4"/>
  <c r="V19" i="4" s="1"/>
  <c r="P20" i="4"/>
  <c r="V20" i="4" s="1"/>
  <c r="P21" i="4"/>
  <c r="V21" i="4" s="1"/>
  <c r="P22" i="4"/>
  <c r="V22" i="4" s="1"/>
  <c r="P23" i="4"/>
  <c r="V23" i="4" s="1"/>
  <c r="P24" i="4"/>
  <c r="V24" i="4" s="1"/>
  <c r="P25" i="4"/>
  <c r="V25" i="4" s="1"/>
  <c r="P26" i="4"/>
  <c r="V26" i="4" s="1"/>
  <c r="P27" i="4"/>
  <c r="V27" i="4" s="1"/>
  <c r="P28" i="4"/>
  <c r="V28" i="4" s="1"/>
  <c r="P29" i="4"/>
  <c r="V29" i="4" s="1"/>
  <c r="P30" i="4"/>
  <c r="V30" i="4" s="1"/>
  <c r="P31" i="4"/>
  <c r="V31" i="4" s="1"/>
  <c r="P32" i="4"/>
  <c r="V32" i="4" s="1"/>
  <c r="P33" i="4"/>
  <c r="P34" i="4"/>
  <c r="V34" i="4" s="1"/>
  <c r="P35" i="4"/>
  <c r="V35" i="4" s="1"/>
  <c r="P36" i="4"/>
  <c r="V36" i="4" s="1"/>
  <c r="P37" i="4"/>
  <c r="V37" i="4" s="1"/>
  <c r="P38" i="4"/>
  <c r="V38" i="4" s="1"/>
  <c r="P39" i="4"/>
  <c r="V39" i="4" s="1"/>
  <c r="P40" i="4"/>
  <c r="V40" i="4" s="1"/>
  <c r="P41" i="4"/>
  <c r="V41" i="4" s="1"/>
  <c r="P42" i="4"/>
  <c r="V42" i="4" s="1"/>
  <c r="P43" i="4"/>
  <c r="V43" i="4" s="1"/>
  <c r="P44" i="4"/>
  <c r="V44" i="4" s="1"/>
  <c r="P45" i="4"/>
  <c r="V45" i="4" s="1"/>
  <c r="P46" i="4"/>
  <c r="V46" i="4" s="1"/>
  <c r="P47" i="4"/>
  <c r="V47" i="4" s="1"/>
  <c r="P48" i="4"/>
  <c r="V48" i="4" s="1"/>
  <c r="P49" i="4"/>
  <c r="P50" i="4"/>
  <c r="V50" i="4" s="1"/>
  <c r="P51" i="4"/>
  <c r="V51" i="4" s="1"/>
  <c r="P52" i="4"/>
  <c r="V52" i="4" s="1"/>
  <c r="P53" i="4"/>
  <c r="V53" i="4" s="1"/>
  <c r="P54" i="4"/>
  <c r="V54" i="4" s="1"/>
  <c r="P55" i="4"/>
  <c r="V55" i="4" s="1"/>
  <c r="P56" i="4"/>
  <c r="V56" i="4" s="1"/>
  <c r="P57" i="4"/>
  <c r="V57" i="4" s="1"/>
  <c r="P58" i="4"/>
  <c r="V58" i="4" s="1"/>
  <c r="P59" i="4"/>
  <c r="V59" i="4" s="1"/>
  <c r="P60" i="4"/>
  <c r="V60" i="4" s="1"/>
  <c r="P61" i="4"/>
  <c r="V61" i="4" s="1"/>
  <c r="P62" i="4"/>
  <c r="V62" i="4" s="1"/>
  <c r="P63" i="4"/>
  <c r="V63" i="4" s="1"/>
  <c r="P64" i="4"/>
  <c r="V64" i="4" s="1"/>
  <c r="P65" i="4"/>
  <c r="P66" i="4"/>
  <c r="V66" i="4" s="1"/>
  <c r="P67" i="4"/>
  <c r="V67" i="4" s="1"/>
  <c r="P68" i="4"/>
  <c r="V68" i="4" s="1"/>
  <c r="P69" i="4"/>
  <c r="V69" i="4" s="1"/>
  <c r="P70" i="4"/>
  <c r="V70" i="4" s="1"/>
  <c r="P71" i="4"/>
  <c r="V71" i="4" s="1"/>
  <c r="P72" i="4"/>
  <c r="V72" i="4" s="1"/>
  <c r="P73" i="4"/>
  <c r="V73" i="4" s="1"/>
  <c r="P74" i="4"/>
  <c r="V74" i="4" s="1"/>
  <c r="P75" i="4"/>
  <c r="V75" i="4" s="1"/>
  <c r="P76" i="4"/>
  <c r="V76" i="4" s="1"/>
  <c r="P77" i="4"/>
  <c r="V77" i="4" s="1"/>
  <c r="P78" i="4"/>
  <c r="V78" i="4" s="1"/>
  <c r="P79" i="4"/>
  <c r="V79" i="4" s="1"/>
  <c r="P80" i="4"/>
  <c r="V80" i="4" s="1"/>
  <c r="P81" i="4"/>
  <c r="P82" i="4"/>
  <c r="V82" i="4" s="1"/>
  <c r="P83" i="4"/>
  <c r="V83" i="4" s="1"/>
  <c r="P84" i="4"/>
  <c r="V84" i="4" s="1"/>
  <c r="P85" i="4"/>
  <c r="V85" i="4" s="1"/>
  <c r="P86" i="4"/>
  <c r="V86" i="4" s="1"/>
  <c r="P87" i="4"/>
  <c r="V87" i="4" s="1"/>
  <c r="P88" i="4"/>
  <c r="V88" i="4" s="1"/>
  <c r="P89" i="4"/>
  <c r="V89" i="4" s="1"/>
  <c r="P90" i="4"/>
  <c r="V90" i="4" s="1"/>
  <c r="P91" i="4"/>
  <c r="V91" i="4" s="1"/>
  <c r="P92" i="4"/>
  <c r="V92" i="4" s="1"/>
  <c r="P93" i="4"/>
  <c r="V93" i="4" s="1"/>
  <c r="P94" i="4"/>
  <c r="V94" i="4" s="1"/>
  <c r="P95" i="4"/>
  <c r="V95" i="4" s="1"/>
  <c r="P96" i="4"/>
  <c r="V96" i="4" s="1"/>
  <c r="P97" i="4"/>
  <c r="P98" i="4"/>
  <c r="V98" i="4" s="1"/>
  <c r="P99" i="4"/>
  <c r="V99" i="4" s="1"/>
  <c r="P100" i="4"/>
  <c r="V100" i="4" s="1"/>
  <c r="U16" i="18" l="1"/>
  <c r="O16" i="18"/>
  <c r="U34" i="18"/>
  <c r="O34" i="18"/>
  <c r="U101" i="9"/>
  <c r="P7" i="6" l="1"/>
  <c r="W7" i="6" s="1"/>
  <c r="P4" i="1"/>
  <c r="W4" i="1" s="1"/>
  <c r="P5" i="1"/>
  <c r="W5" i="1" s="1"/>
  <c r="P6" i="1"/>
  <c r="W6" i="1" s="1"/>
  <c r="P7" i="1"/>
  <c r="W7" i="1" s="1"/>
  <c r="P8" i="1"/>
  <c r="W8" i="1" s="1"/>
  <c r="P9" i="1"/>
  <c r="W9" i="1" s="1"/>
  <c r="P10" i="1"/>
  <c r="W10" i="1" s="1"/>
  <c r="P11" i="1"/>
  <c r="W11" i="1" s="1"/>
  <c r="P12" i="1"/>
  <c r="W12" i="1" s="1"/>
  <c r="P13" i="1"/>
  <c r="W13" i="1" s="1"/>
  <c r="P14" i="1"/>
  <c r="W14" i="1" s="1"/>
  <c r="P15" i="1"/>
  <c r="W15" i="1" s="1"/>
  <c r="P16" i="1"/>
  <c r="W16" i="1" s="1"/>
  <c r="P17" i="1"/>
  <c r="W17" i="1" s="1"/>
  <c r="P18" i="1"/>
  <c r="W18" i="1" s="1"/>
  <c r="P19" i="1"/>
  <c r="W19" i="1" s="1"/>
  <c r="P20" i="1"/>
  <c r="W20" i="1" s="1"/>
  <c r="P21" i="1"/>
  <c r="W21" i="1" s="1"/>
  <c r="P22" i="1"/>
  <c r="W22" i="1" s="1"/>
  <c r="P23" i="1"/>
  <c r="W23" i="1" s="1"/>
  <c r="P24" i="1"/>
  <c r="W24" i="1" s="1"/>
  <c r="P25" i="1"/>
  <c r="W25" i="1" s="1"/>
  <c r="P26" i="1"/>
  <c r="W26" i="1" s="1"/>
  <c r="P27" i="1"/>
  <c r="W27" i="1" s="1"/>
  <c r="P28" i="1"/>
  <c r="W28" i="1" s="1"/>
  <c r="P29" i="1"/>
  <c r="W29" i="1" s="1"/>
  <c r="P30" i="1"/>
  <c r="W30" i="1" s="1"/>
  <c r="P31" i="1"/>
  <c r="W31" i="1" s="1"/>
  <c r="P32" i="1"/>
  <c r="W32" i="1" s="1"/>
  <c r="P33" i="1"/>
  <c r="W33" i="1" s="1"/>
  <c r="P34" i="1"/>
  <c r="W34" i="1" s="1"/>
  <c r="P35" i="1"/>
  <c r="W35" i="1" s="1"/>
  <c r="P36" i="1"/>
  <c r="W36" i="1" s="1"/>
  <c r="P37" i="1"/>
  <c r="W37" i="1" s="1"/>
  <c r="P38" i="1"/>
  <c r="W38" i="1" s="1"/>
  <c r="P39" i="1"/>
  <c r="W39" i="1" s="1"/>
  <c r="P40" i="1"/>
  <c r="W40" i="1" s="1"/>
  <c r="P41" i="1"/>
  <c r="W41" i="1" s="1"/>
  <c r="P42" i="1"/>
  <c r="W42" i="1" s="1"/>
  <c r="P43" i="1"/>
  <c r="W43" i="1" s="1"/>
  <c r="P44" i="1"/>
  <c r="W44" i="1" s="1"/>
  <c r="P45" i="1"/>
  <c r="W45" i="1" s="1"/>
  <c r="P46" i="1"/>
  <c r="W46" i="1" s="1"/>
  <c r="P47" i="1"/>
  <c r="W47" i="1" s="1"/>
  <c r="P48" i="1"/>
  <c r="W48" i="1" s="1"/>
  <c r="P49" i="1"/>
  <c r="W49" i="1" s="1"/>
  <c r="P50" i="1"/>
  <c r="W50" i="1" s="1"/>
  <c r="P51" i="1"/>
  <c r="W51" i="1" s="1"/>
  <c r="P52" i="1"/>
  <c r="W52" i="1" s="1"/>
  <c r="P53" i="1"/>
  <c r="W53" i="1" s="1"/>
  <c r="P54" i="1"/>
  <c r="W54" i="1" s="1"/>
  <c r="P55" i="1"/>
  <c r="W55" i="1" s="1"/>
  <c r="P56" i="1"/>
  <c r="W56" i="1" s="1"/>
  <c r="P57" i="1"/>
  <c r="W57" i="1" s="1"/>
  <c r="P58" i="1"/>
  <c r="W58" i="1" s="1"/>
  <c r="P59" i="1"/>
  <c r="W59" i="1" s="1"/>
  <c r="P60" i="1"/>
  <c r="W60" i="1" s="1"/>
  <c r="P61" i="1"/>
  <c r="W61" i="1" s="1"/>
  <c r="P62" i="1"/>
  <c r="W62" i="1" s="1"/>
  <c r="P63" i="1"/>
  <c r="W63" i="1" s="1"/>
  <c r="P64" i="1"/>
  <c r="W64" i="1" s="1"/>
  <c r="P65" i="1"/>
  <c r="W65" i="1" s="1"/>
  <c r="P66" i="1"/>
  <c r="W66" i="1" s="1"/>
  <c r="P67" i="1"/>
  <c r="W67" i="1" s="1"/>
  <c r="P68" i="1"/>
  <c r="W68" i="1" s="1"/>
  <c r="P69" i="1"/>
  <c r="W69" i="1" s="1"/>
  <c r="P70" i="1"/>
  <c r="W70" i="1" s="1"/>
  <c r="P71" i="1"/>
  <c r="W71" i="1" s="1"/>
  <c r="P72" i="1"/>
  <c r="W72" i="1" s="1"/>
  <c r="P73" i="1"/>
  <c r="W73" i="1" s="1"/>
  <c r="P74" i="1"/>
  <c r="W74" i="1" s="1"/>
  <c r="P75" i="1"/>
  <c r="W75" i="1" s="1"/>
  <c r="P76" i="1"/>
  <c r="W76" i="1" s="1"/>
  <c r="P77" i="1"/>
  <c r="W77" i="1" s="1"/>
  <c r="P78" i="1"/>
  <c r="W78" i="1" s="1"/>
  <c r="P79" i="1"/>
  <c r="W79" i="1" s="1"/>
  <c r="P80" i="1"/>
  <c r="W80" i="1" s="1"/>
  <c r="P81" i="1"/>
  <c r="W81" i="1" s="1"/>
  <c r="P82" i="1"/>
  <c r="W82" i="1" s="1"/>
  <c r="P83" i="1"/>
  <c r="W83" i="1" s="1"/>
  <c r="P84" i="1"/>
  <c r="W84" i="1" s="1"/>
  <c r="P85" i="1"/>
  <c r="W85" i="1" s="1"/>
  <c r="P86" i="1"/>
  <c r="W86" i="1" s="1"/>
  <c r="P87" i="1"/>
  <c r="W87" i="1" s="1"/>
  <c r="P88" i="1"/>
  <c r="W88" i="1" s="1"/>
  <c r="P89" i="1"/>
  <c r="W89" i="1" s="1"/>
  <c r="P90" i="1"/>
  <c r="W90" i="1" s="1"/>
  <c r="P91" i="1"/>
  <c r="W91" i="1" s="1"/>
  <c r="P92" i="1"/>
  <c r="W92" i="1" s="1"/>
  <c r="P93" i="1"/>
  <c r="W93" i="1" s="1"/>
  <c r="P94" i="1"/>
  <c r="W94" i="1" s="1"/>
  <c r="P95" i="1"/>
  <c r="W95" i="1" s="1"/>
  <c r="P96" i="1"/>
  <c r="W96" i="1" s="1"/>
  <c r="P97" i="1"/>
  <c r="W97" i="1" s="1"/>
  <c r="P98" i="1"/>
  <c r="W98" i="1" s="1"/>
  <c r="P99" i="1"/>
  <c r="W99" i="1" s="1"/>
  <c r="P100" i="1"/>
  <c r="W100" i="1" s="1"/>
  <c r="P3" i="1"/>
  <c r="W3" i="1" s="1"/>
  <c r="P31" i="6"/>
  <c r="W31" i="6" s="1"/>
  <c r="P5" i="6"/>
  <c r="W5" i="6" s="1"/>
  <c r="P6" i="6"/>
  <c r="W6" i="6" s="1"/>
  <c r="P8" i="6"/>
  <c r="W8" i="6" s="1"/>
  <c r="P9" i="6"/>
  <c r="W9" i="6" s="1"/>
  <c r="P10" i="6"/>
  <c r="W10" i="6" s="1"/>
  <c r="P11" i="6"/>
  <c r="W11" i="6" s="1"/>
  <c r="P12" i="6"/>
  <c r="W12" i="6" s="1"/>
  <c r="P13" i="6"/>
  <c r="W13" i="6" s="1"/>
  <c r="P14" i="6"/>
  <c r="W14" i="6" s="1"/>
  <c r="P15" i="6"/>
  <c r="W15" i="6" s="1"/>
  <c r="P16" i="6"/>
  <c r="W16" i="6" s="1"/>
  <c r="P17" i="6"/>
  <c r="W17" i="6" s="1"/>
  <c r="P18" i="6"/>
  <c r="W18" i="6" s="1"/>
  <c r="P19" i="6"/>
  <c r="W19" i="6" s="1"/>
  <c r="P20" i="6"/>
  <c r="W20" i="6" s="1"/>
  <c r="P21" i="6"/>
  <c r="W21" i="6" s="1"/>
  <c r="P22" i="6"/>
  <c r="W22" i="6" s="1"/>
  <c r="P23" i="6"/>
  <c r="W23" i="6" s="1"/>
  <c r="P24" i="6"/>
  <c r="W24" i="6" s="1"/>
  <c r="P25" i="6"/>
  <c r="W25" i="6" s="1"/>
  <c r="P26" i="6"/>
  <c r="W26" i="6" s="1"/>
  <c r="P27" i="6"/>
  <c r="W27" i="6" s="1"/>
  <c r="P28" i="6"/>
  <c r="W28" i="6" s="1"/>
  <c r="P29" i="6"/>
  <c r="W29" i="6" s="1"/>
  <c r="P30" i="6"/>
  <c r="W30" i="6" s="1"/>
  <c r="P32" i="6"/>
  <c r="W32" i="6" s="1"/>
  <c r="P33" i="6"/>
  <c r="W33" i="6" s="1"/>
  <c r="P34" i="6"/>
  <c r="W34" i="6" s="1"/>
  <c r="P35" i="6"/>
  <c r="W35" i="6" s="1"/>
  <c r="P36" i="6"/>
  <c r="W36" i="6" s="1"/>
  <c r="P37" i="6"/>
  <c r="W37" i="6" s="1"/>
  <c r="P38" i="6"/>
  <c r="W38" i="6" s="1"/>
  <c r="P39" i="6"/>
  <c r="W39" i="6" s="1"/>
  <c r="P40" i="6"/>
  <c r="W40" i="6" s="1"/>
  <c r="P41" i="6"/>
  <c r="W41" i="6" s="1"/>
  <c r="P42" i="6"/>
  <c r="W42" i="6" s="1"/>
  <c r="P43" i="6"/>
  <c r="W43" i="6" s="1"/>
  <c r="P44" i="6"/>
  <c r="W44" i="6" s="1"/>
  <c r="P45" i="6"/>
  <c r="W45" i="6" s="1"/>
  <c r="P46" i="6"/>
  <c r="W46" i="6" s="1"/>
  <c r="P47" i="6"/>
  <c r="W47" i="6" s="1"/>
  <c r="P48" i="6"/>
  <c r="W48" i="6" s="1"/>
  <c r="P49" i="6"/>
  <c r="W49" i="6" s="1"/>
  <c r="P50" i="6"/>
  <c r="W50" i="6" s="1"/>
  <c r="P51" i="6"/>
  <c r="W51" i="6" s="1"/>
  <c r="P52" i="6"/>
  <c r="W52" i="6" s="1"/>
  <c r="P53" i="6"/>
  <c r="W53" i="6" s="1"/>
  <c r="P54" i="6"/>
  <c r="W54" i="6" s="1"/>
  <c r="P55" i="6"/>
  <c r="W55" i="6" s="1"/>
  <c r="P56" i="6"/>
  <c r="W56" i="6" s="1"/>
  <c r="P57" i="6"/>
  <c r="W57" i="6" s="1"/>
  <c r="P58" i="6"/>
  <c r="W58" i="6" s="1"/>
  <c r="P59" i="6"/>
  <c r="W59" i="6" s="1"/>
  <c r="P60" i="6"/>
  <c r="W60" i="6" s="1"/>
  <c r="P61" i="6"/>
  <c r="W61" i="6" s="1"/>
  <c r="P62" i="6"/>
  <c r="W62" i="6" s="1"/>
  <c r="P63" i="6"/>
  <c r="W63" i="6" s="1"/>
  <c r="P64" i="6"/>
  <c r="W64" i="6" s="1"/>
  <c r="P65" i="6"/>
  <c r="W65" i="6" s="1"/>
  <c r="P66" i="6"/>
  <c r="W66" i="6" s="1"/>
  <c r="P67" i="6"/>
  <c r="W67" i="6" s="1"/>
  <c r="P68" i="6"/>
  <c r="W68" i="6" s="1"/>
  <c r="P69" i="6"/>
  <c r="W69" i="6" s="1"/>
  <c r="P70" i="6"/>
  <c r="W70" i="6" s="1"/>
  <c r="P71" i="6"/>
  <c r="W71" i="6" s="1"/>
  <c r="P72" i="6"/>
  <c r="W72" i="6" s="1"/>
  <c r="P73" i="6"/>
  <c r="W73" i="6" s="1"/>
  <c r="P74" i="6"/>
  <c r="W74" i="6" s="1"/>
  <c r="P75" i="6"/>
  <c r="W75" i="6" s="1"/>
  <c r="P76" i="6"/>
  <c r="W76" i="6" s="1"/>
  <c r="P77" i="6"/>
  <c r="W77" i="6" s="1"/>
  <c r="P78" i="6"/>
  <c r="W78" i="6" s="1"/>
  <c r="P79" i="6"/>
  <c r="W79" i="6" s="1"/>
  <c r="P80" i="6"/>
  <c r="W80" i="6" s="1"/>
  <c r="P81" i="6"/>
  <c r="W81" i="6" s="1"/>
  <c r="P82" i="6"/>
  <c r="W82" i="6" s="1"/>
  <c r="P83" i="6"/>
  <c r="W83" i="6" s="1"/>
  <c r="P84" i="6"/>
  <c r="W84" i="6" s="1"/>
  <c r="P85" i="6"/>
  <c r="W85" i="6" s="1"/>
  <c r="P86" i="6"/>
  <c r="W86" i="6" s="1"/>
  <c r="P87" i="6"/>
  <c r="W87" i="6" s="1"/>
  <c r="P88" i="6"/>
  <c r="W88" i="6" s="1"/>
  <c r="P89" i="6"/>
  <c r="W89" i="6" s="1"/>
  <c r="P90" i="6"/>
  <c r="W90" i="6" s="1"/>
  <c r="P91" i="6"/>
  <c r="W91" i="6" s="1"/>
  <c r="P92" i="6"/>
  <c r="W92" i="6" s="1"/>
  <c r="P93" i="6"/>
  <c r="W93" i="6" s="1"/>
  <c r="P94" i="6"/>
  <c r="W94" i="6" s="1"/>
  <c r="P95" i="6"/>
  <c r="W95" i="6" s="1"/>
  <c r="P96" i="6"/>
  <c r="W96" i="6" s="1"/>
  <c r="P97" i="6"/>
  <c r="W97" i="6" s="1"/>
  <c r="P98" i="6"/>
  <c r="W98" i="6" s="1"/>
  <c r="P99" i="6"/>
  <c r="W99" i="6" s="1"/>
  <c r="P100" i="6"/>
  <c r="W100" i="6" s="1"/>
  <c r="P4" i="6"/>
  <c r="W4" i="6" s="1"/>
  <c r="P3" i="6"/>
  <c r="W3" i="6" s="1"/>
  <c r="V101" i="1"/>
  <c r="W101" i="6" l="1"/>
  <c r="V101" i="14"/>
  <c r="U101" i="14"/>
  <c r="V101" i="11"/>
  <c r="U101" i="11"/>
  <c r="V101" i="9"/>
  <c r="V101" i="4"/>
  <c r="U101" i="4"/>
  <c r="V101" i="6"/>
  <c r="P101" i="6"/>
  <c r="O101" i="6"/>
  <c r="H101" i="1"/>
  <c r="I101" i="1"/>
  <c r="J101" i="1"/>
  <c r="O101" i="1"/>
  <c r="P101" i="1"/>
</calcChain>
</file>

<file path=xl/sharedStrings.xml><?xml version="1.0" encoding="utf-8"?>
<sst xmlns="http://schemas.openxmlformats.org/spreadsheetml/2006/main" count="203" uniqueCount="45">
  <si>
    <t>MOIS</t>
  </si>
  <si>
    <t>DATE D'ENVOI</t>
  </si>
  <si>
    <t>AGENCE</t>
  </si>
  <si>
    <t>VILLE</t>
  </si>
  <si>
    <t>MONTANT TOTAL DEMANDÉ HT</t>
  </si>
  <si>
    <t>MONTANT TOTAL DEMANDÉ TTC</t>
  </si>
  <si>
    <t>NUMÉRO DE LA CONVENTION</t>
  </si>
  <si>
    <t>DATE RECEPTION CHÈQUE</t>
  </si>
  <si>
    <t>MONTANT RECU TTC</t>
  </si>
  <si>
    <t>NOMBRE HEURES DE FORMATION</t>
  </si>
  <si>
    <t>NOMBRE DE JOURS DE FORMATION</t>
  </si>
  <si>
    <t xml:space="preserve">NOM </t>
  </si>
  <si>
    <t>CHÉQUE</t>
  </si>
  <si>
    <t>NUMÉRO DE FACTURE</t>
  </si>
  <si>
    <t>FORMATION</t>
  </si>
  <si>
    <t>RESTE A RECEVOIR TTC</t>
  </si>
  <si>
    <t>Total</t>
  </si>
  <si>
    <t>NUMÉRO FACTURE</t>
  </si>
  <si>
    <t>FIFPL MARJE 2017</t>
  </si>
  <si>
    <t>FIFPL ANNIE 2017</t>
  </si>
  <si>
    <t>AGEFICE MARJE 2017</t>
  </si>
  <si>
    <t>AGEFICE ANNIE 2017</t>
  </si>
  <si>
    <t>AGEFOS MARJE 2017</t>
  </si>
  <si>
    <t>AGEFOS ANNIE 2017</t>
  </si>
  <si>
    <t>ADRESSE</t>
  </si>
  <si>
    <t>REMARQUE</t>
  </si>
  <si>
    <t>MAIL</t>
  </si>
  <si>
    <t>TELEPHONE</t>
  </si>
  <si>
    <t>FORMATEUR</t>
  </si>
  <si>
    <t>REFERENCE CLIENT</t>
  </si>
  <si>
    <t xml:space="preserve"> FORMATION</t>
  </si>
  <si>
    <t>RESTE A RECEVOIR</t>
  </si>
  <si>
    <t>NOM ET AGENCE</t>
  </si>
  <si>
    <t xml:space="preserve">NUMÉRO DE FACTURE </t>
  </si>
  <si>
    <t xml:space="preserve">DATE ENVOI FACTURE </t>
  </si>
  <si>
    <t>RÉFÉRENCE CLIENT</t>
  </si>
  <si>
    <r>
      <rPr>
        <b/>
        <sz val="10"/>
        <color theme="1"/>
        <rFont val="Arial Black"/>
        <family val="2"/>
      </rPr>
      <t>DATE ENVOI FACTURE</t>
    </r>
    <r>
      <rPr>
        <b/>
        <sz val="11"/>
        <color theme="1"/>
        <rFont val="Calibri"/>
        <family val="2"/>
        <scheme val="minor"/>
      </rPr>
      <t xml:space="preserve"> </t>
    </r>
  </si>
  <si>
    <t>DATE ENVOI FACTURE</t>
  </si>
  <si>
    <t>PAIEMENT DIRECT MARJE</t>
  </si>
  <si>
    <t>DATE RECEPTION CHÉQUE</t>
  </si>
  <si>
    <t>ANNIE</t>
  </si>
  <si>
    <t>MARJE</t>
  </si>
  <si>
    <t xml:space="preserve">PAIEMENT DIRECT ANNIE                                         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</si>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</sst>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dd/mm/yy;@"/>
    <numFmt numFmtId="168" formatCode="[$-F400]h:mm:ss\ AM/PM"/>
    <numFmt numFmtId="169" formatCode="#,##0.00\ &quot;€&quot;;[Red]#,##0.00\ &quot;€&quot;"/>
    <numFmt numFmtId="170" formatCode="0.00;[Red]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 Black"/>
      <family val="2"/>
    </font>
    <font>
      <sz val="26"/>
      <color theme="0"/>
      <name val="Bernard MT Condensed"/>
      <family val="1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name val="Calibri"/>
      <family val="2"/>
      <scheme val="minor"/>
    </font>
    <font>
      <sz val="10"/>
      <color theme="1"/>
      <name val="Arial Black"/>
      <family val="2"/>
    </font>
    <font>
      <sz val="26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1" fillId="0" borderId="0"/>
    <xf numFmtId="0" fontId="9" fillId="0" borderId="0" applyNumberFormat="0" applyFill="0" applyBorder="0" applyAlignment="0" applyProtection="0"/>
  </cellStyleXfs>
  <cellXfs count="111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165" fontId="0" fillId="4" borderId="11" xfId="0" applyNumberForma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167" fontId="2" fillId="5" borderId="6" xfId="1" applyNumberFormat="1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0" fillId="4" borderId="16" xfId="0" applyFill="1" applyBorder="1"/>
    <xf numFmtId="165" fontId="0" fillId="4" borderId="16" xfId="0" applyNumberFormat="1" applyFill="1" applyBorder="1" applyAlignment="1">
      <alignment horizontal="center"/>
    </xf>
    <xf numFmtId="0" fontId="0" fillId="10" borderId="8" xfId="0" applyFill="1" applyBorder="1" applyAlignment="1">
      <alignment horizontal="center" vertical="center"/>
    </xf>
    <xf numFmtId="164" fontId="0" fillId="10" borderId="6" xfId="0" applyNumberFormat="1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165" fontId="0" fillId="10" borderId="6" xfId="0" applyNumberFormat="1" applyFill="1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164" fontId="0" fillId="10" borderId="11" xfId="0" applyNumberForma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165" fontId="0" fillId="10" borderId="11" xfId="0" applyNumberForma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164" fontId="5" fillId="10" borderId="6" xfId="0" applyNumberFormat="1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165" fontId="5" fillId="10" borderId="6" xfId="0" applyNumberFormat="1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164" fontId="5" fillId="10" borderId="11" xfId="0" applyNumberFormat="1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165" fontId="5" fillId="10" borderId="11" xfId="0" applyNumberFormat="1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9" fillId="10" borderId="6" xfId="2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11" xfId="0" applyFont="1" applyFill="1" applyBorder="1" applyAlignment="1">
      <alignment horizontal="center" vertical="center"/>
    </xf>
    <xf numFmtId="168" fontId="0" fillId="10" borderId="6" xfId="0" applyNumberFormat="1" applyFill="1" applyBorder="1" applyAlignment="1">
      <alignment horizontal="center" vertical="center"/>
    </xf>
    <xf numFmtId="0" fontId="0" fillId="10" borderId="6" xfId="0" applyNumberFormat="1" applyFill="1" applyBorder="1" applyAlignment="1">
      <alignment horizontal="center" vertical="center"/>
    </xf>
    <xf numFmtId="169" fontId="0" fillId="10" borderId="6" xfId="0" applyNumberFormat="1" applyFill="1" applyBorder="1" applyAlignment="1">
      <alignment horizontal="center" vertical="center"/>
    </xf>
    <xf numFmtId="165" fontId="4" fillId="7" borderId="4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4" fontId="4" fillId="7" borderId="4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9" fontId="5" fillId="10" borderId="6" xfId="0" applyNumberFormat="1" applyFont="1" applyFill="1" applyBorder="1" applyAlignment="1">
      <alignment horizontal="center" vertical="center"/>
    </xf>
    <xf numFmtId="169" fontId="5" fillId="10" borderId="1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170" fontId="4" fillId="3" borderId="4" xfId="0" applyNumberFormat="1" applyFont="1" applyFill="1" applyBorder="1" applyAlignment="1">
      <alignment horizontal="center" vertical="center" wrapText="1"/>
    </xf>
    <xf numFmtId="170" fontId="0" fillId="10" borderId="6" xfId="0" applyNumberFormat="1" applyFill="1" applyBorder="1" applyAlignment="1">
      <alignment horizontal="center" vertical="center"/>
    </xf>
    <xf numFmtId="170" fontId="0" fillId="4" borderId="16" xfId="0" applyNumberFormat="1" applyFill="1" applyBorder="1" applyAlignment="1">
      <alignment horizontal="center"/>
    </xf>
    <xf numFmtId="170" fontId="0" fillId="0" borderId="0" xfId="0" applyNumberFormat="1"/>
    <xf numFmtId="164" fontId="4" fillId="5" borderId="4" xfId="0" applyNumberFormat="1" applyFont="1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164" fontId="12" fillId="4" borderId="14" xfId="0" applyNumberFormat="1" applyFont="1" applyFill="1" applyBorder="1" applyAlignment="1">
      <alignment horizontal="center" vertical="center"/>
    </xf>
    <xf numFmtId="165" fontId="12" fillId="4" borderId="14" xfId="0" applyNumberFormat="1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7" fontId="4" fillId="5" borderId="6" xfId="1" applyNumberFormat="1" applyFont="1" applyFill="1" applyBorder="1" applyAlignment="1">
      <alignment horizontal="center" vertical="center" wrapText="1"/>
    </xf>
    <xf numFmtId="167" fontId="13" fillId="5" borderId="4" xfId="1" applyNumberFormat="1" applyFont="1" applyFill="1" applyBorder="1" applyAlignment="1">
      <alignment horizontal="center" vertical="center" wrapText="1"/>
    </xf>
    <xf numFmtId="167" fontId="4" fillId="5" borderId="4" xfId="1" applyNumberFormat="1" applyFont="1" applyFill="1" applyBorder="1" applyAlignment="1">
      <alignment horizontal="center" vertical="center" wrapText="1"/>
    </xf>
    <xf numFmtId="170" fontId="4" fillId="5" borderId="4" xfId="0" applyNumberFormat="1" applyFont="1" applyFill="1" applyBorder="1" applyAlignment="1">
      <alignment horizontal="center" vertical="center" wrapText="1"/>
    </xf>
    <xf numFmtId="170" fontId="5" fillId="10" borderId="6" xfId="0" applyNumberFormat="1" applyFont="1" applyFill="1" applyBorder="1" applyAlignment="1">
      <alignment horizontal="center" vertical="center"/>
    </xf>
    <xf numFmtId="170" fontId="5" fillId="10" borderId="11" xfId="0" applyNumberFormat="1" applyFont="1" applyFill="1" applyBorder="1" applyAlignment="1">
      <alignment horizontal="center" vertical="center"/>
    </xf>
    <xf numFmtId="170" fontId="12" fillId="4" borderId="14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11" borderId="0" xfId="0" applyFill="1"/>
    <xf numFmtId="0" fontId="0" fillId="6" borderId="0" xfId="0" applyFill="1"/>
    <xf numFmtId="0" fontId="0" fillId="9" borderId="0" xfId="0" applyFill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7" fillId="8" borderId="20" xfId="0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4" xfId="0" applyNumberFormat="1" applyFont="1" applyFill="1" applyBorder="1" applyAlignment="1">
      <alignment horizontal="center" vertical="center" wrapText="1"/>
    </xf>
    <xf numFmtId="165" fontId="7" fillId="8" borderId="4" xfId="0" applyNumberFormat="1" applyFon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0" xfId="0" applyFill="1"/>
    <xf numFmtId="0" fontId="0" fillId="10" borderId="9" xfId="0" applyFill="1" applyBorder="1" applyAlignment="1">
      <alignment horizontal="center" vertical="center"/>
    </xf>
    <xf numFmtId="0" fontId="0" fillId="10" borderId="11" xfId="0" applyNumberForma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165" fontId="0" fillId="8" borderId="11" xfId="0" applyNumberFormat="1" applyFill="1" applyBorder="1" applyAlignment="1">
      <alignment horizontal="center" vertical="center"/>
    </xf>
    <xf numFmtId="169" fontId="0" fillId="10" borderId="11" xfId="0" applyNumberForma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textRotation="90"/>
    </xf>
    <xf numFmtId="0" fontId="0" fillId="2" borderId="0" xfId="0" applyFill="1" applyAlignment="1">
      <alignment horizontal="center" vertical="center" textRotation="90"/>
    </xf>
    <xf numFmtId="0" fontId="3" fillId="2" borderId="1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11" borderId="0" xfId="0" applyFont="1" applyFill="1" applyAlignment="1">
      <alignment horizontal="center" vertical="center" textRotation="90"/>
    </xf>
    <xf numFmtId="0" fontId="6" fillId="11" borderId="0" xfId="0" applyFont="1" applyFill="1" applyAlignment="1">
      <alignment horizontal="center" vertical="center" textRotation="90"/>
    </xf>
    <xf numFmtId="0" fontId="8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 textRotation="90"/>
    </xf>
    <xf numFmtId="0" fontId="0" fillId="6" borderId="0" xfId="0" applyFill="1" applyAlignment="1">
      <alignment horizontal="center" vertical="center" textRotation="90"/>
    </xf>
    <xf numFmtId="0" fontId="8" fillId="9" borderId="17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 textRotation="90"/>
    </xf>
    <xf numFmtId="0" fontId="14" fillId="9" borderId="19" xfId="0" applyFont="1" applyFill="1" applyBorder="1" applyAlignment="1">
      <alignment horizontal="center" vertical="center" textRotation="90"/>
    </xf>
  </cellXfs>
  <cellStyles count="3">
    <cellStyle name="Lien hypertexte" xfId="2" builtinId="8"/>
    <cellStyle name="Normal" xfId="0" builtinId="0"/>
    <cellStyle name="Normal 2" xfId="1"/>
  </cellStyles>
  <dxfs count="418"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9" formatCode="#,##0.00\ &quot;€&quot;;[Red]#,##0.00\ &quot;€&quot;"/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rgb="FFCB87C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fill>
        <patternFill>
          <fgColor indexed="64"/>
          <bgColor rgb="FFCB87CB"/>
        </patternFill>
      </fill>
    </dxf>
    <dxf>
      <border outline="0">
        <right style="thin">
          <color indexed="64"/>
        </right>
        <top style="thin">
          <color rgb="FF000000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numFmt numFmtId="169" formatCode="#,##0.00\ &quot;€&quot;;[Red]#,##0.00\ &quot;€&quot;"/>
      <fill>
        <patternFill patternType="solid">
          <fgColor indexed="64"/>
          <bgColor theme="0"/>
        </patternFill>
      </fill>
    </dxf>
    <dxf>
      <numFmt numFmtId="0" formatCode="General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top style="thin">
          <color indexed="64"/>
        </top>
      </border>
    </dxf>
    <dxf>
      <fill>
        <patternFill patternType="solid">
          <fgColor indexed="64"/>
          <bgColor rgb="FFCB87CB"/>
        </patternFill>
      </fill>
    </dxf>
    <dxf>
      <border outline="0">
        <right style="thin">
          <color indexed="64"/>
        </right>
        <top style="thin">
          <color rgb="FF000000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70" formatCode="0.00;[Red]0.00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70" formatCode="0.00;[Red]0.00"/>
      <fill>
        <patternFill>
          <fgColor indexed="64"/>
          <bgColor theme="0"/>
        </patternFill>
      </fill>
      <border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ill>
        <patternFill patternType="solid">
          <fgColor rgb="FF000000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ill>
        <patternFill patternType="solid">
          <fgColor rgb="FF000000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ill>
        <patternFill patternType="solid">
          <fgColor rgb="FF000000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9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ill>
        <patternFill patternType="solid">
          <fgColor indexed="64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Arial Black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rgb="FF000000"/>
        </top>
      </border>
    </dxf>
    <dxf>
      <fill>
        <patternFill patternType="solid">
          <fgColor rgb="FF000000"/>
          <bgColor rgb="FFFF0000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fgColor indexed="64"/>
          <bgColor theme="0"/>
        </patternFill>
      </fill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70" formatCode="0.00;[Red]0.00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70" formatCode="0.00;[Red]0.00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5" formatCode="#,##0.00\ &quot;€&quot;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[$-F800]dddd\,\ mmmm\ dd\,\ yyyy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border>
        <top style="thin">
          <color indexed="64"/>
        </top>
      </border>
    </dxf>
    <dxf>
      <fill>
        <patternFill patternType="solid">
          <fgColor indexed="64"/>
          <bgColor rgb="FFFF00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CB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2:X101" totalsRowCount="1" headerRowDxfId="415" dataDxfId="413" totalsRowDxfId="411" headerRowBorderDxfId="414" tableBorderDxfId="412" totalsRowBorderDxfId="410">
  <autoFilter ref="B2:X100"/>
  <tableColumns count="23">
    <tableColumn id="1" name="MOIS" totalsRowLabel="Total" dataDxfId="409" totalsRowDxfId="408"/>
    <tableColumn id="2" name="DATE D'ENVOI" dataDxfId="407" totalsRowDxfId="406"/>
    <tableColumn id="3" name="AGENCE" dataDxfId="405" totalsRowDxfId="404"/>
    <tableColumn id="4" name="VILLE" dataDxfId="403" totalsRowDxfId="402"/>
    <tableColumn id="5" name="ADRESSE" dataDxfId="401" totalsRowDxfId="400"/>
    <tableColumn id="6" name="TELEPHONE" dataDxfId="399" totalsRowDxfId="398"/>
    <tableColumn id="7" name="MAIL" totalsRowFunction="sum" dataDxfId="397" totalsRowDxfId="396"/>
    <tableColumn id="8" name="NOM " totalsRowFunction="sum" dataDxfId="395" totalsRowDxfId="394"/>
    <tableColumn id="9" name=" FORMATION" totalsRowFunction="sum" dataDxfId="393" totalsRowDxfId="392"/>
    <tableColumn id="20" name="FORMATEUR" dataDxfId="391" totalsRowDxfId="390"/>
    <tableColumn id="10" name="NOMBRE HEURES DE FORMATION" dataDxfId="389" totalsRowDxfId="388"/>
    <tableColumn id="11" name="NOMBRE DE JOURS DE FORMATION" dataDxfId="387" totalsRowDxfId="386"/>
    <tableColumn id="22" name="CHÉQUE" dataDxfId="385" totalsRowDxfId="384"/>
    <tableColumn id="13" name="MONTANT TOTAL DEMANDÉ HT" totalsRowFunction="sum" dataDxfId="383" totalsRowDxfId="382"/>
    <tableColumn id="14" name="MONTANT TOTAL DEMANDÉ TTC" totalsRowFunction="sum" dataDxfId="381" totalsRowDxfId="380">
      <calculatedColumnFormula>Tableau2[[#This Row],[MONTANT TOTAL DEMANDÉ HT]]*1.2</calculatedColumnFormula>
    </tableColumn>
    <tableColumn id="15" name="NUMÉRO DE LA CONVENTION" dataDxfId="379" totalsRowDxfId="378"/>
    <tableColumn id="16" name="NUMÉRO DE FACTURE " dataDxfId="377" totalsRowDxfId="376"/>
    <tableColumn id="17" name="REFERENCE CLIENT" dataDxfId="375" totalsRowDxfId="374"/>
    <tableColumn id="18" name="DATE ENVOI FACTURE " dataDxfId="373" totalsRowDxfId="372"/>
    <tableColumn id="21" name="DATE RECEPTION CHÈQUE" dataDxfId="371" totalsRowDxfId="370"/>
    <tableColumn id="23" name="MONTANT RECU TTC" totalsRowFunction="sum" dataDxfId="369" totalsRowDxfId="368"/>
    <tableColumn id="25" name="RESTE A RECEVOIR" dataDxfId="367" totalsRowDxfId="366">
      <calculatedColumnFormula>Tableau2[[#This Row],[MONTANT RECU TTC]]-Tableau2[[#This Row],[MONTANT TOTAL DEMANDÉ TTC]]</calculatedColumnFormula>
    </tableColumn>
    <tableColumn id="24" name="REMARQUE" dataDxfId="365" totalsRowDxfId="36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7" name="Tableau278" displayName="Tableau278" ref="B2:X101" totalsRowCount="1" headerRowDxfId="361" dataDxfId="359" totalsRowDxfId="357" headerRowBorderDxfId="360" tableBorderDxfId="358" totalsRowBorderDxfId="356">
  <autoFilter ref="B2:X100"/>
  <tableColumns count="23">
    <tableColumn id="1" name="MOIS" totalsRowLabel="Total" dataDxfId="355" totalsRowDxfId="354"/>
    <tableColumn id="2" name="DATE D'ENVOI" dataDxfId="353" totalsRowDxfId="352"/>
    <tableColumn id="3" name="AGENCE" dataDxfId="351" totalsRowDxfId="350"/>
    <tableColumn id="4" name="VILLE" dataDxfId="349" totalsRowDxfId="348"/>
    <tableColumn id="21" name="ADRESSE" dataDxfId="347" totalsRowDxfId="346"/>
    <tableColumn id="22" name="TELEPHONE" dataDxfId="345" totalsRowDxfId="344"/>
    <tableColumn id="24" name="MAIL" dataDxfId="343" totalsRowDxfId="342"/>
    <tableColumn id="5" name="NOM " dataDxfId="341" totalsRowDxfId="340"/>
    <tableColumn id="6" name=" FORMATION" dataDxfId="339" totalsRowDxfId="338"/>
    <tableColumn id="14" name="FORMATEUR" dataDxfId="337" totalsRowDxfId="336"/>
    <tableColumn id="26" name="NOMBRE HEURES DE FORMATION" dataDxfId="335" totalsRowDxfId="334"/>
    <tableColumn id="25" name="NOMBRE DE JOURS DE FORMATION" dataDxfId="333" totalsRowDxfId="332"/>
    <tableColumn id="16" name="CHÉQUE" dataDxfId="331" totalsRowDxfId="330"/>
    <tableColumn id="8" name="MONTANT TOTAL DEMANDÉ HT" totalsRowFunction="sum" dataDxfId="329" totalsRowDxfId="328"/>
    <tableColumn id="9" name="MONTANT TOTAL DEMANDÉ TTC" totalsRowFunction="sum" dataDxfId="327" totalsRowDxfId="326">
      <calculatedColumnFormula>Tableau278[[#This Row],[MONTANT TOTAL DEMANDÉ HT]]*1.2</calculatedColumnFormula>
    </tableColumn>
    <tableColumn id="10" name="NUMÉRO DE LA CONVENTION" dataDxfId="325" totalsRowDxfId="324"/>
    <tableColumn id="11" name="NUMÉRO DE FACTURE " dataDxfId="323" totalsRowDxfId="322"/>
    <tableColumn id="23" name="REFERENCE CLIENT" dataDxfId="321" totalsRowDxfId="320"/>
    <tableColumn id="12" name="DATE ENVOI FACTURE " dataDxfId="319" totalsRowDxfId="318"/>
    <tableColumn id="15" name="DATE RECEPTION CHÈQUE" dataDxfId="317" totalsRowDxfId="316"/>
    <tableColumn id="17" name="MONTANT RECU TTC" totalsRowFunction="sum" dataDxfId="315" totalsRowDxfId="314"/>
    <tableColumn id="27" name="RESTE A RECEVOIR" totalsRowFunction="sum" dataDxfId="313" totalsRowDxfId="312">
      <calculatedColumnFormula>Tableau278[[#This Row],[MONTANT RECU TTC]]-Tableau278[[#This Row],[MONTANT TOTAL DEMANDÉ TTC]]</calculatedColumnFormula>
    </tableColumn>
    <tableColumn id="18" name="REMARQUE" dataDxfId="311" totalsRowDxfId="31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5" name="Tableau26" displayName="Tableau26" ref="B2:W101" totalsRowCount="1" headerRowDxfId="305" dataDxfId="303" totalsRowDxfId="301" headerRowBorderDxfId="304" tableBorderDxfId="302" totalsRowBorderDxfId="300">
  <autoFilter ref="B2:W100"/>
  <tableColumns count="22">
    <tableColumn id="1" name="MOIS" totalsRowLabel="Total" dataDxfId="299" totalsRowDxfId="298">
      <calculatedColumnFormula>B3:T8</calculatedColumnFormula>
    </tableColumn>
    <tableColumn id="2" name="DATE D'ENVOI" dataDxfId="297" totalsRowDxfId="296"/>
    <tableColumn id="3" name="AGENCE" dataDxfId="295" totalsRowDxfId="294"/>
    <tableColumn id="4" name="VILLE" dataDxfId="293" totalsRowDxfId="292"/>
    <tableColumn id="11" name="ADRESSE" dataDxfId="291" totalsRowDxfId="290"/>
    <tableColumn id="17" name="TELEPHONE" dataDxfId="289" totalsRowDxfId="288"/>
    <tableColumn id="14" name="MAIL" dataDxfId="287" totalsRowDxfId="286"/>
    <tableColumn id="5" name="NOM " dataDxfId="285" totalsRowDxfId="284"/>
    <tableColumn id="19" name="FORMATION" dataDxfId="283" totalsRowDxfId="282"/>
    <tableColumn id="20" name="FORMATEUR" dataDxfId="281" totalsRowDxfId="280"/>
    <tableColumn id="22" name="NOMBRE HEURES DE FORMATION" dataDxfId="279" totalsRowDxfId="278"/>
    <tableColumn id="25" name="NOMBRE DE JOURS DE FORMATION" dataDxfId="277" totalsRowDxfId="276"/>
    <tableColumn id="6" name="CHÉQUE" dataDxfId="275" totalsRowDxfId="274"/>
    <tableColumn id="26" name="MONTANT TOTAL DEMANDÉ HT" dataDxfId="273" totalsRowDxfId="272"/>
    <tableColumn id="27" name="MONTANT TOTAL DEMANDÉ TTC" dataDxfId="271" totalsRowDxfId="270">
      <calculatedColumnFormula>Tableau26[[#This Row],[MONTANT TOTAL DEMANDÉ HT]]*1.2</calculatedColumnFormula>
    </tableColumn>
    <tableColumn id="7" name="NUMÉRO DE FACTURE" dataDxfId="269" totalsRowDxfId="268"/>
    <tableColumn id="21" name="REFERENCE CLIENT" dataDxfId="267" totalsRowDxfId="266"/>
    <tableColumn id="12" name="DATE ENVOI FACTURE " dataDxfId="265" totalsRowDxfId="264"/>
    <tableColumn id="13" name="DATE RECEPTION CHÈQUE" dataDxfId="263" totalsRowDxfId="262"/>
    <tableColumn id="15" name="MONTANT RECU TTC" totalsRowFunction="sum" dataDxfId="261" totalsRowDxfId="260"/>
    <tableColumn id="16" name="RESTE A RECEVOIR TTC" totalsRowFunction="sum" dataDxfId="259" totalsRowDxfId="258">
      <calculatedColumnFormula>Tableau26[[#This Row],[MONTANT RECU TTC]]-Tableau26[[#This Row],[MONTANT TOTAL DEMANDÉ TTC]]</calculatedColumnFormula>
    </tableColumn>
    <tableColumn id="18" name="REMARQUE" dataDxfId="257" totalsRowDxfId="256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9" name="Tableau26910" displayName="Tableau26910" ref="B2:W101" totalsRowCount="1" headerRowDxfId="253" dataDxfId="251" totalsRowDxfId="249" headerRowBorderDxfId="252" tableBorderDxfId="250" totalsRowBorderDxfId="248">
  <autoFilter ref="B2:W100"/>
  <tableColumns count="22">
    <tableColumn id="1" name="MOIS" totalsRowLabel="Total" dataDxfId="247" totalsRowDxfId="246">
      <calculatedColumnFormula>B3:S8</calculatedColumnFormula>
    </tableColumn>
    <tableColumn id="2" name="DATE D'ENVOI" dataDxfId="245" totalsRowDxfId="244"/>
    <tableColumn id="3" name="AGENCE" dataDxfId="243" totalsRowDxfId="242"/>
    <tableColumn id="4" name="VILLE" dataDxfId="241" totalsRowDxfId="240"/>
    <tableColumn id="11" name="ADRESSE" dataDxfId="239" totalsRowDxfId="238"/>
    <tableColumn id="17" name="TELEPHONE" dataDxfId="237" totalsRowDxfId="236"/>
    <tableColumn id="16" name="MAIL" dataDxfId="235" totalsRowDxfId="234"/>
    <tableColumn id="5" name="NOM " dataDxfId="233" totalsRowDxfId="232"/>
    <tableColumn id="23" name="FORMATION" dataDxfId="231" totalsRowDxfId="230"/>
    <tableColumn id="24" name="FORMATEUR" dataDxfId="229" totalsRowDxfId="228"/>
    <tableColumn id="26" name="NOMBRE HEURES DE FORMATION" dataDxfId="227" totalsRowDxfId="226"/>
    <tableColumn id="25" name="NOMBRE DE JOURS DE FORMATION" dataDxfId="225" totalsRowDxfId="224"/>
    <tableColumn id="6" name="CHÉQUE" dataDxfId="223" totalsRowDxfId="222"/>
    <tableColumn id="27" name="MONTANT TOTAL DEMANDÉ HT" dataDxfId="221" totalsRowDxfId="220"/>
    <tableColumn id="28" name="MONTANT TOTAL DEMANDÉ TTC" dataDxfId="219" totalsRowDxfId="218">
      <calculatedColumnFormula>Tableau26910[[#This Row],[MONTANT TOTAL DEMANDÉ HT]]*1.2</calculatedColumnFormula>
    </tableColumn>
    <tableColumn id="7" name="NUMÉRO DE FACTURE" dataDxfId="217" totalsRowDxfId="216"/>
    <tableColumn id="21" name="REFERENCE CLIENT" dataDxfId="215" totalsRowDxfId="214"/>
    <tableColumn id="14" name="DATE ENVOI FACTURE " dataDxfId="213" totalsRowDxfId="212"/>
    <tableColumn id="15" name="DATE RECEPTION CHÈQUE" dataDxfId="211" totalsRowDxfId="210"/>
    <tableColumn id="18" name="MONTANT RECU TTC" totalsRowFunction="sum" dataDxfId="209" totalsRowDxfId="208"/>
    <tableColumn id="19" name="RESTE A RECEVOIR TTC" totalsRowFunction="sum" dataDxfId="207" totalsRowDxfId="206">
      <calculatedColumnFormula>Tableau26910[[#This Row],[MONTANT RECU TTC]]-Tableau26910[[#This Row],[MONTANT TOTAL DEMANDÉ TTC]]</calculatedColumnFormula>
    </tableColumn>
    <tableColumn id="20" name="REMARQUE" dataDxfId="205" totalsRowDxfId="204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10" name="Tableau2691011" displayName="Tableau2691011" ref="B2:W101" totalsRowCount="1" headerRowDxfId="201" dataDxfId="199" totalsRowDxfId="197" headerRowBorderDxfId="200" tableBorderDxfId="198" totalsRowBorderDxfId="196">
  <autoFilter ref="B2:W100"/>
  <tableColumns count="22">
    <tableColumn id="1" name="MOIS" totalsRowLabel="Total" dataDxfId="195" totalsRowDxfId="194">
      <calculatedColumnFormula>B3:T8</calculatedColumnFormula>
    </tableColumn>
    <tableColumn id="2" name="DATE D'ENVOI" dataDxfId="193" totalsRowDxfId="192"/>
    <tableColumn id="3" name="AGENCE" dataDxfId="191" totalsRowDxfId="190"/>
    <tableColumn id="4" name="VILLE" dataDxfId="189" totalsRowDxfId="188"/>
    <tableColumn id="14" name="ADRESSE" dataDxfId="187" totalsRowDxfId="186"/>
    <tableColumn id="13" name="TELEPHONE" dataDxfId="185" totalsRowDxfId="184"/>
    <tableColumn id="11" name="MAIL" dataDxfId="183" totalsRowDxfId="182"/>
    <tableColumn id="5" name="NOM " dataDxfId="181" totalsRowDxfId="180"/>
    <tableColumn id="6" name="FORMATION" dataDxfId="179" totalsRowDxfId="178"/>
    <tableColumn id="21" name="FORMATEUR" dataDxfId="177" totalsRowDxfId="176"/>
    <tableColumn id="22" name="NOMBRE HEURES DE FORMATION" dataDxfId="175" totalsRowDxfId="174"/>
    <tableColumn id="23" name="NOMBRE DE JOURS DE FORMATION" dataDxfId="173" totalsRowDxfId="172"/>
    <tableColumn id="24" name="CHÉQUE" dataDxfId="171" totalsRowDxfId="170"/>
    <tableColumn id="25" name="MONTANT TOTAL DEMANDÉ HT" dataDxfId="169" totalsRowDxfId="168"/>
    <tableColumn id="26" name="MONTANT TOTAL DEMANDÉ TTC" dataDxfId="167" totalsRowDxfId="166">
      <calculatedColumnFormula>Tableau2691011[[#This Row],[MONTANT TOTAL DEMANDÉ HT]]*1.2</calculatedColumnFormula>
    </tableColumn>
    <tableColumn id="27" name="NUMÉRO DE FACTURE" dataDxfId="165" totalsRowDxfId="164"/>
    <tableColumn id="28" name="RÉFÉRENCE CLIENT" dataDxfId="163" totalsRowDxfId="162"/>
    <tableColumn id="7" name="DATE ENVOI FACTURE " dataDxfId="161" totalsRowDxfId="160"/>
    <tableColumn id="29" name="DATE RECEPTION CHÈQUE" dataDxfId="159" totalsRowDxfId="158"/>
    <tableColumn id="15" name="MONTANT RECU TTC" totalsRowFunction="sum" dataDxfId="157" totalsRowDxfId="156"/>
    <tableColumn id="16" name="RESTE A RECEVOIR TTC" totalsRowFunction="sum" dataDxfId="155" totalsRowDxfId="154">
      <calculatedColumnFormula>Tableau2691011[[#This Row],[MONTANT RECU TTC]]-Tableau2691011[[#This Row],[MONTANT TOTAL DEMANDÉ TTC]]</calculatedColumnFormula>
    </tableColumn>
    <tableColumn id="18" name="REMARQUE" dataDxfId="153" totalsRowDxfId="152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id="12" name="Tableau26910111213" displayName="Tableau26910111213" ref="B2:W101" totalsRowCount="1" headerRowDxfId="149" dataDxfId="147" totalsRowDxfId="145" headerRowBorderDxfId="148" tableBorderDxfId="146" totalsRowBorderDxfId="144">
  <autoFilter ref="B2:W100"/>
  <tableColumns count="22">
    <tableColumn id="1" name="MOIS" totalsRowLabel="Total" dataDxfId="143" totalsRowDxfId="142">
      <calculatedColumnFormula>B3:T8</calculatedColumnFormula>
    </tableColumn>
    <tableColumn id="2" name="DATE D'ENVOI" dataDxfId="141" totalsRowDxfId="140"/>
    <tableColumn id="3" name="AGENCE" dataDxfId="139" totalsRowDxfId="138"/>
    <tableColumn id="4" name="VILLE" dataDxfId="137" totalsRowDxfId="136"/>
    <tableColumn id="11" name="ADRESSE" dataDxfId="135" totalsRowDxfId="134"/>
    <tableColumn id="13" name="TELEPHONE" dataDxfId="133" totalsRowDxfId="132"/>
    <tableColumn id="14" name="MAIL" dataDxfId="131" totalsRowDxfId="130"/>
    <tableColumn id="5" name="NOM " dataDxfId="129" totalsRowDxfId="128"/>
    <tableColumn id="6" name="FORMATION" dataDxfId="127" totalsRowDxfId="126"/>
    <tableColumn id="17" name="FORMATEUR" dataDxfId="125" totalsRowDxfId="124"/>
    <tableColumn id="23" name="NOMBRE HEURES DE FORMATION" dataDxfId="123" totalsRowDxfId="122"/>
    <tableColumn id="22" name="NOMBRE DE JOURS DE FORMATION" dataDxfId="121" totalsRowDxfId="120"/>
    <tableColumn id="24" name="CHÉQUE" dataDxfId="119" totalsRowDxfId="118"/>
    <tableColumn id="25" name="MONTANT TOTAL DEMANDÉ HT" dataDxfId="117" totalsRowDxfId="116"/>
    <tableColumn id="26" name="MONTANT TOTAL DEMANDÉ TTC" dataDxfId="115" totalsRowDxfId="114">
      <calculatedColumnFormula>Tableau26910111213[[#This Row],[MONTANT TOTAL DEMANDÉ HT]]*1.2</calculatedColumnFormula>
    </tableColumn>
    <tableColumn id="27" name="NUMÉRO DE FACTURE" dataDxfId="113" totalsRowDxfId="112"/>
    <tableColumn id="28" name="RÉFÉRENCE CLIENT" dataDxfId="111" totalsRowDxfId="110"/>
    <tableColumn id="7" name="DATE ENVOI FACTURE" dataDxfId="109" totalsRowDxfId="108"/>
    <tableColumn id="29" name="DATE RECEPTION CHÈQUE" dataDxfId="107" totalsRowDxfId="106"/>
    <tableColumn id="15" name="MONTANT RECU TTC" totalsRowFunction="sum" dataDxfId="105" totalsRowDxfId="104"/>
    <tableColumn id="16" name="RESTE A RECEVOIR TTC" totalsRowFunction="sum" dataDxfId="103" totalsRowDxfId="102">
      <calculatedColumnFormula>Tableau26910111213[[#This Row],[MONTANT RECU TTC]]-Tableau26910111213[[#This Row],[MONTANT TOTAL DEMANDÉ TTC]]</calculatedColumnFormula>
    </tableColumn>
    <tableColumn id="18" name="REMARQUE" dataDxfId="101" totalsRowDxfId="100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B2:V16" totalsRowCount="1" dataDxfId="98" totalsRowDxfId="96" headerRowBorderDxfId="99" tableBorderDxfId="97" totalsRowBorderDxfId="95">
  <autoFilter ref="B2:V15"/>
  <tableColumns count="21">
    <tableColumn id="1" name="MOIS" totalsRowLabel="Total" dataDxfId="94" totalsRowDxfId="20"/>
    <tableColumn id="2" name="DATE D'ENVOI" dataDxfId="93" totalsRowDxfId="19"/>
    <tableColumn id="3" name="NOM ET AGENCE" dataDxfId="92" totalsRowDxfId="18"/>
    <tableColumn id="4" name="VILLE" dataDxfId="91" totalsRowDxfId="17"/>
    <tableColumn id="5" name="ADRESSE" dataDxfId="90" totalsRowDxfId="16"/>
    <tableColumn id="6" name="TELEPHONE" dataDxfId="89" totalsRowDxfId="15"/>
    <tableColumn id="7" name="MAIL" dataDxfId="88" totalsRowDxfId="14"/>
    <tableColumn id="8" name="FORMATION" dataDxfId="87" totalsRowDxfId="13"/>
    <tableColumn id="9" name="FORMATEUR" dataDxfId="86" totalsRowDxfId="12"/>
    <tableColumn id="10" name="NOMBRE HEURES DE FORMATION" dataDxfId="85" totalsRowDxfId="11"/>
    <tableColumn id="11" name="NOMBRE DE JOURS DE FORMATION" dataDxfId="84" totalsRowDxfId="10"/>
    <tableColumn id="12" name="CHÉQUE" dataDxfId="83" totalsRowDxfId="9"/>
    <tableColumn id="13" name="MONTANT TOTAL DEMANDÉ HT" totalsRowFunction="sum" dataDxfId="82" totalsRowDxfId="8"/>
    <tableColumn id="14" name="MONTANT TOTAL DEMANDÉ TTC" totalsRowFunction="sum" dataDxfId="81" totalsRowDxfId="7">
      <calculatedColumnFormula>N3*1.2</calculatedColumnFormula>
    </tableColumn>
    <tableColumn id="15" name="NUMÉRO FACTURE" dataDxfId="80" totalsRowDxfId="6"/>
    <tableColumn id="16" name="RÉFÉRENCE CLIENT" dataDxfId="79" totalsRowDxfId="5"/>
    <tableColumn id="17" name="DATE ENVOI FACTURE" dataDxfId="78" totalsRowDxfId="4"/>
    <tableColumn id="18" name="DATE RECEPTION CHÉQUE" dataDxfId="77" totalsRowDxfId="3"/>
    <tableColumn id="19" name="MONTANT RECU TTC" totalsRowFunction="sum" dataDxfId="76" totalsRowDxfId="2"/>
    <tableColumn id="20" name="RESTE A RECEVOIR" totalsRowFunction="sum" dataDxfId="75" totalsRowDxfId="1">
      <calculatedColumnFormula>Tableau3[[#This Row],[MONTANT RECU TTC]]-Tableau3[[#This Row],[MONTANT TOTAL DEMANDÉ TTC]]</calculatedColumnFormula>
    </tableColumn>
    <tableColumn id="21" name="REMARQUE" dataDxfId="74" totalsRowDxfId="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B20:V34" totalsRowCount="1" dataDxfId="72" totalsRowDxfId="70" headerRowBorderDxfId="73" tableBorderDxfId="71" totalsRowBorderDxfId="69">
  <autoFilter ref="B20:V33"/>
  <tableColumns count="21">
    <tableColumn id="1" name="MOIS" totalsRowLabel="Total" totalsRowDxfId="68"/>
    <tableColumn id="2" name="DATE D'ENVOI" totalsRowDxfId="67"/>
    <tableColumn id="3" name="NOM ET AGENCE" totalsRowDxfId="66"/>
    <tableColumn id="4" name="VILLE" totalsRowDxfId="65"/>
    <tableColumn id="5" name="ADRESSE" totalsRowDxfId="64"/>
    <tableColumn id="6" name="TELEPHONE" totalsRowDxfId="63"/>
    <tableColumn id="7" name="MAIL" totalsRowDxfId="62"/>
    <tableColumn id="8" name="FORMATION" totalsRowDxfId="61"/>
    <tableColumn id="9" name="FORMATEUR" totalsRowDxfId="60"/>
    <tableColumn id="10" name="NOMBRE HEURES DE FORMATION" totalsRowDxfId="59"/>
    <tableColumn id="11" name="NOMBRE DE JOURS DE FORMATION" totalsRowDxfId="58"/>
    <tableColumn id="12" name="CHÉQUE" totalsRowDxfId="57"/>
    <tableColumn id="13" name="MONTANT TOTAL DEMANDÉ HT" totalsRowFunction="sum" totalsRowDxfId="56"/>
    <tableColumn id="14" name="MONTANT TOTAL DEMANDÉ TTC" totalsRowFunction="sum" totalsRowDxfId="55">
      <calculatedColumnFormula>N21*1.2</calculatedColumnFormula>
    </tableColumn>
    <tableColumn id="15" name="NUMÉRO FACTURE" totalsRowDxfId="54"/>
    <tableColumn id="16" name="RÉFÉRENCE CLIENT" totalsRowDxfId="53"/>
    <tableColumn id="17" name="DATE ENVOI FACTURE" totalsRowDxfId="52"/>
    <tableColumn id="18" name="DATE RECEPTION CHÉQUE" totalsRowDxfId="51"/>
    <tableColumn id="19" name="MONTANT RECU TTC" totalsRowFunction="sum" totalsRowDxfId="50"/>
    <tableColumn id="20" name="RESTE A RECEVOIR" totalsRowFunction="sum" dataDxfId="49" totalsRowDxfId="48">
      <calculatedColumnFormula>Tableau6[[#This Row],[MONTANT RECU TTC]]-Tableau6[[#This Row],[MONTANT TOTAL DEMANDÉ TTC]]</calculatedColumnFormula>
    </tableColumn>
    <tableColumn id="21" name="REMARQUE" totalsRowFunction="count" totalsRowDxfId="4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X101"/>
  <sheetViews>
    <sheetView workbookViewId="0">
      <pane ySplit="2" topLeftCell="A3" activePane="bottomLeft" state="frozen"/>
      <selection activeCell="B1" sqref="B1"/>
      <selection pane="bottomLeft" activeCell="D12" sqref="D12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5" width="22.7109375" customWidth="1"/>
    <col min="6" max="6" width="22.85546875" customWidth="1"/>
    <col min="7" max="7" width="16.7109375" customWidth="1"/>
    <col min="8" max="9" width="22.7109375" customWidth="1"/>
    <col min="10" max="11" width="24.7109375" customWidth="1"/>
    <col min="12" max="12" width="17" customWidth="1"/>
    <col min="13" max="13" width="17.42578125" customWidth="1"/>
    <col min="14" max="14" width="10.7109375" customWidth="1"/>
    <col min="15" max="16" width="18.7109375" style="44" customWidth="1"/>
    <col min="17" max="17" width="16.7109375" customWidth="1"/>
    <col min="18" max="19" width="14.140625" customWidth="1"/>
    <col min="20" max="20" width="26.7109375" style="46" customWidth="1"/>
    <col min="21" max="21" width="26.7109375" customWidth="1"/>
    <col min="22" max="22" width="16.7109375" style="44" customWidth="1"/>
    <col min="23" max="23" width="16.7109375" style="54" customWidth="1"/>
    <col min="24" max="24" width="18.7109375" customWidth="1"/>
  </cols>
  <sheetData>
    <row r="1" spans="1:24" ht="61.5" customHeight="1" x14ac:dyDescent="0.25">
      <c r="A1" s="69"/>
      <c r="B1" s="93" t="s">
        <v>23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4" ht="60" customHeight="1" x14ac:dyDescent="0.25">
      <c r="A2" s="69"/>
      <c r="B2" s="3" t="s">
        <v>0</v>
      </c>
      <c r="C2" s="49" t="s">
        <v>1</v>
      </c>
      <c r="D2" s="1" t="s">
        <v>2</v>
      </c>
      <c r="E2" s="1" t="s">
        <v>3</v>
      </c>
      <c r="F2" s="1" t="s">
        <v>24</v>
      </c>
      <c r="G2" s="1" t="s">
        <v>27</v>
      </c>
      <c r="H2" s="1" t="s">
        <v>26</v>
      </c>
      <c r="I2" s="1" t="s">
        <v>11</v>
      </c>
      <c r="J2" s="1" t="s">
        <v>30</v>
      </c>
      <c r="K2" s="1" t="s">
        <v>28</v>
      </c>
      <c r="L2" s="1" t="s">
        <v>9</v>
      </c>
      <c r="M2" s="2" t="s">
        <v>10</v>
      </c>
      <c r="N2" s="2" t="s">
        <v>12</v>
      </c>
      <c r="O2" s="50" t="s">
        <v>4</v>
      </c>
      <c r="P2" s="50" t="s">
        <v>5</v>
      </c>
      <c r="Q2" s="1" t="s">
        <v>6</v>
      </c>
      <c r="R2" s="1" t="s">
        <v>33</v>
      </c>
      <c r="S2" s="1" t="s">
        <v>29</v>
      </c>
      <c r="T2" s="49" t="s">
        <v>34</v>
      </c>
      <c r="U2" s="1" t="s">
        <v>7</v>
      </c>
      <c r="V2" s="50" t="s">
        <v>8</v>
      </c>
      <c r="W2" s="51" t="s">
        <v>31</v>
      </c>
      <c r="X2" s="1" t="s">
        <v>25</v>
      </c>
    </row>
    <row r="3" spans="1:24" ht="18.75" customHeight="1" x14ac:dyDescent="0.25">
      <c r="A3" s="91" t="s">
        <v>23</v>
      </c>
      <c r="B3" s="18"/>
      <c r="C3" s="19"/>
      <c r="D3" s="20"/>
      <c r="E3" s="20"/>
      <c r="F3" s="20"/>
      <c r="G3" s="19"/>
      <c r="H3" s="21"/>
      <c r="I3" s="21"/>
      <c r="J3" s="21"/>
      <c r="K3" s="21"/>
      <c r="L3" s="20"/>
      <c r="M3" s="20"/>
      <c r="N3" s="20"/>
      <c r="O3" s="21"/>
      <c r="P3" s="21">
        <f>Tableau2[[#This Row],[MONTANT TOTAL DEMANDÉ HT]]*1.2</f>
        <v>0</v>
      </c>
      <c r="Q3" s="20"/>
      <c r="R3" s="20"/>
      <c r="S3" s="20"/>
      <c r="T3" s="19"/>
      <c r="U3" s="19"/>
      <c r="V3" s="21"/>
      <c r="W3" s="52">
        <f>Tableau2[[#This Row],[MONTANT RECU TTC]]-Tableau2[[#This Row],[MONTANT TOTAL DEMANDÉ TTC]]</f>
        <v>0</v>
      </c>
      <c r="X3" s="20"/>
    </row>
    <row r="4" spans="1:24" ht="18.75" customHeight="1" x14ac:dyDescent="0.25">
      <c r="A4" s="92"/>
      <c r="B4" s="18"/>
      <c r="C4" s="19"/>
      <c r="D4" s="20"/>
      <c r="E4" s="20"/>
      <c r="F4" s="20"/>
      <c r="G4" s="19"/>
      <c r="H4" s="21"/>
      <c r="I4" s="21"/>
      <c r="J4" s="21"/>
      <c r="K4" s="21"/>
      <c r="L4" s="20"/>
      <c r="M4" s="20"/>
      <c r="N4" s="20"/>
      <c r="O4" s="21"/>
      <c r="P4" s="21">
        <f>Tableau2[[#This Row],[MONTANT TOTAL DEMANDÉ HT]]*1.2</f>
        <v>0</v>
      </c>
      <c r="Q4" s="20"/>
      <c r="R4" s="20"/>
      <c r="S4" s="20"/>
      <c r="T4" s="19"/>
      <c r="U4" s="19"/>
      <c r="V4" s="21"/>
      <c r="W4" s="52">
        <f>Tableau2[[#This Row],[MONTANT RECU TTC]]-Tableau2[[#This Row],[MONTANT TOTAL DEMANDÉ TTC]]</f>
        <v>0</v>
      </c>
      <c r="X4" s="20"/>
    </row>
    <row r="5" spans="1:24" ht="18.75" customHeight="1" x14ac:dyDescent="0.25">
      <c r="A5" s="92"/>
      <c r="B5" s="18"/>
      <c r="C5" s="19"/>
      <c r="D5" s="20"/>
      <c r="E5" s="20"/>
      <c r="F5" s="20"/>
      <c r="G5" s="19"/>
      <c r="H5" s="21"/>
      <c r="I5" s="21"/>
      <c r="J5" s="21"/>
      <c r="K5" s="21"/>
      <c r="L5" s="20"/>
      <c r="M5" s="20"/>
      <c r="N5" s="20"/>
      <c r="O5" s="21"/>
      <c r="P5" s="21">
        <f>Tableau2[[#This Row],[MONTANT TOTAL DEMANDÉ HT]]*1.2</f>
        <v>0</v>
      </c>
      <c r="Q5" s="20"/>
      <c r="R5" s="20"/>
      <c r="S5" s="20"/>
      <c r="T5" s="19"/>
      <c r="U5" s="19"/>
      <c r="V5" s="21"/>
      <c r="W5" s="52">
        <f>Tableau2[[#This Row],[MONTANT RECU TTC]]-Tableau2[[#This Row],[MONTANT TOTAL DEMANDÉ TTC]]</f>
        <v>0</v>
      </c>
      <c r="X5" s="20"/>
    </row>
    <row r="6" spans="1:24" ht="18.75" customHeight="1" x14ac:dyDescent="0.25">
      <c r="A6" s="92"/>
      <c r="B6" s="18"/>
      <c r="C6" s="19"/>
      <c r="D6" s="20"/>
      <c r="E6" s="20"/>
      <c r="F6" s="20"/>
      <c r="G6" s="19"/>
      <c r="H6" s="21"/>
      <c r="I6" s="21"/>
      <c r="J6" s="21"/>
      <c r="K6" s="21"/>
      <c r="L6" s="20"/>
      <c r="M6" s="20"/>
      <c r="N6" s="20"/>
      <c r="O6" s="21"/>
      <c r="P6" s="21">
        <f>Tableau2[[#This Row],[MONTANT TOTAL DEMANDÉ HT]]*1.2</f>
        <v>0</v>
      </c>
      <c r="Q6" s="20"/>
      <c r="R6" s="20"/>
      <c r="S6" s="20"/>
      <c r="T6" s="19"/>
      <c r="U6" s="19"/>
      <c r="V6" s="21"/>
      <c r="W6" s="52">
        <f>Tableau2[[#This Row],[MONTANT RECU TTC]]-Tableau2[[#This Row],[MONTANT TOTAL DEMANDÉ TTC]]</f>
        <v>0</v>
      </c>
      <c r="X6" s="20"/>
    </row>
    <row r="7" spans="1:24" ht="18.75" customHeight="1" x14ac:dyDescent="0.25">
      <c r="A7" s="92"/>
      <c r="B7" s="18"/>
      <c r="C7" s="19"/>
      <c r="D7" s="20"/>
      <c r="E7" s="20"/>
      <c r="F7" s="20"/>
      <c r="G7" s="19"/>
      <c r="H7" s="21"/>
      <c r="I7" s="21"/>
      <c r="J7" s="21"/>
      <c r="K7" s="21"/>
      <c r="L7" s="20"/>
      <c r="M7" s="20"/>
      <c r="N7" s="20"/>
      <c r="O7" s="21"/>
      <c r="P7" s="21">
        <f>Tableau2[[#This Row],[MONTANT TOTAL DEMANDÉ HT]]*1.2</f>
        <v>0</v>
      </c>
      <c r="Q7" s="20"/>
      <c r="R7" s="20"/>
      <c r="S7" s="20"/>
      <c r="T7" s="19"/>
      <c r="U7" s="19"/>
      <c r="V7" s="21"/>
      <c r="W7" s="52">
        <f>Tableau2[[#This Row],[MONTANT RECU TTC]]-Tableau2[[#This Row],[MONTANT TOTAL DEMANDÉ TTC]]</f>
        <v>0</v>
      </c>
      <c r="X7" s="20"/>
    </row>
    <row r="8" spans="1:24" ht="18.75" customHeight="1" x14ac:dyDescent="0.25">
      <c r="A8" s="92"/>
      <c r="B8" s="18"/>
      <c r="C8" s="19"/>
      <c r="D8" s="20"/>
      <c r="E8" s="20"/>
      <c r="F8" s="20"/>
      <c r="G8" s="19"/>
      <c r="H8" s="21"/>
      <c r="I8" s="21"/>
      <c r="J8" s="21"/>
      <c r="K8" s="21"/>
      <c r="L8" s="20"/>
      <c r="M8" s="20"/>
      <c r="N8" s="20"/>
      <c r="O8" s="21"/>
      <c r="P8" s="21">
        <f>Tableau2[[#This Row],[MONTANT TOTAL DEMANDÉ HT]]*1.2</f>
        <v>0</v>
      </c>
      <c r="Q8" s="20"/>
      <c r="R8" s="20"/>
      <c r="S8" s="20"/>
      <c r="T8" s="19"/>
      <c r="U8" s="19"/>
      <c r="V8" s="21"/>
      <c r="W8" s="52">
        <f>Tableau2[[#This Row],[MONTANT RECU TTC]]-Tableau2[[#This Row],[MONTANT TOTAL DEMANDÉ TTC]]</f>
        <v>0</v>
      </c>
      <c r="X8" s="20"/>
    </row>
    <row r="9" spans="1:24" ht="18.75" customHeight="1" x14ac:dyDescent="0.25">
      <c r="A9" s="92"/>
      <c r="B9" s="18"/>
      <c r="C9" s="19"/>
      <c r="D9" s="20"/>
      <c r="E9" s="20"/>
      <c r="F9" s="20"/>
      <c r="G9" s="19"/>
      <c r="H9" s="21"/>
      <c r="I9" s="21"/>
      <c r="J9" s="21"/>
      <c r="K9" s="21"/>
      <c r="L9" s="20"/>
      <c r="M9" s="20"/>
      <c r="N9" s="20"/>
      <c r="O9" s="21"/>
      <c r="P9" s="21">
        <f>Tableau2[[#This Row],[MONTANT TOTAL DEMANDÉ HT]]*1.2</f>
        <v>0</v>
      </c>
      <c r="Q9" s="20"/>
      <c r="R9" s="20"/>
      <c r="S9" s="20"/>
      <c r="T9" s="19"/>
      <c r="U9" s="19"/>
      <c r="V9" s="21"/>
      <c r="W9" s="52">
        <f>Tableau2[[#This Row],[MONTANT RECU TTC]]-Tableau2[[#This Row],[MONTANT TOTAL DEMANDÉ TTC]]</f>
        <v>0</v>
      </c>
      <c r="X9" s="20"/>
    </row>
    <row r="10" spans="1:24" ht="18.75" customHeight="1" x14ac:dyDescent="0.25">
      <c r="A10" s="92"/>
      <c r="B10" s="18"/>
      <c r="C10" s="19"/>
      <c r="D10" s="20"/>
      <c r="E10" s="20"/>
      <c r="F10" s="20"/>
      <c r="G10" s="19"/>
      <c r="H10" s="21"/>
      <c r="I10" s="21"/>
      <c r="J10" s="21"/>
      <c r="K10" s="21"/>
      <c r="L10" s="20"/>
      <c r="M10" s="20"/>
      <c r="N10" s="20"/>
      <c r="O10" s="21"/>
      <c r="P10" s="21">
        <f>Tableau2[[#This Row],[MONTANT TOTAL DEMANDÉ HT]]*1.2</f>
        <v>0</v>
      </c>
      <c r="Q10" s="20"/>
      <c r="R10" s="20"/>
      <c r="S10" s="20"/>
      <c r="T10" s="19"/>
      <c r="U10" s="19"/>
      <c r="V10" s="21"/>
      <c r="W10" s="52">
        <f>Tableau2[[#This Row],[MONTANT RECU TTC]]-Tableau2[[#This Row],[MONTANT TOTAL DEMANDÉ TTC]]</f>
        <v>0</v>
      </c>
      <c r="X10" s="20"/>
    </row>
    <row r="11" spans="1:24" ht="18.75" customHeight="1" x14ac:dyDescent="0.25">
      <c r="A11" s="92"/>
      <c r="B11" s="18"/>
      <c r="C11" s="19"/>
      <c r="D11" s="20"/>
      <c r="E11" s="20"/>
      <c r="F11" s="20"/>
      <c r="G11" s="19"/>
      <c r="H11" s="21"/>
      <c r="I11" s="21"/>
      <c r="J11" s="21"/>
      <c r="K11" s="21"/>
      <c r="L11" s="20"/>
      <c r="M11" s="20"/>
      <c r="N11" s="20"/>
      <c r="O11" s="21"/>
      <c r="P11" s="21">
        <f>Tableau2[[#This Row],[MONTANT TOTAL DEMANDÉ HT]]*1.2</f>
        <v>0</v>
      </c>
      <c r="Q11" s="20"/>
      <c r="R11" s="20"/>
      <c r="S11" s="20"/>
      <c r="T11" s="19"/>
      <c r="U11" s="19"/>
      <c r="V11" s="21"/>
      <c r="W11" s="52">
        <f>Tableau2[[#This Row],[MONTANT RECU TTC]]-Tableau2[[#This Row],[MONTANT TOTAL DEMANDÉ TTC]]</f>
        <v>0</v>
      </c>
      <c r="X11" s="20"/>
    </row>
    <row r="12" spans="1:24" ht="18.75" customHeight="1" x14ac:dyDescent="0.25">
      <c r="A12" s="92"/>
      <c r="B12" s="18"/>
      <c r="C12" s="19"/>
      <c r="D12" s="20"/>
      <c r="E12" s="20"/>
      <c r="F12" s="20"/>
      <c r="G12" s="19"/>
      <c r="H12" s="21"/>
      <c r="I12" s="21"/>
      <c r="J12" s="21"/>
      <c r="K12" s="21"/>
      <c r="L12" s="20"/>
      <c r="M12" s="20"/>
      <c r="N12" s="20"/>
      <c r="O12" s="21"/>
      <c r="P12" s="21">
        <f>Tableau2[[#This Row],[MONTANT TOTAL DEMANDÉ HT]]*1.2</f>
        <v>0</v>
      </c>
      <c r="Q12" s="20"/>
      <c r="R12" s="20"/>
      <c r="S12" s="20"/>
      <c r="T12" s="19"/>
      <c r="U12" s="19"/>
      <c r="V12" s="21"/>
      <c r="W12" s="52">
        <f>Tableau2[[#This Row],[MONTANT RECU TTC]]-Tableau2[[#This Row],[MONTANT TOTAL DEMANDÉ TTC]]</f>
        <v>0</v>
      </c>
      <c r="X12" s="20"/>
    </row>
    <row r="13" spans="1:24" ht="18.75" customHeight="1" x14ac:dyDescent="0.25">
      <c r="A13" s="92"/>
      <c r="B13" s="18"/>
      <c r="C13" s="19"/>
      <c r="D13" s="20"/>
      <c r="E13" s="20"/>
      <c r="F13" s="20"/>
      <c r="G13" s="19"/>
      <c r="H13" s="21"/>
      <c r="I13" s="21"/>
      <c r="J13" s="21"/>
      <c r="K13" s="21"/>
      <c r="L13" s="20"/>
      <c r="M13" s="20"/>
      <c r="N13" s="20"/>
      <c r="O13" s="21"/>
      <c r="P13" s="21">
        <f>Tableau2[[#This Row],[MONTANT TOTAL DEMANDÉ HT]]*1.2</f>
        <v>0</v>
      </c>
      <c r="Q13" s="20"/>
      <c r="R13" s="20"/>
      <c r="S13" s="20"/>
      <c r="T13" s="19"/>
      <c r="U13" s="19"/>
      <c r="V13" s="21"/>
      <c r="W13" s="52">
        <f>Tableau2[[#This Row],[MONTANT RECU TTC]]-Tableau2[[#This Row],[MONTANT TOTAL DEMANDÉ TTC]]</f>
        <v>0</v>
      </c>
      <c r="X13" s="20"/>
    </row>
    <row r="14" spans="1:24" ht="18.75" customHeight="1" x14ac:dyDescent="0.25">
      <c r="A14" s="92"/>
      <c r="B14" s="18"/>
      <c r="C14" s="19"/>
      <c r="D14" s="20"/>
      <c r="E14" s="20"/>
      <c r="F14" s="20"/>
      <c r="G14" s="19"/>
      <c r="H14" s="21"/>
      <c r="I14" s="21"/>
      <c r="J14" s="21"/>
      <c r="K14" s="21"/>
      <c r="L14" s="20"/>
      <c r="M14" s="20"/>
      <c r="N14" s="20"/>
      <c r="O14" s="21"/>
      <c r="P14" s="21">
        <f>Tableau2[[#This Row],[MONTANT TOTAL DEMANDÉ HT]]*1.2</f>
        <v>0</v>
      </c>
      <c r="Q14" s="20"/>
      <c r="R14" s="20"/>
      <c r="S14" s="20"/>
      <c r="T14" s="19"/>
      <c r="U14" s="19"/>
      <c r="V14" s="21"/>
      <c r="W14" s="52">
        <f>Tableau2[[#This Row],[MONTANT RECU TTC]]-Tableau2[[#This Row],[MONTANT TOTAL DEMANDÉ TTC]]</f>
        <v>0</v>
      </c>
      <c r="X14" s="20"/>
    </row>
    <row r="15" spans="1:24" ht="18.75" customHeight="1" x14ac:dyDescent="0.25">
      <c r="A15" s="92"/>
      <c r="B15" s="18"/>
      <c r="C15" s="19"/>
      <c r="D15" s="20"/>
      <c r="E15" s="20"/>
      <c r="F15" s="20"/>
      <c r="G15" s="19"/>
      <c r="H15" s="21"/>
      <c r="I15" s="21"/>
      <c r="J15" s="21"/>
      <c r="K15" s="21"/>
      <c r="L15" s="20"/>
      <c r="M15" s="20"/>
      <c r="N15" s="20"/>
      <c r="O15" s="21"/>
      <c r="P15" s="21">
        <f>Tableau2[[#This Row],[MONTANT TOTAL DEMANDÉ HT]]*1.2</f>
        <v>0</v>
      </c>
      <c r="Q15" s="20"/>
      <c r="R15" s="20"/>
      <c r="S15" s="20"/>
      <c r="T15" s="19"/>
      <c r="U15" s="19"/>
      <c r="V15" s="21"/>
      <c r="W15" s="52">
        <f>Tableau2[[#This Row],[MONTANT RECU TTC]]-Tableau2[[#This Row],[MONTANT TOTAL DEMANDÉ TTC]]</f>
        <v>0</v>
      </c>
      <c r="X15" s="20"/>
    </row>
    <row r="16" spans="1:24" ht="18.75" customHeight="1" x14ac:dyDescent="0.25">
      <c r="A16" s="92"/>
      <c r="B16" s="18"/>
      <c r="C16" s="19"/>
      <c r="D16" s="20"/>
      <c r="E16" s="20"/>
      <c r="F16" s="20"/>
      <c r="G16" s="19"/>
      <c r="H16" s="21"/>
      <c r="I16" s="21"/>
      <c r="J16" s="21"/>
      <c r="K16" s="21"/>
      <c r="L16" s="20"/>
      <c r="M16" s="20"/>
      <c r="N16" s="20"/>
      <c r="O16" s="21"/>
      <c r="P16" s="21">
        <f>Tableau2[[#This Row],[MONTANT TOTAL DEMANDÉ HT]]*1.2</f>
        <v>0</v>
      </c>
      <c r="Q16" s="20"/>
      <c r="R16" s="20"/>
      <c r="S16" s="20"/>
      <c r="T16" s="19"/>
      <c r="U16" s="19"/>
      <c r="V16" s="21"/>
      <c r="W16" s="52">
        <f>Tableau2[[#This Row],[MONTANT RECU TTC]]-Tableau2[[#This Row],[MONTANT TOTAL DEMANDÉ TTC]]</f>
        <v>0</v>
      </c>
      <c r="X16" s="20"/>
    </row>
    <row r="17" spans="1:24" ht="18.75" customHeight="1" x14ac:dyDescent="0.25">
      <c r="A17" s="92"/>
      <c r="B17" s="18"/>
      <c r="C17" s="19"/>
      <c r="D17" s="20"/>
      <c r="E17" s="20"/>
      <c r="F17" s="20"/>
      <c r="G17" s="19"/>
      <c r="H17" s="21"/>
      <c r="I17" s="21"/>
      <c r="J17" s="21"/>
      <c r="K17" s="21"/>
      <c r="L17" s="20"/>
      <c r="M17" s="20"/>
      <c r="N17" s="20"/>
      <c r="O17" s="21"/>
      <c r="P17" s="21">
        <f>Tableau2[[#This Row],[MONTANT TOTAL DEMANDÉ HT]]*1.2</f>
        <v>0</v>
      </c>
      <c r="Q17" s="20"/>
      <c r="R17" s="20"/>
      <c r="S17" s="20"/>
      <c r="T17" s="19"/>
      <c r="U17" s="19"/>
      <c r="V17" s="21"/>
      <c r="W17" s="52">
        <f>Tableau2[[#This Row],[MONTANT RECU TTC]]-Tableau2[[#This Row],[MONTANT TOTAL DEMANDÉ TTC]]</f>
        <v>0</v>
      </c>
      <c r="X17" s="20"/>
    </row>
    <row r="18" spans="1:24" ht="18.75" customHeight="1" x14ac:dyDescent="0.25">
      <c r="A18" s="92"/>
      <c r="B18" s="18"/>
      <c r="C18" s="19"/>
      <c r="D18" s="20"/>
      <c r="E18" s="20"/>
      <c r="F18" s="20"/>
      <c r="G18" s="19"/>
      <c r="H18" s="21"/>
      <c r="I18" s="21"/>
      <c r="J18" s="21"/>
      <c r="K18" s="21"/>
      <c r="L18" s="20"/>
      <c r="M18" s="20"/>
      <c r="N18" s="20"/>
      <c r="O18" s="21"/>
      <c r="P18" s="21">
        <f>Tableau2[[#This Row],[MONTANT TOTAL DEMANDÉ HT]]*1.2</f>
        <v>0</v>
      </c>
      <c r="Q18" s="20"/>
      <c r="R18" s="20"/>
      <c r="S18" s="20"/>
      <c r="T18" s="19"/>
      <c r="U18" s="19"/>
      <c r="V18" s="21"/>
      <c r="W18" s="52">
        <f>Tableau2[[#This Row],[MONTANT RECU TTC]]-Tableau2[[#This Row],[MONTANT TOTAL DEMANDÉ TTC]]</f>
        <v>0</v>
      </c>
      <c r="X18" s="20"/>
    </row>
    <row r="19" spans="1:24" ht="18.75" customHeight="1" x14ac:dyDescent="0.25">
      <c r="A19" s="92"/>
      <c r="B19" s="18"/>
      <c r="C19" s="19"/>
      <c r="D19" s="20"/>
      <c r="E19" s="20"/>
      <c r="F19" s="20"/>
      <c r="G19" s="19"/>
      <c r="H19" s="21"/>
      <c r="I19" s="21"/>
      <c r="J19" s="21"/>
      <c r="K19" s="21"/>
      <c r="L19" s="20"/>
      <c r="M19" s="20"/>
      <c r="N19" s="20"/>
      <c r="O19" s="21"/>
      <c r="P19" s="21">
        <f>Tableau2[[#This Row],[MONTANT TOTAL DEMANDÉ HT]]*1.2</f>
        <v>0</v>
      </c>
      <c r="Q19" s="20"/>
      <c r="R19" s="20"/>
      <c r="S19" s="20"/>
      <c r="T19" s="19"/>
      <c r="U19" s="19"/>
      <c r="V19" s="21"/>
      <c r="W19" s="52">
        <f>Tableau2[[#This Row],[MONTANT RECU TTC]]-Tableau2[[#This Row],[MONTANT TOTAL DEMANDÉ TTC]]</f>
        <v>0</v>
      </c>
      <c r="X19" s="20"/>
    </row>
    <row r="20" spans="1:24" ht="18.75" customHeight="1" x14ac:dyDescent="0.25">
      <c r="A20" s="92"/>
      <c r="B20" s="18"/>
      <c r="C20" s="19"/>
      <c r="D20" s="20"/>
      <c r="E20" s="20"/>
      <c r="F20" s="20"/>
      <c r="G20" s="19"/>
      <c r="H20" s="21"/>
      <c r="I20" s="21"/>
      <c r="J20" s="21"/>
      <c r="K20" s="21"/>
      <c r="L20" s="20"/>
      <c r="M20" s="20"/>
      <c r="N20" s="20"/>
      <c r="O20" s="21"/>
      <c r="P20" s="21">
        <f>Tableau2[[#This Row],[MONTANT TOTAL DEMANDÉ HT]]*1.2</f>
        <v>0</v>
      </c>
      <c r="Q20" s="20"/>
      <c r="R20" s="20"/>
      <c r="S20" s="20"/>
      <c r="T20" s="19"/>
      <c r="U20" s="19"/>
      <c r="V20" s="21"/>
      <c r="W20" s="52">
        <f>Tableau2[[#This Row],[MONTANT RECU TTC]]-Tableau2[[#This Row],[MONTANT TOTAL DEMANDÉ TTC]]</f>
        <v>0</v>
      </c>
      <c r="X20" s="20"/>
    </row>
    <row r="21" spans="1:24" ht="18.75" customHeight="1" x14ac:dyDescent="0.25">
      <c r="A21" s="92"/>
      <c r="B21" s="18"/>
      <c r="C21" s="19"/>
      <c r="D21" s="20"/>
      <c r="E21" s="20"/>
      <c r="F21" s="20"/>
      <c r="G21" s="19"/>
      <c r="H21" s="21"/>
      <c r="I21" s="21"/>
      <c r="J21" s="21"/>
      <c r="K21" s="21"/>
      <c r="L21" s="20"/>
      <c r="M21" s="20"/>
      <c r="N21" s="20"/>
      <c r="O21" s="21"/>
      <c r="P21" s="21">
        <f>Tableau2[[#This Row],[MONTANT TOTAL DEMANDÉ HT]]*1.2</f>
        <v>0</v>
      </c>
      <c r="Q21" s="20"/>
      <c r="R21" s="20"/>
      <c r="S21" s="20"/>
      <c r="T21" s="19"/>
      <c r="U21" s="19"/>
      <c r="V21" s="21"/>
      <c r="W21" s="52">
        <f>Tableau2[[#This Row],[MONTANT RECU TTC]]-Tableau2[[#This Row],[MONTANT TOTAL DEMANDÉ TTC]]</f>
        <v>0</v>
      </c>
      <c r="X21" s="20"/>
    </row>
    <row r="22" spans="1:24" ht="18.75" customHeight="1" x14ac:dyDescent="0.25">
      <c r="A22" s="92"/>
      <c r="B22" s="18"/>
      <c r="C22" s="19"/>
      <c r="D22" s="20"/>
      <c r="E22" s="20"/>
      <c r="F22" s="20"/>
      <c r="G22" s="19"/>
      <c r="H22" s="21"/>
      <c r="I22" s="21"/>
      <c r="J22" s="21"/>
      <c r="K22" s="21"/>
      <c r="L22" s="20"/>
      <c r="M22" s="20"/>
      <c r="N22" s="20"/>
      <c r="O22" s="21"/>
      <c r="P22" s="21">
        <f>Tableau2[[#This Row],[MONTANT TOTAL DEMANDÉ HT]]*1.2</f>
        <v>0</v>
      </c>
      <c r="Q22" s="20"/>
      <c r="R22" s="20"/>
      <c r="S22" s="20"/>
      <c r="T22" s="19"/>
      <c r="U22" s="19"/>
      <c r="V22" s="21"/>
      <c r="W22" s="52">
        <f>Tableau2[[#This Row],[MONTANT RECU TTC]]-Tableau2[[#This Row],[MONTANT TOTAL DEMANDÉ TTC]]</f>
        <v>0</v>
      </c>
      <c r="X22" s="20"/>
    </row>
    <row r="23" spans="1:24" ht="18.75" customHeight="1" x14ac:dyDescent="0.25">
      <c r="A23" s="92"/>
      <c r="B23" s="18"/>
      <c r="C23" s="19"/>
      <c r="D23" s="20"/>
      <c r="E23" s="20"/>
      <c r="F23" s="20"/>
      <c r="G23" s="19"/>
      <c r="H23" s="21"/>
      <c r="I23" s="21"/>
      <c r="J23" s="21"/>
      <c r="K23" s="21"/>
      <c r="L23" s="20"/>
      <c r="M23" s="20"/>
      <c r="N23" s="20"/>
      <c r="O23" s="21"/>
      <c r="P23" s="21">
        <f>Tableau2[[#This Row],[MONTANT TOTAL DEMANDÉ HT]]*1.2</f>
        <v>0</v>
      </c>
      <c r="Q23" s="20"/>
      <c r="R23" s="20"/>
      <c r="S23" s="20"/>
      <c r="T23" s="19"/>
      <c r="U23" s="19"/>
      <c r="V23" s="21"/>
      <c r="W23" s="52">
        <f>Tableau2[[#This Row],[MONTANT RECU TTC]]-Tableau2[[#This Row],[MONTANT TOTAL DEMANDÉ TTC]]</f>
        <v>0</v>
      </c>
      <c r="X23" s="20"/>
    </row>
    <row r="24" spans="1:24" ht="18.75" customHeight="1" x14ac:dyDescent="0.25">
      <c r="A24" s="92"/>
      <c r="B24" s="18"/>
      <c r="C24" s="19"/>
      <c r="D24" s="20"/>
      <c r="E24" s="20"/>
      <c r="F24" s="20"/>
      <c r="G24" s="19"/>
      <c r="H24" s="21"/>
      <c r="I24" s="21"/>
      <c r="J24" s="21"/>
      <c r="K24" s="21"/>
      <c r="L24" s="20"/>
      <c r="M24" s="20"/>
      <c r="N24" s="20"/>
      <c r="O24" s="21"/>
      <c r="P24" s="21">
        <f>Tableau2[[#This Row],[MONTANT TOTAL DEMANDÉ HT]]*1.2</f>
        <v>0</v>
      </c>
      <c r="Q24" s="20"/>
      <c r="R24" s="20"/>
      <c r="S24" s="20"/>
      <c r="T24" s="19"/>
      <c r="U24" s="19"/>
      <c r="V24" s="21"/>
      <c r="W24" s="52">
        <f>Tableau2[[#This Row],[MONTANT RECU TTC]]-Tableau2[[#This Row],[MONTANT TOTAL DEMANDÉ TTC]]</f>
        <v>0</v>
      </c>
      <c r="X24" s="20"/>
    </row>
    <row r="25" spans="1:24" ht="18.75" customHeight="1" x14ac:dyDescent="0.25">
      <c r="A25" s="92"/>
      <c r="B25" s="18"/>
      <c r="C25" s="19"/>
      <c r="D25" s="20"/>
      <c r="E25" s="20"/>
      <c r="F25" s="20"/>
      <c r="G25" s="19"/>
      <c r="H25" s="21"/>
      <c r="I25" s="21"/>
      <c r="J25" s="21"/>
      <c r="K25" s="21"/>
      <c r="L25" s="20"/>
      <c r="M25" s="20"/>
      <c r="N25" s="20"/>
      <c r="O25" s="21"/>
      <c r="P25" s="21">
        <f>Tableau2[[#This Row],[MONTANT TOTAL DEMANDÉ HT]]*1.2</f>
        <v>0</v>
      </c>
      <c r="Q25" s="20"/>
      <c r="R25" s="20"/>
      <c r="S25" s="20"/>
      <c r="T25" s="19"/>
      <c r="U25" s="19"/>
      <c r="V25" s="21"/>
      <c r="W25" s="52">
        <f>Tableau2[[#This Row],[MONTANT RECU TTC]]-Tableau2[[#This Row],[MONTANT TOTAL DEMANDÉ TTC]]</f>
        <v>0</v>
      </c>
      <c r="X25" s="20"/>
    </row>
    <row r="26" spans="1:24" ht="18.75" customHeight="1" x14ac:dyDescent="0.25">
      <c r="A26" s="92"/>
      <c r="B26" s="18"/>
      <c r="C26" s="19"/>
      <c r="D26" s="20"/>
      <c r="E26" s="20"/>
      <c r="F26" s="20"/>
      <c r="G26" s="19"/>
      <c r="H26" s="21"/>
      <c r="I26" s="21"/>
      <c r="J26" s="21"/>
      <c r="K26" s="21"/>
      <c r="L26" s="20"/>
      <c r="M26" s="20"/>
      <c r="N26" s="20"/>
      <c r="O26" s="21"/>
      <c r="P26" s="21">
        <f>Tableau2[[#This Row],[MONTANT TOTAL DEMANDÉ HT]]*1.2</f>
        <v>0</v>
      </c>
      <c r="Q26" s="20"/>
      <c r="R26" s="20"/>
      <c r="S26" s="20"/>
      <c r="T26" s="19"/>
      <c r="U26" s="19"/>
      <c r="V26" s="21"/>
      <c r="W26" s="52">
        <f>Tableau2[[#This Row],[MONTANT RECU TTC]]-Tableau2[[#This Row],[MONTANT TOTAL DEMANDÉ TTC]]</f>
        <v>0</v>
      </c>
      <c r="X26" s="20"/>
    </row>
    <row r="27" spans="1:24" ht="18.75" customHeight="1" x14ac:dyDescent="0.25">
      <c r="A27" s="92"/>
      <c r="B27" s="18"/>
      <c r="C27" s="19"/>
      <c r="D27" s="20"/>
      <c r="E27" s="20"/>
      <c r="F27" s="20"/>
      <c r="G27" s="19"/>
      <c r="H27" s="21"/>
      <c r="I27" s="21"/>
      <c r="J27" s="21"/>
      <c r="K27" s="21"/>
      <c r="L27" s="20"/>
      <c r="M27" s="20"/>
      <c r="N27" s="20"/>
      <c r="O27" s="21"/>
      <c r="P27" s="21">
        <f>Tableau2[[#This Row],[MONTANT TOTAL DEMANDÉ HT]]*1.2</f>
        <v>0</v>
      </c>
      <c r="Q27" s="20"/>
      <c r="R27" s="20"/>
      <c r="S27" s="20"/>
      <c r="T27" s="19"/>
      <c r="U27" s="19"/>
      <c r="V27" s="21"/>
      <c r="W27" s="52">
        <f>Tableau2[[#This Row],[MONTANT RECU TTC]]-Tableau2[[#This Row],[MONTANT TOTAL DEMANDÉ TTC]]</f>
        <v>0</v>
      </c>
      <c r="X27" s="20"/>
    </row>
    <row r="28" spans="1:24" ht="18.75" customHeight="1" x14ac:dyDescent="0.25">
      <c r="A28" s="92"/>
      <c r="B28" s="18"/>
      <c r="C28" s="19"/>
      <c r="D28" s="20"/>
      <c r="E28" s="20"/>
      <c r="F28" s="20"/>
      <c r="G28" s="19"/>
      <c r="H28" s="21"/>
      <c r="I28" s="21"/>
      <c r="J28" s="21"/>
      <c r="K28" s="21"/>
      <c r="L28" s="20"/>
      <c r="M28" s="20"/>
      <c r="N28" s="20"/>
      <c r="O28" s="21"/>
      <c r="P28" s="21">
        <f>Tableau2[[#This Row],[MONTANT TOTAL DEMANDÉ HT]]*1.2</f>
        <v>0</v>
      </c>
      <c r="Q28" s="20"/>
      <c r="R28" s="20"/>
      <c r="S28" s="20"/>
      <c r="T28" s="19"/>
      <c r="U28" s="19"/>
      <c r="V28" s="21"/>
      <c r="W28" s="52">
        <f>Tableau2[[#This Row],[MONTANT RECU TTC]]-Tableau2[[#This Row],[MONTANT TOTAL DEMANDÉ TTC]]</f>
        <v>0</v>
      </c>
      <c r="X28" s="20"/>
    </row>
    <row r="29" spans="1:24" ht="18.75" customHeight="1" x14ac:dyDescent="0.25">
      <c r="A29" s="92"/>
      <c r="B29" s="18"/>
      <c r="C29" s="19"/>
      <c r="D29" s="20"/>
      <c r="E29" s="20"/>
      <c r="F29" s="20"/>
      <c r="G29" s="19"/>
      <c r="H29" s="21"/>
      <c r="I29" s="21"/>
      <c r="J29" s="21"/>
      <c r="K29" s="21"/>
      <c r="L29" s="20"/>
      <c r="M29" s="20"/>
      <c r="N29" s="20"/>
      <c r="O29" s="21"/>
      <c r="P29" s="21">
        <f>Tableau2[[#This Row],[MONTANT TOTAL DEMANDÉ HT]]*1.2</f>
        <v>0</v>
      </c>
      <c r="Q29" s="20"/>
      <c r="R29" s="20"/>
      <c r="S29" s="20"/>
      <c r="T29" s="19"/>
      <c r="U29" s="19"/>
      <c r="V29" s="21"/>
      <c r="W29" s="52">
        <f>Tableau2[[#This Row],[MONTANT RECU TTC]]-Tableau2[[#This Row],[MONTANT TOTAL DEMANDÉ TTC]]</f>
        <v>0</v>
      </c>
      <c r="X29" s="20"/>
    </row>
    <row r="30" spans="1:24" ht="18.75" customHeight="1" x14ac:dyDescent="0.25">
      <c r="A30" s="92"/>
      <c r="B30" s="18"/>
      <c r="C30" s="19"/>
      <c r="D30" s="20"/>
      <c r="E30" s="20"/>
      <c r="F30" s="20"/>
      <c r="G30" s="19"/>
      <c r="H30" s="21"/>
      <c r="I30" s="21"/>
      <c r="J30" s="21"/>
      <c r="K30" s="21"/>
      <c r="L30" s="20"/>
      <c r="M30" s="20"/>
      <c r="N30" s="20"/>
      <c r="O30" s="21"/>
      <c r="P30" s="21">
        <f>Tableau2[[#This Row],[MONTANT TOTAL DEMANDÉ HT]]*1.2</f>
        <v>0</v>
      </c>
      <c r="Q30" s="20"/>
      <c r="R30" s="20"/>
      <c r="S30" s="20"/>
      <c r="T30" s="19"/>
      <c r="U30" s="19"/>
      <c r="V30" s="21"/>
      <c r="W30" s="52">
        <f>Tableau2[[#This Row],[MONTANT RECU TTC]]-Tableau2[[#This Row],[MONTANT TOTAL DEMANDÉ TTC]]</f>
        <v>0</v>
      </c>
      <c r="X30" s="20"/>
    </row>
    <row r="31" spans="1:24" ht="18.75" customHeight="1" x14ac:dyDescent="0.25">
      <c r="A31" s="92"/>
      <c r="B31" s="18"/>
      <c r="C31" s="19"/>
      <c r="D31" s="20"/>
      <c r="E31" s="20"/>
      <c r="F31" s="20"/>
      <c r="G31" s="19"/>
      <c r="H31" s="21"/>
      <c r="I31" s="21"/>
      <c r="J31" s="21"/>
      <c r="K31" s="21"/>
      <c r="L31" s="20"/>
      <c r="M31" s="20"/>
      <c r="N31" s="20"/>
      <c r="O31" s="21"/>
      <c r="P31" s="21">
        <f>Tableau2[[#This Row],[MONTANT TOTAL DEMANDÉ HT]]*1.2</f>
        <v>0</v>
      </c>
      <c r="Q31" s="20"/>
      <c r="R31" s="20"/>
      <c r="S31" s="20"/>
      <c r="T31" s="19"/>
      <c r="U31" s="19"/>
      <c r="V31" s="21"/>
      <c r="W31" s="52">
        <f>Tableau2[[#This Row],[MONTANT RECU TTC]]-Tableau2[[#This Row],[MONTANT TOTAL DEMANDÉ TTC]]</f>
        <v>0</v>
      </c>
      <c r="X31" s="20"/>
    </row>
    <row r="32" spans="1:24" ht="18.75" customHeight="1" x14ac:dyDescent="0.25">
      <c r="A32" s="92"/>
      <c r="B32" s="18"/>
      <c r="C32" s="19"/>
      <c r="D32" s="20"/>
      <c r="E32" s="20"/>
      <c r="F32" s="20"/>
      <c r="G32" s="19"/>
      <c r="H32" s="21"/>
      <c r="I32" s="21"/>
      <c r="J32" s="21"/>
      <c r="K32" s="21"/>
      <c r="L32" s="20"/>
      <c r="M32" s="20"/>
      <c r="N32" s="20"/>
      <c r="O32" s="21"/>
      <c r="P32" s="21">
        <f>Tableau2[[#This Row],[MONTANT TOTAL DEMANDÉ HT]]*1.2</f>
        <v>0</v>
      </c>
      <c r="Q32" s="20"/>
      <c r="R32" s="20"/>
      <c r="S32" s="20"/>
      <c r="T32" s="19"/>
      <c r="U32" s="19"/>
      <c r="V32" s="21"/>
      <c r="W32" s="52">
        <f>Tableau2[[#This Row],[MONTANT RECU TTC]]-Tableau2[[#This Row],[MONTANT TOTAL DEMANDÉ TTC]]</f>
        <v>0</v>
      </c>
      <c r="X32" s="20"/>
    </row>
    <row r="33" spans="1:24" ht="18.75" customHeight="1" x14ac:dyDescent="0.25">
      <c r="A33" s="92"/>
      <c r="B33" s="18"/>
      <c r="C33" s="19"/>
      <c r="D33" s="20"/>
      <c r="E33" s="20"/>
      <c r="F33" s="20"/>
      <c r="G33" s="19"/>
      <c r="H33" s="21"/>
      <c r="I33" s="21"/>
      <c r="J33" s="21"/>
      <c r="K33" s="21"/>
      <c r="L33" s="20"/>
      <c r="M33" s="20"/>
      <c r="N33" s="20"/>
      <c r="O33" s="21"/>
      <c r="P33" s="21">
        <f>Tableau2[[#This Row],[MONTANT TOTAL DEMANDÉ HT]]*1.2</f>
        <v>0</v>
      </c>
      <c r="Q33" s="20"/>
      <c r="R33" s="20"/>
      <c r="S33" s="20"/>
      <c r="T33" s="19"/>
      <c r="U33" s="19"/>
      <c r="V33" s="21"/>
      <c r="W33" s="52">
        <f>Tableau2[[#This Row],[MONTANT RECU TTC]]-Tableau2[[#This Row],[MONTANT TOTAL DEMANDÉ TTC]]</f>
        <v>0</v>
      </c>
      <c r="X33" s="20"/>
    </row>
    <row r="34" spans="1:24" ht="18.75" customHeight="1" x14ac:dyDescent="0.25">
      <c r="A34" s="92"/>
      <c r="B34" s="18"/>
      <c r="C34" s="19"/>
      <c r="D34" s="20"/>
      <c r="E34" s="20"/>
      <c r="F34" s="20"/>
      <c r="G34" s="19"/>
      <c r="H34" s="21"/>
      <c r="I34" s="21"/>
      <c r="J34" s="21"/>
      <c r="K34" s="21"/>
      <c r="L34" s="20"/>
      <c r="M34" s="20"/>
      <c r="N34" s="20"/>
      <c r="O34" s="21"/>
      <c r="P34" s="21">
        <f>Tableau2[[#This Row],[MONTANT TOTAL DEMANDÉ HT]]*1.2</f>
        <v>0</v>
      </c>
      <c r="Q34" s="20"/>
      <c r="R34" s="20"/>
      <c r="S34" s="20"/>
      <c r="T34" s="19"/>
      <c r="U34" s="19"/>
      <c r="V34" s="21"/>
      <c r="W34" s="52">
        <f>Tableau2[[#This Row],[MONTANT RECU TTC]]-Tableau2[[#This Row],[MONTANT TOTAL DEMANDÉ TTC]]</f>
        <v>0</v>
      </c>
      <c r="X34" s="20"/>
    </row>
    <row r="35" spans="1:24" ht="18.75" customHeight="1" x14ac:dyDescent="0.25">
      <c r="A35" s="92"/>
      <c r="B35" s="18"/>
      <c r="C35" s="19"/>
      <c r="D35" s="20"/>
      <c r="E35" s="20"/>
      <c r="F35" s="20"/>
      <c r="G35" s="19"/>
      <c r="H35" s="21"/>
      <c r="I35" s="21"/>
      <c r="J35" s="21"/>
      <c r="K35" s="21"/>
      <c r="L35" s="20"/>
      <c r="M35" s="20"/>
      <c r="N35" s="20"/>
      <c r="O35" s="21"/>
      <c r="P35" s="21">
        <f>Tableau2[[#This Row],[MONTANT TOTAL DEMANDÉ HT]]*1.2</f>
        <v>0</v>
      </c>
      <c r="Q35" s="20"/>
      <c r="R35" s="20"/>
      <c r="S35" s="20"/>
      <c r="T35" s="19"/>
      <c r="U35" s="19"/>
      <c r="V35" s="21"/>
      <c r="W35" s="52">
        <f>Tableau2[[#This Row],[MONTANT RECU TTC]]-Tableau2[[#This Row],[MONTANT TOTAL DEMANDÉ TTC]]</f>
        <v>0</v>
      </c>
      <c r="X35" s="20"/>
    </row>
    <row r="36" spans="1:24" ht="18.75" customHeight="1" x14ac:dyDescent="0.25">
      <c r="A36" s="92"/>
      <c r="B36" s="18"/>
      <c r="C36" s="19"/>
      <c r="D36" s="20"/>
      <c r="E36" s="20"/>
      <c r="F36" s="20"/>
      <c r="G36" s="19"/>
      <c r="H36" s="21"/>
      <c r="I36" s="21"/>
      <c r="J36" s="21"/>
      <c r="K36" s="21"/>
      <c r="L36" s="20"/>
      <c r="M36" s="20"/>
      <c r="N36" s="20"/>
      <c r="O36" s="21"/>
      <c r="P36" s="21">
        <f>Tableau2[[#This Row],[MONTANT TOTAL DEMANDÉ HT]]*1.2</f>
        <v>0</v>
      </c>
      <c r="Q36" s="20"/>
      <c r="R36" s="20"/>
      <c r="S36" s="20"/>
      <c r="T36" s="19"/>
      <c r="U36" s="19"/>
      <c r="V36" s="21"/>
      <c r="W36" s="52">
        <f>Tableau2[[#This Row],[MONTANT RECU TTC]]-Tableau2[[#This Row],[MONTANT TOTAL DEMANDÉ TTC]]</f>
        <v>0</v>
      </c>
      <c r="X36" s="20"/>
    </row>
    <row r="37" spans="1:24" ht="18.75" customHeight="1" x14ac:dyDescent="0.25">
      <c r="A37" s="92"/>
      <c r="B37" s="18"/>
      <c r="C37" s="19"/>
      <c r="D37" s="20"/>
      <c r="E37" s="20"/>
      <c r="F37" s="20"/>
      <c r="G37" s="19"/>
      <c r="H37" s="21"/>
      <c r="I37" s="21"/>
      <c r="J37" s="21"/>
      <c r="K37" s="21"/>
      <c r="L37" s="20"/>
      <c r="M37" s="20"/>
      <c r="N37" s="20"/>
      <c r="O37" s="21"/>
      <c r="P37" s="21">
        <f>Tableau2[[#This Row],[MONTANT TOTAL DEMANDÉ HT]]*1.2</f>
        <v>0</v>
      </c>
      <c r="Q37" s="20"/>
      <c r="R37" s="20"/>
      <c r="S37" s="20"/>
      <c r="T37" s="19"/>
      <c r="U37" s="19"/>
      <c r="V37" s="21"/>
      <c r="W37" s="52">
        <f>Tableau2[[#This Row],[MONTANT RECU TTC]]-Tableau2[[#This Row],[MONTANT TOTAL DEMANDÉ TTC]]</f>
        <v>0</v>
      </c>
      <c r="X37" s="20"/>
    </row>
    <row r="38" spans="1:24" ht="18.75" customHeight="1" x14ac:dyDescent="0.25">
      <c r="A38" s="92"/>
      <c r="B38" s="18"/>
      <c r="C38" s="19"/>
      <c r="D38" s="20"/>
      <c r="E38" s="20"/>
      <c r="F38" s="20"/>
      <c r="G38" s="19"/>
      <c r="H38" s="21"/>
      <c r="I38" s="21"/>
      <c r="J38" s="21"/>
      <c r="K38" s="21"/>
      <c r="L38" s="20"/>
      <c r="M38" s="20"/>
      <c r="N38" s="20"/>
      <c r="O38" s="21"/>
      <c r="P38" s="21">
        <f>Tableau2[[#This Row],[MONTANT TOTAL DEMANDÉ HT]]*1.2</f>
        <v>0</v>
      </c>
      <c r="Q38" s="20"/>
      <c r="R38" s="20"/>
      <c r="S38" s="20"/>
      <c r="T38" s="19"/>
      <c r="U38" s="19"/>
      <c r="V38" s="21"/>
      <c r="W38" s="52">
        <f>Tableau2[[#This Row],[MONTANT RECU TTC]]-Tableau2[[#This Row],[MONTANT TOTAL DEMANDÉ TTC]]</f>
        <v>0</v>
      </c>
      <c r="X38" s="20"/>
    </row>
    <row r="39" spans="1:24" ht="18.75" customHeight="1" x14ac:dyDescent="0.25">
      <c r="A39" s="92"/>
      <c r="B39" s="18"/>
      <c r="C39" s="19"/>
      <c r="D39" s="20"/>
      <c r="E39" s="20"/>
      <c r="F39" s="20"/>
      <c r="G39" s="19"/>
      <c r="H39" s="21"/>
      <c r="I39" s="21"/>
      <c r="J39" s="21"/>
      <c r="K39" s="21"/>
      <c r="L39" s="20"/>
      <c r="M39" s="20"/>
      <c r="N39" s="20"/>
      <c r="O39" s="21"/>
      <c r="P39" s="21">
        <f>Tableau2[[#This Row],[MONTANT TOTAL DEMANDÉ HT]]*1.2</f>
        <v>0</v>
      </c>
      <c r="Q39" s="20"/>
      <c r="R39" s="20"/>
      <c r="S39" s="20"/>
      <c r="T39" s="19"/>
      <c r="U39" s="19"/>
      <c r="V39" s="21"/>
      <c r="W39" s="52">
        <f>Tableau2[[#This Row],[MONTANT RECU TTC]]-Tableau2[[#This Row],[MONTANT TOTAL DEMANDÉ TTC]]</f>
        <v>0</v>
      </c>
      <c r="X39" s="20"/>
    </row>
    <row r="40" spans="1:24" ht="18.75" customHeight="1" x14ac:dyDescent="0.25">
      <c r="A40" s="92"/>
      <c r="B40" s="18"/>
      <c r="C40" s="19"/>
      <c r="D40" s="20"/>
      <c r="E40" s="20"/>
      <c r="F40" s="20"/>
      <c r="G40" s="19"/>
      <c r="H40" s="21"/>
      <c r="I40" s="21"/>
      <c r="J40" s="21"/>
      <c r="K40" s="21"/>
      <c r="L40" s="20"/>
      <c r="M40" s="20"/>
      <c r="N40" s="20"/>
      <c r="O40" s="21"/>
      <c r="P40" s="21">
        <f>Tableau2[[#This Row],[MONTANT TOTAL DEMANDÉ HT]]*1.2</f>
        <v>0</v>
      </c>
      <c r="Q40" s="20"/>
      <c r="R40" s="20"/>
      <c r="S40" s="20"/>
      <c r="T40" s="19"/>
      <c r="U40" s="19"/>
      <c r="V40" s="21"/>
      <c r="W40" s="52">
        <f>Tableau2[[#This Row],[MONTANT RECU TTC]]-Tableau2[[#This Row],[MONTANT TOTAL DEMANDÉ TTC]]</f>
        <v>0</v>
      </c>
      <c r="X40" s="20"/>
    </row>
    <row r="41" spans="1:24" ht="18.75" customHeight="1" x14ac:dyDescent="0.25">
      <c r="A41" s="92"/>
      <c r="B41" s="18"/>
      <c r="C41" s="19"/>
      <c r="D41" s="20"/>
      <c r="E41" s="20"/>
      <c r="F41" s="20"/>
      <c r="G41" s="19"/>
      <c r="H41" s="21"/>
      <c r="I41" s="21"/>
      <c r="J41" s="21"/>
      <c r="K41" s="21"/>
      <c r="L41" s="20"/>
      <c r="M41" s="20"/>
      <c r="N41" s="20"/>
      <c r="O41" s="21"/>
      <c r="P41" s="21">
        <f>Tableau2[[#This Row],[MONTANT TOTAL DEMANDÉ HT]]*1.2</f>
        <v>0</v>
      </c>
      <c r="Q41" s="20"/>
      <c r="R41" s="20"/>
      <c r="S41" s="20"/>
      <c r="T41" s="19"/>
      <c r="U41" s="19"/>
      <c r="V41" s="21"/>
      <c r="W41" s="52">
        <f>Tableau2[[#This Row],[MONTANT RECU TTC]]-Tableau2[[#This Row],[MONTANT TOTAL DEMANDÉ TTC]]</f>
        <v>0</v>
      </c>
      <c r="X41" s="20"/>
    </row>
    <row r="42" spans="1:24" ht="18.75" customHeight="1" x14ac:dyDescent="0.25">
      <c r="A42" s="92"/>
      <c r="B42" s="18"/>
      <c r="C42" s="19"/>
      <c r="D42" s="20"/>
      <c r="E42" s="20"/>
      <c r="F42" s="20"/>
      <c r="G42" s="19"/>
      <c r="H42" s="21"/>
      <c r="I42" s="21"/>
      <c r="J42" s="21"/>
      <c r="K42" s="21"/>
      <c r="L42" s="20"/>
      <c r="M42" s="20"/>
      <c r="N42" s="20"/>
      <c r="O42" s="21"/>
      <c r="P42" s="21">
        <f>Tableau2[[#This Row],[MONTANT TOTAL DEMANDÉ HT]]*1.2</f>
        <v>0</v>
      </c>
      <c r="Q42" s="20"/>
      <c r="R42" s="20"/>
      <c r="S42" s="20"/>
      <c r="T42" s="19"/>
      <c r="U42" s="19"/>
      <c r="V42" s="21"/>
      <c r="W42" s="52">
        <f>Tableau2[[#This Row],[MONTANT RECU TTC]]-Tableau2[[#This Row],[MONTANT TOTAL DEMANDÉ TTC]]</f>
        <v>0</v>
      </c>
      <c r="X42" s="20"/>
    </row>
    <row r="43" spans="1:24" ht="18.75" customHeight="1" x14ac:dyDescent="0.25">
      <c r="A43" s="92"/>
      <c r="B43" s="18"/>
      <c r="C43" s="19"/>
      <c r="D43" s="20"/>
      <c r="E43" s="20"/>
      <c r="F43" s="20"/>
      <c r="G43" s="19"/>
      <c r="H43" s="21"/>
      <c r="I43" s="21"/>
      <c r="J43" s="21"/>
      <c r="K43" s="21"/>
      <c r="L43" s="20"/>
      <c r="M43" s="20"/>
      <c r="N43" s="20"/>
      <c r="O43" s="21"/>
      <c r="P43" s="21">
        <f>Tableau2[[#This Row],[MONTANT TOTAL DEMANDÉ HT]]*1.2</f>
        <v>0</v>
      </c>
      <c r="Q43" s="20"/>
      <c r="R43" s="20"/>
      <c r="S43" s="20"/>
      <c r="T43" s="19"/>
      <c r="U43" s="19"/>
      <c r="V43" s="21"/>
      <c r="W43" s="52">
        <f>Tableau2[[#This Row],[MONTANT RECU TTC]]-Tableau2[[#This Row],[MONTANT TOTAL DEMANDÉ TTC]]</f>
        <v>0</v>
      </c>
      <c r="X43" s="20"/>
    </row>
    <row r="44" spans="1:24" ht="18.75" customHeight="1" x14ac:dyDescent="0.25">
      <c r="A44" s="92"/>
      <c r="B44" s="18"/>
      <c r="C44" s="19"/>
      <c r="D44" s="20"/>
      <c r="E44" s="20"/>
      <c r="F44" s="20"/>
      <c r="G44" s="19"/>
      <c r="H44" s="21"/>
      <c r="I44" s="21"/>
      <c r="J44" s="21"/>
      <c r="K44" s="21"/>
      <c r="L44" s="20"/>
      <c r="M44" s="20"/>
      <c r="N44" s="20"/>
      <c r="O44" s="21"/>
      <c r="P44" s="21">
        <f>Tableau2[[#This Row],[MONTANT TOTAL DEMANDÉ HT]]*1.2</f>
        <v>0</v>
      </c>
      <c r="Q44" s="20"/>
      <c r="R44" s="20"/>
      <c r="S44" s="20"/>
      <c r="T44" s="19"/>
      <c r="U44" s="19"/>
      <c r="V44" s="21"/>
      <c r="W44" s="52">
        <f>Tableau2[[#This Row],[MONTANT RECU TTC]]-Tableau2[[#This Row],[MONTANT TOTAL DEMANDÉ TTC]]</f>
        <v>0</v>
      </c>
      <c r="X44" s="20"/>
    </row>
    <row r="45" spans="1:24" ht="18.75" customHeight="1" x14ac:dyDescent="0.25">
      <c r="A45" s="92"/>
      <c r="B45" s="18"/>
      <c r="C45" s="19"/>
      <c r="D45" s="20"/>
      <c r="E45" s="20"/>
      <c r="F45" s="20"/>
      <c r="G45" s="19"/>
      <c r="H45" s="21"/>
      <c r="I45" s="21"/>
      <c r="J45" s="21"/>
      <c r="K45" s="21"/>
      <c r="L45" s="20"/>
      <c r="M45" s="20"/>
      <c r="N45" s="20"/>
      <c r="O45" s="21"/>
      <c r="P45" s="21">
        <f>Tableau2[[#This Row],[MONTANT TOTAL DEMANDÉ HT]]*1.2</f>
        <v>0</v>
      </c>
      <c r="Q45" s="20"/>
      <c r="R45" s="20"/>
      <c r="S45" s="20"/>
      <c r="T45" s="19"/>
      <c r="U45" s="19"/>
      <c r="V45" s="21"/>
      <c r="W45" s="52">
        <f>Tableau2[[#This Row],[MONTANT RECU TTC]]-Tableau2[[#This Row],[MONTANT TOTAL DEMANDÉ TTC]]</f>
        <v>0</v>
      </c>
      <c r="X45" s="20"/>
    </row>
    <row r="46" spans="1:24" ht="18.75" customHeight="1" x14ac:dyDescent="0.25">
      <c r="A46" s="92"/>
      <c r="B46" s="18"/>
      <c r="C46" s="19"/>
      <c r="D46" s="20"/>
      <c r="E46" s="20"/>
      <c r="F46" s="20"/>
      <c r="G46" s="19"/>
      <c r="H46" s="21"/>
      <c r="I46" s="21"/>
      <c r="J46" s="21"/>
      <c r="K46" s="21"/>
      <c r="L46" s="20"/>
      <c r="M46" s="20"/>
      <c r="N46" s="20"/>
      <c r="O46" s="21"/>
      <c r="P46" s="21">
        <f>Tableau2[[#This Row],[MONTANT TOTAL DEMANDÉ HT]]*1.2</f>
        <v>0</v>
      </c>
      <c r="Q46" s="20"/>
      <c r="R46" s="20"/>
      <c r="S46" s="20"/>
      <c r="T46" s="19"/>
      <c r="U46" s="19"/>
      <c r="V46" s="21"/>
      <c r="W46" s="52">
        <f>Tableau2[[#This Row],[MONTANT RECU TTC]]-Tableau2[[#This Row],[MONTANT TOTAL DEMANDÉ TTC]]</f>
        <v>0</v>
      </c>
      <c r="X46" s="20"/>
    </row>
    <row r="47" spans="1:24" ht="18.75" customHeight="1" x14ac:dyDescent="0.25">
      <c r="A47" s="92"/>
      <c r="B47" s="18"/>
      <c r="C47" s="19"/>
      <c r="D47" s="20"/>
      <c r="E47" s="20"/>
      <c r="F47" s="20"/>
      <c r="G47" s="19"/>
      <c r="H47" s="21"/>
      <c r="I47" s="21"/>
      <c r="J47" s="21"/>
      <c r="K47" s="21"/>
      <c r="L47" s="20"/>
      <c r="M47" s="20"/>
      <c r="N47" s="20"/>
      <c r="O47" s="21"/>
      <c r="P47" s="21">
        <f>Tableau2[[#This Row],[MONTANT TOTAL DEMANDÉ HT]]*1.2</f>
        <v>0</v>
      </c>
      <c r="Q47" s="20"/>
      <c r="R47" s="20"/>
      <c r="S47" s="20"/>
      <c r="T47" s="19"/>
      <c r="U47" s="19"/>
      <c r="V47" s="21"/>
      <c r="W47" s="52">
        <f>Tableau2[[#This Row],[MONTANT RECU TTC]]-Tableau2[[#This Row],[MONTANT TOTAL DEMANDÉ TTC]]</f>
        <v>0</v>
      </c>
      <c r="X47" s="20"/>
    </row>
    <row r="48" spans="1:24" ht="18.75" customHeight="1" x14ac:dyDescent="0.25">
      <c r="A48" s="92"/>
      <c r="B48" s="18"/>
      <c r="C48" s="19"/>
      <c r="D48" s="20"/>
      <c r="E48" s="20"/>
      <c r="F48" s="20"/>
      <c r="G48" s="19"/>
      <c r="H48" s="21"/>
      <c r="I48" s="21"/>
      <c r="J48" s="21"/>
      <c r="K48" s="21"/>
      <c r="L48" s="20"/>
      <c r="M48" s="20"/>
      <c r="N48" s="20"/>
      <c r="O48" s="21"/>
      <c r="P48" s="21">
        <f>Tableau2[[#This Row],[MONTANT TOTAL DEMANDÉ HT]]*1.2</f>
        <v>0</v>
      </c>
      <c r="Q48" s="20"/>
      <c r="R48" s="20"/>
      <c r="S48" s="20"/>
      <c r="T48" s="19"/>
      <c r="U48" s="19"/>
      <c r="V48" s="21"/>
      <c r="W48" s="52">
        <f>Tableau2[[#This Row],[MONTANT RECU TTC]]-Tableau2[[#This Row],[MONTANT TOTAL DEMANDÉ TTC]]</f>
        <v>0</v>
      </c>
      <c r="X48" s="20"/>
    </row>
    <row r="49" spans="1:24" ht="18.75" customHeight="1" x14ac:dyDescent="0.25">
      <c r="A49" s="92"/>
      <c r="B49" s="18"/>
      <c r="C49" s="19"/>
      <c r="D49" s="20"/>
      <c r="E49" s="20"/>
      <c r="F49" s="20"/>
      <c r="G49" s="19"/>
      <c r="H49" s="21"/>
      <c r="I49" s="21"/>
      <c r="J49" s="21"/>
      <c r="K49" s="21"/>
      <c r="L49" s="20"/>
      <c r="M49" s="20"/>
      <c r="N49" s="20"/>
      <c r="O49" s="21"/>
      <c r="P49" s="21">
        <f>Tableau2[[#This Row],[MONTANT TOTAL DEMANDÉ HT]]*1.2</f>
        <v>0</v>
      </c>
      <c r="Q49" s="20"/>
      <c r="R49" s="20"/>
      <c r="S49" s="20"/>
      <c r="T49" s="19"/>
      <c r="U49" s="19"/>
      <c r="V49" s="21"/>
      <c r="W49" s="52">
        <f>Tableau2[[#This Row],[MONTANT RECU TTC]]-Tableau2[[#This Row],[MONTANT TOTAL DEMANDÉ TTC]]</f>
        <v>0</v>
      </c>
      <c r="X49" s="20"/>
    </row>
    <row r="50" spans="1:24" ht="18.75" customHeight="1" x14ac:dyDescent="0.25">
      <c r="A50" s="92"/>
      <c r="B50" s="18"/>
      <c r="C50" s="19"/>
      <c r="D50" s="20"/>
      <c r="E50" s="20"/>
      <c r="F50" s="20"/>
      <c r="G50" s="19"/>
      <c r="H50" s="21"/>
      <c r="I50" s="21"/>
      <c r="J50" s="21"/>
      <c r="K50" s="21"/>
      <c r="L50" s="20"/>
      <c r="M50" s="20"/>
      <c r="N50" s="20"/>
      <c r="O50" s="21"/>
      <c r="P50" s="21">
        <f>Tableau2[[#This Row],[MONTANT TOTAL DEMANDÉ HT]]*1.2</f>
        <v>0</v>
      </c>
      <c r="Q50" s="20"/>
      <c r="R50" s="20"/>
      <c r="S50" s="20"/>
      <c r="T50" s="19"/>
      <c r="U50" s="19"/>
      <c r="V50" s="21"/>
      <c r="W50" s="52">
        <f>Tableau2[[#This Row],[MONTANT RECU TTC]]-Tableau2[[#This Row],[MONTANT TOTAL DEMANDÉ TTC]]</f>
        <v>0</v>
      </c>
      <c r="X50" s="20"/>
    </row>
    <row r="51" spans="1:24" ht="18.75" customHeight="1" x14ac:dyDescent="0.25">
      <c r="A51" s="92"/>
      <c r="B51" s="18"/>
      <c r="C51" s="19"/>
      <c r="D51" s="20"/>
      <c r="E51" s="20"/>
      <c r="F51" s="20"/>
      <c r="G51" s="19"/>
      <c r="H51" s="21"/>
      <c r="I51" s="21"/>
      <c r="J51" s="21"/>
      <c r="K51" s="21"/>
      <c r="L51" s="20"/>
      <c r="M51" s="20"/>
      <c r="N51" s="20"/>
      <c r="O51" s="21"/>
      <c r="P51" s="21">
        <f>Tableau2[[#This Row],[MONTANT TOTAL DEMANDÉ HT]]*1.2</f>
        <v>0</v>
      </c>
      <c r="Q51" s="20"/>
      <c r="R51" s="20"/>
      <c r="S51" s="20"/>
      <c r="T51" s="19"/>
      <c r="U51" s="19"/>
      <c r="V51" s="21"/>
      <c r="W51" s="52">
        <f>Tableau2[[#This Row],[MONTANT RECU TTC]]-Tableau2[[#This Row],[MONTANT TOTAL DEMANDÉ TTC]]</f>
        <v>0</v>
      </c>
      <c r="X51" s="20"/>
    </row>
    <row r="52" spans="1:24" ht="18.75" customHeight="1" x14ac:dyDescent="0.25">
      <c r="A52" s="92"/>
      <c r="B52" s="18"/>
      <c r="C52" s="19"/>
      <c r="D52" s="20"/>
      <c r="E52" s="20"/>
      <c r="F52" s="20"/>
      <c r="G52" s="19"/>
      <c r="H52" s="21"/>
      <c r="I52" s="21"/>
      <c r="J52" s="21"/>
      <c r="K52" s="21"/>
      <c r="L52" s="20"/>
      <c r="M52" s="20"/>
      <c r="N52" s="20"/>
      <c r="O52" s="21"/>
      <c r="P52" s="21">
        <f>Tableau2[[#This Row],[MONTANT TOTAL DEMANDÉ HT]]*1.2</f>
        <v>0</v>
      </c>
      <c r="Q52" s="20"/>
      <c r="R52" s="20"/>
      <c r="S52" s="20"/>
      <c r="T52" s="19"/>
      <c r="U52" s="19"/>
      <c r="V52" s="21"/>
      <c r="W52" s="52">
        <f>Tableau2[[#This Row],[MONTANT RECU TTC]]-Tableau2[[#This Row],[MONTANT TOTAL DEMANDÉ TTC]]</f>
        <v>0</v>
      </c>
      <c r="X52" s="20"/>
    </row>
    <row r="53" spans="1:24" ht="18.75" customHeight="1" x14ac:dyDescent="0.25">
      <c r="A53" s="92"/>
      <c r="B53" s="18"/>
      <c r="C53" s="19"/>
      <c r="D53" s="20"/>
      <c r="E53" s="20"/>
      <c r="F53" s="20"/>
      <c r="G53" s="19"/>
      <c r="H53" s="21"/>
      <c r="I53" s="21"/>
      <c r="J53" s="21"/>
      <c r="K53" s="21"/>
      <c r="L53" s="20"/>
      <c r="M53" s="20"/>
      <c r="N53" s="20"/>
      <c r="O53" s="21"/>
      <c r="P53" s="21">
        <f>Tableau2[[#This Row],[MONTANT TOTAL DEMANDÉ HT]]*1.2</f>
        <v>0</v>
      </c>
      <c r="Q53" s="20"/>
      <c r="R53" s="20"/>
      <c r="S53" s="20"/>
      <c r="T53" s="19"/>
      <c r="U53" s="19"/>
      <c r="V53" s="21"/>
      <c r="W53" s="52">
        <f>Tableau2[[#This Row],[MONTANT RECU TTC]]-Tableau2[[#This Row],[MONTANT TOTAL DEMANDÉ TTC]]</f>
        <v>0</v>
      </c>
      <c r="X53" s="20"/>
    </row>
    <row r="54" spans="1:24" ht="18.75" customHeight="1" x14ac:dyDescent="0.25">
      <c r="A54" s="92"/>
      <c r="B54" s="18"/>
      <c r="C54" s="19"/>
      <c r="D54" s="20"/>
      <c r="E54" s="20"/>
      <c r="F54" s="20"/>
      <c r="G54" s="19"/>
      <c r="H54" s="21"/>
      <c r="I54" s="21"/>
      <c r="J54" s="21"/>
      <c r="K54" s="21"/>
      <c r="L54" s="20"/>
      <c r="M54" s="20"/>
      <c r="N54" s="20"/>
      <c r="O54" s="21"/>
      <c r="P54" s="21">
        <f>Tableau2[[#This Row],[MONTANT TOTAL DEMANDÉ HT]]*1.2</f>
        <v>0</v>
      </c>
      <c r="Q54" s="20"/>
      <c r="R54" s="20"/>
      <c r="S54" s="20"/>
      <c r="T54" s="19"/>
      <c r="U54" s="19"/>
      <c r="V54" s="21"/>
      <c r="W54" s="52">
        <f>Tableau2[[#This Row],[MONTANT RECU TTC]]-Tableau2[[#This Row],[MONTANT TOTAL DEMANDÉ TTC]]</f>
        <v>0</v>
      </c>
      <c r="X54" s="20"/>
    </row>
    <row r="55" spans="1:24" ht="18.75" customHeight="1" x14ac:dyDescent="0.25">
      <c r="A55" s="92"/>
      <c r="B55" s="18"/>
      <c r="C55" s="19"/>
      <c r="D55" s="20"/>
      <c r="E55" s="20"/>
      <c r="F55" s="20"/>
      <c r="G55" s="19"/>
      <c r="H55" s="21"/>
      <c r="I55" s="21"/>
      <c r="J55" s="21"/>
      <c r="K55" s="21"/>
      <c r="L55" s="20"/>
      <c r="M55" s="20"/>
      <c r="N55" s="20"/>
      <c r="O55" s="21"/>
      <c r="P55" s="21">
        <f>Tableau2[[#This Row],[MONTANT TOTAL DEMANDÉ HT]]*1.2</f>
        <v>0</v>
      </c>
      <c r="Q55" s="20"/>
      <c r="R55" s="20"/>
      <c r="S55" s="20"/>
      <c r="T55" s="19"/>
      <c r="U55" s="19"/>
      <c r="V55" s="21"/>
      <c r="W55" s="52">
        <f>Tableau2[[#This Row],[MONTANT RECU TTC]]-Tableau2[[#This Row],[MONTANT TOTAL DEMANDÉ TTC]]</f>
        <v>0</v>
      </c>
      <c r="X55" s="20"/>
    </row>
    <row r="56" spans="1:24" ht="18.75" customHeight="1" x14ac:dyDescent="0.25">
      <c r="A56" s="92"/>
      <c r="B56" s="18"/>
      <c r="C56" s="19"/>
      <c r="D56" s="20"/>
      <c r="E56" s="20"/>
      <c r="F56" s="20"/>
      <c r="G56" s="19"/>
      <c r="H56" s="21"/>
      <c r="I56" s="21"/>
      <c r="J56" s="21"/>
      <c r="K56" s="21"/>
      <c r="L56" s="20"/>
      <c r="M56" s="20"/>
      <c r="N56" s="20"/>
      <c r="O56" s="21"/>
      <c r="P56" s="21">
        <f>Tableau2[[#This Row],[MONTANT TOTAL DEMANDÉ HT]]*1.2</f>
        <v>0</v>
      </c>
      <c r="Q56" s="20"/>
      <c r="R56" s="20"/>
      <c r="S56" s="20"/>
      <c r="T56" s="19"/>
      <c r="U56" s="19"/>
      <c r="V56" s="21"/>
      <c r="W56" s="52">
        <f>Tableau2[[#This Row],[MONTANT RECU TTC]]-Tableau2[[#This Row],[MONTANT TOTAL DEMANDÉ TTC]]</f>
        <v>0</v>
      </c>
      <c r="X56" s="20"/>
    </row>
    <row r="57" spans="1:24" ht="18.75" customHeight="1" x14ac:dyDescent="0.25">
      <c r="A57" s="92"/>
      <c r="B57" s="18"/>
      <c r="C57" s="19"/>
      <c r="D57" s="20"/>
      <c r="E57" s="20"/>
      <c r="F57" s="20"/>
      <c r="G57" s="19"/>
      <c r="H57" s="21"/>
      <c r="I57" s="21"/>
      <c r="J57" s="21"/>
      <c r="K57" s="21"/>
      <c r="L57" s="20"/>
      <c r="M57" s="20"/>
      <c r="N57" s="20"/>
      <c r="O57" s="21"/>
      <c r="P57" s="21">
        <f>Tableau2[[#This Row],[MONTANT TOTAL DEMANDÉ HT]]*1.2</f>
        <v>0</v>
      </c>
      <c r="Q57" s="20"/>
      <c r="R57" s="20"/>
      <c r="S57" s="20"/>
      <c r="T57" s="19"/>
      <c r="U57" s="19"/>
      <c r="V57" s="21"/>
      <c r="W57" s="52">
        <f>Tableau2[[#This Row],[MONTANT RECU TTC]]-Tableau2[[#This Row],[MONTANT TOTAL DEMANDÉ TTC]]</f>
        <v>0</v>
      </c>
      <c r="X57" s="20"/>
    </row>
    <row r="58" spans="1:24" ht="18.75" customHeight="1" x14ac:dyDescent="0.25">
      <c r="A58" s="92"/>
      <c r="B58" s="18"/>
      <c r="C58" s="19"/>
      <c r="D58" s="20"/>
      <c r="E58" s="20"/>
      <c r="F58" s="20"/>
      <c r="G58" s="19"/>
      <c r="H58" s="21"/>
      <c r="I58" s="21"/>
      <c r="J58" s="21"/>
      <c r="K58" s="21"/>
      <c r="L58" s="20"/>
      <c r="M58" s="20"/>
      <c r="N58" s="20"/>
      <c r="O58" s="21"/>
      <c r="P58" s="21">
        <f>Tableau2[[#This Row],[MONTANT TOTAL DEMANDÉ HT]]*1.2</f>
        <v>0</v>
      </c>
      <c r="Q58" s="20"/>
      <c r="R58" s="20"/>
      <c r="S58" s="20"/>
      <c r="T58" s="19"/>
      <c r="U58" s="19"/>
      <c r="V58" s="21"/>
      <c r="W58" s="52">
        <f>Tableau2[[#This Row],[MONTANT RECU TTC]]-Tableau2[[#This Row],[MONTANT TOTAL DEMANDÉ TTC]]</f>
        <v>0</v>
      </c>
      <c r="X58" s="20"/>
    </row>
    <row r="59" spans="1:24" ht="18.75" customHeight="1" x14ac:dyDescent="0.25">
      <c r="A59" s="92"/>
      <c r="B59" s="18"/>
      <c r="C59" s="19"/>
      <c r="D59" s="20"/>
      <c r="E59" s="20"/>
      <c r="F59" s="20"/>
      <c r="G59" s="19"/>
      <c r="H59" s="21"/>
      <c r="I59" s="21"/>
      <c r="J59" s="21"/>
      <c r="K59" s="21"/>
      <c r="L59" s="20"/>
      <c r="M59" s="20"/>
      <c r="N59" s="20"/>
      <c r="O59" s="21"/>
      <c r="P59" s="21">
        <f>Tableau2[[#This Row],[MONTANT TOTAL DEMANDÉ HT]]*1.2</f>
        <v>0</v>
      </c>
      <c r="Q59" s="20"/>
      <c r="R59" s="20"/>
      <c r="S59" s="20"/>
      <c r="T59" s="19"/>
      <c r="U59" s="19"/>
      <c r="V59" s="21"/>
      <c r="W59" s="52">
        <f>Tableau2[[#This Row],[MONTANT RECU TTC]]-Tableau2[[#This Row],[MONTANT TOTAL DEMANDÉ TTC]]</f>
        <v>0</v>
      </c>
      <c r="X59" s="20"/>
    </row>
    <row r="60" spans="1:24" ht="18.75" customHeight="1" x14ac:dyDescent="0.25">
      <c r="A60" s="92"/>
      <c r="B60" s="18"/>
      <c r="C60" s="19"/>
      <c r="D60" s="20"/>
      <c r="E60" s="20"/>
      <c r="F60" s="20"/>
      <c r="G60" s="19"/>
      <c r="H60" s="21"/>
      <c r="I60" s="21"/>
      <c r="J60" s="21"/>
      <c r="K60" s="21"/>
      <c r="L60" s="20"/>
      <c r="M60" s="20"/>
      <c r="N60" s="20"/>
      <c r="O60" s="21"/>
      <c r="P60" s="21">
        <f>Tableau2[[#This Row],[MONTANT TOTAL DEMANDÉ HT]]*1.2</f>
        <v>0</v>
      </c>
      <c r="Q60" s="20"/>
      <c r="R60" s="20"/>
      <c r="S60" s="20"/>
      <c r="T60" s="19"/>
      <c r="U60" s="19"/>
      <c r="V60" s="21"/>
      <c r="W60" s="52">
        <f>Tableau2[[#This Row],[MONTANT RECU TTC]]-Tableau2[[#This Row],[MONTANT TOTAL DEMANDÉ TTC]]</f>
        <v>0</v>
      </c>
      <c r="X60" s="20"/>
    </row>
    <row r="61" spans="1:24" ht="18.75" customHeight="1" x14ac:dyDescent="0.25">
      <c r="A61" s="92"/>
      <c r="B61" s="18"/>
      <c r="C61" s="19"/>
      <c r="D61" s="20"/>
      <c r="E61" s="20"/>
      <c r="F61" s="20"/>
      <c r="G61" s="19"/>
      <c r="H61" s="21"/>
      <c r="I61" s="21"/>
      <c r="J61" s="21"/>
      <c r="K61" s="21"/>
      <c r="L61" s="20"/>
      <c r="M61" s="20"/>
      <c r="N61" s="20"/>
      <c r="O61" s="21"/>
      <c r="P61" s="21">
        <f>Tableau2[[#This Row],[MONTANT TOTAL DEMANDÉ HT]]*1.2</f>
        <v>0</v>
      </c>
      <c r="Q61" s="20"/>
      <c r="R61" s="20"/>
      <c r="S61" s="20"/>
      <c r="T61" s="19"/>
      <c r="U61" s="19"/>
      <c r="V61" s="21"/>
      <c r="W61" s="52">
        <f>Tableau2[[#This Row],[MONTANT RECU TTC]]-Tableau2[[#This Row],[MONTANT TOTAL DEMANDÉ TTC]]</f>
        <v>0</v>
      </c>
      <c r="X61" s="20"/>
    </row>
    <row r="62" spans="1:24" ht="18.75" customHeight="1" x14ac:dyDescent="0.25">
      <c r="A62" s="92"/>
      <c r="B62" s="18"/>
      <c r="C62" s="19"/>
      <c r="D62" s="20"/>
      <c r="E62" s="20"/>
      <c r="F62" s="20"/>
      <c r="G62" s="19"/>
      <c r="H62" s="21"/>
      <c r="I62" s="21"/>
      <c r="J62" s="21"/>
      <c r="K62" s="21"/>
      <c r="L62" s="20"/>
      <c r="M62" s="20"/>
      <c r="N62" s="20"/>
      <c r="O62" s="21"/>
      <c r="P62" s="21">
        <f>Tableau2[[#This Row],[MONTANT TOTAL DEMANDÉ HT]]*1.2</f>
        <v>0</v>
      </c>
      <c r="Q62" s="20"/>
      <c r="R62" s="20"/>
      <c r="S62" s="20"/>
      <c r="T62" s="19"/>
      <c r="U62" s="19"/>
      <c r="V62" s="21"/>
      <c r="W62" s="52">
        <f>Tableau2[[#This Row],[MONTANT RECU TTC]]-Tableau2[[#This Row],[MONTANT TOTAL DEMANDÉ TTC]]</f>
        <v>0</v>
      </c>
      <c r="X62" s="20"/>
    </row>
    <row r="63" spans="1:24" ht="18.75" customHeight="1" x14ac:dyDescent="0.25">
      <c r="A63" s="92"/>
      <c r="B63" s="18"/>
      <c r="C63" s="19"/>
      <c r="D63" s="20"/>
      <c r="E63" s="20"/>
      <c r="F63" s="20"/>
      <c r="G63" s="19"/>
      <c r="H63" s="21"/>
      <c r="I63" s="21"/>
      <c r="J63" s="21"/>
      <c r="K63" s="21"/>
      <c r="L63" s="20"/>
      <c r="M63" s="20"/>
      <c r="N63" s="20"/>
      <c r="O63" s="21"/>
      <c r="P63" s="21">
        <f>Tableau2[[#This Row],[MONTANT TOTAL DEMANDÉ HT]]*1.2</f>
        <v>0</v>
      </c>
      <c r="Q63" s="20"/>
      <c r="R63" s="20"/>
      <c r="S63" s="20"/>
      <c r="T63" s="19"/>
      <c r="U63" s="19"/>
      <c r="V63" s="21"/>
      <c r="W63" s="52">
        <f>Tableau2[[#This Row],[MONTANT RECU TTC]]-Tableau2[[#This Row],[MONTANT TOTAL DEMANDÉ TTC]]</f>
        <v>0</v>
      </c>
      <c r="X63" s="20"/>
    </row>
    <row r="64" spans="1:24" ht="18.75" customHeight="1" x14ac:dyDescent="0.25">
      <c r="A64" s="92"/>
      <c r="B64" s="18"/>
      <c r="C64" s="19"/>
      <c r="D64" s="20"/>
      <c r="E64" s="20"/>
      <c r="F64" s="20"/>
      <c r="G64" s="19"/>
      <c r="H64" s="21"/>
      <c r="I64" s="21"/>
      <c r="J64" s="21"/>
      <c r="K64" s="21"/>
      <c r="L64" s="20"/>
      <c r="M64" s="20"/>
      <c r="N64" s="20"/>
      <c r="O64" s="21"/>
      <c r="P64" s="21">
        <f>Tableau2[[#This Row],[MONTANT TOTAL DEMANDÉ HT]]*1.2</f>
        <v>0</v>
      </c>
      <c r="Q64" s="20"/>
      <c r="R64" s="20"/>
      <c r="S64" s="20"/>
      <c r="T64" s="19"/>
      <c r="U64" s="19"/>
      <c r="V64" s="21"/>
      <c r="W64" s="52">
        <f>Tableau2[[#This Row],[MONTANT RECU TTC]]-Tableau2[[#This Row],[MONTANT TOTAL DEMANDÉ TTC]]</f>
        <v>0</v>
      </c>
      <c r="X64" s="20"/>
    </row>
    <row r="65" spans="1:24" ht="18.75" customHeight="1" x14ac:dyDescent="0.25">
      <c r="A65" s="92"/>
      <c r="B65" s="18"/>
      <c r="C65" s="19"/>
      <c r="D65" s="20"/>
      <c r="E65" s="20"/>
      <c r="F65" s="20"/>
      <c r="G65" s="19"/>
      <c r="H65" s="21"/>
      <c r="I65" s="21"/>
      <c r="J65" s="21"/>
      <c r="K65" s="21"/>
      <c r="L65" s="20"/>
      <c r="M65" s="20"/>
      <c r="N65" s="20"/>
      <c r="O65" s="21"/>
      <c r="P65" s="21">
        <f>Tableau2[[#This Row],[MONTANT TOTAL DEMANDÉ HT]]*1.2</f>
        <v>0</v>
      </c>
      <c r="Q65" s="20"/>
      <c r="R65" s="20"/>
      <c r="S65" s="20"/>
      <c r="T65" s="19"/>
      <c r="U65" s="19"/>
      <c r="V65" s="21"/>
      <c r="W65" s="52">
        <f>Tableau2[[#This Row],[MONTANT RECU TTC]]-Tableau2[[#This Row],[MONTANT TOTAL DEMANDÉ TTC]]</f>
        <v>0</v>
      </c>
      <c r="X65" s="20"/>
    </row>
    <row r="66" spans="1:24" ht="18.75" customHeight="1" x14ac:dyDescent="0.25">
      <c r="A66" s="92"/>
      <c r="B66" s="18"/>
      <c r="C66" s="19"/>
      <c r="D66" s="20"/>
      <c r="E66" s="20"/>
      <c r="F66" s="20"/>
      <c r="G66" s="19"/>
      <c r="H66" s="21"/>
      <c r="I66" s="21"/>
      <c r="J66" s="21"/>
      <c r="K66" s="21"/>
      <c r="L66" s="20"/>
      <c r="M66" s="20"/>
      <c r="N66" s="20"/>
      <c r="O66" s="21"/>
      <c r="P66" s="21">
        <f>Tableau2[[#This Row],[MONTANT TOTAL DEMANDÉ HT]]*1.2</f>
        <v>0</v>
      </c>
      <c r="Q66" s="20"/>
      <c r="R66" s="20"/>
      <c r="S66" s="20"/>
      <c r="T66" s="19"/>
      <c r="U66" s="19"/>
      <c r="V66" s="21"/>
      <c r="W66" s="52">
        <f>Tableau2[[#This Row],[MONTANT RECU TTC]]-Tableau2[[#This Row],[MONTANT TOTAL DEMANDÉ TTC]]</f>
        <v>0</v>
      </c>
      <c r="X66" s="20"/>
    </row>
    <row r="67" spans="1:24" ht="18.75" customHeight="1" x14ac:dyDescent="0.25">
      <c r="A67" s="92"/>
      <c r="B67" s="18"/>
      <c r="C67" s="19"/>
      <c r="D67" s="20"/>
      <c r="E67" s="20"/>
      <c r="F67" s="20"/>
      <c r="G67" s="19"/>
      <c r="H67" s="21"/>
      <c r="I67" s="21"/>
      <c r="J67" s="21"/>
      <c r="K67" s="21"/>
      <c r="L67" s="20"/>
      <c r="M67" s="20"/>
      <c r="N67" s="20"/>
      <c r="O67" s="21"/>
      <c r="P67" s="21">
        <f>Tableau2[[#This Row],[MONTANT TOTAL DEMANDÉ HT]]*1.2</f>
        <v>0</v>
      </c>
      <c r="Q67" s="20"/>
      <c r="R67" s="20"/>
      <c r="S67" s="20"/>
      <c r="T67" s="19"/>
      <c r="U67" s="19"/>
      <c r="V67" s="21"/>
      <c r="W67" s="52">
        <f>Tableau2[[#This Row],[MONTANT RECU TTC]]-Tableau2[[#This Row],[MONTANT TOTAL DEMANDÉ TTC]]</f>
        <v>0</v>
      </c>
      <c r="X67" s="20"/>
    </row>
    <row r="68" spans="1:24" ht="18.75" customHeight="1" x14ac:dyDescent="0.25">
      <c r="A68" s="92"/>
      <c r="B68" s="18"/>
      <c r="C68" s="19"/>
      <c r="D68" s="20"/>
      <c r="E68" s="20"/>
      <c r="F68" s="20"/>
      <c r="G68" s="19"/>
      <c r="H68" s="21"/>
      <c r="I68" s="21"/>
      <c r="J68" s="21"/>
      <c r="K68" s="21"/>
      <c r="L68" s="20"/>
      <c r="M68" s="20"/>
      <c r="N68" s="20"/>
      <c r="O68" s="21"/>
      <c r="P68" s="21">
        <f>Tableau2[[#This Row],[MONTANT TOTAL DEMANDÉ HT]]*1.2</f>
        <v>0</v>
      </c>
      <c r="Q68" s="20"/>
      <c r="R68" s="20"/>
      <c r="S68" s="20"/>
      <c r="T68" s="19"/>
      <c r="U68" s="19"/>
      <c r="V68" s="21"/>
      <c r="W68" s="52">
        <f>Tableau2[[#This Row],[MONTANT RECU TTC]]-Tableau2[[#This Row],[MONTANT TOTAL DEMANDÉ TTC]]</f>
        <v>0</v>
      </c>
      <c r="X68" s="20"/>
    </row>
    <row r="69" spans="1:24" ht="18.75" customHeight="1" x14ac:dyDescent="0.25">
      <c r="A69" s="92"/>
      <c r="B69" s="18"/>
      <c r="C69" s="19"/>
      <c r="D69" s="20"/>
      <c r="E69" s="20"/>
      <c r="F69" s="20"/>
      <c r="G69" s="19"/>
      <c r="H69" s="21"/>
      <c r="I69" s="21"/>
      <c r="J69" s="21"/>
      <c r="K69" s="21"/>
      <c r="L69" s="20"/>
      <c r="M69" s="20"/>
      <c r="N69" s="20"/>
      <c r="O69" s="21"/>
      <c r="P69" s="21">
        <f>Tableau2[[#This Row],[MONTANT TOTAL DEMANDÉ HT]]*1.2</f>
        <v>0</v>
      </c>
      <c r="Q69" s="20"/>
      <c r="R69" s="20"/>
      <c r="S69" s="20"/>
      <c r="T69" s="19"/>
      <c r="U69" s="19"/>
      <c r="V69" s="21"/>
      <c r="W69" s="52">
        <f>Tableau2[[#This Row],[MONTANT RECU TTC]]-Tableau2[[#This Row],[MONTANT TOTAL DEMANDÉ TTC]]</f>
        <v>0</v>
      </c>
      <c r="X69" s="20"/>
    </row>
    <row r="70" spans="1:24" ht="18.75" customHeight="1" x14ac:dyDescent="0.25">
      <c r="A70" s="92"/>
      <c r="B70" s="18"/>
      <c r="C70" s="19"/>
      <c r="D70" s="20"/>
      <c r="E70" s="20"/>
      <c r="F70" s="20"/>
      <c r="G70" s="19"/>
      <c r="H70" s="21"/>
      <c r="I70" s="21"/>
      <c r="J70" s="21"/>
      <c r="K70" s="21"/>
      <c r="L70" s="20"/>
      <c r="M70" s="20"/>
      <c r="N70" s="20"/>
      <c r="O70" s="21"/>
      <c r="P70" s="21">
        <f>Tableau2[[#This Row],[MONTANT TOTAL DEMANDÉ HT]]*1.2</f>
        <v>0</v>
      </c>
      <c r="Q70" s="20"/>
      <c r="R70" s="20"/>
      <c r="S70" s="20"/>
      <c r="T70" s="19"/>
      <c r="U70" s="19"/>
      <c r="V70" s="21"/>
      <c r="W70" s="52">
        <f>Tableau2[[#This Row],[MONTANT RECU TTC]]-Tableau2[[#This Row],[MONTANT TOTAL DEMANDÉ TTC]]</f>
        <v>0</v>
      </c>
      <c r="X70" s="20"/>
    </row>
    <row r="71" spans="1:24" ht="18.75" customHeight="1" x14ac:dyDescent="0.25">
      <c r="A71" s="92"/>
      <c r="B71" s="18"/>
      <c r="C71" s="19"/>
      <c r="D71" s="20"/>
      <c r="E71" s="20"/>
      <c r="F71" s="20"/>
      <c r="G71" s="19"/>
      <c r="H71" s="21"/>
      <c r="I71" s="21"/>
      <c r="J71" s="21"/>
      <c r="K71" s="21"/>
      <c r="L71" s="20"/>
      <c r="M71" s="20"/>
      <c r="N71" s="20"/>
      <c r="O71" s="21"/>
      <c r="P71" s="21">
        <f>Tableau2[[#This Row],[MONTANT TOTAL DEMANDÉ HT]]*1.2</f>
        <v>0</v>
      </c>
      <c r="Q71" s="20"/>
      <c r="R71" s="20"/>
      <c r="S71" s="20"/>
      <c r="T71" s="19"/>
      <c r="U71" s="19"/>
      <c r="V71" s="21"/>
      <c r="W71" s="52">
        <f>Tableau2[[#This Row],[MONTANT RECU TTC]]-Tableau2[[#This Row],[MONTANT TOTAL DEMANDÉ TTC]]</f>
        <v>0</v>
      </c>
      <c r="X71" s="20"/>
    </row>
    <row r="72" spans="1:24" ht="18.75" customHeight="1" x14ac:dyDescent="0.25">
      <c r="A72" s="92"/>
      <c r="B72" s="18"/>
      <c r="C72" s="19"/>
      <c r="D72" s="20"/>
      <c r="E72" s="20"/>
      <c r="F72" s="20"/>
      <c r="G72" s="19"/>
      <c r="H72" s="21"/>
      <c r="I72" s="21"/>
      <c r="J72" s="21"/>
      <c r="K72" s="21"/>
      <c r="L72" s="20"/>
      <c r="M72" s="20"/>
      <c r="N72" s="20"/>
      <c r="O72" s="21"/>
      <c r="P72" s="21">
        <f>Tableau2[[#This Row],[MONTANT TOTAL DEMANDÉ HT]]*1.2</f>
        <v>0</v>
      </c>
      <c r="Q72" s="20"/>
      <c r="R72" s="20"/>
      <c r="S72" s="20"/>
      <c r="T72" s="19"/>
      <c r="U72" s="19"/>
      <c r="V72" s="21"/>
      <c r="W72" s="52">
        <f>Tableau2[[#This Row],[MONTANT RECU TTC]]-Tableau2[[#This Row],[MONTANT TOTAL DEMANDÉ TTC]]</f>
        <v>0</v>
      </c>
      <c r="X72" s="20"/>
    </row>
    <row r="73" spans="1:24" ht="18.75" customHeight="1" x14ac:dyDescent="0.25">
      <c r="A73" s="92"/>
      <c r="B73" s="18"/>
      <c r="C73" s="19"/>
      <c r="D73" s="20"/>
      <c r="E73" s="20"/>
      <c r="F73" s="20"/>
      <c r="G73" s="19"/>
      <c r="H73" s="21"/>
      <c r="I73" s="21"/>
      <c r="J73" s="21"/>
      <c r="K73" s="21"/>
      <c r="L73" s="20"/>
      <c r="M73" s="20"/>
      <c r="N73" s="20"/>
      <c r="O73" s="21"/>
      <c r="P73" s="21">
        <f>Tableau2[[#This Row],[MONTANT TOTAL DEMANDÉ HT]]*1.2</f>
        <v>0</v>
      </c>
      <c r="Q73" s="20"/>
      <c r="R73" s="20"/>
      <c r="S73" s="20"/>
      <c r="T73" s="19"/>
      <c r="U73" s="19"/>
      <c r="V73" s="21"/>
      <c r="W73" s="52">
        <f>Tableau2[[#This Row],[MONTANT RECU TTC]]-Tableau2[[#This Row],[MONTANT TOTAL DEMANDÉ TTC]]</f>
        <v>0</v>
      </c>
      <c r="X73" s="20"/>
    </row>
    <row r="74" spans="1:24" ht="18.75" customHeight="1" x14ac:dyDescent="0.25">
      <c r="A74" s="92"/>
      <c r="B74" s="18"/>
      <c r="C74" s="19"/>
      <c r="D74" s="20"/>
      <c r="E74" s="20"/>
      <c r="F74" s="20"/>
      <c r="G74" s="19"/>
      <c r="H74" s="21"/>
      <c r="I74" s="21"/>
      <c r="J74" s="21"/>
      <c r="K74" s="21"/>
      <c r="L74" s="20"/>
      <c r="M74" s="20"/>
      <c r="N74" s="20"/>
      <c r="O74" s="21"/>
      <c r="P74" s="21">
        <f>Tableau2[[#This Row],[MONTANT TOTAL DEMANDÉ HT]]*1.2</f>
        <v>0</v>
      </c>
      <c r="Q74" s="20"/>
      <c r="R74" s="20"/>
      <c r="S74" s="20"/>
      <c r="T74" s="19"/>
      <c r="U74" s="19"/>
      <c r="V74" s="21"/>
      <c r="W74" s="52">
        <f>Tableau2[[#This Row],[MONTANT RECU TTC]]-Tableau2[[#This Row],[MONTANT TOTAL DEMANDÉ TTC]]</f>
        <v>0</v>
      </c>
      <c r="X74" s="20"/>
    </row>
    <row r="75" spans="1:24" ht="18.75" customHeight="1" x14ac:dyDescent="0.25">
      <c r="A75" s="92"/>
      <c r="B75" s="18"/>
      <c r="C75" s="19"/>
      <c r="D75" s="20"/>
      <c r="E75" s="20"/>
      <c r="F75" s="20"/>
      <c r="G75" s="19"/>
      <c r="H75" s="21"/>
      <c r="I75" s="21"/>
      <c r="J75" s="21"/>
      <c r="K75" s="21"/>
      <c r="L75" s="20"/>
      <c r="M75" s="20"/>
      <c r="N75" s="20"/>
      <c r="O75" s="21"/>
      <c r="P75" s="21">
        <f>Tableau2[[#This Row],[MONTANT TOTAL DEMANDÉ HT]]*1.2</f>
        <v>0</v>
      </c>
      <c r="Q75" s="20"/>
      <c r="R75" s="20"/>
      <c r="S75" s="20"/>
      <c r="T75" s="19"/>
      <c r="U75" s="19"/>
      <c r="V75" s="21"/>
      <c r="W75" s="52">
        <f>Tableau2[[#This Row],[MONTANT RECU TTC]]-Tableau2[[#This Row],[MONTANT TOTAL DEMANDÉ TTC]]</f>
        <v>0</v>
      </c>
      <c r="X75" s="20"/>
    </row>
    <row r="76" spans="1:24" ht="18.75" customHeight="1" x14ac:dyDescent="0.25">
      <c r="A76" s="92"/>
      <c r="B76" s="18"/>
      <c r="C76" s="19"/>
      <c r="D76" s="20"/>
      <c r="E76" s="20"/>
      <c r="F76" s="20"/>
      <c r="G76" s="19"/>
      <c r="H76" s="21"/>
      <c r="I76" s="21"/>
      <c r="J76" s="21"/>
      <c r="K76" s="21"/>
      <c r="L76" s="20"/>
      <c r="M76" s="20"/>
      <c r="N76" s="20"/>
      <c r="O76" s="21"/>
      <c r="P76" s="21">
        <f>Tableau2[[#This Row],[MONTANT TOTAL DEMANDÉ HT]]*1.2</f>
        <v>0</v>
      </c>
      <c r="Q76" s="20"/>
      <c r="R76" s="20"/>
      <c r="S76" s="20"/>
      <c r="T76" s="19"/>
      <c r="U76" s="19"/>
      <c r="V76" s="21"/>
      <c r="W76" s="52">
        <f>Tableau2[[#This Row],[MONTANT RECU TTC]]-Tableau2[[#This Row],[MONTANT TOTAL DEMANDÉ TTC]]</f>
        <v>0</v>
      </c>
      <c r="X76" s="20"/>
    </row>
    <row r="77" spans="1:24" ht="18.75" customHeight="1" x14ac:dyDescent="0.25">
      <c r="A77" s="92"/>
      <c r="B77" s="18"/>
      <c r="C77" s="19"/>
      <c r="D77" s="20"/>
      <c r="E77" s="20"/>
      <c r="F77" s="20"/>
      <c r="G77" s="19"/>
      <c r="H77" s="21"/>
      <c r="I77" s="21"/>
      <c r="J77" s="21"/>
      <c r="K77" s="21"/>
      <c r="L77" s="20"/>
      <c r="M77" s="20"/>
      <c r="N77" s="20"/>
      <c r="O77" s="21"/>
      <c r="P77" s="21">
        <f>Tableau2[[#This Row],[MONTANT TOTAL DEMANDÉ HT]]*1.2</f>
        <v>0</v>
      </c>
      <c r="Q77" s="20"/>
      <c r="R77" s="20"/>
      <c r="S77" s="20"/>
      <c r="T77" s="19"/>
      <c r="U77" s="19"/>
      <c r="V77" s="21"/>
      <c r="W77" s="52">
        <f>Tableau2[[#This Row],[MONTANT RECU TTC]]-Tableau2[[#This Row],[MONTANT TOTAL DEMANDÉ TTC]]</f>
        <v>0</v>
      </c>
      <c r="X77" s="20"/>
    </row>
    <row r="78" spans="1:24" ht="18.75" customHeight="1" x14ac:dyDescent="0.25">
      <c r="A78" s="92"/>
      <c r="B78" s="18"/>
      <c r="C78" s="19"/>
      <c r="D78" s="20"/>
      <c r="E78" s="20"/>
      <c r="F78" s="20"/>
      <c r="G78" s="19"/>
      <c r="H78" s="21"/>
      <c r="I78" s="21"/>
      <c r="J78" s="21"/>
      <c r="K78" s="21"/>
      <c r="L78" s="20"/>
      <c r="M78" s="20"/>
      <c r="N78" s="20"/>
      <c r="O78" s="21"/>
      <c r="P78" s="21">
        <f>Tableau2[[#This Row],[MONTANT TOTAL DEMANDÉ HT]]*1.2</f>
        <v>0</v>
      </c>
      <c r="Q78" s="20"/>
      <c r="R78" s="20"/>
      <c r="S78" s="20"/>
      <c r="T78" s="19"/>
      <c r="U78" s="19"/>
      <c r="V78" s="21"/>
      <c r="W78" s="52">
        <f>Tableau2[[#This Row],[MONTANT RECU TTC]]-Tableau2[[#This Row],[MONTANT TOTAL DEMANDÉ TTC]]</f>
        <v>0</v>
      </c>
      <c r="X78" s="20"/>
    </row>
    <row r="79" spans="1:24" ht="18.75" customHeight="1" x14ac:dyDescent="0.25">
      <c r="A79" s="92"/>
      <c r="B79" s="18"/>
      <c r="C79" s="19"/>
      <c r="D79" s="20"/>
      <c r="E79" s="20"/>
      <c r="F79" s="20"/>
      <c r="G79" s="19"/>
      <c r="H79" s="21"/>
      <c r="I79" s="21"/>
      <c r="J79" s="21"/>
      <c r="K79" s="21"/>
      <c r="L79" s="20"/>
      <c r="M79" s="20"/>
      <c r="N79" s="20"/>
      <c r="O79" s="21"/>
      <c r="P79" s="21">
        <f>Tableau2[[#This Row],[MONTANT TOTAL DEMANDÉ HT]]*1.2</f>
        <v>0</v>
      </c>
      <c r="Q79" s="20"/>
      <c r="R79" s="20"/>
      <c r="S79" s="20"/>
      <c r="T79" s="19"/>
      <c r="U79" s="19"/>
      <c r="V79" s="21"/>
      <c r="W79" s="52">
        <f>Tableau2[[#This Row],[MONTANT RECU TTC]]-Tableau2[[#This Row],[MONTANT TOTAL DEMANDÉ TTC]]</f>
        <v>0</v>
      </c>
      <c r="X79" s="20"/>
    </row>
    <row r="80" spans="1:24" ht="18.75" customHeight="1" x14ac:dyDescent="0.25">
      <c r="A80" s="92"/>
      <c r="B80" s="18"/>
      <c r="C80" s="19"/>
      <c r="D80" s="20"/>
      <c r="E80" s="20"/>
      <c r="F80" s="20"/>
      <c r="G80" s="19"/>
      <c r="H80" s="21"/>
      <c r="I80" s="21"/>
      <c r="J80" s="21"/>
      <c r="K80" s="21"/>
      <c r="L80" s="20"/>
      <c r="M80" s="20"/>
      <c r="N80" s="20"/>
      <c r="O80" s="21"/>
      <c r="P80" s="21">
        <f>Tableau2[[#This Row],[MONTANT TOTAL DEMANDÉ HT]]*1.2</f>
        <v>0</v>
      </c>
      <c r="Q80" s="20"/>
      <c r="R80" s="20"/>
      <c r="S80" s="20"/>
      <c r="T80" s="19"/>
      <c r="U80" s="19"/>
      <c r="V80" s="21"/>
      <c r="W80" s="52">
        <f>Tableau2[[#This Row],[MONTANT RECU TTC]]-Tableau2[[#This Row],[MONTANT TOTAL DEMANDÉ TTC]]</f>
        <v>0</v>
      </c>
      <c r="X80" s="20"/>
    </row>
    <row r="81" spans="1:24" ht="18.75" customHeight="1" x14ac:dyDescent="0.25">
      <c r="A81" s="92"/>
      <c r="B81" s="18"/>
      <c r="C81" s="19"/>
      <c r="D81" s="20"/>
      <c r="E81" s="20"/>
      <c r="F81" s="20"/>
      <c r="G81" s="19"/>
      <c r="H81" s="21"/>
      <c r="I81" s="21"/>
      <c r="J81" s="21"/>
      <c r="K81" s="21"/>
      <c r="L81" s="20"/>
      <c r="M81" s="20"/>
      <c r="N81" s="20"/>
      <c r="O81" s="21"/>
      <c r="P81" s="21">
        <f>Tableau2[[#This Row],[MONTANT TOTAL DEMANDÉ HT]]*1.2</f>
        <v>0</v>
      </c>
      <c r="Q81" s="20"/>
      <c r="R81" s="20"/>
      <c r="S81" s="20"/>
      <c r="T81" s="19"/>
      <c r="U81" s="19"/>
      <c r="V81" s="21"/>
      <c r="W81" s="52">
        <f>Tableau2[[#This Row],[MONTANT RECU TTC]]-Tableau2[[#This Row],[MONTANT TOTAL DEMANDÉ TTC]]</f>
        <v>0</v>
      </c>
      <c r="X81" s="20"/>
    </row>
    <row r="82" spans="1:24" ht="18.75" customHeight="1" x14ac:dyDescent="0.25">
      <c r="A82" s="92"/>
      <c r="B82" s="18"/>
      <c r="C82" s="19"/>
      <c r="D82" s="20"/>
      <c r="E82" s="20"/>
      <c r="F82" s="20"/>
      <c r="G82" s="19"/>
      <c r="H82" s="21"/>
      <c r="I82" s="21"/>
      <c r="J82" s="21"/>
      <c r="K82" s="21"/>
      <c r="L82" s="20"/>
      <c r="M82" s="20"/>
      <c r="N82" s="20"/>
      <c r="O82" s="21"/>
      <c r="P82" s="21">
        <f>Tableau2[[#This Row],[MONTANT TOTAL DEMANDÉ HT]]*1.2</f>
        <v>0</v>
      </c>
      <c r="Q82" s="20"/>
      <c r="R82" s="20"/>
      <c r="S82" s="20"/>
      <c r="T82" s="19"/>
      <c r="U82" s="19"/>
      <c r="V82" s="21"/>
      <c r="W82" s="52">
        <f>Tableau2[[#This Row],[MONTANT RECU TTC]]-Tableau2[[#This Row],[MONTANT TOTAL DEMANDÉ TTC]]</f>
        <v>0</v>
      </c>
      <c r="X82" s="20"/>
    </row>
    <row r="83" spans="1:24" ht="18.75" customHeight="1" x14ac:dyDescent="0.25">
      <c r="A83" s="92"/>
      <c r="B83" s="18"/>
      <c r="C83" s="19"/>
      <c r="D83" s="20"/>
      <c r="E83" s="20"/>
      <c r="F83" s="20"/>
      <c r="G83" s="19"/>
      <c r="H83" s="21"/>
      <c r="I83" s="21"/>
      <c r="J83" s="21"/>
      <c r="K83" s="21"/>
      <c r="L83" s="20"/>
      <c r="M83" s="20"/>
      <c r="N83" s="20"/>
      <c r="O83" s="21"/>
      <c r="P83" s="21">
        <f>Tableau2[[#This Row],[MONTANT TOTAL DEMANDÉ HT]]*1.2</f>
        <v>0</v>
      </c>
      <c r="Q83" s="20"/>
      <c r="R83" s="20"/>
      <c r="S83" s="20"/>
      <c r="T83" s="19"/>
      <c r="U83" s="19"/>
      <c r="V83" s="21"/>
      <c r="W83" s="52">
        <f>Tableau2[[#This Row],[MONTANT RECU TTC]]-Tableau2[[#This Row],[MONTANT TOTAL DEMANDÉ TTC]]</f>
        <v>0</v>
      </c>
      <c r="X83" s="20"/>
    </row>
    <row r="84" spans="1:24" ht="18.75" customHeight="1" x14ac:dyDescent="0.25">
      <c r="A84" s="92"/>
      <c r="B84" s="18"/>
      <c r="C84" s="19"/>
      <c r="D84" s="20"/>
      <c r="E84" s="20"/>
      <c r="F84" s="20"/>
      <c r="G84" s="19"/>
      <c r="H84" s="21"/>
      <c r="I84" s="21"/>
      <c r="J84" s="21"/>
      <c r="K84" s="21"/>
      <c r="L84" s="20"/>
      <c r="M84" s="20"/>
      <c r="N84" s="20"/>
      <c r="O84" s="21"/>
      <c r="P84" s="21">
        <f>Tableau2[[#This Row],[MONTANT TOTAL DEMANDÉ HT]]*1.2</f>
        <v>0</v>
      </c>
      <c r="Q84" s="20"/>
      <c r="R84" s="20"/>
      <c r="S84" s="20"/>
      <c r="T84" s="19"/>
      <c r="U84" s="19"/>
      <c r="V84" s="21"/>
      <c r="W84" s="52">
        <f>Tableau2[[#This Row],[MONTANT RECU TTC]]-Tableau2[[#This Row],[MONTANT TOTAL DEMANDÉ TTC]]</f>
        <v>0</v>
      </c>
      <c r="X84" s="20"/>
    </row>
    <row r="85" spans="1:24" ht="18.75" customHeight="1" x14ac:dyDescent="0.25">
      <c r="A85" s="92"/>
      <c r="B85" s="18"/>
      <c r="C85" s="19"/>
      <c r="D85" s="20"/>
      <c r="E85" s="20"/>
      <c r="F85" s="20"/>
      <c r="G85" s="19"/>
      <c r="H85" s="21"/>
      <c r="I85" s="21"/>
      <c r="J85" s="21"/>
      <c r="K85" s="21"/>
      <c r="L85" s="20"/>
      <c r="M85" s="20"/>
      <c r="N85" s="20"/>
      <c r="O85" s="21"/>
      <c r="P85" s="21">
        <f>Tableau2[[#This Row],[MONTANT TOTAL DEMANDÉ HT]]*1.2</f>
        <v>0</v>
      </c>
      <c r="Q85" s="20"/>
      <c r="R85" s="20"/>
      <c r="S85" s="20"/>
      <c r="T85" s="19"/>
      <c r="U85" s="19"/>
      <c r="V85" s="21"/>
      <c r="W85" s="52">
        <f>Tableau2[[#This Row],[MONTANT RECU TTC]]-Tableau2[[#This Row],[MONTANT TOTAL DEMANDÉ TTC]]</f>
        <v>0</v>
      </c>
      <c r="X85" s="20"/>
    </row>
    <row r="86" spans="1:24" ht="18.75" customHeight="1" x14ac:dyDescent="0.25">
      <c r="A86" s="92"/>
      <c r="B86" s="18"/>
      <c r="C86" s="19"/>
      <c r="D86" s="20"/>
      <c r="E86" s="20"/>
      <c r="F86" s="20"/>
      <c r="G86" s="19"/>
      <c r="H86" s="21"/>
      <c r="I86" s="21"/>
      <c r="J86" s="21"/>
      <c r="K86" s="21"/>
      <c r="L86" s="20"/>
      <c r="M86" s="20"/>
      <c r="N86" s="20"/>
      <c r="O86" s="21"/>
      <c r="P86" s="21">
        <f>Tableau2[[#This Row],[MONTANT TOTAL DEMANDÉ HT]]*1.2</f>
        <v>0</v>
      </c>
      <c r="Q86" s="20"/>
      <c r="R86" s="20"/>
      <c r="S86" s="20"/>
      <c r="T86" s="19"/>
      <c r="U86" s="19"/>
      <c r="V86" s="21"/>
      <c r="W86" s="52">
        <f>Tableau2[[#This Row],[MONTANT RECU TTC]]-Tableau2[[#This Row],[MONTANT TOTAL DEMANDÉ TTC]]</f>
        <v>0</v>
      </c>
      <c r="X86" s="20"/>
    </row>
    <row r="87" spans="1:24" ht="18.75" customHeight="1" x14ac:dyDescent="0.25">
      <c r="A87" s="92"/>
      <c r="B87" s="18"/>
      <c r="C87" s="19"/>
      <c r="D87" s="20"/>
      <c r="E87" s="20"/>
      <c r="F87" s="20"/>
      <c r="G87" s="19"/>
      <c r="H87" s="21"/>
      <c r="I87" s="21"/>
      <c r="J87" s="21"/>
      <c r="K87" s="21"/>
      <c r="L87" s="20"/>
      <c r="M87" s="20"/>
      <c r="N87" s="20"/>
      <c r="O87" s="21"/>
      <c r="P87" s="21">
        <f>Tableau2[[#This Row],[MONTANT TOTAL DEMANDÉ HT]]*1.2</f>
        <v>0</v>
      </c>
      <c r="Q87" s="20"/>
      <c r="R87" s="20"/>
      <c r="S87" s="20"/>
      <c r="T87" s="19"/>
      <c r="U87" s="19"/>
      <c r="V87" s="21"/>
      <c r="W87" s="52">
        <f>Tableau2[[#This Row],[MONTANT RECU TTC]]-Tableau2[[#This Row],[MONTANT TOTAL DEMANDÉ TTC]]</f>
        <v>0</v>
      </c>
      <c r="X87" s="20"/>
    </row>
    <row r="88" spans="1:24" ht="18.75" customHeight="1" x14ac:dyDescent="0.25">
      <c r="A88" s="92"/>
      <c r="B88" s="18"/>
      <c r="C88" s="19"/>
      <c r="D88" s="20"/>
      <c r="E88" s="20"/>
      <c r="F88" s="20"/>
      <c r="G88" s="19"/>
      <c r="H88" s="21"/>
      <c r="I88" s="21"/>
      <c r="J88" s="21"/>
      <c r="K88" s="21"/>
      <c r="L88" s="20"/>
      <c r="M88" s="20"/>
      <c r="N88" s="20"/>
      <c r="O88" s="21"/>
      <c r="P88" s="21">
        <f>Tableau2[[#This Row],[MONTANT TOTAL DEMANDÉ HT]]*1.2</f>
        <v>0</v>
      </c>
      <c r="Q88" s="20"/>
      <c r="R88" s="20"/>
      <c r="S88" s="20"/>
      <c r="T88" s="19"/>
      <c r="U88" s="19"/>
      <c r="V88" s="21"/>
      <c r="W88" s="52">
        <f>Tableau2[[#This Row],[MONTANT RECU TTC]]-Tableau2[[#This Row],[MONTANT TOTAL DEMANDÉ TTC]]</f>
        <v>0</v>
      </c>
      <c r="X88" s="20"/>
    </row>
    <row r="89" spans="1:24" ht="18.75" customHeight="1" x14ac:dyDescent="0.25">
      <c r="A89" s="92"/>
      <c r="B89" s="18"/>
      <c r="C89" s="19"/>
      <c r="D89" s="20"/>
      <c r="E89" s="20"/>
      <c r="F89" s="20"/>
      <c r="G89" s="19"/>
      <c r="H89" s="21"/>
      <c r="I89" s="21"/>
      <c r="J89" s="21"/>
      <c r="K89" s="21"/>
      <c r="L89" s="20"/>
      <c r="M89" s="20"/>
      <c r="N89" s="20"/>
      <c r="O89" s="21"/>
      <c r="P89" s="21">
        <f>Tableau2[[#This Row],[MONTANT TOTAL DEMANDÉ HT]]*1.2</f>
        <v>0</v>
      </c>
      <c r="Q89" s="20"/>
      <c r="R89" s="20"/>
      <c r="S89" s="20"/>
      <c r="T89" s="19"/>
      <c r="U89" s="19"/>
      <c r="V89" s="21"/>
      <c r="W89" s="52">
        <f>Tableau2[[#This Row],[MONTANT RECU TTC]]-Tableau2[[#This Row],[MONTANT TOTAL DEMANDÉ TTC]]</f>
        <v>0</v>
      </c>
      <c r="X89" s="20"/>
    </row>
    <row r="90" spans="1:24" ht="18.75" customHeight="1" x14ac:dyDescent="0.25">
      <c r="A90" s="92"/>
      <c r="B90" s="18"/>
      <c r="C90" s="19"/>
      <c r="D90" s="20"/>
      <c r="E90" s="20"/>
      <c r="F90" s="20"/>
      <c r="G90" s="19"/>
      <c r="H90" s="21"/>
      <c r="I90" s="21"/>
      <c r="J90" s="21"/>
      <c r="K90" s="21"/>
      <c r="L90" s="20"/>
      <c r="M90" s="20"/>
      <c r="N90" s="20"/>
      <c r="O90" s="21"/>
      <c r="P90" s="21">
        <f>Tableau2[[#This Row],[MONTANT TOTAL DEMANDÉ HT]]*1.2</f>
        <v>0</v>
      </c>
      <c r="Q90" s="20"/>
      <c r="R90" s="20"/>
      <c r="S90" s="20"/>
      <c r="T90" s="19"/>
      <c r="U90" s="19"/>
      <c r="V90" s="21"/>
      <c r="W90" s="52">
        <f>Tableau2[[#This Row],[MONTANT RECU TTC]]-Tableau2[[#This Row],[MONTANT TOTAL DEMANDÉ TTC]]</f>
        <v>0</v>
      </c>
      <c r="X90" s="20"/>
    </row>
    <row r="91" spans="1:24" ht="18.75" customHeight="1" x14ac:dyDescent="0.25">
      <c r="A91" s="92"/>
      <c r="B91" s="18"/>
      <c r="C91" s="19"/>
      <c r="D91" s="20"/>
      <c r="E91" s="20"/>
      <c r="F91" s="20"/>
      <c r="G91" s="19"/>
      <c r="H91" s="21"/>
      <c r="I91" s="21"/>
      <c r="J91" s="21"/>
      <c r="K91" s="21"/>
      <c r="L91" s="20"/>
      <c r="M91" s="20"/>
      <c r="N91" s="20"/>
      <c r="O91" s="21"/>
      <c r="P91" s="21">
        <f>Tableau2[[#This Row],[MONTANT TOTAL DEMANDÉ HT]]*1.2</f>
        <v>0</v>
      </c>
      <c r="Q91" s="20"/>
      <c r="R91" s="20"/>
      <c r="S91" s="20"/>
      <c r="T91" s="19"/>
      <c r="U91" s="19"/>
      <c r="V91" s="21"/>
      <c r="W91" s="52">
        <f>Tableau2[[#This Row],[MONTANT RECU TTC]]-Tableau2[[#This Row],[MONTANT TOTAL DEMANDÉ TTC]]</f>
        <v>0</v>
      </c>
      <c r="X91" s="20"/>
    </row>
    <row r="92" spans="1:24" ht="18.75" customHeight="1" x14ac:dyDescent="0.25">
      <c r="A92" s="92"/>
      <c r="B92" s="18"/>
      <c r="C92" s="19"/>
      <c r="D92" s="20"/>
      <c r="E92" s="20"/>
      <c r="F92" s="20"/>
      <c r="G92" s="19"/>
      <c r="H92" s="21"/>
      <c r="I92" s="21"/>
      <c r="J92" s="21"/>
      <c r="K92" s="21"/>
      <c r="L92" s="20"/>
      <c r="M92" s="20"/>
      <c r="N92" s="20"/>
      <c r="O92" s="21"/>
      <c r="P92" s="21">
        <f>Tableau2[[#This Row],[MONTANT TOTAL DEMANDÉ HT]]*1.2</f>
        <v>0</v>
      </c>
      <c r="Q92" s="20"/>
      <c r="R92" s="20"/>
      <c r="S92" s="20"/>
      <c r="T92" s="19"/>
      <c r="U92" s="19"/>
      <c r="V92" s="21"/>
      <c r="W92" s="52">
        <f>Tableau2[[#This Row],[MONTANT RECU TTC]]-Tableau2[[#This Row],[MONTANT TOTAL DEMANDÉ TTC]]</f>
        <v>0</v>
      </c>
      <c r="X92" s="20"/>
    </row>
    <row r="93" spans="1:24" ht="18.75" customHeight="1" x14ac:dyDescent="0.25">
      <c r="A93" s="92"/>
      <c r="B93" s="18"/>
      <c r="C93" s="19"/>
      <c r="D93" s="20"/>
      <c r="E93" s="20"/>
      <c r="F93" s="20"/>
      <c r="G93" s="19"/>
      <c r="H93" s="21"/>
      <c r="I93" s="21"/>
      <c r="J93" s="21"/>
      <c r="K93" s="21"/>
      <c r="L93" s="20"/>
      <c r="M93" s="20"/>
      <c r="N93" s="20"/>
      <c r="O93" s="21"/>
      <c r="P93" s="21">
        <f>Tableau2[[#This Row],[MONTANT TOTAL DEMANDÉ HT]]*1.2</f>
        <v>0</v>
      </c>
      <c r="Q93" s="20"/>
      <c r="R93" s="20"/>
      <c r="S93" s="20"/>
      <c r="T93" s="19"/>
      <c r="U93" s="19"/>
      <c r="V93" s="21"/>
      <c r="W93" s="52">
        <f>Tableau2[[#This Row],[MONTANT RECU TTC]]-Tableau2[[#This Row],[MONTANT TOTAL DEMANDÉ TTC]]</f>
        <v>0</v>
      </c>
      <c r="X93" s="20"/>
    </row>
    <row r="94" spans="1:24" ht="18.75" customHeight="1" x14ac:dyDescent="0.25">
      <c r="A94" s="92"/>
      <c r="B94" s="18"/>
      <c r="C94" s="19"/>
      <c r="D94" s="20"/>
      <c r="E94" s="20"/>
      <c r="F94" s="20"/>
      <c r="G94" s="19"/>
      <c r="H94" s="21"/>
      <c r="I94" s="21"/>
      <c r="J94" s="21"/>
      <c r="K94" s="21"/>
      <c r="L94" s="20"/>
      <c r="M94" s="20"/>
      <c r="N94" s="20"/>
      <c r="O94" s="21"/>
      <c r="P94" s="21">
        <f>Tableau2[[#This Row],[MONTANT TOTAL DEMANDÉ HT]]*1.2</f>
        <v>0</v>
      </c>
      <c r="Q94" s="20"/>
      <c r="R94" s="20"/>
      <c r="S94" s="20"/>
      <c r="T94" s="19"/>
      <c r="U94" s="19"/>
      <c r="V94" s="21"/>
      <c r="W94" s="52">
        <f>Tableau2[[#This Row],[MONTANT RECU TTC]]-Tableau2[[#This Row],[MONTANT TOTAL DEMANDÉ TTC]]</f>
        <v>0</v>
      </c>
      <c r="X94" s="20"/>
    </row>
    <row r="95" spans="1:24" ht="18.75" customHeight="1" x14ac:dyDescent="0.25">
      <c r="A95" s="92"/>
      <c r="B95" s="18"/>
      <c r="C95" s="19"/>
      <c r="D95" s="20"/>
      <c r="E95" s="20"/>
      <c r="F95" s="20"/>
      <c r="G95" s="19"/>
      <c r="H95" s="21"/>
      <c r="I95" s="21"/>
      <c r="J95" s="21"/>
      <c r="K95" s="21"/>
      <c r="L95" s="20"/>
      <c r="M95" s="20"/>
      <c r="N95" s="20"/>
      <c r="O95" s="21"/>
      <c r="P95" s="21">
        <f>Tableau2[[#This Row],[MONTANT TOTAL DEMANDÉ HT]]*1.2</f>
        <v>0</v>
      </c>
      <c r="Q95" s="20"/>
      <c r="R95" s="20"/>
      <c r="S95" s="20"/>
      <c r="T95" s="19"/>
      <c r="U95" s="19"/>
      <c r="V95" s="21"/>
      <c r="W95" s="52">
        <f>Tableau2[[#This Row],[MONTANT RECU TTC]]-Tableau2[[#This Row],[MONTANT TOTAL DEMANDÉ TTC]]</f>
        <v>0</v>
      </c>
      <c r="X95" s="20"/>
    </row>
    <row r="96" spans="1:24" ht="18.75" customHeight="1" x14ac:dyDescent="0.25">
      <c r="A96" s="92"/>
      <c r="B96" s="18"/>
      <c r="C96" s="19"/>
      <c r="D96" s="20"/>
      <c r="E96" s="20"/>
      <c r="F96" s="20"/>
      <c r="G96" s="19"/>
      <c r="H96" s="21"/>
      <c r="I96" s="21"/>
      <c r="J96" s="21"/>
      <c r="K96" s="21"/>
      <c r="L96" s="20"/>
      <c r="M96" s="20"/>
      <c r="N96" s="20"/>
      <c r="O96" s="21"/>
      <c r="P96" s="21">
        <f>Tableau2[[#This Row],[MONTANT TOTAL DEMANDÉ HT]]*1.2</f>
        <v>0</v>
      </c>
      <c r="Q96" s="20"/>
      <c r="R96" s="20"/>
      <c r="S96" s="20"/>
      <c r="T96" s="19"/>
      <c r="U96" s="19"/>
      <c r="V96" s="21"/>
      <c r="W96" s="52">
        <f>Tableau2[[#This Row],[MONTANT RECU TTC]]-Tableau2[[#This Row],[MONTANT TOTAL DEMANDÉ TTC]]</f>
        <v>0</v>
      </c>
      <c r="X96" s="20"/>
    </row>
    <row r="97" spans="1:24" ht="18.75" customHeight="1" x14ac:dyDescent="0.25">
      <c r="A97" s="92"/>
      <c r="B97" s="18"/>
      <c r="C97" s="19"/>
      <c r="D97" s="20"/>
      <c r="E97" s="20"/>
      <c r="F97" s="20"/>
      <c r="G97" s="19"/>
      <c r="H97" s="21"/>
      <c r="I97" s="21"/>
      <c r="J97" s="21"/>
      <c r="K97" s="21"/>
      <c r="L97" s="20"/>
      <c r="M97" s="20"/>
      <c r="N97" s="20"/>
      <c r="O97" s="21"/>
      <c r="P97" s="21">
        <f>Tableau2[[#This Row],[MONTANT TOTAL DEMANDÉ HT]]*1.2</f>
        <v>0</v>
      </c>
      <c r="Q97" s="20"/>
      <c r="R97" s="20"/>
      <c r="S97" s="20"/>
      <c r="T97" s="19"/>
      <c r="U97" s="19"/>
      <c r="V97" s="21"/>
      <c r="W97" s="52">
        <f>Tableau2[[#This Row],[MONTANT RECU TTC]]-Tableau2[[#This Row],[MONTANT TOTAL DEMANDÉ TTC]]</f>
        <v>0</v>
      </c>
      <c r="X97" s="20"/>
    </row>
    <row r="98" spans="1:24" ht="18.75" customHeight="1" x14ac:dyDescent="0.25">
      <c r="A98" s="92"/>
      <c r="B98" s="18"/>
      <c r="C98" s="19"/>
      <c r="D98" s="20"/>
      <c r="E98" s="20"/>
      <c r="F98" s="20"/>
      <c r="G98" s="19"/>
      <c r="H98" s="21"/>
      <c r="I98" s="21"/>
      <c r="J98" s="21"/>
      <c r="K98" s="21"/>
      <c r="L98" s="20"/>
      <c r="M98" s="20"/>
      <c r="N98" s="20"/>
      <c r="O98" s="21"/>
      <c r="P98" s="21">
        <f>Tableau2[[#This Row],[MONTANT TOTAL DEMANDÉ HT]]*1.2</f>
        <v>0</v>
      </c>
      <c r="Q98" s="20"/>
      <c r="R98" s="20"/>
      <c r="S98" s="20"/>
      <c r="T98" s="19"/>
      <c r="U98" s="19"/>
      <c r="V98" s="21"/>
      <c r="W98" s="52">
        <f>Tableau2[[#This Row],[MONTANT RECU TTC]]-Tableau2[[#This Row],[MONTANT TOTAL DEMANDÉ TTC]]</f>
        <v>0</v>
      </c>
      <c r="X98" s="20"/>
    </row>
    <row r="99" spans="1:24" ht="18.75" customHeight="1" x14ac:dyDescent="0.25">
      <c r="A99" s="92"/>
      <c r="B99" s="18"/>
      <c r="C99" s="19"/>
      <c r="D99" s="20"/>
      <c r="E99" s="20"/>
      <c r="F99" s="20"/>
      <c r="G99" s="19"/>
      <c r="H99" s="21"/>
      <c r="I99" s="21"/>
      <c r="J99" s="21"/>
      <c r="K99" s="21"/>
      <c r="L99" s="20"/>
      <c r="M99" s="20"/>
      <c r="N99" s="20"/>
      <c r="O99" s="21"/>
      <c r="P99" s="21">
        <f>Tableau2[[#This Row],[MONTANT TOTAL DEMANDÉ HT]]*1.2</f>
        <v>0</v>
      </c>
      <c r="Q99" s="20"/>
      <c r="R99" s="20"/>
      <c r="S99" s="20"/>
      <c r="T99" s="19"/>
      <c r="U99" s="19"/>
      <c r="V99" s="21"/>
      <c r="W99" s="52">
        <f>Tableau2[[#This Row],[MONTANT RECU TTC]]-Tableau2[[#This Row],[MONTANT TOTAL DEMANDÉ TTC]]</f>
        <v>0</v>
      </c>
      <c r="X99" s="20"/>
    </row>
    <row r="100" spans="1:24" ht="18.75" customHeight="1" x14ac:dyDescent="0.25">
      <c r="A100" s="92"/>
      <c r="B100" s="22"/>
      <c r="C100" s="23"/>
      <c r="D100" s="24"/>
      <c r="E100" s="24"/>
      <c r="F100" s="24"/>
      <c r="G100" s="23"/>
      <c r="H100" s="25"/>
      <c r="I100" s="25"/>
      <c r="J100" s="25"/>
      <c r="K100" s="25"/>
      <c r="L100" s="24"/>
      <c r="M100" s="24"/>
      <c r="N100" s="24"/>
      <c r="O100" s="25"/>
      <c r="P100" s="21">
        <f>Tableau2[[#This Row],[MONTANT TOTAL DEMANDÉ HT]]*1.2</f>
        <v>0</v>
      </c>
      <c r="Q100" s="20"/>
      <c r="R100" s="20"/>
      <c r="S100" s="20"/>
      <c r="T100" s="19"/>
      <c r="U100" s="19"/>
      <c r="V100" s="21"/>
      <c r="W100" s="52">
        <f>Tableau2[[#This Row],[MONTANT RECU TTC]]-Tableau2[[#This Row],[MONTANT TOTAL DEMANDÉ TTC]]</f>
        <v>0</v>
      </c>
      <c r="X100" s="24"/>
    </row>
    <row r="101" spans="1:24" ht="18.75" customHeight="1" x14ac:dyDescent="0.25">
      <c r="B101" s="4" t="s">
        <v>16</v>
      </c>
      <c r="C101" s="6"/>
      <c r="D101" s="5"/>
      <c r="E101" s="5"/>
      <c r="F101" s="5"/>
      <c r="G101" s="6"/>
      <c r="H101" s="7">
        <f>SUBTOTAL(109,Tableau2[MAIL])</f>
        <v>0</v>
      </c>
      <c r="I101" s="7">
        <f>SUBTOTAL(109,Tableau2[[NOM ]])</f>
        <v>0</v>
      </c>
      <c r="J101" s="7">
        <f>SUBTOTAL(109,Tableau2[[ FORMATION]])</f>
        <v>0</v>
      </c>
      <c r="K101" s="7"/>
      <c r="L101" s="5"/>
      <c r="M101" s="5"/>
      <c r="N101" s="5"/>
      <c r="O101" s="7">
        <f>SUBTOTAL(109,Tableau2[MONTANT TOTAL DEMANDÉ HT])</f>
        <v>0</v>
      </c>
      <c r="P101" s="7">
        <f>SUBTOTAL(109,Tableau2[MONTANT TOTAL DEMANDÉ TTC])</f>
        <v>0</v>
      </c>
      <c r="Q101" s="6"/>
      <c r="R101" s="7"/>
      <c r="S101" s="7"/>
      <c r="T101" s="6"/>
      <c r="U101" s="16"/>
      <c r="V101" s="17">
        <f>SUBTOTAL(109,Tableau2[MONTANT RECU TTC])</f>
        <v>0</v>
      </c>
      <c r="W101" s="53"/>
      <c r="X101" s="16"/>
    </row>
  </sheetData>
  <mergeCells count="2">
    <mergeCell ref="A3:A100"/>
    <mergeCell ref="B1:X1"/>
  </mergeCells>
  <conditionalFormatting sqref="N1:N1048576">
    <cfRule type="cellIs" dxfId="417" priority="1" operator="equal">
      <formula>"OUI"</formula>
    </cfRule>
    <cfRule type="cellIs" dxfId="416" priority="2" operator="equal">
      <formula>"NON"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X101"/>
  <sheetViews>
    <sheetView workbookViewId="0">
      <pane xSplit="1" ySplit="2" topLeftCell="O25" activePane="bottomRight" state="frozen"/>
      <selection pane="topRight" activeCell="B1" sqref="B1"/>
      <selection pane="bottomLeft" activeCell="A3" sqref="A3"/>
      <selection pane="bottomRight" activeCell="Q81" sqref="Q81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6" width="22.7109375" customWidth="1"/>
    <col min="7" max="7" width="16.7109375" customWidth="1"/>
    <col min="8" max="9" width="22.7109375" customWidth="1"/>
    <col min="10" max="11" width="24.7109375" customWidth="1"/>
    <col min="12" max="13" width="18.7109375" customWidth="1"/>
    <col min="14" max="14" width="10.7109375" customWidth="1"/>
    <col min="15" max="16" width="18.7109375" customWidth="1"/>
    <col min="17" max="17" width="16.7109375" customWidth="1"/>
    <col min="18" max="19" width="17.42578125" customWidth="1"/>
    <col min="20" max="21" width="26.7109375" customWidth="1"/>
    <col min="22" max="23" width="14.140625" customWidth="1"/>
    <col min="24" max="24" width="18.7109375" customWidth="1"/>
    <col min="25" max="25" width="19" customWidth="1"/>
    <col min="26" max="26" width="19.5703125" customWidth="1"/>
  </cols>
  <sheetData>
    <row r="1" spans="1:24" ht="61.5" customHeight="1" x14ac:dyDescent="0.25">
      <c r="A1" s="69"/>
      <c r="B1" s="95" t="s">
        <v>22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</row>
    <row r="2" spans="1:24" ht="60" customHeight="1" x14ac:dyDescent="0.25">
      <c r="A2" s="69"/>
      <c r="B2" s="3" t="s">
        <v>0</v>
      </c>
      <c r="C2" s="49" t="s">
        <v>1</v>
      </c>
      <c r="D2" s="1" t="s">
        <v>2</v>
      </c>
      <c r="E2" s="1" t="s">
        <v>3</v>
      </c>
      <c r="F2" s="1" t="s">
        <v>24</v>
      </c>
      <c r="G2" s="1" t="s">
        <v>27</v>
      </c>
      <c r="H2" s="1" t="s">
        <v>26</v>
      </c>
      <c r="I2" s="1" t="s">
        <v>11</v>
      </c>
      <c r="J2" s="1" t="s">
        <v>30</v>
      </c>
      <c r="K2" s="1" t="s">
        <v>28</v>
      </c>
      <c r="L2" s="1" t="s">
        <v>9</v>
      </c>
      <c r="M2" s="2" t="s">
        <v>10</v>
      </c>
      <c r="N2" s="2" t="s">
        <v>12</v>
      </c>
      <c r="O2" s="1" t="s">
        <v>4</v>
      </c>
      <c r="P2" s="1" t="s">
        <v>5</v>
      </c>
      <c r="Q2" s="1" t="s">
        <v>6</v>
      </c>
      <c r="R2" s="1" t="s">
        <v>33</v>
      </c>
      <c r="S2" s="1" t="s">
        <v>29</v>
      </c>
      <c r="T2" s="1" t="s">
        <v>34</v>
      </c>
      <c r="U2" s="1" t="s">
        <v>7</v>
      </c>
      <c r="V2" s="1" t="s">
        <v>8</v>
      </c>
      <c r="W2" s="1" t="s">
        <v>31</v>
      </c>
      <c r="X2" s="1" t="s">
        <v>25</v>
      </c>
    </row>
    <row r="3" spans="1:24" ht="18.75" x14ac:dyDescent="0.25">
      <c r="A3" s="91" t="s">
        <v>22</v>
      </c>
      <c r="B3" s="18"/>
      <c r="C3" s="19"/>
      <c r="D3" s="38"/>
      <c r="E3" s="20"/>
      <c r="F3" s="20"/>
      <c r="G3" s="20"/>
      <c r="H3" s="20"/>
      <c r="I3" s="20"/>
      <c r="J3" s="40"/>
      <c r="K3" s="40"/>
      <c r="L3" s="41"/>
      <c r="M3" s="19"/>
      <c r="N3" s="19"/>
      <c r="O3" s="21"/>
      <c r="P3" s="21">
        <f>Tableau278[[#This Row],[MONTANT TOTAL DEMANDÉ HT]]*1.2</f>
        <v>0</v>
      </c>
      <c r="Q3" s="20"/>
      <c r="R3" s="20"/>
      <c r="S3" s="20"/>
      <c r="T3" s="19"/>
      <c r="U3" s="19"/>
      <c r="V3" s="21"/>
      <c r="W3" s="42">
        <f>Tableau278[[#This Row],[MONTANT RECU TTC]]-Tableau278[[#This Row],[MONTANT TOTAL DEMANDÉ TTC]]</f>
        <v>0</v>
      </c>
      <c r="X3" s="20"/>
    </row>
    <row r="4" spans="1:24" ht="18.75" x14ac:dyDescent="0.25">
      <c r="A4" s="92"/>
      <c r="B4" s="37"/>
      <c r="C4" s="19"/>
      <c r="D4" s="38"/>
      <c r="E4" s="20"/>
      <c r="F4" s="20"/>
      <c r="G4" s="20"/>
      <c r="H4" s="20"/>
      <c r="I4" s="20"/>
      <c r="J4" s="19"/>
      <c r="K4" s="19"/>
      <c r="L4" s="19"/>
      <c r="M4" s="19"/>
      <c r="N4" s="19"/>
      <c r="O4" s="21"/>
      <c r="P4" s="21">
        <f>Tableau278[[#This Row],[MONTANT TOTAL DEMANDÉ HT]]*1.2</f>
        <v>0</v>
      </c>
      <c r="Q4" s="20"/>
      <c r="R4" s="20"/>
      <c r="S4" s="20"/>
      <c r="T4" s="19"/>
      <c r="U4" s="19"/>
      <c r="V4" s="21"/>
      <c r="W4" s="42">
        <f>Tableau278[[#This Row],[MONTANT RECU TTC]]-Tableau278[[#This Row],[MONTANT TOTAL DEMANDÉ TTC]]</f>
        <v>0</v>
      </c>
      <c r="X4" s="20"/>
    </row>
    <row r="5" spans="1:24" ht="18.75" x14ac:dyDescent="0.25">
      <c r="A5" s="92"/>
      <c r="B5" s="18"/>
      <c r="C5" s="19"/>
      <c r="D5" s="38"/>
      <c r="E5" s="20"/>
      <c r="F5" s="20"/>
      <c r="G5" s="20"/>
      <c r="H5" s="36"/>
      <c r="I5" s="20"/>
      <c r="J5" s="19"/>
      <c r="K5" s="19"/>
      <c r="L5" s="19"/>
      <c r="M5" s="19"/>
      <c r="N5" s="19"/>
      <c r="O5" s="21"/>
      <c r="P5" s="21">
        <f>Tableau278[[#This Row],[MONTANT TOTAL DEMANDÉ HT]]*1.2</f>
        <v>0</v>
      </c>
      <c r="Q5" s="20"/>
      <c r="R5" s="20"/>
      <c r="S5" s="20"/>
      <c r="T5" s="19"/>
      <c r="U5" s="19"/>
      <c r="V5" s="21"/>
      <c r="W5" s="42">
        <f>Tableau278[[#This Row],[MONTANT RECU TTC]]-Tableau278[[#This Row],[MONTANT TOTAL DEMANDÉ TTC]]</f>
        <v>0</v>
      </c>
      <c r="X5" s="20"/>
    </row>
    <row r="6" spans="1:24" ht="18.75" x14ac:dyDescent="0.25">
      <c r="A6" s="92"/>
      <c r="B6" s="18"/>
      <c r="C6" s="19"/>
      <c r="D6" s="38"/>
      <c r="E6" s="20"/>
      <c r="F6" s="20"/>
      <c r="G6" s="20"/>
      <c r="H6" s="20"/>
      <c r="I6" s="20"/>
      <c r="J6" s="19"/>
      <c r="K6" s="19"/>
      <c r="L6" s="41"/>
      <c r="M6" s="19"/>
      <c r="N6" s="19"/>
      <c r="O6" s="21"/>
      <c r="P6" s="21">
        <f>Tableau278[[#This Row],[MONTANT TOTAL DEMANDÉ HT]]*1.2</f>
        <v>0</v>
      </c>
      <c r="Q6" s="20"/>
      <c r="R6" s="20"/>
      <c r="S6" s="20"/>
      <c r="T6" s="19"/>
      <c r="U6" s="19"/>
      <c r="V6" s="21"/>
      <c r="W6" s="42">
        <f>Tableau278[[#This Row],[MONTANT RECU TTC]]-Tableau278[[#This Row],[MONTANT TOTAL DEMANDÉ TTC]]</f>
        <v>0</v>
      </c>
      <c r="X6" s="20"/>
    </row>
    <row r="7" spans="1:24" ht="18.75" x14ac:dyDescent="0.25">
      <c r="A7" s="92"/>
      <c r="B7" s="18"/>
      <c r="C7" s="19"/>
      <c r="D7" s="38"/>
      <c r="E7" s="20"/>
      <c r="F7" s="20"/>
      <c r="G7" s="20"/>
      <c r="H7" s="20"/>
      <c r="I7" s="20"/>
      <c r="J7" s="19"/>
      <c r="K7" s="19"/>
      <c r="L7" s="19"/>
      <c r="M7" s="19"/>
      <c r="N7" s="19"/>
      <c r="O7" s="21"/>
      <c r="P7" s="21">
        <f>Tableau278[[#This Row],[MONTANT TOTAL DEMANDÉ HT]]*1.2</f>
        <v>0</v>
      </c>
      <c r="Q7" s="20"/>
      <c r="R7" s="20"/>
      <c r="S7" s="20"/>
      <c r="T7" s="19"/>
      <c r="U7" s="19"/>
      <c r="V7" s="21"/>
      <c r="W7" s="42">
        <f>Tableau278[[#This Row],[MONTANT RECU TTC]]-Tableau278[[#This Row],[MONTANT TOTAL DEMANDÉ TTC]]</f>
        <v>0</v>
      </c>
      <c r="X7" s="20"/>
    </row>
    <row r="8" spans="1:24" ht="18.75" x14ac:dyDescent="0.25">
      <c r="A8" s="92"/>
      <c r="B8" s="18"/>
      <c r="C8" s="19"/>
      <c r="D8" s="38"/>
      <c r="E8" s="20"/>
      <c r="F8" s="20"/>
      <c r="G8" s="20"/>
      <c r="H8" s="20"/>
      <c r="I8" s="20"/>
      <c r="J8" s="19"/>
      <c r="K8" s="19"/>
      <c r="L8" s="19"/>
      <c r="M8" s="19"/>
      <c r="N8" s="19"/>
      <c r="O8" s="21"/>
      <c r="P8" s="21">
        <f>Tableau278[[#This Row],[MONTANT TOTAL DEMANDÉ HT]]*1.2</f>
        <v>0</v>
      </c>
      <c r="Q8" s="20"/>
      <c r="R8" s="20"/>
      <c r="S8" s="20"/>
      <c r="T8" s="19"/>
      <c r="U8" s="19"/>
      <c r="V8" s="21"/>
      <c r="W8" s="42">
        <f>Tableau278[[#This Row],[MONTANT RECU TTC]]-Tableau278[[#This Row],[MONTANT TOTAL DEMANDÉ TTC]]</f>
        <v>0</v>
      </c>
      <c r="X8" s="20"/>
    </row>
    <row r="9" spans="1:24" ht="18.75" x14ac:dyDescent="0.25">
      <c r="A9" s="92"/>
      <c r="B9" s="18"/>
      <c r="C9" s="19"/>
      <c r="D9" s="38"/>
      <c r="E9" s="20"/>
      <c r="F9" s="20"/>
      <c r="G9" s="20"/>
      <c r="H9" s="20"/>
      <c r="I9" s="20"/>
      <c r="J9" s="19"/>
      <c r="K9" s="19"/>
      <c r="L9" s="19"/>
      <c r="M9" s="19"/>
      <c r="N9" s="19"/>
      <c r="O9" s="21"/>
      <c r="P9" s="21">
        <f>Tableau278[[#This Row],[MONTANT TOTAL DEMANDÉ HT]]*1.2</f>
        <v>0</v>
      </c>
      <c r="Q9" s="20"/>
      <c r="R9" s="20"/>
      <c r="S9" s="20"/>
      <c r="T9" s="19"/>
      <c r="U9" s="19"/>
      <c r="V9" s="21"/>
      <c r="W9" s="42">
        <f>Tableau278[[#This Row],[MONTANT RECU TTC]]-Tableau278[[#This Row],[MONTANT TOTAL DEMANDÉ TTC]]</f>
        <v>0</v>
      </c>
      <c r="X9" s="20"/>
    </row>
    <row r="10" spans="1:24" ht="18.75" x14ac:dyDescent="0.25">
      <c r="A10" s="92"/>
      <c r="B10" s="18"/>
      <c r="C10" s="19"/>
      <c r="D10" s="38"/>
      <c r="E10" s="20"/>
      <c r="F10" s="20"/>
      <c r="G10" s="20"/>
      <c r="H10" s="20"/>
      <c r="I10" s="20"/>
      <c r="J10" s="19"/>
      <c r="K10" s="19"/>
      <c r="L10" s="19"/>
      <c r="M10" s="19"/>
      <c r="N10" s="19"/>
      <c r="O10" s="21"/>
      <c r="P10" s="21">
        <f>Tableau278[[#This Row],[MONTANT TOTAL DEMANDÉ HT]]*1.2</f>
        <v>0</v>
      </c>
      <c r="Q10" s="20"/>
      <c r="R10" s="20"/>
      <c r="S10" s="20"/>
      <c r="T10" s="19"/>
      <c r="U10" s="19"/>
      <c r="V10" s="21"/>
      <c r="W10" s="42">
        <f>Tableau278[[#This Row],[MONTANT RECU TTC]]-Tableau278[[#This Row],[MONTANT TOTAL DEMANDÉ TTC]]</f>
        <v>0</v>
      </c>
      <c r="X10" s="20"/>
    </row>
    <row r="11" spans="1:24" ht="18.75" x14ac:dyDescent="0.25">
      <c r="A11" s="92"/>
      <c r="B11" s="18"/>
      <c r="C11" s="19"/>
      <c r="D11" s="38"/>
      <c r="E11" s="20"/>
      <c r="F11" s="20"/>
      <c r="G11" s="20"/>
      <c r="H11" s="20"/>
      <c r="I11" s="20"/>
      <c r="J11" s="19"/>
      <c r="K11" s="19"/>
      <c r="L11" s="19"/>
      <c r="M11" s="19"/>
      <c r="N11" s="19"/>
      <c r="O11" s="21"/>
      <c r="P11" s="21">
        <f>Tableau278[[#This Row],[MONTANT TOTAL DEMANDÉ HT]]*1.2</f>
        <v>0</v>
      </c>
      <c r="Q11" s="20"/>
      <c r="R11" s="20"/>
      <c r="S11" s="20"/>
      <c r="T11" s="19"/>
      <c r="U11" s="19"/>
      <c r="V11" s="21"/>
      <c r="W11" s="42">
        <f>Tableau278[[#This Row],[MONTANT RECU TTC]]-Tableau278[[#This Row],[MONTANT TOTAL DEMANDÉ TTC]]</f>
        <v>0</v>
      </c>
      <c r="X11" s="20"/>
    </row>
    <row r="12" spans="1:24" ht="18.75" x14ac:dyDescent="0.25">
      <c r="A12" s="92"/>
      <c r="B12" s="18"/>
      <c r="C12" s="19"/>
      <c r="D12" s="38"/>
      <c r="E12" s="20"/>
      <c r="F12" s="20"/>
      <c r="G12" s="20"/>
      <c r="H12" s="20"/>
      <c r="I12" s="20"/>
      <c r="J12" s="19"/>
      <c r="K12" s="19"/>
      <c r="L12" s="19"/>
      <c r="M12" s="19"/>
      <c r="N12" s="19"/>
      <c r="O12" s="21"/>
      <c r="P12" s="21">
        <f>Tableau278[[#This Row],[MONTANT TOTAL DEMANDÉ HT]]*1.2</f>
        <v>0</v>
      </c>
      <c r="Q12" s="20"/>
      <c r="R12" s="20"/>
      <c r="S12" s="20"/>
      <c r="T12" s="19"/>
      <c r="U12" s="19"/>
      <c r="V12" s="21"/>
      <c r="W12" s="42">
        <f>Tableau278[[#This Row],[MONTANT RECU TTC]]-Tableau278[[#This Row],[MONTANT TOTAL DEMANDÉ TTC]]</f>
        <v>0</v>
      </c>
      <c r="X12" s="20"/>
    </row>
    <row r="13" spans="1:24" ht="18.75" x14ac:dyDescent="0.25">
      <c r="A13" s="92"/>
      <c r="B13" s="18"/>
      <c r="C13" s="19"/>
      <c r="D13" s="38"/>
      <c r="E13" s="20"/>
      <c r="F13" s="20"/>
      <c r="G13" s="20"/>
      <c r="H13" s="20"/>
      <c r="I13" s="20"/>
      <c r="J13" s="19"/>
      <c r="K13" s="19"/>
      <c r="L13" s="19"/>
      <c r="M13" s="19"/>
      <c r="N13" s="19"/>
      <c r="O13" s="21"/>
      <c r="P13" s="21">
        <f>Tableau278[[#This Row],[MONTANT TOTAL DEMANDÉ HT]]*1.2</f>
        <v>0</v>
      </c>
      <c r="Q13" s="20"/>
      <c r="R13" s="20"/>
      <c r="S13" s="20"/>
      <c r="T13" s="19"/>
      <c r="U13" s="19"/>
      <c r="V13" s="21"/>
      <c r="W13" s="42">
        <f>Tableau278[[#This Row],[MONTANT RECU TTC]]-Tableau278[[#This Row],[MONTANT TOTAL DEMANDÉ TTC]]</f>
        <v>0</v>
      </c>
      <c r="X13" s="20"/>
    </row>
    <row r="14" spans="1:24" ht="18.75" x14ac:dyDescent="0.25">
      <c r="A14" s="92"/>
      <c r="B14" s="18"/>
      <c r="C14" s="19"/>
      <c r="D14" s="38"/>
      <c r="E14" s="20"/>
      <c r="F14" s="20"/>
      <c r="G14" s="20"/>
      <c r="H14" s="20"/>
      <c r="I14" s="20"/>
      <c r="J14" s="19"/>
      <c r="K14" s="19"/>
      <c r="L14" s="19"/>
      <c r="M14" s="19"/>
      <c r="N14" s="19"/>
      <c r="O14" s="21"/>
      <c r="P14" s="21">
        <f>Tableau278[[#This Row],[MONTANT TOTAL DEMANDÉ HT]]*1.2</f>
        <v>0</v>
      </c>
      <c r="Q14" s="20"/>
      <c r="R14" s="20"/>
      <c r="S14" s="20"/>
      <c r="T14" s="19"/>
      <c r="U14" s="19"/>
      <c r="V14" s="21"/>
      <c r="W14" s="42">
        <f>Tableau278[[#This Row],[MONTANT RECU TTC]]-Tableau278[[#This Row],[MONTANT TOTAL DEMANDÉ TTC]]</f>
        <v>0</v>
      </c>
      <c r="X14" s="20"/>
    </row>
    <row r="15" spans="1:24" ht="18.75" x14ac:dyDescent="0.25">
      <c r="A15" s="92"/>
      <c r="B15" s="18"/>
      <c r="C15" s="19"/>
      <c r="D15" s="38"/>
      <c r="E15" s="20"/>
      <c r="F15" s="20"/>
      <c r="G15" s="20"/>
      <c r="H15" s="20"/>
      <c r="I15" s="20"/>
      <c r="J15" s="19"/>
      <c r="K15" s="19"/>
      <c r="L15" s="19"/>
      <c r="M15" s="19"/>
      <c r="N15" s="19"/>
      <c r="O15" s="21"/>
      <c r="P15" s="21">
        <f>Tableau278[[#This Row],[MONTANT TOTAL DEMANDÉ HT]]*1.2</f>
        <v>0</v>
      </c>
      <c r="Q15" s="20"/>
      <c r="R15" s="20"/>
      <c r="S15" s="20"/>
      <c r="T15" s="19"/>
      <c r="U15" s="19"/>
      <c r="V15" s="21"/>
      <c r="W15" s="42">
        <f>Tableau278[[#This Row],[MONTANT RECU TTC]]-Tableau278[[#This Row],[MONTANT TOTAL DEMANDÉ TTC]]</f>
        <v>0</v>
      </c>
      <c r="X15" s="20"/>
    </row>
    <row r="16" spans="1:24" ht="18.75" x14ac:dyDescent="0.25">
      <c r="A16" s="92"/>
      <c r="B16" s="18"/>
      <c r="C16" s="19"/>
      <c r="D16" s="38"/>
      <c r="E16" s="20"/>
      <c r="F16" s="20"/>
      <c r="G16" s="20"/>
      <c r="H16" s="20"/>
      <c r="I16" s="20"/>
      <c r="J16" s="19"/>
      <c r="K16" s="19"/>
      <c r="L16" s="19"/>
      <c r="M16" s="19"/>
      <c r="N16" s="19"/>
      <c r="O16" s="21"/>
      <c r="P16" s="21">
        <f>Tableau278[[#This Row],[MONTANT TOTAL DEMANDÉ HT]]*1.2</f>
        <v>0</v>
      </c>
      <c r="Q16" s="20"/>
      <c r="R16" s="20"/>
      <c r="S16" s="20"/>
      <c r="T16" s="19"/>
      <c r="U16" s="19"/>
      <c r="V16" s="21"/>
      <c r="W16" s="42">
        <f>Tableau278[[#This Row],[MONTANT RECU TTC]]-Tableau278[[#This Row],[MONTANT TOTAL DEMANDÉ TTC]]</f>
        <v>0</v>
      </c>
      <c r="X16" s="20"/>
    </row>
    <row r="17" spans="1:24" ht="18.75" x14ac:dyDescent="0.25">
      <c r="A17" s="92"/>
      <c r="B17" s="18"/>
      <c r="C17" s="19"/>
      <c r="D17" s="38"/>
      <c r="E17" s="20"/>
      <c r="F17" s="20"/>
      <c r="G17" s="20"/>
      <c r="H17" s="20"/>
      <c r="I17" s="20"/>
      <c r="J17" s="19"/>
      <c r="K17" s="19"/>
      <c r="L17" s="19"/>
      <c r="M17" s="19"/>
      <c r="N17" s="19"/>
      <c r="O17" s="21"/>
      <c r="P17" s="21">
        <f>Tableau278[[#This Row],[MONTANT TOTAL DEMANDÉ HT]]*1.2</f>
        <v>0</v>
      </c>
      <c r="Q17" s="20"/>
      <c r="R17" s="20"/>
      <c r="S17" s="20"/>
      <c r="T17" s="19"/>
      <c r="U17" s="19"/>
      <c r="V17" s="21"/>
      <c r="W17" s="42">
        <f>Tableau278[[#This Row],[MONTANT RECU TTC]]-Tableau278[[#This Row],[MONTANT TOTAL DEMANDÉ TTC]]</f>
        <v>0</v>
      </c>
      <c r="X17" s="20"/>
    </row>
    <row r="18" spans="1:24" ht="18.75" x14ac:dyDescent="0.25">
      <c r="A18" s="92"/>
      <c r="B18" s="18"/>
      <c r="C18" s="19"/>
      <c r="D18" s="38"/>
      <c r="E18" s="20"/>
      <c r="F18" s="20"/>
      <c r="G18" s="20"/>
      <c r="H18" s="20"/>
      <c r="I18" s="20"/>
      <c r="J18" s="19"/>
      <c r="K18" s="19"/>
      <c r="L18" s="19"/>
      <c r="M18" s="19"/>
      <c r="N18" s="19"/>
      <c r="O18" s="21"/>
      <c r="P18" s="21">
        <f>Tableau278[[#This Row],[MONTANT TOTAL DEMANDÉ HT]]*1.2</f>
        <v>0</v>
      </c>
      <c r="Q18" s="20"/>
      <c r="R18" s="20"/>
      <c r="S18" s="20"/>
      <c r="T18" s="19"/>
      <c r="U18" s="19"/>
      <c r="V18" s="21"/>
      <c r="W18" s="42">
        <f>Tableau278[[#This Row],[MONTANT RECU TTC]]-Tableau278[[#This Row],[MONTANT TOTAL DEMANDÉ TTC]]</f>
        <v>0</v>
      </c>
      <c r="X18" s="20"/>
    </row>
    <row r="19" spans="1:24" ht="18.75" x14ac:dyDescent="0.25">
      <c r="A19" s="92"/>
      <c r="B19" s="18"/>
      <c r="C19" s="19"/>
      <c r="D19" s="38"/>
      <c r="E19" s="20"/>
      <c r="F19" s="20"/>
      <c r="G19" s="20"/>
      <c r="H19" s="20"/>
      <c r="I19" s="20"/>
      <c r="J19" s="19"/>
      <c r="K19" s="19"/>
      <c r="L19" s="19"/>
      <c r="M19" s="19"/>
      <c r="N19" s="19"/>
      <c r="O19" s="21"/>
      <c r="P19" s="21">
        <f>Tableau278[[#This Row],[MONTANT TOTAL DEMANDÉ HT]]*1.2</f>
        <v>0</v>
      </c>
      <c r="Q19" s="20"/>
      <c r="R19" s="20"/>
      <c r="S19" s="20"/>
      <c r="T19" s="19"/>
      <c r="U19" s="19"/>
      <c r="V19" s="21"/>
      <c r="W19" s="42">
        <f>Tableau278[[#This Row],[MONTANT RECU TTC]]-Tableau278[[#This Row],[MONTANT TOTAL DEMANDÉ TTC]]</f>
        <v>0</v>
      </c>
      <c r="X19" s="20"/>
    </row>
    <row r="20" spans="1:24" ht="18.75" x14ac:dyDescent="0.25">
      <c r="A20" s="92"/>
      <c r="B20" s="18"/>
      <c r="C20" s="19"/>
      <c r="D20" s="38"/>
      <c r="E20" s="20"/>
      <c r="F20" s="20"/>
      <c r="G20" s="20"/>
      <c r="H20" s="20"/>
      <c r="I20" s="20"/>
      <c r="J20" s="19"/>
      <c r="K20" s="19"/>
      <c r="L20" s="19"/>
      <c r="M20" s="19"/>
      <c r="N20" s="19"/>
      <c r="O20" s="21"/>
      <c r="P20" s="21">
        <f>Tableau278[[#This Row],[MONTANT TOTAL DEMANDÉ HT]]*1.2</f>
        <v>0</v>
      </c>
      <c r="Q20" s="20"/>
      <c r="R20" s="20"/>
      <c r="S20" s="20"/>
      <c r="T20" s="19"/>
      <c r="U20" s="19"/>
      <c r="V20" s="21"/>
      <c r="W20" s="42">
        <f>Tableau278[[#This Row],[MONTANT RECU TTC]]-Tableau278[[#This Row],[MONTANT TOTAL DEMANDÉ TTC]]</f>
        <v>0</v>
      </c>
      <c r="X20" s="20"/>
    </row>
    <row r="21" spans="1:24" ht="18.75" x14ac:dyDescent="0.25">
      <c r="A21" s="92"/>
      <c r="B21" s="18"/>
      <c r="C21" s="19"/>
      <c r="D21" s="38"/>
      <c r="E21" s="20"/>
      <c r="F21" s="20"/>
      <c r="G21" s="20"/>
      <c r="H21" s="20"/>
      <c r="I21" s="20"/>
      <c r="J21" s="19"/>
      <c r="K21" s="19"/>
      <c r="L21" s="19"/>
      <c r="M21" s="19"/>
      <c r="N21" s="19"/>
      <c r="O21" s="21"/>
      <c r="P21" s="21">
        <f>Tableau278[[#This Row],[MONTANT TOTAL DEMANDÉ HT]]*1.2</f>
        <v>0</v>
      </c>
      <c r="Q21" s="20"/>
      <c r="R21" s="20"/>
      <c r="S21" s="20"/>
      <c r="T21" s="19"/>
      <c r="U21" s="19"/>
      <c r="V21" s="21"/>
      <c r="W21" s="42">
        <f>Tableau278[[#This Row],[MONTANT RECU TTC]]-Tableau278[[#This Row],[MONTANT TOTAL DEMANDÉ TTC]]</f>
        <v>0</v>
      </c>
      <c r="X21" s="20"/>
    </row>
    <row r="22" spans="1:24" ht="18.75" x14ac:dyDescent="0.25">
      <c r="A22" s="92"/>
      <c r="B22" s="18"/>
      <c r="C22" s="19"/>
      <c r="D22" s="38"/>
      <c r="E22" s="20"/>
      <c r="F22" s="20"/>
      <c r="G22" s="20"/>
      <c r="H22" s="20"/>
      <c r="I22" s="20"/>
      <c r="J22" s="19"/>
      <c r="K22" s="19"/>
      <c r="L22" s="19"/>
      <c r="M22" s="19"/>
      <c r="N22" s="19"/>
      <c r="O22" s="21"/>
      <c r="P22" s="21">
        <f>Tableau278[[#This Row],[MONTANT TOTAL DEMANDÉ HT]]*1.2</f>
        <v>0</v>
      </c>
      <c r="Q22" s="20"/>
      <c r="R22" s="20"/>
      <c r="S22" s="20"/>
      <c r="T22" s="19"/>
      <c r="U22" s="19"/>
      <c r="V22" s="21"/>
      <c r="W22" s="42">
        <f>Tableau278[[#This Row],[MONTANT RECU TTC]]-Tableau278[[#This Row],[MONTANT TOTAL DEMANDÉ TTC]]</f>
        <v>0</v>
      </c>
      <c r="X22" s="20"/>
    </row>
    <row r="23" spans="1:24" ht="18.75" x14ac:dyDescent="0.25">
      <c r="A23" s="92"/>
      <c r="B23" s="18"/>
      <c r="C23" s="19"/>
      <c r="D23" s="38"/>
      <c r="E23" s="20"/>
      <c r="F23" s="20"/>
      <c r="G23" s="20"/>
      <c r="H23" s="20"/>
      <c r="I23" s="20"/>
      <c r="J23" s="19"/>
      <c r="K23" s="19"/>
      <c r="L23" s="19"/>
      <c r="M23" s="19"/>
      <c r="N23" s="19"/>
      <c r="O23" s="21"/>
      <c r="P23" s="21">
        <f>Tableau278[[#This Row],[MONTANT TOTAL DEMANDÉ HT]]*1.2</f>
        <v>0</v>
      </c>
      <c r="Q23" s="20"/>
      <c r="R23" s="20"/>
      <c r="S23" s="20"/>
      <c r="T23" s="19"/>
      <c r="U23" s="19"/>
      <c r="V23" s="21"/>
      <c r="W23" s="42">
        <f>Tableau278[[#This Row],[MONTANT RECU TTC]]-Tableau278[[#This Row],[MONTANT TOTAL DEMANDÉ TTC]]</f>
        <v>0</v>
      </c>
      <c r="X23" s="20"/>
    </row>
    <row r="24" spans="1:24" ht="18.75" x14ac:dyDescent="0.25">
      <c r="A24" s="92"/>
      <c r="B24" s="18"/>
      <c r="C24" s="19"/>
      <c r="D24" s="38"/>
      <c r="E24" s="20"/>
      <c r="F24" s="20"/>
      <c r="G24" s="20"/>
      <c r="H24" s="20"/>
      <c r="I24" s="20"/>
      <c r="J24" s="19"/>
      <c r="K24" s="19"/>
      <c r="L24" s="19"/>
      <c r="M24" s="19"/>
      <c r="N24" s="19"/>
      <c r="O24" s="21"/>
      <c r="P24" s="21">
        <f>Tableau278[[#This Row],[MONTANT TOTAL DEMANDÉ HT]]*1.2</f>
        <v>0</v>
      </c>
      <c r="Q24" s="20"/>
      <c r="R24" s="20"/>
      <c r="S24" s="20"/>
      <c r="T24" s="19"/>
      <c r="U24" s="19"/>
      <c r="V24" s="21"/>
      <c r="W24" s="42">
        <f>Tableau278[[#This Row],[MONTANT RECU TTC]]-Tableau278[[#This Row],[MONTANT TOTAL DEMANDÉ TTC]]</f>
        <v>0</v>
      </c>
      <c r="X24" s="20"/>
    </row>
    <row r="25" spans="1:24" ht="18.75" x14ac:dyDescent="0.25">
      <c r="A25" s="92"/>
      <c r="B25" s="18"/>
      <c r="C25" s="19"/>
      <c r="D25" s="38"/>
      <c r="E25" s="20"/>
      <c r="F25" s="20"/>
      <c r="G25" s="20"/>
      <c r="H25" s="20"/>
      <c r="I25" s="20"/>
      <c r="J25" s="19"/>
      <c r="K25" s="19"/>
      <c r="L25" s="19"/>
      <c r="M25" s="19"/>
      <c r="N25" s="19"/>
      <c r="O25" s="21"/>
      <c r="P25" s="21">
        <f>Tableau278[[#This Row],[MONTANT TOTAL DEMANDÉ HT]]*1.2</f>
        <v>0</v>
      </c>
      <c r="Q25" s="20"/>
      <c r="R25" s="20"/>
      <c r="S25" s="20"/>
      <c r="T25" s="19"/>
      <c r="U25" s="19"/>
      <c r="V25" s="21"/>
      <c r="W25" s="42">
        <f>Tableau278[[#This Row],[MONTANT RECU TTC]]-Tableau278[[#This Row],[MONTANT TOTAL DEMANDÉ TTC]]</f>
        <v>0</v>
      </c>
      <c r="X25" s="20"/>
    </row>
    <row r="26" spans="1:24" ht="18.75" x14ac:dyDescent="0.25">
      <c r="A26" s="92"/>
      <c r="B26" s="18"/>
      <c r="C26" s="19"/>
      <c r="D26" s="38"/>
      <c r="E26" s="20"/>
      <c r="F26" s="20"/>
      <c r="G26" s="20"/>
      <c r="H26" s="20"/>
      <c r="I26" s="20"/>
      <c r="J26" s="19"/>
      <c r="K26" s="19"/>
      <c r="L26" s="19"/>
      <c r="M26" s="19"/>
      <c r="N26" s="19"/>
      <c r="O26" s="21"/>
      <c r="P26" s="21">
        <f>Tableau278[[#This Row],[MONTANT TOTAL DEMANDÉ HT]]*1.2</f>
        <v>0</v>
      </c>
      <c r="Q26" s="20"/>
      <c r="R26" s="20"/>
      <c r="S26" s="20"/>
      <c r="T26" s="19"/>
      <c r="U26" s="19"/>
      <c r="V26" s="21"/>
      <c r="W26" s="42">
        <f>Tableau278[[#This Row],[MONTANT RECU TTC]]-Tableau278[[#This Row],[MONTANT TOTAL DEMANDÉ TTC]]</f>
        <v>0</v>
      </c>
      <c r="X26" s="20"/>
    </row>
    <row r="27" spans="1:24" ht="18.75" x14ac:dyDescent="0.25">
      <c r="A27" s="92"/>
      <c r="B27" s="18"/>
      <c r="C27" s="19"/>
      <c r="D27" s="38"/>
      <c r="E27" s="20"/>
      <c r="F27" s="20"/>
      <c r="G27" s="20"/>
      <c r="H27" s="20"/>
      <c r="I27" s="20"/>
      <c r="J27" s="19"/>
      <c r="K27" s="19"/>
      <c r="L27" s="19"/>
      <c r="M27" s="19"/>
      <c r="N27" s="19"/>
      <c r="O27" s="21"/>
      <c r="P27" s="21">
        <f>Tableau278[[#This Row],[MONTANT TOTAL DEMANDÉ HT]]*1.2</f>
        <v>0</v>
      </c>
      <c r="Q27" s="20"/>
      <c r="R27" s="20"/>
      <c r="S27" s="20"/>
      <c r="T27" s="19"/>
      <c r="U27" s="19"/>
      <c r="V27" s="21"/>
      <c r="W27" s="42">
        <f>Tableau278[[#This Row],[MONTANT RECU TTC]]-Tableau278[[#This Row],[MONTANT TOTAL DEMANDÉ TTC]]</f>
        <v>0</v>
      </c>
      <c r="X27" s="20"/>
    </row>
    <row r="28" spans="1:24" ht="18.75" x14ac:dyDescent="0.25">
      <c r="A28" s="92"/>
      <c r="B28" s="18"/>
      <c r="C28" s="19"/>
      <c r="D28" s="38"/>
      <c r="E28" s="20"/>
      <c r="F28" s="20"/>
      <c r="G28" s="20"/>
      <c r="H28" s="20"/>
      <c r="I28" s="20"/>
      <c r="J28" s="19"/>
      <c r="K28" s="19"/>
      <c r="L28" s="19"/>
      <c r="M28" s="19"/>
      <c r="N28" s="19"/>
      <c r="O28" s="21"/>
      <c r="P28" s="21">
        <f>Tableau278[[#This Row],[MONTANT TOTAL DEMANDÉ HT]]*1.2</f>
        <v>0</v>
      </c>
      <c r="Q28" s="20"/>
      <c r="R28" s="20"/>
      <c r="S28" s="20"/>
      <c r="T28" s="19"/>
      <c r="U28" s="19"/>
      <c r="V28" s="21"/>
      <c r="W28" s="42">
        <f>Tableau278[[#This Row],[MONTANT RECU TTC]]-Tableau278[[#This Row],[MONTANT TOTAL DEMANDÉ TTC]]</f>
        <v>0</v>
      </c>
      <c r="X28" s="20"/>
    </row>
    <row r="29" spans="1:24" ht="18.75" x14ac:dyDescent="0.25">
      <c r="A29" s="92"/>
      <c r="B29" s="18"/>
      <c r="C29" s="19"/>
      <c r="D29" s="38"/>
      <c r="E29" s="20"/>
      <c r="F29" s="20"/>
      <c r="G29" s="20"/>
      <c r="H29" s="20"/>
      <c r="I29" s="20"/>
      <c r="J29" s="19"/>
      <c r="K29" s="19"/>
      <c r="L29" s="19"/>
      <c r="M29" s="19"/>
      <c r="N29" s="19"/>
      <c r="O29" s="21"/>
      <c r="P29" s="21">
        <f>Tableau278[[#This Row],[MONTANT TOTAL DEMANDÉ HT]]*1.2</f>
        <v>0</v>
      </c>
      <c r="Q29" s="20"/>
      <c r="R29" s="20"/>
      <c r="S29" s="20"/>
      <c r="T29" s="19"/>
      <c r="U29" s="19"/>
      <c r="V29" s="21"/>
      <c r="W29" s="42">
        <f>Tableau278[[#This Row],[MONTANT RECU TTC]]-Tableau278[[#This Row],[MONTANT TOTAL DEMANDÉ TTC]]</f>
        <v>0</v>
      </c>
      <c r="X29" s="20"/>
    </row>
    <row r="30" spans="1:24" ht="18.75" x14ac:dyDescent="0.25">
      <c r="A30" s="92"/>
      <c r="B30" s="18"/>
      <c r="C30" s="19"/>
      <c r="D30" s="38"/>
      <c r="E30" s="20"/>
      <c r="F30" s="20"/>
      <c r="G30" s="20"/>
      <c r="H30" s="20"/>
      <c r="I30" s="20"/>
      <c r="J30" s="19"/>
      <c r="K30" s="19"/>
      <c r="L30" s="19"/>
      <c r="M30" s="19"/>
      <c r="N30" s="19"/>
      <c r="O30" s="21"/>
      <c r="P30" s="21">
        <f>Tableau278[[#This Row],[MONTANT TOTAL DEMANDÉ HT]]*1.2</f>
        <v>0</v>
      </c>
      <c r="Q30" s="20"/>
      <c r="R30" s="20"/>
      <c r="S30" s="20"/>
      <c r="T30" s="19"/>
      <c r="U30" s="19"/>
      <c r="V30" s="21"/>
      <c r="W30" s="42">
        <f>Tableau278[[#This Row],[MONTANT RECU TTC]]-Tableau278[[#This Row],[MONTANT TOTAL DEMANDÉ TTC]]</f>
        <v>0</v>
      </c>
      <c r="X30" s="20"/>
    </row>
    <row r="31" spans="1:24" ht="18.75" x14ac:dyDescent="0.25">
      <c r="A31" s="92"/>
      <c r="B31" s="18"/>
      <c r="C31" s="19"/>
      <c r="D31" s="38"/>
      <c r="E31" s="20"/>
      <c r="F31" s="20"/>
      <c r="G31" s="20"/>
      <c r="H31" s="20"/>
      <c r="I31" s="20"/>
      <c r="J31" s="19"/>
      <c r="K31" s="19"/>
      <c r="L31" s="19"/>
      <c r="M31" s="19"/>
      <c r="N31" s="19"/>
      <c r="O31" s="21"/>
      <c r="P31" s="21">
        <f>Tableau278[[#This Row],[MONTANT TOTAL DEMANDÉ HT]]*1.2</f>
        <v>0</v>
      </c>
      <c r="Q31" s="20"/>
      <c r="R31" s="20"/>
      <c r="S31" s="20"/>
      <c r="T31" s="19"/>
      <c r="U31" s="19"/>
      <c r="V31" s="21"/>
      <c r="W31" s="42">
        <f>Tableau278[[#This Row],[MONTANT RECU TTC]]-Tableau278[[#This Row],[MONTANT TOTAL DEMANDÉ TTC]]</f>
        <v>0</v>
      </c>
      <c r="X31" s="20"/>
    </row>
    <row r="32" spans="1:24" ht="18.75" x14ac:dyDescent="0.25">
      <c r="A32" s="92"/>
      <c r="B32" s="18"/>
      <c r="C32" s="19"/>
      <c r="D32" s="38"/>
      <c r="E32" s="20"/>
      <c r="F32" s="20"/>
      <c r="G32" s="20"/>
      <c r="H32" s="20"/>
      <c r="I32" s="20"/>
      <c r="J32" s="19"/>
      <c r="K32" s="19"/>
      <c r="L32" s="19"/>
      <c r="M32" s="19"/>
      <c r="N32" s="19"/>
      <c r="O32" s="21"/>
      <c r="P32" s="21">
        <f>Tableau278[[#This Row],[MONTANT TOTAL DEMANDÉ HT]]*1.2</f>
        <v>0</v>
      </c>
      <c r="Q32" s="20"/>
      <c r="R32" s="20"/>
      <c r="S32" s="20"/>
      <c r="T32" s="19"/>
      <c r="U32" s="19"/>
      <c r="V32" s="21"/>
      <c r="W32" s="42">
        <f>Tableau278[[#This Row],[MONTANT RECU TTC]]-Tableau278[[#This Row],[MONTANT TOTAL DEMANDÉ TTC]]</f>
        <v>0</v>
      </c>
      <c r="X32" s="20"/>
    </row>
    <row r="33" spans="1:24" ht="18.75" x14ac:dyDescent="0.25">
      <c r="A33" s="92"/>
      <c r="B33" s="18"/>
      <c r="C33" s="19"/>
      <c r="D33" s="38"/>
      <c r="E33" s="20"/>
      <c r="F33" s="20"/>
      <c r="G33" s="20"/>
      <c r="H33" s="20"/>
      <c r="I33" s="20"/>
      <c r="J33" s="19"/>
      <c r="K33" s="19"/>
      <c r="L33" s="19"/>
      <c r="M33" s="19"/>
      <c r="N33" s="19"/>
      <c r="O33" s="21"/>
      <c r="P33" s="21">
        <f>Tableau278[[#This Row],[MONTANT TOTAL DEMANDÉ HT]]*1.2</f>
        <v>0</v>
      </c>
      <c r="Q33" s="20"/>
      <c r="R33" s="20"/>
      <c r="S33" s="20"/>
      <c r="T33" s="19"/>
      <c r="U33" s="19"/>
      <c r="V33" s="21"/>
      <c r="W33" s="42">
        <f>Tableau278[[#This Row],[MONTANT RECU TTC]]-Tableau278[[#This Row],[MONTANT TOTAL DEMANDÉ TTC]]</f>
        <v>0</v>
      </c>
      <c r="X33" s="20"/>
    </row>
    <row r="34" spans="1:24" ht="18.75" x14ac:dyDescent="0.25">
      <c r="A34" s="92"/>
      <c r="B34" s="18"/>
      <c r="C34" s="19"/>
      <c r="D34" s="38"/>
      <c r="E34" s="20"/>
      <c r="F34" s="20"/>
      <c r="G34" s="20"/>
      <c r="H34" s="20"/>
      <c r="I34" s="20"/>
      <c r="J34" s="19"/>
      <c r="K34" s="19"/>
      <c r="L34" s="19"/>
      <c r="M34" s="19"/>
      <c r="N34" s="19"/>
      <c r="O34" s="21"/>
      <c r="P34" s="21">
        <f>Tableau278[[#This Row],[MONTANT TOTAL DEMANDÉ HT]]*1.2</f>
        <v>0</v>
      </c>
      <c r="Q34" s="20"/>
      <c r="R34" s="20"/>
      <c r="S34" s="20"/>
      <c r="T34" s="19"/>
      <c r="U34" s="19"/>
      <c r="V34" s="21"/>
      <c r="W34" s="42">
        <f>Tableau278[[#This Row],[MONTANT RECU TTC]]-Tableau278[[#This Row],[MONTANT TOTAL DEMANDÉ TTC]]</f>
        <v>0</v>
      </c>
      <c r="X34" s="20"/>
    </row>
    <row r="35" spans="1:24" ht="18.75" x14ac:dyDescent="0.25">
      <c r="A35" s="92"/>
      <c r="B35" s="18"/>
      <c r="C35" s="19"/>
      <c r="D35" s="38"/>
      <c r="E35" s="20"/>
      <c r="F35" s="20"/>
      <c r="G35" s="20"/>
      <c r="H35" s="20"/>
      <c r="I35" s="20"/>
      <c r="J35" s="19"/>
      <c r="K35" s="19"/>
      <c r="L35" s="19"/>
      <c r="M35" s="19"/>
      <c r="N35" s="19"/>
      <c r="O35" s="21"/>
      <c r="P35" s="21">
        <f>Tableau278[[#This Row],[MONTANT TOTAL DEMANDÉ HT]]*1.2</f>
        <v>0</v>
      </c>
      <c r="Q35" s="20"/>
      <c r="R35" s="20"/>
      <c r="S35" s="20"/>
      <c r="T35" s="19"/>
      <c r="U35" s="19"/>
      <c r="V35" s="21"/>
      <c r="W35" s="42">
        <f>Tableau278[[#This Row],[MONTANT RECU TTC]]-Tableau278[[#This Row],[MONTANT TOTAL DEMANDÉ TTC]]</f>
        <v>0</v>
      </c>
      <c r="X35" s="20"/>
    </row>
    <row r="36" spans="1:24" ht="18.75" x14ac:dyDescent="0.25">
      <c r="A36" s="92"/>
      <c r="B36" s="18"/>
      <c r="C36" s="19"/>
      <c r="D36" s="38"/>
      <c r="E36" s="20"/>
      <c r="F36" s="20"/>
      <c r="G36" s="20"/>
      <c r="H36" s="20"/>
      <c r="I36" s="20"/>
      <c r="J36" s="19"/>
      <c r="K36" s="19"/>
      <c r="L36" s="19"/>
      <c r="M36" s="19"/>
      <c r="N36" s="19"/>
      <c r="O36" s="21"/>
      <c r="P36" s="21">
        <f>Tableau278[[#This Row],[MONTANT TOTAL DEMANDÉ HT]]*1.2</f>
        <v>0</v>
      </c>
      <c r="Q36" s="20"/>
      <c r="R36" s="20"/>
      <c r="S36" s="20"/>
      <c r="T36" s="19"/>
      <c r="U36" s="19"/>
      <c r="V36" s="21"/>
      <c r="W36" s="42">
        <f>Tableau278[[#This Row],[MONTANT RECU TTC]]-Tableau278[[#This Row],[MONTANT TOTAL DEMANDÉ TTC]]</f>
        <v>0</v>
      </c>
      <c r="X36" s="20"/>
    </row>
    <row r="37" spans="1:24" ht="18.75" x14ac:dyDescent="0.25">
      <c r="A37" s="92"/>
      <c r="B37" s="18"/>
      <c r="C37" s="19"/>
      <c r="D37" s="38"/>
      <c r="E37" s="20"/>
      <c r="F37" s="20"/>
      <c r="G37" s="20"/>
      <c r="H37" s="20"/>
      <c r="I37" s="20"/>
      <c r="J37" s="19"/>
      <c r="K37" s="19"/>
      <c r="L37" s="19"/>
      <c r="M37" s="19"/>
      <c r="N37" s="19"/>
      <c r="O37" s="21"/>
      <c r="P37" s="21">
        <f>Tableau278[[#This Row],[MONTANT TOTAL DEMANDÉ HT]]*1.2</f>
        <v>0</v>
      </c>
      <c r="Q37" s="20"/>
      <c r="R37" s="20"/>
      <c r="S37" s="20"/>
      <c r="T37" s="19"/>
      <c r="U37" s="19"/>
      <c r="V37" s="21"/>
      <c r="W37" s="42">
        <f>Tableau278[[#This Row],[MONTANT RECU TTC]]-Tableau278[[#This Row],[MONTANT TOTAL DEMANDÉ TTC]]</f>
        <v>0</v>
      </c>
      <c r="X37" s="20"/>
    </row>
    <row r="38" spans="1:24" ht="18.75" x14ac:dyDescent="0.25">
      <c r="A38" s="92"/>
      <c r="B38" s="18"/>
      <c r="C38" s="19"/>
      <c r="D38" s="38"/>
      <c r="E38" s="20"/>
      <c r="F38" s="20"/>
      <c r="G38" s="20"/>
      <c r="H38" s="20"/>
      <c r="I38" s="20"/>
      <c r="J38" s="19"/>
      <c r="K38" s="19"/>
      <c r="L38" s="19"/>
      <c r="M38" s="19"/>
      <c r="N38" s="19"/>
      <c r="O38" s="21"/>
      <c r="P38" s="21">
        <f>Tableau278[[#This Row],[MONTANT TOTAL DEMANDÉ HT]]*1.2</f>
        <v>0</v>
      </c>
      <c r="Q38" s="20"/>
      <c r="R38" s="20"/>
      <c r="S38" s="20"/>
      <c r="T38" s="19"/>
      <c r="U38" s="19"/>
      <c r="V38" s="21"/>
      <c r="W38" s="42">
        <f>Tableau278[[#This Row],[MONTANT RECU TTC]]-Tableau278[[#This Row],[MONTANT TOTAL DEMANDÉ TTC]]</f>
        <v>0</v>
      </c>
      <c r="X38" s="20"/>
    </row>
    <row r="39" spans="1:24" ht="18.75" x14ac:dyDescent="0.25">
      <c r="A39" s="92"/>
      <c r="B39" s="18"/>
      <c r="C39" s="19"/>
      <c r="D39" s="38"/>
      <c r="E39" s="20"/>
      <c r="F39" s="20"/>
      <c r="G39" s="20"/>
      <c r="H39" s="20"/>
      <c r="I39" s="20"/>
      <c r="J39" s="19"/>
      <c r="K39" s="19"/>
      <c r="L39" s="19"/>
      <c r="M39" s="19"/>
      <c r="N39" s="19"/>
      <c r="O39" s="21"/>
      <c r="P39" s="21">
        <f>Tableau278[[#This Row],[MONTANT TOTAL DEMANDÉ HT]]*1.2</f>
        <v>0</v>
      </c>
      <c r="Q39" s="20"/>
      <c r="R39" s="20"/>
      <c r="S39" s="20"/>
      <c r="T39" s="19"/>
      <c r="U39" s="19"/>
      <c r="V39" s="21"/>
      <c r="W39" s="42">
        <f>Tableau278[[#This Row],[MONTANT RECU TTC]]-Tableau278[[#This Row],[MONTANT TOTAL DEMANDÉ TTC]]</f>
        <v>0</v>
      </c>
      <c r="X39" s="20"/>
    </row>
    <row r="40" spans="1:24" ht="18.75" x14ac:dyDescent="0.25">
      <c r="A40" s="92"/>
      <c r="B40" s="18"/>
      <c r="C40" s="19"/>
      <c r="D40" s="38"/>
      <c r="E40" s="20"/>
      <c r="F40" s="20"/>
      <c r="G40" s="20"/>
      <c r="H40" s="20"/>
      <c r="I40" s="20"/>
      <c r="J40" s="19"/>
      <c r="K40" s="19"/>
      <c r="L40" s="19"/>
      <c r="M40" s="19"/>
      <c r="N40" s="19"/>
      <c r="O40" s="21"/>
      <c r="P40" s="21">
        <f>Tableau278[[#This Row],[MONTANT TOTAL DEMANDÉ HT]]*1.2</f>
        <v>0</v>
      </c>
      <c r="Q40" s="20"/>
      <c r="R40" s="20"/>
      <c r="S40" s="20"/>
      <c r="T40" s="19"/>
      <c r="U40" s="19"/>
      <c r="V40" s="21"/>
      <c r="W40" s="42">
        <f>Tableau278[[#This Row],[MONTANT RECU TTC]]-Tableau278[[#This Row],[MONTANT TOTAL DEMANDÉ TTC]]</f>
        <v>0</v>
      </c>
      <c r="X40" s="20"/>
    </row>
    <row r="41" spans="1:24" ht="18.75" x14ac:dyDescent="0.25">
      <c r="A41" s="92"/>
      <c r="B41" s="18"/>
      <c r="C41" s="19"/>
      <c r="D41" s="38"/>
      <c r="E41" s="20"/>
      <c r="F41" s="20"/>
      <c r="G41" s="20"/>
      <c r="H41" s="20"/>
      <c r="I41" s="20"/>
      <c r="J41" s="19"/>
      <c r="K41" s="19"/>
      <c r="L41" s="19"/>
      <c r="M41" s="19"/>
      <c r="N41" s="19"/>
      <c r="O41" s="21"/>
      <c r="P41" s="21">
        <f>Tableau278[[#This Row],[MONTANT TOTAL DEMANDÉ HT]]*1.2</f>
        <v>0</v>
      </c>
      <c r="Q41" s="20"/>
      <c r="R41" s="20"/>
      <c r="S41" s="20"/>
      <c r="T41" s="19"/>
      <c r="U41" s="19"/>
      <c r="V41" s="21"/>
      <c r="W41" s="42">
        <f>Tableau278[[#This Row],[MONTANT RECU TTC]]-Tableau278[[#This Row],[MONTANT TOTAL DEMANDÉ TTC]]</f>
        <v>0</v>
      </c>
      <c r="X41" s="20"/>
    </row>
    <row r="42" spans="1:24" ht="18.75" x14ac:dyDescent="0.25">
      <c r="A42" s="92"/>
      <c r="B42" s="18"/>
      <c r="C42" s="19"/>
      <c r="D42" s="38"/>
      <c r="E42" s="20"/>
      <c r="F42" s="20"/>
      <c r="G42" s="20"/>
      <c r="H42" s="20"/>
      <c r="I42" s="20"/>
      <c r="J42" s="19"/>
      <c r="K42" s="19"/>
      <c r="L42" s="19"/>
      <c r="M42" s="19"/>
      <c r="N42" s="19"/>
      <c r="O42" s="21"/>
      <c r="P42" s="21">
        <f>Tableau278[[#This Row],[MONTANT TOTAL DEMANDÉ HT]]*1.2</f>
        <v>0</v>
      </c>
      <c r="Q42" s="20"/>
      <c r="R42" s="20"/>
      <c r="S42" s="20"/>
      <c r="T42" s="19"/>
      <c r="U42" s="19"/>
      <c r="V42" s="21"/>
      <c r="W42" s="42">
        <f>Tableau278[[#This Row],[MONTANT RECU TTC]]-Tableau278[[#This Row],[MONTANT TOTAL DEMANDÉ TTC]]</f>
        <v>0</v>
      </c>
      <c r="X42" s="20"/>
    </row>
    <row r="43" spans="1:24" ht="18.75" x14ac:dyDescent="0.25">
      <c r="A43" s="92"/>
      <c r="B43" s="18"/>
      <c r="C43" s="19"/>
      <c r="D43" s="38"/>
      <c r="E43" s="20"/>
      <c r="F43" s="20"/>
      <c r="G43" s="20"/>
      <c r="H43" s="20"/>
      <c r="I43" s="20"/>
      <c r="J43" s="19"/>
      <c r="K43" s="19"/>
      <c r="L43" s="19"/>
      <c r="M43" s="19"/>
      <c r="N43" s="19"/>
      <c r="O43" s="21"/>
      <c r="P43" s="21">
        <f>Tableau278[[#This Row],[MONTANT TOTAL DEMANDÉ HT]]*1.2</f>
        <v>0</v>
      </c>
      <c r="Q43" s="20"/>
      <c r="R43" s="20"/>
      <c r="S43" s="20"/>
      <c r="T43" s="19"/>
      <c r="U43" s="19"/>
      <c r="V43" s="21"/>
      <c r="W43" s="42">
        <f>Tableau278[[#This Row],[MONTANT RECU TTC]]-Tableau278[[#This Row],[MONTANT TOTAL DEMANDÉ TTC]]</f>
        <v>0</v>
      </c>
      <c r="X43" s="20"/>
    </row>
    <row r="44" spans="1:24" ht="18.75" x14ac:dyDescent="0.25">
      <c r="A44" s="92"/>
      <c r="B44" s="18"/>
      <c r="C44" s="19"/>
      <c r="D44" s="38"/>
      <c r="E44" s="20"/>
      <c r="F44" s="20"/>
      <c r="G44" s="20"/>
      <c r="H44" s="20"/>
      <c r="I44" s="20"/>
      <c r="J44" s="19"/>
      <c r="K44" s="19"/>
      <c r="L44" s="19"/>
      <c r="M44" s="19"/>
      <c r="N44" s="19"/>
      <c r="O44" s="21"/>
      <c r="P44" s="21">
        <f>Tableau278[[#This Row],[MONTANT TOTAL DEMANDÉ HT]]*1.2</f>
        <v>0</v>
      </c>
      <c r="Q44" s="20"/>
      <c r="R44" s="20"/>
      <c r="S44" s="20"/>
      <c r="T44" s="19"/>
      <c r="U44" s="19"/>
      <c r="V44" s="21"/>
      <c r="W44" s="42">
        <f>Tableau278[[#This Row],[MONTANT RECU TTC]]-Tableau278[[#This Row],[MONTANT TOTAL DEMANDÉ TTC]]</f>
        <v>0</v>
      </c>
      <c r="X44" s="20"/>
    </row>
    <row r="45" spans="1:24" ht="18.75" x14ac:dyDescent="0.25">
      <c r="A45" s="92"/>
      <c r="B45" s="18"/>
      <c r="C45" s="19"/>
      <c r="D45" s="38"/>
      <c r="E45" s="20"/>
      <c r="F45" s="20"/>
      <c r="G45" s="20"/>
      <c r="H45" s="20"/>
      <c r="I45" s="20"/>
      <c r="J45" s="19"/>
      <c r="K45" s="19"/>
      <c r="L45" s="19"/>
      <c r="M45" s="19"/>
      <c r="N45" s="19"/>
      <c r="O45" s="21"/>
      <c r="P45" s="21">
        <f>Tableau278[[#This Row],[MONTANT TOTAL DEMANDÉ HT]]*1.2</f>
        <v>0</v>
      </c>
      <c r="Q45" s="20"/>
      <c r="R45" s="20"/>
      <c r="S45" s="20"/>
      <c r="T45" s="19"/>
      <c r="U45" s="19"/>
      <c r="V45" s="21"/>
      <c r="W45" s="42">
        <f>Tableau278[[#This Row],[MONTANT RECU TTC]]-Tableau278[[#This Row],[MONTANT TOTAL DEMANDÉ TTC]]</f>
        <v>0</v>
      </c>
      <c r="X45" s="20"/>
    </row>
    <row r="46" spans="1:24" ht="18.75" x14ac:dyDescent="0.25">
      <c r="A46" s="92"/>
      <c r="B46" s="18"/>
      <c r="C46" s="19"/>
      <c r="D46" s="38"/>
      <c r="E46" s="20"/>
      <c r="F46" s="20"/>
      <c r="G46" s="20"/>
      <c r="H46" s="20"/>
      <c r="I46" s="20"/>
      <c r="J46" s="19"/>
      <c r="K46" s="19"/>
      <c r="L46" s="19"/>
      <c r="M46" s="19"/>
      <c r="N46" s="19"/>
      <c r="O46" s="21"/>
      <c r="P46" s="21">
        <f>Tableau278[[#This Row],[MONTANT TOTAL DEMANDÉ HT]]*1.2</f>
        <v>0</v>
      </c>
      <c r="Q46" s="20"/>
      <c r="R46" s="20"/>
      <c r="S46" s="20"/>
      <c r="T46" s="19"/>
      <c r="U46" s="19"/>
      <c r="V46" s="21"/>
      <c r="W46" s="42">
        <f>Tableau278[[#This Row],[MONTANT RECU TTC]]-Tableau278[[#This Row],[MONTANT TOTAL DEMANDÉ TTC]]</f>
        <v>0</v>
      </c>
      <c r="X46" s="20"/>
    </row>
    <row r="47" spans="1:24" ht="18.75" x14ac:dyDescent="0.25">
      <c r="A47" s="92"/>
      <c r="B47" s="18"/>
      <c r="C47" s="19"/>
      <c r="D47" s="38"/>
      <c r="E47" s="20"/>
      <c r="F47" s="20"/>
      <c r="G47" s="20"/>
      <c r="H47" s="20"/>
      <c r="I47" s="20"/>
      <c r="J47" s="19"/>
      <c r="K47" s="19"/>
      <c r="L47" s="19"/>
      <c r="M47" s="19"/>
      <c r="N47" s="19"/>
      <c r="O47" s="21"/>
      <c r="P47" s="21">
        <f>Tableau278[[#This Row],[MONTANT TOTAL DEMANDÉ HT]]*1.2</f>
        <v>0</v>
      </c>
      <c r="Q47" s="20"/>
      <c r="R47" s="20"/>
      <c r="S47" s="20"/>
      <c r="T47" s="19"/>
      <c r="U47" s="19"/>
      <c r="V47" s="21"/>
      <c r="W47" s="42">
        <f>Tableau278[[#This Row],[MONTANT RECU TTC]]-Tableau278[[#This Row],[MONTANT TOTAL DEMANDÉ TTC]]</f>
        <v>0</v>
      </c>
      <c r="X47" s="20"/>
    </row>
    <row r="48" spans="1:24" ht="18.75" x14ac:dyDescent="0.25">
      <c r="A48" s="92"/>
      <c r="B48" s="18"/>
      <c r="C48" s="19"/>
      <c r="D48" s="38"/>
      <c r="E48" s="20"/>
      <c r="F48" s="20"/>
      <c r="G48" s="20"/>
      <c r="H48" s="20"/>
      <c r="I48" s="20"/>
      <c r="J48" s="19"/>
      <c r="K48" s="19"/>
      <c r="L48" s="19"/>
      <c r="M48" s="19"/>
      <c r="N48" s="19"/>
      <c r="O48" s="21"/>
      <c r="P48" s="21">
        <f>Tableau278[[#This Row],[MONTANT TOTAL DEMANDÉ HT]]*1.2</f>
        <v>0</v>
      </c>
      <c r="Q48" s="20"/>
      <c r="R48" s="20"/>
      <c r="S48" s="20"/>
      <c r="T48" s="19"/>
      <c r="U48" s="19"/>
      <c r="V48" s="21"/>
      <c r="W48" s="42">
        <f>Tableau278[[#This Row],[MONTANT RECU TTC]]-Tableau278[[#This Row],[MONTANT TOTAL DEMANDÉ TTC]]</f>
        <v>0</v>
      </c>
      <c r="X48" s="20"/>
    </row>
    <row r="49" spans="1:24" ht="18.75" x14ac:dyDescent="0.25">
      <c r="A49" s="92"/>
      <c r="B49" s="18"/>
      <c r="C49" s="19"/>
      <c r="D49" s="38"/>
      <c r="E49" s="20"/>
      <c r="F49" s="20"/>
      <c r="G49" s="20"/>
      <c r="H49" s="20"/>
      <c r="I49" s="20"/>
      <c r="J49" s="19"/>
      <c r="K49" s="19"/>
      <c r="L49" s="19"/>
      <c r="M49" s="19"/>
      <c r="N49" s="19"/>
      <c r="O49" s="21"/>
      <c r="P49" s="21">
        <f>Tableau278[[#This Row],[MONTANT TOTAL DEMANDÉ HT]]*1.2</f>
        <v>0</v>
      </c>
      <c r="Q49" s="20"/>
      <c r="R49" s="20"/>
      <c r="S49" s="20"/>
      <c r="T49" s="19"/>
      <c r="U49" s="19"/>
      <c r="V49" s="21"/>
      <c r="W49" s="42">
        <f>Tableau278[[#This Row],[MONTANT RECU TTC]]-Tableau278[[#This Row],[MONTANT TOTAL DEMANDÉ TTC]]</f>
        <v>0</v>
      </c>
      <c r="X49" s="20"/>
    </row>
    <row r="50" spans="1:24" ht="18.75" x14ac:dyDescent="0.25">
      <c r="A50" s="92"/>
      <c r="B50" s="18"/>
      <c r="C50" s="19"/>
      <c r="D50" s="38"/>
      <c r="E50" s="20"/>
      <c r="F50" s="20"/>
      <c r="G50" s="20"/>
      <c r="H50" s="20"/>
      <c r="I50" s="20"/>
      <c r="J50" s="19"/>
      <c r="K50" s="19"/>
      <c r="L50" s="19"/>
      <c r="M50" s="19"/>
      <c r="N50" s="19"/>
      <c r="O50" s="21"/>
      <c r="P50" s="21">
        <f>Tableau278[[#This Row],[MONTANT TOTAL DEMANDÉ HT]]*1.2</f>
        <v>0</v>
      </c>
      <c r="Q50" s="20"/>
      <c r="R50" s="20"/>
      <c r="S50" s="20"/>
      <c r="T50" s="19"/>
      <c r="U50" s="19"/>
      <c r="V50" s="21"/>
      <c r="W50" s="42">
        <f>Tableau278[[#This Row],[MONTANT RECU TTC]]-Tableau278[[#This Row],[MONTANT TOTAL DEMANDÉ TTC]]</f>
        <v>0</v>
      </c>
      <c r="X50" s="20"/>
    </row>
    <row r="51" spans="1:24" ht="18.75" x14ac:dyDescent="0.25">
      <c r="A51" s="92"/>
      <c r="B51" s="18"/>
      <c r="C51" s="19"/>
      <c r="D51" s="38"/>
      <c r="E51" s="20"/>
      <c r="F51" s="20"/>
      <c r="G51" s="20"/>
      <c r="H51" s="20"/>
      <c r="I51" s="20"/>
      <c r="J51" s="19"/>
      <c r="K51" s="19"/>
      <c r="L51" s="19"/>
      <c r="M51" s="19"/>
      <c r="N51" s="19"/>
      <c r="O51" s="21"/>
      <c r="P51" s="21">
        <f>Tableau278[[#This Row],[MONTANT TOTAL DEMANDÉ HT]]*1.2</f>
        <v>0</v>
      </c>
      <c r="Q51" s="20"/>
      <c r="R51" s="20"/>
      <c r="S51" s="20"/>
      <c r="T51" s="19"/>
      <c r="U51" s="19"/>
      <c r="V51" s="21"/>
      <c r="W51" s="42">
        <f>Tableau278[[#This Row],[MONTANT RECU TTC]]-Tableau278[[#This Row],[MONTANT TOTAL DEMANDÉ TTC]]</f>
        <v>0</v>
      </c>
      <c r="X51" s="20"/>
    </row>
    <row r="52" spans="1:24" ht="18.75" x14ac:dyDescent="0.25">
      <c r="A52" s="92"/>
      <c r="B52" s="18"/>
      <c r="C52" s="19"/>
      <c r="D52" s="38"/>
      <c r="E52" s="20"/>
      <c r="F52" s="20"/>
      <c r="G52" s="20"/>
      <c r="H52" s="20"/>
      <c r="I52" s="20"/>
      <c r="J52" s="19"/>
      <c r="K52" s="19"/>
      <c r="L52" s="19"/>
      <c r="M52" s="19"/>
      <c r="N52" s="19"/>
      <c r="O52" s="21"/>
      <c r="P52" s="21">
        <f>Tableau278[[#This Row],[MONTANT TOTAL DEMANDÉ HT]]*1.2</f>
        <v>0</v>
      </c>
      <c r="Q52" s="20"/>
      <c r="R52" s="20"/>
      <c r="S52" s="20"/>
      <c r="T52" s="19"/>
      <c r="U52" s="19"/>
      <c r="V52" s="21"/>
      <c r="W52" s="42">
        <f>Tableau278[[#This Row],[MONTANT RECU TTC]]-Tableau278[[#This Row],[MONTANT TOTAL DEMANDÉ TTC]]</f>
        <v>0</v>
      </c>
      <c r="X52" s="20"/>
    </row>
    <row r="53" spans="1:24" ht="18.75" x14ac:dyDescent="0.25">
      <c r="A53" s="92"/>
      <c r="B53" s="18"/>
      <c r="C53" s="19"/>
      <c r="D53" s="38"/>
      <c r="E53" s="20"/>
      <c r="F53" s="20"/>
      <c r="G53" s="20"/>
      <c r="H53" s="20"/>
      <c r="I53" s="20"/>
      <c r="J53" s="19"/>
      <c r="K53" s="19"/>
      <c r="L53" s="19"/>
      <c r="M53" s="19"/>
      <c r="N53" s="19"/>
      <c r="O53" s="21"/>
      <c r="P53" s="21">
        <f>Tableau278[[#This Row],[MONTANT TOTAL DEMANDÉ HT]]*1.2</f>
        <v>0</v>
      </c>
      <c r="Q53" s="20"/>
      <c r="R53" s="20"/>
      <c r="S53" s="20"/>
      <c r="T53" s="19"/>
      <c r="U53" s="19"/>
      <c r="V53" s="21"/>
      <c r="W53" s="42">
        <f>Tableau278[[#This Row],[MONTANT RECU TTC]]-Tableau278[[#This Row],[MONTANT TOTAL DEMANDÉ TTC]]</f>
        <v>0</v>
      </c>
      <c r="X53" s="20"/>
    </row>
    <row r="54" spans="1:24" ht="18.75" x14ac:dyDescent="0.25">
      <c r="A54" s="92"/>
      <c r="B54" s="18"/>
      <c r="C54" s="19"/>
      <c r="D54" s="38"/>
      <c r="E54" s="20"/>
      <c r="F54" s="20"/>
      <c r="G54" s="20"/>
      <c r="H54" s="20"/>
      <c r="I54" s="20"/>
      <c r="J54" s="19"/>
      <c r="K54" s="19"/>
      <c r="L54" s="19"/>
      <c r="M54" s="19"/>
      <c r="N54" s="19"/>
      <c r="O54" s="21"/>
      <c r="P54" s="21">
        <f>Tableau278[[#This Row],[MONTANT TOTAL DEMANDÉ HT]]*1.2</f>
        <v>0</v>
      </c>
      <c r="Q54" s="20"/>
      <c r="R54" s="20"/>
      <c r="S54" s="20"/>
      <c r="T54" s="19"/>
      <c r="U54" s="19"/>
      <c r="V54" s="21"/>
      <c r="W54" s="42">
        <f>Tableau278[[#This Row],[MONTANT RECU TTC]]-Tableau278[[#This Row],[MONTANT TOTAL DEMANDÉ TTC]]</f>
        <v>0</v>
      </c>
      <c r="X54" s="20"/>
    </row>
    <row r="55" spans="1:24" ht="18.75" x14ac:dyDescent="0.25">
      <c r="A55" s="92"/>
      <c r="B55" s="18"/>
      <c r="C55" s="19"/>
      <c r="D55" s="38"/>
      <c r="E55" s="20"/>
      <c r="F55" s="20"/>
      <c r="G55" s="20"/>
      <c r="H55" s="20"/>
      <c r="I55" s="20"/>
      <c r="J55" s="19"/>
      <c r="K55" s="19"/>
      <c r="L55" s="19"/>
      <c r="M55" s="19"/>
      <c r="N55" s="19"/>
      <c r="O55" s="21"/>
      <c r="P55" s="21">
        <f>Tableau278[[#This Row],[MONTANT TOTAL DEMANDÉ HT]]*1.2</f>
        <v>0</v>
      </c>
      <c r="Q55" s="20"/>
      <c r="R55" s="20"/>
      <c r="S55" s="20"/>
      <c r="T55" s="19"/>
      <c r="U55" s="19"/>
      <c r="V55" s="21"/>
      <c r="W55" s="42">
        <f>Tableau278[[#This Row],[MONTANT RECU TTC]]-Tableau278[[#This Row],[MONTANT TOTAL DEMANDÉ TTC]]</f>
        <v>0</v>
      </c>
      <c r="X55" s="20"/>
    </row>
    <row r="56" spans="1:24" ht="18.75" x14ac:dyDescent="0.25">
      <c r="A56" s="92"/>
      <c r="B56" s="18"/>
      <c r="C56" s="19"/>
      <c r="D56" s="38"/>
      <c r="E56" s="20"/>
      <c r="F56" s="20"/>
      <c r="G56" s="20"/>
      <c r="H56" s="20"/>
      <c r="I56" s="20"/>
      <c r="J56" s="19"/>
      <c r="K56" s="19"/>
      <c r="L56" s="19"/>
      <c r="M56" s="19"/>
      <c r="N56" s="19"/>
      <c r="O56" s="21"/>
      <c r="P56" s="21">
        <f>Tableau278[[#This Row],[MONTANT TOTAL DEMANDÉ HT]]*1.2</f>
        <v>0</v>
      </c>
      <c r="Q56" s="20"/>
      <c r="R56" s="20"/>
      <c r="S56" s="20"/>
      <c r="T56" s="19"/>
      <c r="U56" s="19"/>
      <c r="V56" s="21"/>
      <c r="W56" s="42">
        <f>Tableau278[[#This Row],[MONTANT RECU TTC]]-Tableau278[[#This Row],[MONTANT TOTAL DEMANDÉ TTC]]</f>
        <v>0</v>
      </c>
      <c r="X56" s="20"/>
    </row>
    <row r="57" spans="1:24" ht="18.75" x14ac:dyDescent="0.25">
      <c r="A57" s="92"/>
      <c r="B57" s="18"/>
      <c r="C57" s="19"/>
      <c r="D57" s="38"/>
      <c r="E57" s="20"/>
      <c r="F57" s="20"/>
      <c r="G57" s="20"/>
      <c r="H57" s="20"/>
      <c r="I57" s="20"/>
      <c r="J57" s="19"/>
      <c r="K57" s="19"/>
      <c r="L57" s="19"/>
      <c r="M57" s="19"/>
      <c r="N57" s="19"/>
      <c r="O57" s="21"/>
      <c r="P57" s="21">
        <f>Tableau278[[#This Row],[MONTANT TOTAL DEMANDÉ HT]]*1.2</f>
        <v>0</v>
      </c>
      <c r="Q57" s="20"/>
      <c r="R57" s="20"/>
      <c r="S57" s="20"/>
      <c r="T57" s="19"/>
      <c r="U57" s="19"/>
      <c r="V57" s="21"/>
      <c r="W57" s="42">
        <f>Tableau278[[#This Row],[MONTANT RECU TTC]]-Tableau278[[#This Row],[MONTANT TOTAL DEMANDÉ TTC]]</f>
        <v>0</v>
      </c>
      <c r="X57" s="20"/>
    </row>
    <row r="58" spans="1:24" ht="18.75" x14ac:dyDescent="0.25">
      <c r="A58" s="92"/>
      <c r="B58" s="18"/>
      <c r="C58" s="19"/>
      <c r="D58" s="38"/>
      <c r="E58" s="20"/>
      <c r="F58" s="20"/>
      <c r="G58" s="20"/>
      <c r="H58" s="20"/>
      <c r="I58" s="20"/>
      <c r="J58" s="19"/>
      <c r="K58" s="19"/>
      <c r="L58" s="19"/>
      <c r="M58" s="19"/>
      <c r="N58" s="19"/>
      <c r="O58" s="21"/>
      <c r="P58" s="21">
        <f>Tableau278[[#This Row],[MONTANT TOTAL DEMANDÉ HT]]*1.2</f>
        <v>0</v>
      </c>
      <c r="Q58" s="20"/>
      <c r="R58" s="20"/>
      <c r="S58" s="20"/>
      <c r="T58" s="19"/>
      <c r="U58" s="19"/>
      <c r="V58" s="21"/>
      <c r="W58" s="42">
        <f>Tableau278[[#This Row],[MONTANT RECU TTC]]-Tableau278[[#This Row],[MONTANT TOTAL DEMANDÉ TTC]]</f>
        <v>0</v>
      </c>
      <c r="X58" s="20"/>
    </row>
    <row r="59" spans="1:24" ht="18.75" x14ac:dyDescent="0.25">
      <c r="A59" s="92"/>
      <c r="B59" s="18"/>
      <c r="C59" s="19"/>
      <c r="D59" s="38"/>
      <c r="E59" s="20"/>
      <c r="F59" s="20"/>
      <c r="G59" s="20"/>
      <c r="H59" s="20"/>
      <c r="I59" s="20"/>
      <c r="J59" s="19"/>
      <c r="K59" s="19"/>
      <c r="L59" s="19"/>
      <c r="M59" s="19"/>
      <c r="N59" s="19"/>
      <c r="O59" s="21"/>
      <c r="P59" s="21">
        <f>Tableau278[[#This Row],[MONTANT TOTAL DEMANDÉ HT]]*1.2</f>
        <v>0</v>
      </c>
      <c r="Q59" s="20"/>
      <c r="R59" s="20"/>
      <c r="S59" s="20"/>
      <c r="T59" s="19"/>
      <c r="U59" s="19"/>
      <c r="V59" s="21"/>
      <c r="W59" s="42">
        <f>Tableau278[[#This Row],[MONTANT RECU TTC]]-Tableau278[[#This Row],[MONTANT TOTAL DEMANDÉ TTC]]</f>
        <v>0</v>
      </c>
      <c r="X59" s="20"/>
    </row>
    <row r="60" spans="1:24" ht="18.75" x14ac:dyDescent="0.25">
      <c r="A60" s="92"/>
      <c r="B60" s="18"/>
      <c r="C60" s="19"/>
      <c r="D60" s="38"/>
      <c r="E60" s="20"/>
      <c r="F60" s="20"/>
      <c r="G60" s="20"/>
      <c r="H60" s="20"/>
      <c r="I60" s="20"/>
      <c r="J60" s="19"/>
      <c r="K60" s="19"/>
      <c r="L60" s="19"/>
      <c r="M60" s="19"/>
      <c r="N60" s="19"/>
      <c r="O60" s="21"/>
      <c r="P60" s="21">
        <f>Tableau278[[#This Row],[MONTANT TOTAL DEMANDÉ HT]]*1.2</f>
        <v>0</v>
      </c>
      <c r="Q60" s="20"/>
      <c r="R60" s="20"/>
      <c r="S60" s="20"/>
      <c r="T60" s="19"/>
      <c r="U60" s="19"/>
      <c r="V60" s="21"/>
      <c r="W60" s="42">
        <f>Tableau278[[#This Row],[MONTANT RECU TTC]]-Tableau278[[#This Row],[MONTANT TOTAL DEMANDÉ TTC]]</f>
        <v>0</v>
      </c>
      <c r="X60" s="20"/>
    </row>
    <row r="61" spans="1:24" ht="18.75" x14ac:dyDescent="0.25">
      <c r="A61" s="92"/>
      <c r="B61" s="18"/>
      <c r="C61" s="19"/>
      <c r="D61" s="38"/>
      <c r="E61" s="20"/>
      <c r="F61" s="20"/>
      <c r="G61" s="20"/>
      <c r="H61" s="20"/>
      <c r="I61" s="20"/>
      <c r="J61" s="19"/>
      <c r="K61" s="19"/>
      <c r="L61" s="19"/>
      <c r="M61" s="19"/>
      <c r="N61" s="19"/>
      <c r="O61" s="21"/>
      <c r="P61" s="21">
        <f>Tableau278[[#This Row],[MONTANT TOTAL DEMANDÉ HT]]*1.2</f>
        <v>0</v>
      </c>
      <c r="Q61" s="20"/>
      <c r="R61" s="20"/>
      <c r="S61" s="20"/>
      <c r="T61" s="19"/>
      <c r="U61" s="19"/>
      <c r="V61" s="21"/>
      <c r="W61" s="42">
        <f>Tableau278[[#This Row],[MONTANT RECU TTC]]-Tableau278[[#This Row],[MONTANT TOTAL DEMANDÉ TTC]]</f>
        <v>0</v>
      </c>
      <c r="X61" s="20"/>
    </row>
    <row r="62" spans="1:24" ht="18.75" x14ac:dyDescent="0.25">
      <c r="A62" s="92"/>
      <c r="B62" s="18"/>
      <c r="C62" s="19"/>
      <c r="D62" s="38"/>
      <c r="E62" s="20"/>
      <c r="F62" s="20"/>
      <c r="G62" s="20"/>
      <c r="H62" s="20"/>
      <c r="I62" s="20"/>
      <c r="J62" s="19"/>
      <c r="K62" s="19"/>
      <c r="L62" s="19"/>
      <c r="M62" s="19"/>
      <c r="N62" s="19"/>
      <c r="O62" s="21"/>
      <c r="P62" s="21">
        <f>Tableau278[[#This Row],[MONTANT TOTAL DEMANDÉ HT]]*1.2</f>
        <v>0</v>
      </c>
      <c r="Q62" s="20"/>
      <c r="R62" s="20"/>
      <c r="S62" s="20"/>
      <c r="T62" s="19"/>
      <c r="U62" s="19"/>
      <c r="V62" s="21"/>
      <c r="W62" s="42">
        <f>Tableau278[[#This Row],[MONTANT RECU TTC]]-Tableau278[[#This Row],[MONTANT TOTAL DEMANDÉ TTC]]</f>
        <v>0</v>
      </c>
      <c r="X62" s="20"/>
    </row>
    <row r="63" spans="1:24" ht="18.75" x14ac:dyDescent="0.25">
      <c r="A63" s="92"/>
      <c r="B63" s="18"/>
      <c r="C63" s="19"/>
      <c r="D63" s="38"/>
      <c r="E63" s="20"/>
      <c r="F63" s="20"/>
      <c r="G63" s="20"/>
      <c r="H63" s="20"/>
      <c r="I63" s="20"/>
      <c r="J63" s="19"/>
      <c r="K63" s="19"/>
      <c r="L63" s="19"/>
      <c r="M63" s="19"/>
      <c r="N63" s="19"/>
      <c r="O63" s="21"/>
      <c r="P63" s="21">
        <f>Tableau278[[#This Row],[MONTANT TOTAL DEMANDÉ HT]]*1.2</f>
        <v>0</v>
      </c>
      <c r="Q63" s="20"/>
      <c r="R63" s="20"/>
      <c r="S63" s="20"/>
      <c r="T63" s="19"/>
      <c r="U63" s="19"/>
      <c r="V63" s="21"/>
      <c r="W63" s="42">
        <f>Tableau278[[#This Row],[MONTANT RECU TTC]]-Tableau278[[#This Row],[MONTANT TOTAL DEMANDÉ TTC]]</f>
        <v>0</v>
      </c>
      <c r="X63" s="20"/>
    </row>
    <row r="64" spans="1:24" ht="18.75" x14ac:dyDescent="0.25">
      <c r="A64" s="92"/>
      <c r="B64" s="18"/>
      <c r="C64" s="19"/>
      <c r="D64" s="38"/>
      <c r="E64" s="20"/>
      <c r="F64" s="20"/>
      <c r="G64" s="20"/>
      <c r="H64" s="20"/>
      <c r="I64" s="20"/>
      <c r="J64" s="19"/>
      <c r="K64" s="19"/>
      <c r="L64" s="19"/>
      <c r="M64" s="19"/>
      <c r="N64" s="19"/>
      <c r="O64" s="21"/>
      <c r="P64" s="21">
        <f>Tableau278[[#This Row],[MONTANT TOTAL DEMANDÉ HT]]*1.2</f>
        <v>0</v>
      </c>
      <c r="Q64" s="20"/>
      <c r="R64" s="20"/>
      <c r="S64" s="20"/>
      <c r="T64" s="19"/>
      <c r="U64" s="19"/>
      <c r="V64" s="21"/>
      <c r="W64" s="42">
        <f>Tableau278[[#This Row],[MONTANT RECU TTC]]-Tableau278[[#This Row],[MONTANT TOTAL DEMANDÉ TTC]]</f>
        <v>0</v>
      </c>
      <c r="X64" s="20"/>
    </row>
    <row r="65" spans="1:24" ht="18.75" x14ac:dyDescent="0.25">
      <c r="A65" s="92"/>
      <c r="B65" s="18"/>
      <c r="C65" s="19"/>
      <c r="D65" s="38"/>
      <c r="E65" s="20"/>
      <c r="F65" s="20"/>
      <c r="G65" s="20"/>
      <c r="H65" s="20"/>
      <c r="I65" s="20"/>
      <c r="J65" s="19"/>
      <c r="K65" s="19"/>
      <c r="L65" s="19"/>
      <c r="M65" s="19"/>
      <c r="N65" s="19"/>
      <c r="O65" s="21"/>
      <c r="P65" s="21">
        <f>Tableau278[[#This Row],[MONTANT TOTAL DEMANDÉ HT]]*1.2</f>
        <v>0</v>
      </c>
      <c r="Q65" s="20"/>
      <c r="R65" s="20"/>
      <c r="S65" s="20"/>
      <c r="T65" s="19"/>
      <c r="U65" s="19"/>
      <c r="V65" s="21"/>
      <c r="W65" s="42">
        <f>Tableau278[[#This Row],[MONTANT RECU TTC]]-Tableau278[[#This Row],[MONTANT TOTAL DEMANDÉ TTC]]</f>
        <v>0</v>
      </c>
      <c r="X65" s="20"/>
    </row>
    <row r="66" spans="1:24" ht="18.75" x14ac:dyDescent="0.25">
      <c r="A66" s="92"/>
      <c r="B66" s="18"/>
      <c r="C66" s="19"/>
      <c r="D66" s="38"/>
      <c r="E66" s="20"/>
      <c r="F66" s="20"/>
      <c r="G66" s="20"/>
      <c r="H66" s="20"/>
      <c r="I66" s="20"/>
      <c r="J66" s="19"/>
      <c r="K66" s="19"/>
      <c r="L66" s="19"/>
      <c r="M66" s="19"/>
      <c r="N66" s="19"/>
      <c r="O66" s="21"/>
      <c r="P66" s="21">
        <f>Tableau278[[#This Row],[MONTANT TOTAL DEMANDÉ HT]]*1.2</f>
        <v>0</v>
      </c>
      <c r="Q66" s="20"/>
      <c r="R66" s="20"/>
      <c r="S66" s="20"/>
      <c r="T66" s="19"/>
      <c r="U66" s="19"/>
      <c r="V66" s="21"/>
      <c r="W66" s="42">
        <f>Tableau278[[#This Row],[MONTANT RECU TTC]]-Tableau278[[#This Row],[MONTANT TOTAL DEMANDÉ TTC]]</f>
        <v>0</v>
      </c>
      <c r="X66" s="20"/>
    </row>
    <row r="67" spans="1:24" ht="18.75" x14ac:dyDescent="0.25">
      <c r="A67" s="92"/>
      <c r="B67" s="18"/>
      <c r="C67" s="19"/>
      <c r="D67" s="38"/>
      <c r="E67" s="20"/>
      <c r="F67" s="20"/>
      <c r="G67" s="20"/>
      <c r="H67" s="20"/>
      <c r="I67" s="20"/>
      <c r="J67" s="19"/>
      <c r="K67" s="19"/>
      <c r="L67" s="19"/>
      <c r="M67" s="19"/>
      <c r="N67" s="19"/>
      <c r="O67" s="21"/>
      <c r="P67" s="21">
        <f>Tableau278[[#This Row],[MONTANT TOTAL DEMANDÉ HT]]*1.2</f>
        <v>0</v>
      </c>
      <c r="Q67" s="20"/>
      <c r="R67" s="20"/>
      <c r="S67" s="20"/>
      <c r="T67" s="19"/>
      <c r="U67" s="19"/>
      <c r="V67" s="21"/>
      <c r="W67" s="42">
        <f>Tableau278[[#This Row],[MONTANT RECU TTC]]-Tableau278[[#This Row],[MONTANT TOTAL DEMANDÉ TTC]]</f>
        <v>0</v>
      </c>
      <c r="X67" s="20"/>
    </row>
    <row r="68" spans="1:24" ht="18.75" x14ac:dyDescent="0.25">
      <c r="A68" s="92"/>
      <c r="B68" s="18"/>
      <c r="C68" s="19"/>
      <c r="D68" s="38"/>
      <c r="E68" s="20"/>
      <c r="F68" s="20"/>
      <c r="G68" s="20"/>
      <c r="H68" s="20"/>
      <c r="I68" s="20"/>
      <c r="J68" s="19"/>
      <c r="K68" s="19"/>
      <c r="L68" s="19"/>
      <c r="M68" s="19"/>
      <c r="N68" s="19"/>
      <c r="O68" s="21"/>
      <c r="P68" s="21">
        <f>Tableau278[[#This Row],[MONTANT TOTAL DEMANDÉ HT]]*1.2</f>
        <v>0</v>
      </c>
      <c r="Q68" s="20"/>
      <c r="R68" s="20"/>
      <c r="S68" s="20"/>
      <c r="T68" s="19"/>
      <c r="U68" s="19"/>
      <c r="V68" s="21"/>
      <c r="W68" s="42">
        <f>Tableau278[[#This Row],[MONTANT RECU TTC]]-Tableau278[[#This Row],[MONTANT TOTAL DEMANDÉ TTC]]</f>
        <v>0</v>
      </c>
      <c r="X68" s="20"/>
    </row>
    <row r="69" spans="1:24" ht="18.75" x14ac:dyDescent="0.25">
      <c r="A69" s="92"/>
      <c r="B69" s="18"/>
      <c r="C69" s="19"/>
      <c r="D69" s="38"/>
      <c r="E69" s="20"/>
      <c r="F69" s="20"/>
      <c r="G69" s="20"/>
      <c r="H69" s="20"/>
      <c r="I69" s="20"/>
      <c r="J69" s="19"/>
      <c r="K69" s="19"/>
      <c r="L69" s="19"/>
      <c r="M69" s="19"/>
      <c r="N69" s="19"/>
      <c r="O69" s="21"/>
      <c r="P69" s="21">
        <f>Tableau278[[#This Row],[MONTANT TOTAL DEMANDÉ HT]]*1.2</f>
        <v>0</v>
      </c>
      <c r="Q69" s="20"/>
      <c r="R69" s="20"/>
      <c r="S69" s="20"/>
      <c r="T69" s="19"/>
      <c r="U69" s="19"/>
      <c r="V69" s="21"/>
      <c r="W69" s="42">
        <f>Tableau278[[#This Row],[MONTANT RECU TTC]]-Tableau278[[#This Row],[MONTANT TOTAL DEMANDÉ TTC]]</f>
        <v>0</v>
      </c>
      <c r="X69" s="20"/>
    </row>
    <row r="70" spans="1:24" ht="18.75" x14ac:dyDescent="0.25">
      <c r="A70" s="92"/>
      <c r="B70" s="18"/>
      <c r="C70" s="19"/>
      <c r="D70" s="38"/>
      <c r="E70" s="20"/>
      <c r="F70" s="20"/>
      <c r="G70" s="20"/>
      <c r="H70" s="20"/>
      <c r="I70" s="20"/>
      <c r="J70" s="19"/>
      <c r="K70" s="19"/>
      <c r="L70" s="19"/>
      <c r="M70" s="19"/>
      <c r="N70" s="19"/>
      <c r="O70" s="21"/>
      <c r="P70" s="21">
        <f>Tableau278[[#This Row],[MONTANT TOTAL DEMANDÉ HT]]*1.2</f>
        <v>0</v>
      </c>
      <c r="Q70" s="20"/>
      <c r="R70" s="20"/>
      <c r="S70" s="20"/>
      <c r="T70" s="19"/>
      <c r="U70" s="19"/>
      <c r="V70" s="21"/>
      <c r="W70" s="42">
        <f>Tableau278[[#This Row],[MONTANT RECU TTC]]-Tableau278[[#This Row],[MONTANT TOTAL DEMANDÉ TTC]]</f>
        <v>0</v>
      </c>
      <c r="X70" s="20"/>
    </row>
    <row r="71" spans="1:24" ht="18.75" x14ac:dyDescent="0.25">
      <c r="A71" s="92"/>
      <c r="B71" s="18"/>
      <c r="C71" s="19"/>
      <c r="D71" s="38"/>
      <c r="E71" s="20"/>
      <c r="F71" s="20"/>
      <c r="G71" s="20"/>
      <c r="H71" s="20"/>
      <c r="I71" s="20"/>
      <c r="J71" s="19"/>
      <c r="K71" s="19"/>
      <c r="L71" s="19"/>
      <c r="M71" s="19"/>
      <c r="N71" s="19"/>
      <c r="O71" s="21"/>
      <c r="P71" s="21">
        <f>Tableau278[[#This Row],[MONTANT TOTAL DEMANDÉ HT]]*1.2</f>
        <v>0</v>
      </c>
      <c r="Q71" s="20"/>
      <c r="R71" s="20"/>
      <c r="S71" s="20"/>
      <c r="T71" s="19"/>
      <c r="U71" s="19"/>
      <c r="V71" s="21"/>
      <c r="W71" s="42">
        <f>Tableau278[[#This Row],[MONTANT RECU TTC]]-Tableau278[[#This Row],[MONTANT TOTAL DEMANDÉ TTC]]</f>
        <v>0</v>
      </c>
      <c r="X71" s="20"/>
    </row>
    <row r="72" spans="1:24" ht="18.75" x14ac:dyDescent="0.25">
      <c r="A72" s="92"/>
      <c r="B72" s="18"/>
      <c r="C72" s="19"/>
      <c r="D72" s="38"/>
      <c r="E72" s="20"/>
      <c r="F72" s="20"/>
      <c r="G72" s="20"/>
      <c r="H72" s="20"/>
      <c r="I72" s="20"/>
      <c r="J72" s="19"/>
      <c r="K72" s="19"/>
      <c r="L72" s="19"/>
      <c r="M72" s="19"/>
      <c r="N72" s="19"/>
      <c r="O72" s="21"/>
      <c r="P72" s="21">
        <f>Tableau278[[#This Row],[MONTANT TOTAL DEMANDÉ HT]]*1.2</f>
        <v>0</v>
      </c>
      <c r="Q72" s="20"/>
      <c r="R72" s="20"/>
      <c r="S72" s="20"/>
      <c r="T72" s="19"/>
      <c r="U72" s="19"/>
      <c r="V72" s="21"/>
      <c r="W72" s="42">
        <f>Tableau278[[#This Row],[MONTANT RECU TTC]]-Tableau278[[#This Row],[MONTANT TOTAL DEMANDÉ TTC]]</f>
        <v>0</v>
      </c>
      <c r="X72" s="20"/>
    </row>
    <row r="73" spans="1:24" ht="18.75" x14ac:dyDescent="0.25">
      <c r="A73" s="92"/>
      <c r="B73" s="18"/>
      <c r="C73" s="19"/>
      <c r="D73" s="38"/>
      <c r="E73" s="20"/>
      <c r="F73" s="20"/>
      <c r="G73" s="20"/>
      <c r="H73" s="20"/>
      <c r="I73" s="20"/>
      <c r="J73" s="19"/>
      <c r="K73" s="19"/>
      <c r="L73" s="19"/>
      <c r="M73" s="19"/>
      <c r="N73" s="19"/>
      <c r="O73" s="21"/>
      <c r="P73" s="21">
        <f>Tableau278[[#This Row],[MONTANT TOTAL DEMANDÉ HT]]*1.2</f>
        <v>0</v>
      </c>
      <c r="Q73" s="20"/>
      <c r="R73" s="20"/>
      <c r="S73" s="20"/>
      <c r="T73" s="19"/>
      <c r="U73" s="19"/>
      <c r="V73" s="21"/>
      <c r="W73" s="42">
        <f>Tableau278[[#This Row],[MONTANT RECU TTC]]-Tableau278[[#This Row],[MONTANT TOTAL DEMANDÉ TTC]]</f>
        <v>0</v>
      </c>
      <c r="X73" s="20"/>
    </row>
    <row r="74" spans="1:24" ht="18.75" x14ac:dyDescent="0.25">
      <c r="A74" s="92"/>
      <c r="B74" s="18"/>
      <c r="C74" s="19"/>
      <c r="D74" s="38"/>
      <c r="E74" s="20"/>
      <c r="F74" s="20"/>
      <c r="G74" s="20"/>
      <c r="H74" s="20"/>
      <c r="I74" s="20"/>
      <c r="J74" s="19"/>
      <c r="K74" s="19"/>
      <c r="L74" s="19"/>
      <c r="M74" s="19"/>
      <c r="N74" s="19"/>
      <c r="O74" s="21"/>
      <c r="P74" s="21">
        <f>Tableau278[[#This Row],[MONTANT TOTAL DEMANDÉ HT]]*1.2</f>
        <v>0</v>
      </c>
      <c r="Q74" s="20"/>
      <c r="R74" s="20"/>
      <c r="S74" s="20"/>
      <c r="T74" s="19"/>
      <c r="U74" s="19"/>
      <c r="V74" s="21"/>
      <c r="W74" s="42">
        <f>Tableau278[[#This Row],[MONTANT RECU TTC]]-Tableau278[[#This Row],[MONTANT TOTAL DEMANDÉ TTC]]</f>
        <v>0</v>
      </c>
      <c r="X74" s="20"/>
    </row>
    <row r="75" spans="1:24" ht="18.75" x14ac:dyDescent="0.25">
      <c r="A75" s="92"/>
      <c r="B75" s="18"/>
      <c r="C75" s="19"/>
      <c r="D75" s="38"/>
      <c r="E75" s="20"/>
      <c r="F75" s="20"/>
      <c r="G75" s="20"/>
      <c r="H75" s="20"/>
      <c r="I75" s="20"/>
      <c r="J75" s="19"/>
      <c r="K75" s="19"/>
      <c r="L75" s="19"/>
      <c r="M75" s="19"/>
      <c r="N75" s="19"/>
      <c r="O75" s="21"/>
      <c r="P75" s="21">
        <f>Tableau278[[#This Row],[MONTANT TOTAL DEMANDÉ HT]]*1.2</f>
        <v>0</v>
      </c>
      <c r="Q75" s="20"/>
      <c r="R75" s="20"/>
      <c r="S75" s="20"/>
      <c r="T75" s="19"/>
      <c r="U75" s="19"/>
      <c r="V75" s="21"/>
      <c r="W75" s="42">
        <f>Tableau278[[#This Row],[MONTANT RECU TTC]]-Tableau278[[#This Row],[MONTANT TOTAL DEMANDÉ TTC]]</f>
        <v>0</v>
      </c>
      <c r="X75" s="20"/>
    </row>
    <row r="76" spans="1:24" ht="18.75" x14ac:dyDescent="0.25">
      <c r="A76" s="92"/>
      <c r="B76" s="18"/>
      <c r="C76" s="19"/>
      <c r="D76" s="38"/>
      <c r="E76" s="20"/>
      <c r="F76" s="20"/>
      <c r="G76" s="20"/>
      <c r="H76" s="20"/>
      <c r="I76" s="20"/>
      <c r="J76" s="19"/>
      <c r="K76" s="19"/>
      <c r="L76" s="19"/>
      <c r="M76" s="19"/>
      <c r="N76" s="19"/>
      <c r="O76" s="21"/>
      <c r="P76" s="21">
        <f>Tableau278[[#This Row],[MONTANT TOTAL DEMANDÉ HT]]*1.2</f>
        <v>0</v>
      </c>
      <c r="Q76" s="20"/>
      <c r="R76" s="20"/>
      <c r="S76" s="20"/>
      <c r="T76" s="19"/>
      <c r="U76" s="19"/>
      <c r="V76" s="21"/>
      <c r="W76" s="42">
        <f>Tableau278[[#This Row],[MONTANT RECU TTC]]-Tableau278[[#This Row],[MONTANT TOTAL DEMANDÉ TTC]]</f>
        <v>0</v>
      </c>
      <c r="X76" s="20"/>
    </row>
    <row r="77" spans="1:24" ht="18.75" x14ac:dyDescent="0.25">
      <c r="A77" s="92"/>
      <c r="B77" s="18"/>
      <c r="C77" s="19"/>
      <c r="D77" s="38"/>
      <c r="E77" s="20"/>
      <c r="F77" s="20"/>
      <c r="G77" s="20"/>
      <c r="H77" s="20"/>
      <c r="I77" s="20"/>
      <c r="J77" s="19"/>
      <c r="K77" s="19"/>
      <c r="L77" s="19"/>
      <c r="M77" s="19"/>
      <c r="N77" s="19"/>
      <c r="O77" s="21"/>
      <c r="P77" s="21">
        <f>Tableau278[[#This Row],[MONTANT TOTAL DEMANDÉ HT]]*1.2</f>
        <v>0</v>
      </c>
      <c r="Q77" s="20"/>
      <c r="R77" s="20"/>
      <c r="S77" s="20"/>
      <c r="T77" s="19"/>
      <c r="U77" s="19"/>
      <c r="V77" s="21"/>
      <c r="W77" s="42">
        <f>Tableau278[[#This Row],[MONTANT RECU TTC]]-Tableau278[[#This Row],[MONTANT TOTAL DEMANDÉ TTC]]</f>
        <v>0</v>
      </c>
      <c r="X77" s="20"/>
    </row>
    <row r="78" spans="1:24" ht="18.75" x14ac:dyDescent="0.25">
      <c r="A78" s="92"/>
      <c r="B78" s="18"/>
      <c r="C78" s="19"/>
      <c r="D78" s="38"/>
      <c r="E78" s="20"/>
      <c r="F78" s="20"/>
      <c r="G78" s="20"/>
      <c r="H78" s="20"/>
      <c r="I78" s="20"/>
      <c r="J78" s="19"/>
      <c r="K78" s="19"/>
      <c r="L78" s="19"/>
      <c r="M78" s="19"/>
      <c r="N78" s="19"/>
      <c r="O78" s="21"/>
      <c r="P78" s="21">
        <f>Tableau278[[#This Row],[MONTANT TOTAL DEMANDÉ HT]]*1.2</f>
        <v>0</v>
      </c>
      <c r="Q78" s="20"/>
      <c r="R78" s="20"/>
      <c r="S78" s="20"/>
      <c r="T78" s="19"/>
      <c r="U78" s="19"/>
      <c r="V78" s="21"/>
      <c r="W78" s="42">
        <f>Tableau278[[#This Row],[MONTANT RECU TTC]]-Tableau278[[#This Row],[MONTANT TOTAL DEMANDÉ TTC]]</f>
        <v>0</v>
      </c>
      <c r="X78" s="20"/>
    </row>
    <row r="79" spans="1:24" ht="18.75" x14ac:dyDescent="0.25">
      <c r="A79" s="92"/>
      <c r="B79" s="18"/>
      <c r="C79" s="19"/>
      <c r="D79" s="38"/>
      <c r="E79" s="20"/>
      <c r="F79" s="20"/>
      <c r="G79" s="20"/>
      <c r="H79" s="20"/>
      <c r="I79" s="20"/>
      <c r="J79" s="19"/>
      <c r="K79" s="19"/>
      <c r="L79" s="19"/>
      <c r="M79" s="19"/>
      <c r="N79" s="19"/>
      <c r="O79" s="21"/>
      <c r="P79" s="21">
        <f>Tableau278[[#This Row],[MONTANT TOTAL DEMANDÉ HT]]*1.2</f>
        <v>0</v>
      </c>
      <c r="Q79" s="20"/>
      <c r="R79" s="20"/>
      <c r="S79" s="20"/>
      <c r="T79" s="19"/>
      <c r="U79" s="19"/>
      <c r="V79" s="21"/>
      <c r="W79" s="42">
        <f>Tableau278[[#This Row],[MONTANT RECU TTC]]-Tableau278[[#This Row],[MONTANT TOTAL DEMANDÉ TTC]]</f>
        <v>0</v>
      </c>
      <c r="X79" s="20"/>
    </row>
    <row r="80" spans="1:24" ht="18.75" x14ac:dyDescent="0.25">
      <c r="A80" s="92"/>
      <c r="B80" s="18"/>
      <c r="C80" s="19"/>
      <c r="D80" s="38"/>
      <c r="E80" s="20"/>
      <c r="F80" s="20"/>
      <c r="G80" s="20"/>
      <c r="H80" s="20"/>
      <c r="I80" s="20"/>
      <c r="J80" s="19"/>
      <c r="K80" s="19"/>
      <c r="L80" s="19"/>
      <c r="M80" s="19"/>
      <c r="N80" s="19"/>
      <c r="O80" s="21"/>
      <c r="P80" s="21">
        <f>Tableau278[[#This Row],[MONTANT TOTAL DEMANDÉ HT]]*1.2</f>
        <v>0</v>
      </c>
      <c r="Q80" s="20"/>
      <c r="R80" s="20"/>
      <c r="S80" s="20"/>
      <c r="T80" s="19"/>
      <c r="U80" s="19"/>
      <c r="V80" s="21"/>
      <c r="W80" s="42">
        <f>Tableau278[[#This Row],[MONTANT RECU TTC]]-Tableau278[[#This Row],[MONTANT TOTAL DEMANDÉ TTC]]</f>
        <v>0</v>
      </c>
      <c r="X80" s="20"/>
    </row>
    <row r="81" spans="1:24" ht="18.75" x14ac:dyDescent="0.25">
      <c r="A81" s="92"/>
      <c r="B81" s="18"/>
      <c r="C81" s="19"/>
      <c r="D81" s="38"/>
      <c r="E81" s="20"/>
      <c r="F81" s="20"/>
      <c r="G81" s="20"/>
      <c r="H81" s="20"/>
      <c r="I81" s="20"/>
      <c r="J81" s="19"/>
      <c r="K81" s="19"/>
      <c r="L81" s="19"/>
      <c r="M81" s="19"/>
      <c r="N81" s="19"/>
      <c r="O81" s="21"/>
      <c r="P81" s="21">
        <f>Tableau278[[#This Row],[MONTANT TOTAL DEMANDÉ HT]]*1.2</f>
        <v>0</v>
      </c>
      <c r="Q81" s="20"/>
      <c r="R81" s="20"/>
      <c r="S81" s="20"/>
      <c r="T81" s="19"/>
      <c r="U81" s="19"/>
      <c r="V81" s="21"/>
      <c r="W81" s="42">
        <f>Tableau278[[#This Row],[MONTANT RECU TTC]]-Tableau278[[#This Row],[MONTANT TOTAL DEMANDÉ TTC]]</f>
        <v>0</v>
      </c>
      <c r="X81" s="20"/>
    </row>
    <row r="82" spans="1:24" ht="18.75" x14ac:dyDescent="0.25">
      <c r="A82" s="92"/>
      <c r="B82" s="18"/>
      <c r="C82" s="19"/>
      <c r="D82" s="38"/>
      <c r="E82" s="20"/>
      <c r="F82" s="20"/>
      <c r="G82" s="20"/>
      <c r="H82" s="20"/>
      <c r="I82" s="20"/>
      <c r="J82" s="19"/>
      <c r="K82" s="19"/>
      <c r="L82" s="19"/>
      <c r="M82" s="19"/>
      <c r="N82" s="19"/>
      <c r="O82" s="21"/>
      <c r="P82" s="21">
        <f>Tableau278[[#This Row],[MONTANT TOTAL DEMANDÉ HT]]*1.2</f>
        <v>0</v>
      </c>
      <c r="Q82" s="20"/>
      <c r="R82" s="20"/>
      <c r="S82" s="20"/>
      <c r="T82" s="19"/>
      <c r="U82" s="19"/>
      <c r="V82" s="21"/>
      <c r="W82" s="42">
        <f>Tableau278[[#This Row],[MONTANT RECU TTC]]-Tableau278[[#This Row],[MONTANT TOTAL DEMANDÉ TTC]]</f>
        <v>0</v>
      </c>
      <c r="X82" s="20"/>
    </row>
    <row r="83" spans="1:24" ht="18.75" x14ac:dyDescent="0.25">
      <c r="A83" s="92"/>
      <c r="B83" s="18"/>
      <c r="C83" s="19"/>
      <c r="D83" s="38"/>
      <c r="E83" s="20"/>
      <c r="F83" s="20"/>
      <c r="G83" s="20"/>
      <c r="H83" s="20"/>
      <c r="I83" s="20"/>
      <c r="J83" s="19"/>
      <c r="K83" s="19"/>
      <c r="L83" s="19"/>
      <c r="M83" s="19"/>
      <c r="N83" s="19"/>
      <c r="O83" s="21"/>
      <c r="P83" s="21">
        <f>Tableau278[[#This Row],[MONTANT TOTAL DEMANDÉ HT]]*1.2</f>
        <v>0</v>
      </c>
      <c r="Q83" s="20"/>
      <c r="R83" s="20"/>
      <c r="S83" s="20"/>
      <c r="T83" s="19"/>
      <c r="U83" s="19"/>
      <c r="V83" s="21"/>
      <c r="W83" s="42">
        <f>Tableau278[[#This Row],[MONTANT RECU TTC]]-Tableau278[[#This Row],[MONTANT TOTAL DEMANDÉ TTC]]</f>
        <v>0</v>
      </c>
      <c r="X83" s="20"/>
    </row>
    <row r="84" spans="1:24" ht="18.75" x14ac:dyDescent="0.25">
      <c r="A84" s="92"/>
      <c r="B84" s="18"/>
      <c r="C84" s="19"/>
      <c r="D84" s="38"/>
      <c r="E84" s="20"/>
      <c r="F84" s="20"/>
      <c r="G84" s="20"/>
      <c r="H84" s="20"/>
      <c r="I84" s="20"/>
      <c r="J84" s="19"/>
      <c r="K84" s="19"/>
      <c r="L84" s="19"/>
      <c r="M84" s="19"/>
      <c r="N84" s="19"/>
      <c r="O84" s="21"/>
      <c r="P84" s="21">
        <f>Tableau278[[#This Row],[MONTANT TOTAL DEMANDÉ HT]]*1.2</f>
        <v>0</v>
      </c>
      <c r="Q84" s="20"/>
      <c r="R84" s="20"/>
      <c r="S84" s="20"/>
      <c r="T84" s="19"/>
      <c r="U84" s="19"/>
      <c r="V84" s="21"/>
      <c r="W84" s="42">
        <f>Tableau278[[#This Row],[MONTANT RECU TTC]]-Tableau278[[#This Row],[MONTANT TOTAL DEMANDÉ TTC]]</f>
        <v>0</v>
      </c>
      <c r="X84" s="20"/>
    </row>
    <row r="85" spans="1:24" ht="18.75" x14ac:dyDescent="0.25">
      <c r="A85" s="92"/>
      <c r="B85" s="18"/>
      <c r="C85" s="19"/>
      <c r="D85" s="38"/>
      <c r="E85" s="20"/>
      <c r="F85" s="20"/>
      <c r="G85" s="20"/>
      <c r="H85" s="20"/>
      <c r="I85" s="20"/>
      <c r="J85" s="19"/>
      <c r="K85" s="19"/>
      <c r="L85" s="19"/>
      <c r="M85" s="19"/>
      <c r="N85" s="19"/>
      <c r="O85" s="21"/>
      <c r="P85" s="21">
        <f>Tableau278[[#This Row],[MONTANT TOTAL DEMANDÉ HT]]*1.2</f>
        <v>0</v>
      </c>
      <c r="Q85" s="20"/>
      <c r="R85" s="20"/>
      <c r="S85" s="20"/>
      <c r="T85" s="19"/>
      <c r="U85" s="19"/>
      <c r="V85" s="21"/>
      <c r="W85" s="42">
        <f>Tableau278[[#This Row],[MONTANT RECU TTC]]-Tableau278[[#This Row],[MONTANT TOTAL DEMANDÉ TTC]]</f>
        <v>0</v>
      </c>
      <c r="X85" s="20"/>
    </row>
    <row r="86" spans="1:24" ht="18.75" x14ac:dyDescent="0.25">
      <c r="A86" s="92"/>
      <c r="B86" s="18"/>
      <c r="C86" s="19"/>
      <c r="D86" s="38"/>
      <c r="E86" s="20"/>
      <c r="F86" s="20"/>
      <c r="G86" s="20"/>
      <c r="H86" s="20"/>
      <c r="I86" s="20"/>
      <c r="J86" s="19"/>
      <c r="K86" s="19"/>
      <c r="L86" s="19"/>
      <c r="M86" s="19"/>
      <c r="N86" s="19"/>
      <c r="O86" s="21"/>
      <c r="P86" s="21">
        <f>Tableau278[[#This Row],[MONTANT TOTAL DEMANDÉ HT]]*1.2</f>
        <v>0</v>
      </c>
      <c r="Q86" s="20"/>
      <c r="R86" s="20"/>
      <c r="S86" s="20"/>
      <c r="T86" s="19"/>
      <c r="U86" s="19"/>
      <c r="V86" s="21"/>
      <c r="W86" s="42">
        <f>Tableau278[[#This Row],[MONTANT RECU TTC]]-Tableau278[[#This Row],[MONTANT TOTAL DEMANDÉ TTC]]</f>
        <v>0</v>
      </c>
      <c r="X86" s="20"/>
    </row>
    <row r="87" spans="1:24" ht="18.75" x14ac:dyDescent="0.25">
      <c r="A87" s="92"/>
      <c r="B87" s="18"/>
      <c r="C87" s="19"/>
      <c r="D87" s="38"/>
      <c r="E87" s="20"/>
      <c r="F87" s="20"/>
      <c r="G87" s="20"/>
      <c r="H87" s="20"/>
      <c r="I87" s="20"/>
      <c r="J87" s="19"/>
      <c r="K87" s="19"/>
      <c r="L87" s="19"/>
      <c r="M87" s="19"/>
      <c r="N87" s="19"/>
      <c r="O87" s="21"/>
      <c r="P87" s="21">
        <f>Tableau278[[#This Row],[MONTANT TOTAL DEMANDÉ HT]]*1.2</f>
        <v>0</v>
      </c>
      <c r="Q87" s="20"/>
      <c r="R87" s="20"/>
      <c r="S87" s="20"/>
      <c r="T87" s="19"/>
      <c r="U87" s="19"/>
      <c r="V87" s="21"/>
      <c r="W87" s="42">
        <f>Tableau278[[#This Row],[MONTANT RECU TTC]]-Tableau278[[#This Row],[MONTANT TOTAL DEMANDÉ TTC]]</f>
        <v>0</v>
      </c>
      <c r="X87" s="20"/>
    </row>
    <row r="88" spans="1:24" ht="18.75" x14ac:dyDescent="0.25">
      <c r="A88" s="92"/>
      <c r="B88" s="18"/>
      <c r="C88" s="19"/>
      <c r="D88" s="38"/>
      <c r="E88" s="20"/>
      <c r="F88" s="20"/>
      <c r="G88" s="20"/>
      <c r="H88" s="20"/>
      <c r="I88" s="20"/>
      <c r="J88" s="19"/>
      <c r="K88" s="19"/>
      <c r="L88" s="19"/>
      <c r="M88" s="19"/>
      <c r="N88" s="19"/>
      <c r="O88" s="21"/>
      <c r="P88" s="21">
        <f>Tableau278[[#This Row],[MONTANT TOTAL DEMANDÉ HT]]*1.2</f>
        <v>0</v>
      </c>
      <c r="Q88" s="20"/>
      <c r="R88" s="20"/>
      <c r="S88" s="20"/>
      <c r="T88" s="19"/>
      <c r="U88" s="19"/>
      <c r="V88" s="21"/>
      <c r="W88" s="42">
        <f>Tableau278[[#This Row],[MONTANT RECU TTC]]-Tableau278[[#This Row],[MONTANT TOTAL DEMANDÉ TTC]]</f>
        <v>0</v>
      </c>
      <c r="X88" s="20"/>
    </row>
    <row r="89" spans="1:24" ht="18.75" x14ac:dyDescent="0.25">
      <c r="A89" s="92"/>
      <c r="B89" s="18"/>
      <c r="C89" s="19"/>
      <c r="D89" s="38"/>
      <c r="E89" s="20"/>
      <c r="F89" s="20"/>
      <c r="G89" s="20"/>
      <c r="H89" s="20"/>
      <c r="I89" s="20"/>
      <c r="J89" s="19"/>
      <c r="K89" s="19"/>
      <c r="L89" s="19"/>
      <c r="M89" s="19"/>
      <c r="N89" s="19"/>
      <c r="O89" s="21"/>
      <c r="P89" s="21">
        <f>Tableau278[[#This Row],[MONTANT TOTAL DEMANDÉ HT]]*1.2</f>
        <v>0</v>
      </c>
      <c r="Q89" s="20"/>
      <c r="R89" s="20"/>
      <c r="S89" s="20"/>
      <c r="T89" s="19"/>
      <c r="U89" s="19"/>
      <c r="V89" s="21"/>
      <c r="W89" s="42">
        <f>Tableau278[[#This Row],[MONTANT RECU TTC]]-Tableau278[[#This Row],[MONTANT TOTAL DEMANDÉ TTC]]</f>
        <v>0</v>
      </c>
      <c r="X89" s="20"/>
    </row>
    <row r="90" spans="1:24" ht="18.75" x14ac:dyDescent="0.25">
      <c r="A90" s="92"/>
      <c r="B90" s="18"/>
      <c r="C90" s="19"/>
      <c r="D90" s="38"/>
      <c r="E90" s="20"/>
      <c r="F90" s="20"/>
      <c r="G90" s="20"/>
      <c r="H90" s="20"/>
      <c r="I90" s="20"/>
      <c r="J90" s="19"/>
      <c r="K90" s="19"/>
      <c r="L90" s="19"/>
      <c r="M90" s="19"/>
      <c r="N90" s="19"/>
      <c r="O90" s="21"/>
      <c r="P90" s="21">
        <f>Tableau278[[#This Row],[MONTANT TOTAL DEMANDÉ HT]]*1.2</f>
        <v>0</v>
      </c>
      <c r="Q90" s="20"/>
      <c r="R90" s="20"/>
      <c r="S90" s="20"/>
      <c r="T90" s="19"/>
      <c r="U90" s="19"/>
      <c r="V90" s="21"/>
      <c r="W90" s="42">
        <f>Tableau278[[#This Row],[MONTANT RECU TTC]]-Tableau278[[#This Row],[MONTANT TOTAL DEMANDÉ TTC]]</f>
        <v>0</v>
      </c>
      <c r="X90" s="20"/>
    </row>
    <row r="91" spans="1:24" ht="18.75" x14ac:dyDescent="0.25">
      <c r="A91" s="92"/>
      <c r="B91" s="18"/>
      <c r="C91" s="19"/>
      <c r="D91" s="38"/>
      <c r="E91" s="20"/>
      <c r="F91" s="20"/>
      <c r="G91" s="20"/>
      <c r="H91" s="20"/>
      <c r="I91" s="20"/>
      <c r="J91" s="19"/>
      <c r="K91" s="19"/>
      <c r="L91" s="19"/>
      <c r="M91" s="19"/>
      <c r="N91" s="19"/>
      <c r="O91" s="21"/>
      <c r="P91" s="21">
        <f>Tableau278[[#This Row],[MONTANT TOTAL DEMANDÉ HT]]*1.2</f>
        <v>0</v>
      </c>
      <c r="Q91" s="20"/>
      <c r="R91" s="20"/>
      <c r="S91" s="20"/>
      <c r="T91" s="19"/>
      <c r="U91" s="19"/>
      <c r="V91" s="21"/>
      <c r="W91" s="42">
        <f>Tableau278[[#This Row],[MONTANT RECU TTC]]-Tableau278[[#This Row],[MONTANT TOTAL DEMANDÉ TTC]]</f>
        <v>0</v>
      </c>
      <c r="X91" s="20"/>
    </row>
    <row r="92" spans="1:24" ht="18.75" x14ac:dyDescent="0.25">
      <c r="A92" s="92"/>
      <c r="B92" s="18"/>
      <c r="C92" s="19"/>
      <c r="D92" s="38"/>
      <c r="E92" s="20"/>
      <c r="F92" s="20"/>
      <c r="G92" s="20"/>
      <c r="H92" s="20"/>
      <c r="I92" s="20"/>
      <c r="J92" s="19"/>
      <c r="K92" s="19"/>
      <c r="L92" s="19"/>
      <c r="M92" s="19"/>
      <c r="N92" s="19"/>
      <c r="O92" s="21"/>
      <c r="P92" s="21">
        <f>Tableau278[[#This Row],[MONTANT TOTAL DEMANDÉ HT]]*1.2</f>
        <v>0</v>
      </c>
      <c r="Q92" s="20"/>
      <c r="R92" s="20"/>
      <c r="S92" s="20"/>
      <c r="T92" s="19"/>
      <c r="U92" s="19"/>
      <c r="V92" s="21"/>
      <c r="W92" s="42">
        <f>Tableau278[[#This Row],[MONTANT RECU TTC]]-Tableau278[[#This Row],[MONTANT TOTAL DEMANDÉ TTC]]</f>
        <v>0</v>
      </c>
      <c r="X92" s="20"/>
    </row>
    <row r="93" spans="1:24" ht="18.75" x14ac:dyDescent="0.25">
      <c r="A93" s="92"/>
      <c r="B93" s="18"/>
      <c r="C93" s="19"/>
      <c r="D93" s="38"/>
      <c r="E93" s="20"/>
      <c r="F93" s="20"/>
      <c r="G93" s="20"/>
      <c r="H93" s="20"/>
      <c r="I93" s="20"/>
      <c r="J93" s="19"/>
      <c r="K93" s="19"/>
      <c r="L93" s="19"/>
      <c r="M93" s="19"/>
      <c r="N93" s="19"/>
      <c r="O93" s="21"/>
      <c r="P93" s="21">
        <f>Tableau278[[#This Row],[MONTANT TOTAL DEMANDÉ HT]]*1.2</f>
        <v>0</v>
      </c>
      <c r="Q93" s="20"/>
      <c r="R93" s="20"/>
      <c r="S93" s="20"/>
      <c r="T93" s="19"/>
      <c r="U93" s="19"/>
      <c r="V93" s="21"/>
      <c r="W93" s="42">
        <f>Tableau278[[#This Row],[MONTANT RECU TTC]]-Tableau278[[#This Row],[MONTANT TOTAL DEMANDÉ TTC]]</f>
        <v>0</v>
      </c>
      <c r="X93" s="20"/>
    </row>
    <row r="94" spans="1:24" ht="18.75" x14ac:dyDescent="0.25">
      <c r="A94" s="92"/>
      <c r="B94" s="18"/>
      <c r="C94" s="19"/>
      <c r="D94" s="38"/>
      <c r="E94" s="20"/>
      <c r="F94" s="20"/>
      <c r="G94" s="20"/>
      <c r="H94" s="20"/>
      <c r="I94" s="20"/>
      <c r="J94" s="19"/>
      <c r="K94" s="19"/>
      <c r="L94" s="19"/>
      <c r="M94" s="19"/>
      <c r="N94" s="19"/>
      <c r="O94" s="21"/>
      <c r="P94" s="21">
        <f>Tableau278[[#This Row],[MONTANT TOTAL DEMANDÉ HT]]*1.2</f>
        <v>0</v>
      </c>
      <c r="Q94" s="20"/>
      <c r="R94" s="20"/>
      <c r="S94" s="20"/>
      <c r="T94" s="19"/>
      <c r="U94" s="19"/>
      <c r="V94" s="21"/>
      <c r="W94" s="42">
        <f>Tableau278[[#This Row],[MONTANT RECU TTC]]-Tableau278[[#This Row],[MONTANT TOTAL DEMANDÉ TTC]]</f>
        <v>0</v>
      </c>
      <c r="X94" s="20"/>
    </row>
    <row r="95" spans="1:24" ht="18.75" x14ac:dyDescent="0.25">
      <c r="A95" s="92"/>
      <c r="B95" s="18"/>
      <c r="C95" s="19"/>
      <c r="D95" s="38"/>
      <c r="E95" s="20"/>
      <c r="F95" s="20"/>
      <c r="G95" s="20"/>
      <c r="H95" s="20"/>
      <c r="I95" s="20"/>
      <c r="J95" s="19"/>
      <c r="K95" s="19"/>
      <c r="L95" s="19"/>
      <c r="M95" s="19"/>
      <c r="N95" s="19"/>
      <c r="O95" s="21"/>
      <c r="P95" s="21">
        <f>Tableau278[[#This Row],[MONTANT TOTAL DEMANDÉ HT]]*1.2</f>
        <v>0</v>
      </c>
      <c r="Q95" s="20"/>
      <c r="R95" s="20"/>
      <c r="S95" s="20"/>
      <c r="T95" s="19"/>
      <c r="U95" s="19"/>
      <c r="V95" s="21"/>
      <c r="W95" s="42">
        <f>Tableau278[[#This Row],[MONTANT RECU TTC]]-Tableau278[[#This Row],[MONTANT TOTAL DEMANDÉ TTC]]</f>
        <v>0</v>
      </c>
      <c r="X95" s="20"/>
    </row>
    <row r="96" spans="1:24" ht="18.75" x14ac:dyDescent="0.25">
      <c r="A96" s="92"/>
      <c r="B96" s="18"/>
      <c r="C96" s="19"/>
      <c r="D96" s="38"/>
      <c r="E96" s="20"/>
      <c r="F96" s="20"/>
      <c r="G96" s="20"/>
      <c r="H96" s="20"/>
      <c r="I96" s="20"/>
      <c r="J96" s="19"/>
      <c r="K96" s="19"/>
      <c r="L96" s="19"/>
      <c r="M96" s="19"/>
      <c r="N96" s="19"/>
      <c r="O96" s="21"/>
      <c r="P96" s="21">
        <f>Tableau278[[#This Row],[MONTANT TOTAL DEMANDÉ HT]]*1.2</f>
        <v>0</v>
      </c>
      <c r="Q96" s="20"/>
      <c r="R96" s="20"/>
      <c r="S96" s="20"/>
      <c r="T96" s="19"/>
      <c r="U96" s="19"/>
      <c r="V96" s="21"/>
      <c r="W96" s="42">
        <f>Tableau278[[#This Row],[MONTANT RECU TTC]]-Tableau278[[#This Row],[MONTANT TOTAL DEMANDÉ TTC]]</f>
        <v>0</v>
      </c>
      <c r="X96" s="20"/>
    </row>
    <row r="97" spans="1:24" ht="18.75" x14ac:dyDescent="0.25">
      <c r="A97" s="92"/>
      <c r="B97" s="18"/>
      <c r="C97" s="19"/>
      <c r="D97" s="38"/>
      <c r="E97" s="20"/>
      <c r="F97" s="20"/>
      <c r="G97" s="20"/>
      <c r="H97" s="20"/>
      <c r="I97" s="20"/>
      <c r="J97" s="19"/>
      <c r="K97" s="19"/>
      <c r="L97" s="19"/>
      <c r="M97" s="19"/>
      <c r="N97" s="19"/>
      <c r="O97" s="21"/>
      <c r="P97" s="21">
        <f>Tableau278[[#This Row],[MONTANT TOTAL DEMANDÉ HT]]*1.2</f>
        <v>0</v>
      </c>
      <c r="Q97" s="20"/>
      <c r="R97" s="20"/>
      <c r="S97" s="20"/>
      <c r="T97" s="19"/>
      <c r="U97" s="19"/>
      <c r="V97" s="21"/>
      <c r="W97" s="42">
        <f>Tableau278[[#This Row],[MONTANT RECU TTC]]-Tableau278[[#This Row],[MONTANT TOTAL DEMANDÉ TTC]]</f>
        <v>0</v>
      </c>
      <c r="X97" s="20"/>
    </row>
    <row r="98" spans="1:24" ht="18.75" x14ac:dyDescent="0.25">
      <c r="A98" s="92"/>
      <c r="B98" s="18"/>
      <c r="C98" s="19"/>
      <c r="D98" s="38"/>
      <c r="E98" s="20"/>
      <c r="F98" s="20"/>
      <c r="G98" s="20"/>
      <c r="H98" s="20"/>
      <c r="I98" s="20"/>
      <c r="J98" s="19"/>
      <c r="K98" s="19"/>
      <c r="L98" s="19"/>
      <c r="M98" s="19"/>
      <c r="N98" s="19"/>
      <c r="O98" s="21"/>
      <c r="P98" s="21">
        <f>Tableau278[[#This Row],[MONTANT TOTAL DEMANDÉ HT]]*1.2</f>
        <v>0</v>
      </c>
      <c r="Q98" s="20"/>
      <c r="R98" s="20"/>
      <c r="S98" s="20"/>
      <c r="T98" s="19"/>
      <c r="U98" s="19"/>
      <c r="V98" s="21"/>
      <c r="W98" s="42">
        <f>Tableau278[[#This Row],[MONTANT RECU TTC]]-Tableau278[[#This Row],[MONTANT TOTAL DEMANDÉ TTC]]</f>
        <v>0</v>
      </c>
      <c r="X98" s="20"/>
    </row>
    <row r="99" spans="1:24" ht="18.75" x14ac:dyDescent="0.25">
      <c r="A99" s="92"/>
      <c r="B99" s="18"/>
      <c r="C99" s="19"/>
      <c r="D99" s="38"/>
      <c r="E99" s="20"/>
      <c r="F99" s="20"/>
      <c r="G99" s="20"/>
      <c r="H99" s="20"/>
      <c r="I99" s="20"/>
      <c r="J99" s="19"/>
      <c r="K99" s="19"/>
      <c r="L99" s="19"/>
      <c r="M99" s="19"/>
      <c r="N99" s="19"/>
      <c r="O99" s="21"/>
      <c r="P99" s="21">
        <f>Tableau278[[#This Row],[MONTANT TOTAL DEMANDÉ HT]]*1.2</f>
        <v>0</v>
      </c>
      <c r="Q99" s="20"/>
      <c r="R99" s="20"/>
      <c r="S99" s="20"/>
      <c r="T99" s="19"/>
      <c r="U99" s="19"/>
      <c r="V99" s="21"/>
      <c r="W99" s="42">
        <f>Tableau278[[#This Row],[MONTANT RECU TTC]]-Tableau278[[#This Row],[MONTANT TOTAL DEMANDÉ TTC]]</f>
        <v>0</v>
      </c>
      <c r="X99" s="20"/>
    </row>
    <row r="100" spans="1:24" ht="18.75" x14ac:dyDescent="0.25">
      <c r="A100" s="92"/>
      <c r="B100" s="22"/>
      <c r="C100" s="23"/>
      <c r="D100" s="39"/>
      <c r="E100" s="24"/>
      <c r="F100" s="24"/>
      <c r="G100" s="24"/>
      <c r="H100" s="24"/>
      <c r="I100" s="24"/>
      <c r="J100" s="23"/>
      <c r="K100" s="23"/>
      <c r="L100" s="23"/>
      <c r="M100" s="23"/>
      <c r="N100" s="23"/>
      <c r="O100" s="21"/>
      <c r="P100" s="21">
        <f>Tableau278[[#This Row],[MONTANT TOTAL DEMANDÉ HT]]*1.2</f>
        <v>0</v>
      </c>
      <c r="Q100" s="20"/>
      <c r="R100" s="20"/>
      <c r="S100" s="20"/>
      <c r="T100" s="19"/>
      <c r="U100" s="19"/>
      <c r="V100" s="21"/>
      <c r="W100" s="42">
        <f>Tableau278[[#This Row],[MONTANT RECU TTC]]-Tableau278[[#This Row],[MONTANT TOTAL DEMANDÉ TTC]]</f>
        <v>0</v>
      </c>
      <c r="X100" s="24"/>
    </row>
    <row r="101" spans="1:24" x14ac:dyDescent="0.25">
      <c r="B101" s="4" t="s">
        <v>16</v>
      </c>
      <c r="C101" s="6"/>
      <c r="D101" s="5"/>
      <c r="E101" s="5"/>
      <c r="F101" s="5"/>
      <c r="G101" s="5"/>
      <c r="H101" s="5"/>
      <c r="I101" s="5"/>
      <c r="J101" s="6"/>
      <c r="K101" s="6"/>
      <c r="L101" s="6"/>
      <c r="M101" s="6"/>
      <c r="N101" s="6"/>
      <c r="O101" s="7">
        <f>SUBTOTAL(109,Tableau278[MONTANT TOTAL DEMANDÉ HT])</f>
        <v>0</v>
      </c>
      <c r="P101" s="7">
        <f>SUBTOTAL(109,Tableau278[MONTANT TOTAL DEMANDÉ TTC])</f>
        <v>0</v>
      </c>
      <c r="Q101" s="5"/>
      <c r="R101" s="5"/>
      <c r="S101" s="5"/>
      <c r="T101" s="5"/>
      <c r="U101" s="6"/>
      <c r="V101" s="7">
        <f>SUBTOTAL(109,Tableau278[MONTANT RECU TTC])</f>
        <v>0</v>
      </c>
      <c r="W101" s="7">
        <f>SUBTOTAL(109,Tableau278[RESTE A RECEVOIR])</f>
        <v>0</v>
      </c>
      <c r="X101" s="5"/>
    </row>
  </sheetData>
  <mergeCells count="2">
    <mergeCell ref="A3:A100"/>
    <mergeCell ref="B1:X1"/>
  </mergeCells>
  <conditionalFormatting sqref="N1:N1048576">
    <cfRule type="cellIs" dxfId="363" priority="1" operator="equal">
      <formula>"OUI"</formula>
    </cfRule>
    <cfRule type="cellIs" dxfId="362" priority="2" operator="equal">
      <formula>"NON"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W101"/>
  <sheetViews>
    <sheetView zoomScaleNormal="100" workbookViewId="0">
      <pane xSplit="1" ySplit="2" topLeftCell="O3" activePane="bottomRight" state="frozen"/>
      <selection pane="topRight" activeCell="B1" sqref="B1"/>
      <selection pane="bottomLeft" activeCell="A3" sqref="A3"/>
      <selection pane="bottomRight" activeCell="O4" sqref="O4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4" width="24.140625" customWidth="1"/>
    <col min="5" max="6" width="22.7109375" customWidth="1"/>
    <col min="7" max="7" width="16.7109375" customWidth="1"/>
    <col min="8" max="8" width="22.7109375" customWidth="1"/>
    <col min="9" max="9" width="22.85546875" customWidth="1"/>
    <col min="10" max="11" width="26.7109375" customWidth="1"/>
    <col min="12" max="13" width="18.7109375" customWidth="1"/>
    <col min="14" max="14" width="10.7109375" customWidth="1"/>
    <col min="15" max="16" width="18.7109375" customWidth="1"/>
    <col min="17" max="18" width="17.140625" customWidth="1"/>
    <col min="19" max="20" width="26.7109375" style="46" customWidth="1"/>
    <col min="21" max="21" width="18.7109375" style="44" customWidth="1"/>
    <col min="22" max="22" width="19.85546875" style="44" customWidth="1"/>
    <col min="23" max="23" width="18.7109375" customWidth="1"/>
    <col min="24" max="24" width="19" customWidth="1"/>
    <col min="25" max="25" width="19.5703125" customWidth="1"/>
  </cols>
  <sheetData>
    <row r="1" spans="1:23" ht="61.5" customHeight="1" x14ac:dyDescent="0.25">
      <c r="A1" s="70"/>
      <c r="B1" s="99" t="s">
        <v>21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</row>
    <row r="2" spans="1:23" ht="60" customHeight="1" x14ac:dyDescent="0.25">
      <c r="A2" s="70"/>
      <c r="B2" s="13" t="s">
        <v>0</v>
      </c>
      <c r="C2" s="45" t="s">
        <v>1</v>
      </c>
      <c r="D2" s="14" t="s">
        <v>2</v>
      </c>
      <c r="E2" s="14" t="s">
        <v>3</v>
      </c>
      <c r="F2" s="14" t="s">
        <v>24</v>
      </c>
      <c r="G2" s="14" t="s">
        <v>27</v>
      </c>
      <c r="H2" s="14" t="s">
        <v>26</v>
      </c>
      <c r="I2" s="14" t="s">
        <v>11</v>
      </c>
      <c r="J2" s="14" t="s">
        <v>14</v>
      </c>
      <c r="K2" s="14" t="s">
        <v>28</v>
      </c>
      <c r="L2" s="14" t="s">
        <v>9</v>
      </c>
      <c r="M2" s="15" t="s">
        <v>10</v>
      </c>
      <c r="N2" s="14" t="s">
        <v>12</v>
      </c>
      <c r="O2" s="43" t="s">
        <v>4</v>
      </c>
      <c r="P2" s="43" t="s">
        <v>5</v>
      </c>
      <c r="Q2" s="14" t="s">
        <v>13</v>
      </c>
      <c r="R2" s="14" t="s">
        <v>29</v>
      </c>
      <c r="S2" s="45" t="s">
        <v>34</v>
      </c>
      <c r="T2" s="45" t="s">
        <v>7</v>
      </c>
      <c r="U2" s="43" t="s">
        <v>8</v>
      </c>
      <c r="V2" s="43" t="s">
        <v>15</v>
      </c>
      <c r="W2" s="14" t="s">
        <v>25</v>
      </c>
    </row>
    <row r="3" spans="1:23" ht="18.75" customHeight="1" x14ac:dyDescent="0.25">
      <c r="A3" s="97" t="s">
        <v>21</v>
      </c>
      <c r="B3" s="26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29">
        <f>Tableau26[[#This Row],[MONTANT TOTAL DEMANDÉ HT]]*1.2</f>
        <v>0</v>
      </c>
      <c r="Q3" s="28"/>
      <c r="R3" s="28"/>
      <c r="S3" s="27"/>
      <c r="T3" s="27"/>
      <c r="U3" s="29"/>
      <c r="V3" s="47">
        <f>Tableau26[[#This Row],[MONTANT RECU TTC]]-Tableau26[[#This Row],[MONTANT TOTAL DEMANDÉ TTC]]</f>
        <v>0</v>
      </c>
      <c r="W3" s="28"/>
    </row>
    <row r="4" spans="1:23" ht="18.75" customHeight="1" x14ac:dyDescent="0.25">
      <c r="A4" s="98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9"/>
      <c r="P4" s="29">
        <f>Tableau26[[#This Row],[MONTANT TOTAL DEMANDÉ HT]]*1.2</f>
        <v>0</v>
      </c>
      <c r="Q4" s="28"/>
      <c r="R4" s="28"/>
      <c r="S4" s="27"/>
      <c r="T4" s="27"/>
      <c r="U4" s="29"/>
      <c r="V4" s="47">
        <f>Tableau26[[#This Row],[MONTANT RECU TTC]]-Tableau26[[#This Row],[MONTANT TOTAL DEMANDÉ TTC]]</f>
        <v>0</v>
      </c>
      <c r="W4" s="28"/>
    </row>
    <row r="5" spans="1:23" ht="18.75" customHeight="1" x14ac:dyDescent="0.25">
      <c r="A5" s="98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29">
        <f>Tableau26[[#This Row],[MONTANT TOTAL DEMANDÉ HT]]*1.2</f>
        <v>0</v>
      </c>
      <c r="Q5" s="28"/>
      <c r="R5" s="28"/>
      <c r="S5" s="27"/>
      <c r="T5" s="27"/>
      <c r="U5" s="29"/>
      <c r="V5" s="47">
        <f>Tableau26[[#This Row],[MONTANT RECU TTC]]-Tableau26[[#This Row],[MONTANT TOTAL DEMANDÉ TTC]]</f>
        <v>0</v>
      </c>
      <c r="W5" s="28"/>
    </row>
    <row r="6" spans="1:23" ht="18.75" customHeight="1" x14ac:dyDescent="0.25">
      <c r="A6" s="98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29">
        <f>Tableau26[[#This Row],[MONTANT TOTAL DEMANDÉ HT]]*1.2</f>
        <v>0</v>
      </c>
      <c r="Q6" s="28"/>
      <c r="R6" s="28"/>
      <c r="S6" s="27"/>
      <c r="T6" s="27"/>
      <c r="U6" s="29"/>
      <c r="V6" s="47">
        <f>Tableau26[[#This Row],[MONTANT RECU TTC]]-Tableau26[[#This Row],[MONTANT TOTAL DEMANDÉ TTC]]</f>
        <v>0</v>
      </c>
      <c r="W6" s="28"/>
    </row>
    <row r="7" spans="1:23" ht="18.75" customHeight="1" x14ac:dyDescent="0.25">
      <c r="A7" s="98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29">
        <f>Tableau26[[#This Row],[MONTANT TOTAL DEMANDÉ HT]]*1.2</f>
        <v>0</v>
      </c>
      <c r="Q7" s="28"/>
      <c r="R7" s="28"/>
      <c r="S7" s="27"/>
      <c r="T7" s="27"/>
      <c r="U7" s="29"/>
      <c r="V7" s="47">
        <f>Tableau26[[#This Row],[MONTANT RECU TTC]]-Tableau26[[#This Row],[MONTANT TOTAL DEMANDÉ TTC]]</f>
        <v>0</v>
      </c>
      <c r="W7" s="28"/>
    </row>
    <row r="8" spans="1:23" ht="18.75" customHeight="1" x14ac:dyDescent="0.25">
      <c r="A8" s="98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29">
        <f>Tableau26[[#This Row],[MONTANT TOTAL DEMANDÉ HT]]*1.2</f>
        <v>0</v>
      </c>
      <c r="Q8" s="28"/>
      <c r="R8" s="28"/>
      <c r="S8" s="27"/>
      <c r="T8" s="27"/>
      <c r="U8" s="29"/>
      <c r="V8" s="47">
        <f>Tableau26[[#This Row],[MONTANT RECU TTC]]-Tableau26[[#This Row],[MONTANT TOTAL DEMANDÉ TTC]]</f>
        <v>0</v>
      </c>
      <c r="W8" s="28"/>
    </row>
    <row r="9" spans="1:23" ht="18.75" customHeight="1" x14ac:dyDescent="0.25">
      <c r="A9" s="98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29">
        <f>Tableau26[[#This Row],[MONTANT TOTAL DEMANDÉ HT]]*1.2</f>
        <v>0</v>
      </c>
      <c r="Q9" s="28"/>
      <c r="R9" s="28"/>
      <c r="S9" s="27"/>
      <c r="T9" s="27"/>
      <c r="U9" s="29"/>
      <c r="V9" s="47">
        <f>Tableau26[[#This Row],[MONTANT RECU TTC]]-Tableau26[[#This Row],[MONTANT TOTAL DEMANDÉ TTC]]</f>
        <v>0</v>
      </c>
      <c r="W9" s="28"/>
    </row>
    <row r="10" spans="1:23" ht="18.75" customHeight="1" x14ac:dyDescent="0.25">
      <c r="A10" s="98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29">
        <f>Tableau26[[#This Row],[MONTANT TOTAL DEMANDÉ HT]]*1.2</f>
        <v>0</v>
      </c>
      <c r="Q10" s="28"/>
      <c r="R10" s="28"/>
      <c r="S10" s="27"/>
      <c r="T10" s="27"/>
      <c r="U10" s="29"/>
      <c r="V10" s="47">
        <f>Tableau26[[#This Row],[MONTANT RECU TTC]]-Tableau26[[#This Row],[MONTANT TOTAL DEMANDÉ TTC]]</f>
        <v>0</v>
      </c>
      <c r="W10" s="28"/>
    </row>
    <row r="11" spans="1:23" ht="18.75" customHeight="1" x14ac:dyDescent="0.25">
      <c r="A11" s="98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29">
        <f>Tableau26[[#This Row],[MONTANT TOTAL DEMANDÉ HT]]*1.2</f>
        <v>0</v>
      </c>
      <c r="Q11" s="28"/>
      <c r="R11" s="28"/>
      <c r="S11" s="27"/>
      <c r="T11" s="27"/>
      <c r="U11" s="29"/>
      <c r="V11" s="47">
        <f>Tableau26[[#This Row],[MONTANT RECU TTC]]-Tableau26[[#This Row],[MONTANT TOTAL DEMANDÉ TTC]]</f>
        <v>0</v>
      </c>
      <c r="W11" s="28"/>
    </row>
    <row r="12" spans="1:23" ht="18.75" customHeight="1" x14ac:dyDescent="0.25">
      <c r="A12" s="98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29">
        <f>Tableau26[[#This Row],[MONTANT TOTAL DEMANDÉ HT]]*1.2</f>
        <v>0</v>
      </c>
      <c r="Q12" s="28"/>
      <c r="R12" s="28"/>
      <c r="S12" s="27"/>
      <c r="T12" s="27"/>
      <c r="U12" s="29"/>
      <c r="V12" s="47">
        <f>Tableau26[[#This Row],[MONTANT RECU TTC]]-Tableau26[[#This Row],[MONTANT TOTAL DEMANDÉ TTC]]</f>
        <v>0</v>
      </c>
      <c r="W12" s="28"/>
    </row>
    <row r="13" spans="1:23" ht="18.75" customHeight="1" x14ac:dyDescent="0.25">
      <c r="A13" s="98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29">
        <f>Tableau26[[#This Row],[MONTANT TOTAL DEMANDÉ HT]]*1.2</f>
        <v>0</v>
      </c>
      <c r="Q13" s="28"/>
      <c r="R13" s="28"/>
      <c r="S13" s="27"/>
      <c r="T13" s="27"/>
      <c r="U13" s="29"/>
      <c r="V13" s="47">
        <f>Tableau26[[#This Row],[MONTANT RECU TTC]]-Tableau26[[#This Row],[MONTANT TOTAL DEMANDÉ TTC]]</f>
        <v>0</v>
      </c>
      <c r="W13" s="28"/>
    </row>
    <row r="14" spans="1:23" ht="18.75" customHeight="1" x14ac:dyDescent="0.25">
      <c r="A14" s="98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29">
        <f>Tableau26[[#This Row],[MONTANT TOTAL DEMANDÉ HT]]*1.2</f>
        <v>0</v>
      </c>
      <c r="Q14" s="28"/>
      <c r="R14" s="28"/>
      <c r="S14" s="27"/>
      <c r="T14" s="27"/>
      <c r="U14" s="29"/>
      <c r="V14" s="47">
        <f>Tableau26[[#This Row],[MONTANT RECU TTC]]-Tableau26[[#This Row],[MONTANT TOTAL DEMANDÉ TTC]]</f>
        <v>0</v>
      </c>
      <c r="W14" s="28"/>
    </row>
    <row r="15" spans="1:23" ht="18.75" customHeight="1" x14ac:dyDescent="0.25">
      <c r="A15" s="98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9">
        <f>Tableau26[[#This Row],[MONTANT TOTAL DEMANDÉ HT]]*1.2</f>
        <v>0</v>
      </c>
      <c r="Q15" s="28"/>
      <c r="R15" s="28"/>
      <c r="S15" s="27"/>
      <c r="T15" s="27"/>
      <c r="U15" s="29"/>
      <c r="V15" s="47">
        <f>Tableau26[[#This Row],[MONTANT RECU TTC]]-Tableau26[[#This Row],[MONTANT TOTAL DEMANDÉ TTC]]</f>
        <v>0</v>
      </c>
      <c r="W15" s="28"/>
    </row>
    <row r="16" spans="1:23" ht="18.75" customHeight="1" x14ac:dyDescent="0.25">
      <c r="A16" s="98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9">
        <f>Tableau26[[#This Row],[MONTANT TOTAL DEMANDÉ HT]]*1.2</f>
        <v>0</v>
      </c>
      <c r="Q16" s="28"/>
      <c r="R16" s="28"/>
      <c r="S16" s="27"/>
      <c r="T16" s="27"/>
      <c r="U16" s="29"/>
      <c r="V16" s="47">
        <f>Tableau26[[#This Row],[MONTANT RECU TTC]]-Tableau26[[#This Row],[MONTANT TOTAL DEMANDÉ TTC]]</f>
        <v>0</v>
      </c>
      <c r="W16" s="28"/>
    </row>
    <row r="17" spans="1:23" ht="18.75" customHeight="1" x14ac:dyDescent="0.25">
      <c r="A17" s="98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29">
        <f>Tableau26[[#This Row],[MONTANT TOTAL DEMANDÉ HT]]*1.2</f>
        <v>0</v>
      </c>
      <c r="Q17" s="28"/>
      <c r="R17" s="28"/>
      <c r="S17" s="27"/>
      <c r="T17" s="27"/>
      <c r="U17" s="29"/>
      <c r="V17" s="47">
        <f>Tableau26[[#This Row],[MONTANT RECU TTC]]-Tableau26[[#This Row],[MONTANT TOTAL DEMANDÉ TTC]]</f>
        <v>0</v>
      </c>
      <c r="W17" s="28"/>
    </row>
    <row r="18" spans="1:23" ht="18.75" customHeight="1" x14ac:dyDescent="0.25">
      <c r="A18" s="98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29">
        <f>Tableau26[[#This Row],[MONTANT TOTAL DEMANDÉ HT]]*1.2</f>
        <v>0</v>
      </c>
      <c r="Q18" s="28"/>
      <c r="R18" s="28"/>
      <c r="S18" s="27"/>
      <c r="T18" s="27"/>
      <c r="U18" s="29"/>
      <c r="V18" s="47">
        <f>Tableau26[[#This Row],[MONTANT RECU TTC]]-Tableau26[[#This Row],[MONTANT TOTAL DEMANDÉ TTC]]</f>
        <v>0</v>
      </c>
      <c r="W18" s="28"/>
    </row>
    <row r="19" spans="1:23" ht="18.75" customHeight="1" x14ac:dyDescent="0.25">
      <c r="A19" s="98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29">
        <f>Tableau26[[#This Row],[MONTANT TOTAL DEMANDÉ HT]]*1.2</f>
        <v>0</v>
      </c>
      <c r="Q19" s="28"/>
      <c r="R19" s="28"/>
      <c r="S19" s="27"/>
      <c r="T19" s="27"/>
      <c r="U19" s="29"/>
      <c r="V19" s="47">
        <f>Tableau26[[#This Row],[MONTANT RECU TTC]]-Tableau26[[#This Row],[MONTANT TOTAL DEMANDÉ TTC]]</f>
        <v>0</v>
      </c>
      <c r="W19" s="28"/>
    </row>
    <row r="20" spans="1:23" ht="18.75" customHeight="1" x14ac:dyDescent="0.25">
      <c r="A20" s="98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29">
        <f>Tableau26[[#This Row],[MONTANT TOTAL DEMANDÉ HT]]*1.2</f>
        <v>0</v>
      </c>
      <c r="Q20" s="28"/>
      <c r="R20" s="28"/>
      <c r="S20" s="27"/>
      <c r="T20" s="27"/>
      <c r="U20" s="29"/>
      <c r="V20" s="47">
        <f>Tableau26[[#This Row],[MONTANT RECU TTC]]-Tableau26[[#This Row],[MONTANT TOTAL DEMANDÉ TTC]]</f>
        <v>0</v>
      </c>
      <c r="W20" s="28"/>
    </row>
    <row r="21" spans="1:23" ht="18.75" customHeight="1" x14ac:dyDescent="0.25">
      <c r="A21" s="98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29">
        <f>Tableau26[[#This Row],[MONTANT TOTAL DEMANDÉ HT]]*1.2</f>
        <v>0</v>
      </c>
      <c r="Q21" s="28"/>
      <c r="R21" s="28"/>
      <c r="S21" s="27"/>
      <c r="T21" s="27"/>
      <c r="U21" s="29"/>
      <c r="V21" s="47">
        <f>Tableau26[[#This Row],[MONTANT RECU TTC]]-Tableau26[[#This Row],[MONTANT TOTAL DEMANDÉ TTC]]</f>
        <v>0</v>
      </c>
      <c r="W21" s="28"/>
    </row>
    <row r="22" spans="1:23" ht="18.75" customHeight="1" x14ac:dyDescent="0.25">
      <c r="A22" s="98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29">
        <f>Tableau26[[#This Row],[MONTANT TOTAL DEMANDÉ HT]]*1.2</f>
        <v>0</v>
      </c>
      <c r="Q22" s="28"/>
      <c r="R22" s="28"/>
      <c r="S22" s="27"/>
      <c r="T22" s="27"/>
      <c r="U22" s="29"/>
      <c r="V22" s="47">
        <f>Tableau26[[#This Row],[MONTANT RECU TTC]]-Tableau26[[#This Row],[MONTANT TOTAL DEMANDÉ TTC]]</f>
        <v>0</v>
      </c>
      <c r="W22" s="28"/>
    </row>
    <row r="23" spans="1:23" ht="18.75" customHeight="1" x14ac:dyDescent="0.25">
      <c r="A23" s="98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29">
        <f>Tableau26[[#This Row],[MONTANT TOTAL DEMANDÉ HT]]*1.2</f>
        <v>0</v>
      </c>
      <c r="Q23" s="28"/>
      <c r="R23" s="28"/>
      <c r="S23" s="27"/>
      <c r="T23" s="27"/>
      <c r="U23" s="29"/>
      <c r="V23" s="47">
        <f>Tableau26[[#This Row],[MONTANT RECU TTC]]-Tableau26[[#This Row],[MONTANT TOTAL DEMANDÉ TTC]]</f>
        <v>0</v>
      </c>
      <c r="W23" s="28"/>
    </row>
    <row r="24" spans="1:23" ht="18.75" customHeight="1" x14ac:dyDescent="0.25">
      <c r="A24" s="98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29">
        <f>Tableau26[[#This Row],[MONTANT TOTAL DEMANDÉ HT]]*1.2</f>
        <v>0</v>
      </c>
      <c r="Q24" s="28"/>
      <c r="R24" s="28"/>
      <c r="S24" s="27"/>
      <c r="T24" s="27"/>
      <c r="U24" s="29"/>
      <c r="V24" s="47">
        <f>Tableau26[[#This Row],[MONTANT RECU TTC]]-Tableau26[[#This Row],[MONTANT TOTAL DEMANDÉ TTC]]</f>
        <v>0</v>
      </c>
      <c r="W24" s="28"/>
    </row>
    <row r="25" spans="1:23" ht="18.75" customHeight="1" x14ac:dyDescent="0.25">
      <c r="A25" s="98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29">
        <f>Tableau26[[#This Row],[MONTANT TOTAL DEMANDÉ HT]]*1.2</f>
        <v>0</v>
      </c>
      <c r="Q25" s="28"/>
      <c r="R25" s="28"/>
      <c r="S25" s="27"/>
      <c r="T25" s="27"/>
      <c r="U25" s="29"/>
      <c r="V25" s="47">
        <f>Tableau26[[#This Row],[MONTANT RECU TTC]]-Tableau26[[#This Row],[MONTANT TOTAL DEMANDÉ TTC]]</f>
        <v>0</v>
      </c>
      <c r="W25" s="28"/>
    </row>
    <row r="26" spans="1:23" ht="18.75" customHeight="1" x14ac:dyDescent="0.25">
      <c r="A26" s="98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9">
        <f>Tableau26[[#This Row],[MONTANT TOTAL DEMANDÉ HT]]*1.2</f>
        <v>0</v>
      </c>
      <c r="Q26" s="28"/>
      <c r="R26" s="28"/>
      <c r="S26" s="27"/>
      <c r="T26" s="27"/>
      <c r="U26" s="29"/>
      <c r="V26" s="47">
        <f>Tableau26[[#This Row],[MONTANT RECU TTC]]-Tableau26[[#This Row],[MONTANT TOTAL DEMANDÉ TTC]]</f>
        <v>0</v>
      </c>
      <c r="W26" s="28"/>
    </row>
    <row r="27" spans="1:23" ht="18.75" customHeight="1" x14ac:dyDescent="0.25">
      <c r="A27" s="98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29">
        <f>Tableau26[[#This Row],[MONTANT TOTAL DEMANDÉ HT]]*1.2</f>
        <v>0</v>
      </c>
      <c r="Q27" s="28"/>
      <c r="R27" s="28"/>
      <c r="S27" s="27"/>
      <c r="T27" s="27"/>
      <c r="U27" s="29"/>
      <c r="V27" s="47">
        <f>Tableau26[[#This Row],[MONTANT RECU TTC]]-Tableau26[[#This Row],[MONTANT TOTAL DEMANDÉ TTC]]</f>
        <v>0</v>
      </c>
      <c r="W27" s="28"/>
    </row>
    <row r="28" spans="1:23" ht="18.75" customHeight="1" x14ac:dyDescent="0.25">
      <c r="A28" s="98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9"/>
      <c r="P28" s="29">
        <f>Tableau26[[#This Row],[MONTANT TOTAL DEMANDÉ HT]]*1.2</f>
        <v>0</v>
      </c>
      <c r="Q28" s="28"/>
      <c r="R28" s="28"/>
      <c r="S28" s="27"/>
      <c r="T28" s="27"/>
      <c r="U28" s="29"/>
      <c r="V28" s="47">
        <f>Tableau26[[#This Row],[MONTANT RECU TTC]]-Tableau26[[#This Row],[MONTANT TOTAL DEMANDÉ TTC]]</f>
        <v>0</v>
      </c>
      <c r="W28" s="28"/>
    </row>
    <row r="29" spans="1:23" ht="18.75" customHeight="1" x14ac:dyDescent="0.25">
      <c r="A29" s="98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9"/>
      <c r="P29" s="29">
        <f>Tableau26[[#This Row],[MONTANT TOTAL DEMANDÉ HT]]*1.2</f>
        <v>0</v>
      </c>
      <c r="Q29" s="28"/>
      <c r="R29" s="28"/>
      <c r="S29" s="27"/>
      <c r="T29" s="27"/>
      <c r="U29" s="29"/>
      <c r="V29" s="47">
        <f>Tableau26[[#This Row],[MONTANT RECU TTC]]-Tableau26[[#This Row],[MONTANT TOTAL DEMANDÉ TTC]]</f>
        <v>0</v>
      </c>
      <c r="W29" s="28"/>
    </row>
    <row r="30" spans="1:23" ht="18.75" customHeight="1" x14ac:dyDescent="0.25">
      <c r="A30" s="98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29">
        <f>Tableau26[[#This Row],[MONTANT TOTAL DEMANDÉ HT]]*1.2</f>
        <v>0</v>
      </c>
      <c r="Q30" s="28"/>
      <c r="R30" s="28"/>
      <c r="S30" s="27"/>
      <c r="T30" s="27"/>
      <c r="U30" s="29"/>
      <c r="V30" s="47">
        <f>Tableau26[[#This Row],[MONTANT RECU TTC]]-Tableau26[[#This Row],[MONTANT TOTAL DEMANDÉ TTC]]</f>
        <v>0</v>
      </c>
      <c r="W30" s="28"/>
    </row>
    <row r="31" spans="1:23" ht="18.75" customHeight="1" x14ac:dyDescent="0.25">
      <c r="A31" s="98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29">
        <f>Tableau26[[#This Row],[MONTANT TOTAL DEMANDÉ HT]]*1.2</f>
        <v>0</v>
      </c>
      <c r="Q31" s="28"/>
      <c r="R31" s="28"/>
      <c r="S31" s="27"/>
      <c r="T31" s="27"/>
      <c r="U31" s="29"/>
      <c r="V31" s="47">
        <f>Tableau26[[#This Row],[MONTANT RECU TTC]]-Tableau26[[#This Row],[MONTANT TOTAL DEMANDÉ TTC]]</f>
        <v>0</v>
      </c>
      <c r="W31" s="28"/>
    </row>
    <row r="32" spans="1:23" ht="18.75" customHeight="1" x14ac:dyDescent="0.25">
      <c r="A32" s="98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29">
        <f>Tableau26[[#This Row],[MONTANT TOTAL DEMANDÉ HT]]*1.2</f>
        <v>0</v>
      </c>
      <c r="Q32" s="28"/>
      <c r="R32" s="28"/>
      <c r="S32" s="27"/>
      <c r="T32" s="27"/>
      <c r="U32" s="29"/>
      <c r="V32" s="47">
        <f>Tableau26[[#This Row],[MONTANT RECU TTC]]-Tableau26[[#This Row],[MONTANT TOTAL DEMANDÉ TTC]]</f>
        <v>0</v>
      </c>
      <c r="W32" s="28"/>
    </row>
    <row r="33" spans="1:23" ht="18.75" customHeight="1" x14ac:dyDescent="0.25">
      <c r="A33" s="98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9"/>
      <c r="P33" s="29">
        <f>Tableau26[[#This Row],[MONTANT TOTAL DEMANDÉ HT]]*1.2</f>
        <v>0</v>
      </c>
      <c r="Q33" s="28"/>
      <c r="R33" s="28"/>
      <c r="S33" s="27"/>
      <c r="T33" s="27"/>
      <c r="U33" s="29"/>
      <c r="V33" s="47">
        <f>Tableau26[[#This Row],[MONTANT RECU TTC]]-Tableau26[[#This Row],[MONTANT TOTAL DEMANDÉ TTC]]</f>
        <v>0</v>
      </c>
      <c r="W33" s="28"/>
    </row>
    <row r="34" spans="1:23" ht="18.75" customHeight="1" x14ac:dyDescent="0.25">
      <c r="A34" s="98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9"/>
      <c r="P34" s="29">
        <f>Tableau26[[#This Row],[MONTANT TOTAL DEMANDÉ HT]]*1.2</f>
        <v>0</v>
      </c>
      <c r="Q34" s="28"/>
      <c r="R34" s="28"/>
      <c r="S34" s="27"/>
      <c r="T34" s="27"/>
      <c r="U34" s="29"/>
      <c r="V34" s="47">
        <f>Tableau26[[#This Row],[MONTANT RECU TTC]]-Tableau26[[#This Row],[MONTANT TOTAL DEMANDÉ TTC]]</f>
        <v>0</v>
      </c>
      <c r="W34" s="28"/>
    </row>
    <row r="35" spans="1:23" ht="18.75" customHeight="1" x14ac:dyDescent="0.25">
      <c r="A35" s="98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29">
        <f>Tableau26[[#This Row],[MONTANT TOTAL DEMANDÉ HT]]*1.2</f>
        <v>0</v>
      </c>
      <c r="Q35" s="28"/>
      <c r="R35" s="28"/>
      <c r="S35" s="27"/>
      <c r="T35" s="27"/>
      <c r="U35" s="29"/>
      <c r="V35" s="47">
        <f>Tableau26[[#This Row],[MONTANT RECU TTC]]-Tableau26[[#This Row],[MONTANT TOTAL DEMANDÉ TTC]]</f>
        <v>0</v>
      </c>
      <c r="W35" s="28"/>
    </row>
    <row r="36" spans="1:23" ht="18.75" customHeight="1" x14ac:dyDescent="0.25">
      <c r="A36" s="98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P36" s="29">
        <f>Tableau26[[#This Row],[MONTANT TOTAL DEMANDÉ HT]]*1.2</f>
        <v>0</v>
      </c>
      <c r="Q36" s="28"/>
      <c r="R36" s="28"/>
      <c r="S36" s="27"/>
      <c r="T36" s="27"/>
      <c r="U36" s="29"/>
      <c r="V36" s="47">
        <f>Tableau26[[#This Row],[MONTANT RECU TTC]]-Tableau26[[#This Row],[MONTANT TOTAL DEMANDÉ TTC]]</f>
        <v>0</v>
      </c>
      <c r="W36" s="28"/>
    </row>
    <row r="37" spans="1:23" ht="18.75" customHeight="1" x14ac:dyDescent="0.25">
      <c r="A37" s="98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9"/>
      <c r="P37" s="29">
        <f>Tableau26[[#This Row],[MONTANT TOTAL DEMANDÉ HT]]*1.2</f>
        <v>0</v>
      </c>
      <c r="Q37" s="28"/>
      <c r="R37" s="28"/>
      <c r="S37" s="27"/>
      <c r="T37" s="27"/>
      <c r="U37" s="29"/>
      <c r="V37" s="47">
        <f>Tableau26[[#This Row],[MONTANT RECU TTC]]-Tableau26[[#This Row],[MONTANT TOTAL DEMANDÉ TTC]]</f>
        <v>0</v>
      </c>
      <c r="W37" s="28"/>
    </row>
    <row r="38" spans="1:23" ht="18.75" customHeight="1" x14ac:dyDescent="0.25">
      <c r="A38" s="98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9"/>
      <c r="P38" s="29">
        <f>Tableau26[[#This Row],[MONTANT TOTAL DEMANDÉ HT]]*1.2</f>
        <v>0</v>
      </c>
      <c r="Q38" s="28"/>
      <c r="R38" s="28"/>
      <c r="S38" s="27"/>
      <c r="T38" s="27"/>
      <c r="U38" s="29"/>
      <c r="V38" s="47">
        <f>Tableau26[[#This Row],[MONTANT RECU TTC]]-Tableau26[[#This Row],[MONTANT TOTAL DEMANDÉ TTC]]</f>
        <v>0</v>
      </c>
      <c r="W38" s="28"/>
    </row>
    <row r="39" spans="1:23" ht="18.75" customHeight="1" x14ac:dyDescent="0.25">
      <c r="A39" s="98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9"/>
      <c r="P39" s="29">
        <f>Tableau26[[#This Row],[MONTANT TOTAL DEMANDÉ HT]]*1.2</f>
        <v>0</v>
      </c>
      <c r="Q39" s="28"/>
      <c r="R39" s="28"/>
      <c r="S39" s="27"/>
      <c r="T39" s="27"/>
      <c r="U39" s="29"/>
      <c r="V39" s="47">
        <f>Tableau26[[#This Row],[MONTANT RECU TTC]]-Tableau26[[#This Row],[MONTANT TOTAL DEMANDÉ TTC]]</f>
        <v>0</v>
      </c>
      <c r="W39" s="28"/>
    </row>
    <row r="40" spans="1:23" ht="18.75" customHeight="1" x14ac:dyDescent="0.25">
      <c r="A40" s="98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9"/>
      <c r="P40" s="29">
        <f>Tableau26[[#This Row],[MONTANT TOTAL DEMANDÉ HT]]*1.2</f>
        <v>0</v>
      </c>
      <c r="Q40" s="28"/>
      <c r="R40" s="28"/>
      <c r="S40" s="27"/>
      <c r="T40" s="27"/>
      <c r="U40" s="29"/>
      <c r="V40" s="47">
        <f>Tableau26[[#This Row],[MONTANT RECU TTC]]-Tableau26[[#This Row],[MONTANT TOTAL DEMANDÉ TTC]]</f>
        <v>0</v>
      </c>
      <c r="W40" s="28"/>
    </row>
    <row r="41" spans="1:23" ht="18.75" customHeight="1" x14ac:dyDescent="0.25">
      <c r="A41" s="98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9"/>
      <c r="P41" s="29">
        <f>Tableau26[[#This Row],[MONTANT TOTAL DEMANDÉ HT]]*1.2</f>
        <v>0</v>
      </c>
      <c r="Q41" s="28"/>
      <c r="R41" s="28"/>
      <c r="S41" s="27"/>
      <c r="T41" s="27"/>
      <c r="U41" s="29"/>
      <c r="V41" s="47">
        <f>Tableau26[[#This Row],[MONTANT RECU TTC]]-Tableau26[[#This Row],[MONTANT TOTAL DEMANDÉ TTC]]</f>
        <v>0</v>
      </c>
      <c r="W41" s="28"/>
    </row>
    <row r="42" spans="1:23" ht="18.75" customHeight="1" x14ac:dyDescent="0.25">
      <c r="A42" s="98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>
        <f>Tableau26[[#This Row],[MONTANT TOTAL DEMANDÉ HT]]*1.2</f>
        <v>0</v>
      </c>
      <c r="Q42" s="28"/>
      <c r="R42" s="28"/>
      <c r="S42" s="27"/>
      <c r="T42" s="27"/>
      <c r="U42" s="29"/>
      <c r="V42" s="47">
        <f>Tableau26[[#This Row],[MONTANT RECU TTC]]-Tableau26[[#This Row],[MONTANT TOTAL DEMANDÉ TTC]]</f>
        <v>0</v>
      </c>
      <c r="W42" s="28"/>
    </row>
    <row r="43" spans="1:23" ht="18.75" customHeight="1" x14ac:dyDescent="0.25">
      <c r="A43" s="98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9"/>
      <c r="P43" s="29">
        <f>Tableau26[[#This Row],[MONTANT TOTAL DEMANDÉ HT]]*1.2</f>
        <v>0</v>
      </c>
      <c r="Q43" s="28"/>
      <c r="R43" s="28"/>
      <c r="S43" s="27"/>
      <c r="T43" s="27"/>
      <c r="U43" s="29"/>
      <c r="V43" s="47">
        <f>Tableau26[[#This Row],[MONTANT RECU TTC]]-Tableau26[[#This Row],[MONTANT TOTAL DEMANDÉ TTC]]</f>
        <v>0</v>
      </c>
      <c r="W43" s="28"/>
    </row>
    <row r="44" spans="1:23" ht="18.75" customHeight="1" x14ac:dyDescent="0.25">
      <c r="A44" s="98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9"/>
      <c r="P44" s="29">
        <f>Tableau26[[#This Row],[MONTANT TOTAL DEMANDÉ HT]]*1.2</f>
        <v>0</v>
      </c>
      <c r="Q44" s="28"/>
      <c r="R44" s="28"/>
      <c r="S44" s="27"/>
      <c r="T44" s="27"/>
      <c r="U44" s="29"/>
      <c r="V44" s="47">
        <f>Tableau26[[#This Row],[MONTANT RECU TTC]]-Tableau26[[#This Row],[MONTANT TOTAL DEMANDÉ TTC]]</f>
        <v>0</v>
      </c>
      <c r="W44" s="28"/>
    </row>
    <row r="45" spans="1:23" ht="18.75" customHeight="1" x14ac:dyDescent="0.25">
      <c r="A45" s="98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>
        <f>Tableau26[[#This Row],[MONTANT TOTAL DEMANDÉ HT]]*1.2</f>
        <v>0</v>
      </c>
      <c r="Q45" s="28"/>
      <c r="R45" s="28"/>
      <c r="S45" s="27"/>
      <c r="T45" s="27"/>
      <c r="U45" s="29"/>
      <c r="V45" s="47">
        <f>Tableau26[[#This Row],[MONTANT RECU TTC]]-Tableau26[[#This Row],[MONTANT TOTAL DEMANDÉ TTC]]</f>
        <v>0</v>
      </c>
      <c r="W45" s="28"/>
    </row>
    <row r="46" spans="1:23" ht="18.75" customHeight="1" x14ac:dyDescent="0.25">
      <c r="A46" s="98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9"/>
      <c r="P46" s="29">
        <f>Tableau26[[#This Row],[MONTANT TOTAL DEMANDÉ HT]]*1.2</f>
        <v>0</v>
      </c>
      <c r="Q46" s="28"/>
      <c r="R46" s="28"/>
      <c r="S46" s="27"/>
      <c r="T46" s="27"/>
      <c r="U46" s="29"/>
      <c r="V46" s="47">
        <f>Tableau26[[#This Row],[MONTANT RECU TTC]]-Tableau26[[#This Row],[MONTANT TOTAL DEMANDÉ TTC]]</f>
        <v>0</v>
      </c>
      <c r="W46" s="28"/>
    </row>
    <row r="47" spans="1:23" ht="18.75" customHeight="1" x14ac:dyDescent="0.25">
      <c r="A47" s="98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9"/>
      <c r="P47" s="29">
        <f>Tableau26[[#This Row],[MONTANT TOTAL DEMANDÉ HT]]*1.2</f>
        <v>0</v>
      </c>
      <c r="Q47" s="28"/>
      <c r="R47" s="28"/>
      <c r="S47" s="27"/>
      <c r="T47" s="27"/>
      <c r="U47" s="29"/>
      <c r="V47" s="47">
        <f>Tableau26[[#This Row],[MONTANT RECU TTC]]-Tableau26[[#This Row],[MONTANT TOTAL DEMANDÉ TTC]]</f>
        <v>0</v>
      </c>
      <c r="W47" s="28"/>
    </row>
    <row r="48" spans="1:23" ht="18.75" customHeight="1" x14ac:dyDescent="0.25">
      <c r="A48" s="98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>
        <f>Tableau26[[#This Row],[MONTANT TOTAL DEMANDÉ HT]]*1.2</f>
        <v>0</v>
      </c>
      <c r="Q48" s="28"/>
      <c r="R48" s="28"/>
      <c r="S48" s="27"/>
      <c r="T48" s="27"/>
      <c r="U48" s="29"/>
      <c r="V48" s="47">
        <f>Tableau26[[#This Row],[MONTANT RECU TTC]]-Tableau26[[#This Row],[MONTANT TOTAL DEMANDÉ TTC]]</f>
        <v>0</v>
      </c>
      <c r="W48" s="28"/>
    </row>
    <row r="49" spans="1:23" ht="18.75" customHeight="1" x14ac:dyDescent="0.25">
      <c r="A49" s="98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9"/>
      <c r="P49" s="29">
        <f>Tableau26[[#This Row],[MONTANT TOTAL DEMANDÉ HT]]*1.2</f>
        <v>0</v>
      </c>
      <c r="Q49" s="28"/>
      <c r="R49" s="28"/>
      <c r="S49" s="27"/>
      <c r="T49" s="27"/>
      <c r="U49" s="29"/>
      <c r="V49" s="47">
        <f>Tableau26[[#This Row],[MONTANT RECU TTC]]-Tableau26[[#This Row],[MONTANT TOTAL DEMANDÉ TTC]]</f>
        <v>0</v>
      </c>
      <c r="W49" s="28"/>
    </row>
    <row r="50" spans="1:23" ht="18.75" customHeight="1" x14ac:dyDescent="0.25">
      <c r="A50" s="98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9"/>
      <c r="P50" s="29">
        <f>Tableau26[[#This Row],[MONTANT TOTAL DEMANDÉ HT]]*1.2</f>
        <v>0</v>
      </c>
      <c r="Q50" s="28"/>
      <c r="R50" s="28"/>
      <c r="S50" s="27"/>
      <c r="T50" s="27"/>
      <c r="U50" s="29"/>
      <c r="V50" s="47">
        <f>Tableau26[[#This Row],[MONTANT RECU TTC]]-Tableau26[[#This Row],[MONTANT TOTAL DEMANDÉ TTC]]</f>
        <v>0</v>
      </c>
      <c r="W50" s="28"/>
    </row>
    <row r="51" spans="1:23" ht="18.75" customHeight="1" x14ac:dyDescent="0.25">
      <c r="A51" s="98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9"/>
      <c r="P51" s="29">
        <f>Tableau26[[#This Row],[MONTANT TOTAL DEMANDÉ HT]]*1.2</f>
        <v>0</v>
      </c>
      <c r="Q51" s="28"/>
      <c r="R51" s="28"/>
      <c r="S51" s="27"/>
      <c r="T51" s="27"/>
      <c r="U51" s="29"/>
      <c r="V51" s="47">
        <f>Tableau26[[#This Row],[MONTANT RECU TTC]]-Tableau26[[#This Row],[MONTANT TOTAL DEMANDÉ TTC]]</f>
        <v>0</v>
      </c>
      <c r="W51" s="28"/>
    </row>
    <row r="52" spans="1:23" ht="18.75" customHeight="1" x14ac:dyDescent="0.25">
      <c r="A52" s="98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9"/>
      <c r="P52" s="29">
        <f>Tableau26[[#This Row],[MONTANT TOTAL DEMANDÉ HT]]*1.2</f>
        <v>0</v>
      </c>
      <c r="Q52" s="28"/>
      <c r="R52" s="28"/>
      <c r="S52" s="27"/>
      <c r="T52" s="27"/>
      <c r="U52" s="29"/>
      <c r="V52" s="47">
        <f>Tableau26[[#This Row],[MONTANT RECU TTC]]-Tableau26[[#This Row],[MONTANT TOTAL DEMANDÉ TTC]]</f>
        <v>0</v>
      </c>
      <c r="W52" s="28"/>
    </row>
    <row r="53" spans="1:23" ht="18.75" customHeight="1" x14ac:dyDescent="0.25">
      <c r="A53" s="98"/>
      <c r="B53" s="26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  <c r="P53" s="29">
        <f>Tableau26[[#This Row],[MONTANT TOTAL DEMANDÉ HT]]*1.2</f>
        <v>0</v>
      </c>
      <c r="Q53" s="28"/>
      <c r="R53" s="28"/>
      <c r="S53" s="27"/>
      <c r="T53" s="27"/>
      <c r="U53" s="29"/>
      <c r="V53" s="47">
        <f>Tableau26[[#This Row],[MONTANT RECU TTC]]-Tableau26[[#This Row],[MONTANT TOTAL DEMANDÉ TTC]]</f>
        <v>0</v>
      </c>
      <c r="W53" s="28"/>
    </row>
    <row r="54" spans="1:23" ht="18.75" customHeight="1" x14ac:dyDescent="0.25">
      <c r="A54" s="98"/>
      <c r="B54" s="26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9"/>
      <c r="P54" s="29">
        <f>Tableau26[[#This Row],[MONTANT TOTAL DEMANDÉ HT]]*1.2</f>
        <v>0</v>
      </c>
      <c r="Q54" s="28"/>
      <c r="R54" s="28"/>
      <c r="S54" s="27"/>
      <c r="T54" s="27"/>
      <c r="U54" s="29"/>
      <c r="V54" s="47">
        <f>Tableau26[[#This Row],[MONTANT RECU TTC]]-Tableau26[[#This Row],[MONTANT TOTAL DEMANDÉ TTC]]</f>
        <v>0</v>
      </c>
      <c r="W54" s="28"/>
    </row>
    <row r="55" spans="1:23" ht="18.75" customHeight="1" x14ac:dyDescent="0.25">
      <c r="A55" s="98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>
        <f>Tableau26[[#This Row],[MONTANT TOTAL DEMANDÉ HT]]*1.2</f>
        <v>0</v>
      </c>
      <c r="Q55" s="28"/>
      <c r="R55" s="28"/>
      <c r="S55" s="27"/>
      <c r="T55" s="27"/>
      <c r="U55" s="29"/>
      <c r="V55" s="47">
        <f>Tableau26[[#This Row],[MONTANT RECU TTC]]-Tableau26[[#This Row],[MONTANT TOTAL DEMANDÉ TTC]]</f>
        <v>0</v>
      </c>
      <c r="W55" s="28"/>
    </row>
    <row r="56" spans="1:23" ht="18.75" customHeight="1" x14ac:dyDescent="0.25">
      <c r="A56" s="98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9"/>
      <c r="P56" s="29">
        <f>Tableau26[[#This Row],[MONTANT TOTAL DEMANDÉ HT]]*1.2</f>
        <v>0</v>
      </c>
      <c r="Q56" s="28"/>
      <c r="R56" s="28"/>
      <c r="S56" s="27"/>
      <c r="T56" s="27"/>
      <c r="U56" s="29"/>
      <c r="V56" s="47">
        <f>Tableau26[[#This Row],[MONTANT RECU TTC]]-Tableau26[[#This Row],[MONTANT TOTAL DEMANDÉ TTC]]</f>
        <v>0</v>
      </c>
      <c r="W56" s="28"/>
    </row>
    <row r="57" spans="1:23" ht="18.75" customHeight="1" x14ac:dyDescent="0.25">
      <c r="A57" s="98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9"/>
      <c r="P57" s="29">
        <f>Tableau26[[#This Row],[MONTANT TOTAL DEMANDÉ HT]]*1.2</f>
        <v>0</v>
      </c>
      <c r="Q57" s="28"/>
      <c r="R57" s="28"/>
      <c r="S57" s="27"/>
      <c r="T57" s="27"/>
      <c r="U57" s="29"/>
      <c r="V57" s="47">
        <f>Tableau26[[#This Row],[MONTANT RECU TTC]]-Tableau26[[#This Row],[MONTANT TOTAL DEMANDÉ TTC]]</f>
        <v>0</v>
      </c>
      <c r="W57" s="28"/>
    </row>
    <row r="58" spans="1:23" ht="18.75" customHeight="1" x14ac:dyDescent="0.25">
      <c r="A58" s="98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9"/>
      <c r="P58" s="29">
        <f>Tableau26[[#This Row],[MONTANT TOTAL DEMANDÉ HT]]*1.2</f>
        <v>0</v>
      </c>
      <c r="Q58" s="28"/>
      <c r="R58" s="28"/>
      <c r="S58" s="27"/>
      <c r="T58" s="27"/>
      <c r="U58" s="29"/>
      <c r="V58" s="47">
        <f>Tableau26[[#This Row],[MONTANT RECU TTC]]-Tableau26[[#This Row],[MONTANT TOTAL DEMANDÉ TTC]]</f>
        <v>0</v>
      </c>
      <c r="W58" s="28"/>
    </row>
    <row r="59" spans="1:23" ht="18.75" customHeight="1" x14ac:dyDescent="0.25">
      <c r="A59" s="98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9"/>
      <c r="P59" s="29">
        <f>Tableau26[[#This Row],[MONTANT TOTAL DEMANDÉ HT]]*1.2</f>
        <v>0</v>
      </c>
      <c r="Q59" s="28"/>
      <c r="R59" s="28"/>
      <c r="S59" s="27"/>
      <c r="T59" s="27"/>
      <c r="U59" s="29"/>
      <c r="V59" s="47">
        <f>Tableau26[[#This Row],[MONTANT RECU TTC]]-Tableau26[[#This Row],[MONTANT TOTAL DEMANDÉ TTC]]</f>
        <v>0</v>
      </c>
      <c r="W59" s="28"/>
    </row>
    <row r="60" spans="1:23" ht="18.75" customHeight="1" x14ac:dyDescent="0.25">
      <c r="A60" s="98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9"/>
      <c r="P60" s="29">
        <f>Tableau26[[#This Row],[MONTANT TOTAL DEMANDÉ HT]]*1.2</f>
        <v>0</v>
      </c>
      <c r="Q60" s="28"/>
      <c r="R60" s="28"/>
      <c r="S60" s="27"/>
      <c r="T60" s="27"/>
      <c r="U60" s="29"/>
      <c r="V60" s="47">
        <f>Tableau26[[#This Row],[MONTANT RECU TTC]]-Tableau26[[#This Row],[MONTANT TOTAL DEMANDÉ TTC]]</f>
        <v>0</v>
      </c>
      <c r="W60" s="28"/>
    </row>
    <row r="61" spans="1:23" ht="18.75" customHeight="1" x14ac:dyDescent="0.25">
      <c r="A61" s="98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9"/>
      <c r="P61" s="29">
        <f>Tableau26[[#This Row],[MONTANT TOTAL DEMANDÉ HT]]*1.2</f>
        <v>0</v>
      </c>
      <c r="Q61" s="28"/>
      <c r="R61" s="28"/>
      <c r="S61" s="27"/>
      <c r="T61" s="27"/>
      <c r="U61" s="29"/>
      <c r="V61" s="47">
        <f>Tableau26[[#This Row],[MONTANT RECU TTC]]-Tableau26[[#This Row],[MONTANT TOTAL DEMANDÉ TTC]]</f>
        <v>0</v>
      </c>
      <c r="W61" s="28"/>
    </row>
    <row r="62" spans="1:23" ht="18.75" customHeight="1" x14ac:dyDescent="0.25">
      <c r="A62" s="98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9"/>
      <c r="P62" s="29">
        <f>Tableau26[[#This Row],[MONTANT TOTAL DEMANDÉ HT]]*1.2</f>
        <v>0</v>
      </c>
      <c r="Q62" s="28"/>
      <c r="R62" s="28"/>
      <c r="S62" s="27"/>
      <c r="T62" s="27"/>
      <c r="U62" s="29"/>
      <c r="V62" s="47">
        <f>Tableau26[[#This Row],[MONTANT RECU TTC]]-Tableau26[[#This Row],[MONTANT TOTAL DEMANDÉ TTC]]</f>
        <v>0</v>
      </c>
      <c r="W62" s="28"/>
    </row>
    <row r="63" spans="1:23" ht="18.75" customHeight="1" x14ac:dyDescent="0.25">
      <c r="A63" s="98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29">
        <f>Tableau26[[#This Row],[MONTANT TOTAL DEMANDÉ HT]]*1.2</f>
        <v>0</v>
      </c>
      <c r="Q63" s="28"/>
      <c r="R63" s="28"/>
      <c r="S63" s="27"/>
      <c r="T63" s="27"/>
      <c r="U63" s="29"/>
      <c r="V63" s="47">
        <f>Tableau26[[#This Row],[MONTANT RECU TTC]]-Tableau26[[#This Row],[MONTANT TOTAL DEMANDÉ TTC]]</f>
        <v>0</v>
      </c>
      <c r="W63" s="28"/>
    </row>
    <row r="64" spans="1:23" ht="18.75" customHeight="1" x14ac:dyDescent="0.25">
      <c r="A64" s="98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9"/>
      <c r="P64" s="29">
        <f>Tableau26[[#This Row],[MONTANT TOTAL DEMANDÉ HT]]*1.2</f>
        <v>0</v>
      </c>
      <c r="Q64" s="28"/>
      <c r="R64" s="28"/>
      <c r="S64" s="27"/>
      <c r="T64" s="27"/>
      <c r="U64" s="29"/>
      <c r="V64" s="47">
        <f>Tableau26[[#This Row],[MONTANT RECU TTC]]-Tableau26[[#This Row],[MONTANT TOTAL DEMANDÉ TTC]]</f>
        <v>0</v>
      </c>
      <c r="W64" s="28"/>
    </row>
    <row r="65" spans="1:23" ht="18.75" customHeight="1" x14ac:dyDescent="0.25">
      <c r="A65" s="98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>
        <f>Tableau26[[#This Row],[MONTANT TOTAL DEMANDÉ HT]]*1.2</f>
        <v>0</v>
      </c>
      <c r="Q65" s="28"/>
      <c r="R65" s="28"/>
      <c r="S65" s="27"/>
      <c r="T65" s="27"/>
      <c r="U65" s="29"/>
      <c r="V65" s="47">
        <f>Tableau26[[#This Row],[MONTANT RECU TTC]]-Tableau26[[#This Row],[MONTANT TOTAL DEMANDÉ TTC]]</f>
        <v>0</v>
      </c>
      <c r="W65" s="28"/>
    </row>
    <row r="66" spans="1:23" ht="18.75" customHeight="1" x14ac:dyDescent="0.25">
      <c r="A66" s="98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  <c r="P66" s="29">
        <f>Tableau26[[#This Row],[MONTANT TOTAL DEMANDÉ HT]]*1.2</f>
        <v>0</v>
      </c>
      <c r="Q66" s="28"/>
      <c r="R66" s="28"/>
      <c r="S66" s="27"/>
      <c r="T66" s="27"/>
      <c r="U66" s="29"/>
      <c r="V66" s="47">
        <f>Tableau26[[#This Row],[MONTANT RECU TTC]]-Tableau26[[#This Row],[MONTANT TOTAL DEMANDÉ TTC]]</f>
        <v>0</v>
      </c>
      <c r="W66" s="28"/>
    </row>
    <row r="67" spans="1:23" ht="18.75" customHeight="1" x14ac:dyDescent="0.25">
      <c r="A67" s="98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>
        <f>Tableau26[[#This Row],[MONTANT TOTAL DEMANDÉ HT]]*1.2</f>
        <v>0</v>
      </c>
      <c r="Q67" s="28"/>
      <c r="R67" s="28"/>
      <c r="S67" s="27"/>
      <c r="T67" s="27"/>
      <c r="U67" s="29"/>
      <c r="V67" s="47">
        <f>Tableau26[[#This Row],[MONTANT RECU TTC]]-Tableau26[[#This Row],[MONTANT TOTAL DEMANDÉ TTC]]</f>
        <v>0</v>
      </c>
      <c r="W67" s="28"/>
    </row>
    <row r="68" spans="1:23" ht="18.75" customHeight="1" x14ac:dyDescent="0.25">
      <c r="A68" s="98"/>
      <c r="B68" s="26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9"/>
      <c r="P68" s="29">
        <f>Tableau26[[#This Row],[MONTANT TOTAL DEMANDÉ HT]]*1.2</f>
        <v>0</v>
      </c>
      <c r="Q68" s="28"/>
      <c r="R68" s="28"/>
      <c r="S68" s="27"/>
      <c r="T68" s="27"/>
      <c r="U68" s="29"/>
      <c r="V68" s="47">
        <f>Tableau26[[#This Row],[MONTANT RECU TTC]]-Tableau26[[#This Row],[MONTANT TOTAL DEMANDÉ TTC]]</f>
        <v>0</v>
      </c>
      <c r="W68" s="28"/>
    </row>
    <row r="69" spans="1:23" ht="18.75" customHeight="1" x14ac:dyDescent="0.25">
      <c r="A69" s="98"/>
      <c r="B69" s="26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9"/>
      <c r="P69" s="29">
        <f>Tableau26[[#This Row],[MONTANT TOTAL DEMANDÉ HT]]*1.2</f>
        <v>0</v>
      </c>
      <c r="Q69" s="28"/>
      <c r="R69" s="28"/>
      <c r="S69" s="27"/>
      <c r="T69" s="27"/>
      <c r="U69" s="29"/>
      <c r="V69" s="47">
        <f>Tableau26[[#This Row],[MONTANT RECU TTC]]-Tableau26[[#This Row],[MONTANT TOTAL DEMANDÉ TTC]]</f>
        <v>0</v>
      </c>
      <c r="W69" s="28"/>
    </row>
    <row r="70" spans="1:23" ht="18.75" customHeight="1" x14ac:dyDescent="0.25">
      <c r="A70" s="98"/>
      <c r="B70" s="26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9"/>
      <c r="P70" s="29">
        <f>Tableau26[[#This Row],[MONTANT TOTAL DEMANDÉ HT]]*1.2</f>
        <v>0</v>
      </c>
      <c r="Q70" s="28"/>
      <c r="R70" s="28"/>
      <c r="S70" s="27"/>
      <c r="T70" s="27"/>
      <c r="U70" s="29"/>
      <c r="V70" s="47">
        <f>Tableau26[[#This Row],[MONTANT RECU TTC]]-Tableau26[[#This Row],[MONTANT TOTAL DEMANDÉ TTC]]</f>
        <v>0</v>
      </c>
      <c r="W70" s="28"/>
    </row>
    <row r="71" spans="1:23" ht="18.75" customHeight="1" x14ac:dyDescent="0.25">
      <c r="A71" s="98"/>
      <c r="B71" s="26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9"/>
      <c r="P71" s="29">
        <f>Tableau26[[#This Row],[MONTANT TOTAL DEMANDÉ HT]]*1.2</f>
        <v>0</v>
      </c>
      <c r="Q71" s="28"/>
      <c r="R71" s="28"/>
      <c r="S71" s="27"/>
      <c r="T71" s="27"/>
      <c r="U71" s="29"/>
      <c r="V71" s="47">
        <f>Tableau26[[#This Row],[MONTANT RECU TTC]]-Tableau26[[#This Row],[MONTANT TOTAL DEMANDÉ TTC]]</f>
        <v>0</v>
      </c>
      <c r="W71" s="28"/>
    </row>
    <row r="72" spans="1:23" ht="18.75" customHeight="1" x14ac:dyDescent="0.25">
      <c r="A72" s="98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>
        <f>Tableau26[[#This Row],[MONTANT TOTAL DEMANDÉ HT]]*1.2</f>
        <v>0</v>
      </c>
      <c r="Q72" s="28"/>
      <c r="R72" s="28"/>
      <c r="S72" s="27"/>
      <c r="T72" s="27"/>
      <c r="U72" s="29"/>
      <c r="V72" s="47">
        <f>Tableau26[[#This Row],[MONTANT RECU TTC]]-Tableau26[[#This Row],[MONTANT TOTAL DEMANDÉ TTC]]</f>
        <v>0</v>
      </c>
      <c r="W72" s="28"/>
    </row>
    <row r="73" spans="1:23" ht="18.75" customHeight="1" x14ac:dyDescent="0.25">
      <c r="A73" s="98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9"/>
      <c r="P73" s="29">
        <f>Tableau26[[#This Row],[MONTANT TOTAL DEMANDÉ HT]]*1.2</f>
        <v>0</v>
      </c>
      <c r="Q73" s="28"/>
      <c r="R73" s="28"/>
      <c r="S73" s="27"/>
      <c r="T73" s="27"/>
      <c r="U73" s="29"/>
      <c r="V73" s="47">
        <f>Tableau26[[#This Row],[MONTANT RECU TTC]]-Tableau26[[#This Row],[MONTANT TOTAL DEMANDÉ TTC]]</f>
        <v>0</v>
      </c>
      <c r="W73" s="28"/>
    </row>
    <row r="74" spans="1:23" ht="18.75" customHeight="1" x14ac:dyDescent="0.25">
      <c r="A74" s="98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9"/>
      <c r="P74" s="29">
        <f>Tableau26[[#This Row],[MONTANT TOTAL DEMANDÉ HT]]*1.2</f>
        <v>0</v>
      </c>
      <c r="Q74" s="28"/>
      <c r="R74" s="28"/>
      <c r="S74" s="27"/>
      <c r="T74" s="27"/>
      <c r="U74" s="29"/>
      <c r="V74" s="47">
        <f>Tableau26[[#This Row],[MONTANT RECU TTC]]-Tableau26[[#This Row],[MONTANT TOTAL DEMANDÉ TTC]]</f>
        <v>0</v>
      </c>
      <c r="W74" s="28"/>
    </row>
    <row r="75" spans="1:23" ht="18.75" customHeight="1" x14ac:dyDescent="0.25">
      <c r="A75" s="98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>
        <f>Tableau26[[#This Row],[MONTANT TOTAL DEMANDÉ HT]]*1.2</f>
        <v>0</v>
      </c>
      <c r="Q75" s="28"/>
      <c r="R75" s="28"/>
      <c r="S75" s="27"/>
      <c r="T75" s="27"/>
      <c r="U75" s="29"/>
      <c r="V75" s="47">
        <f>Tableau26[[#This Row],[MONTANT RECU TTC]]-Tableau26[[#This Row],[MONTANT TOTAL DEMANDÉ TTC]]</f>
        <v>0</v>
      </c>
      <c r="W75" s="28"/>
    </row>
    <row r="76" spans="1:23" ht="18.75" customHeight="1" x14ac:dyDescent="0.25">
      <c r="A76" s="98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>
        <f>Tableau26[[#This Row],[MONTANT TOTAL DEMANDÉ HT]]*1.2</f>
        <v>0</v>
      </c>
      <c r="Q76" s="28"/>
      <c r="R76" s="28"/>
      <c r="S76" s="27"/>
      <c r="T76" s="27"/>
      <c r="U76" s="29"/>
      <c r="V76" s="47">
        <f>Tableau26[[#This Row],[MONTANT RECU TTC]]-Tableau26[[#This Row],[MONTANT TOTAL DEMANDÉ TTC]]</f>
        <v>0</v>
      </c>
      <c r="W76" s="28"/>
    </row>
    <row r="77" spans="1:23" ht="18.75" customHeight="1" x14ac:dyDescent="0.25">
      <c r="A77" s="98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>
        <f>Tableau26[[#This Row],[MONTANT TOTAL DEMANDÉ HT]]*1.2</f>
        <v>0</v>
      </c>
      <c r="Q77" s="28"/>
      <c r="R77" s="28"/>
      <c r="S77" s="27"/>
      <c r="T77" s="27"/>
      <c r="U77" s="29"/>
      <c r="V77" s="47">
        <f>Tableau26[[#This Row],[MONTANT RECU TTC]]-Tableau26[[#This Row],[MONTANT TOTAL DEMANDÉ TTC]]</f>
        <v>0</v>
      </c>
      <c r="W77" s="28"/>
    </row>
    <row r="78" spans="1:23" ht="18.75" customHeight="1" x14ac:dyDescent="0.25">
      <c r="A78" s="98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9">
        <f>Tableau26[[#This Row],[MONTANT TOTAL DEMANDÉ HT]]*1.2</f>
        <v>0</v>
      </c>
      <c r="Q78" s="28"/>
      <c r="R78" s="28"/>
      <c r="S78" s="27"/>
      <c r="T78" s="27"/>
      <c r="U78" s="29"/>
      <c r="V78" s="47">
        <f>Tableau26[[#This Row],[MONTANT RECU TTC]]-Tableau26[[#This Row],[MONTANT TOTAL DEMANDÉ TTC]]</f>
        <v>0</v>
      </c>
      <c r="W78" s="28"/>
    </row>
    <row r="79" spans="1:23" ht="18.75" customHeight="1" x14ac:dyDescent="0.25">
      <c r="A79" s="98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9"/>
      <c r="P79" s="29">
        <f>Tableau26[[#This Row],[MONTANT TOTAL DEMANDÉ HT]]*1.2</f>
        <v>0</v>
      </c>
      <c r="Q79" s="28"/>
      <c r="R79" s="28"/>
      <c r="S79" s="27"/>
      <c r="T79" s="27"/>
      <c r="U79" s="29"/>
      <c r="V79" s="47">
        <f>Tableau26[[#This Row],[MONTANT RECU TTC]]-Tableau26[[#This Row],[MONTANT TOTAL DEMANDÉ TTC]]</f>
        <v>0</v>
      </c>
      <c r="W79" s="28"/>
    </row>
    <row r="80" spans="1:23" ht="18.75" customHeight="1" x14ac:dyDescent="0.25">
      <c r="A80" s="98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>
        <f>Tableau26[[#This Row],[MONTANT TOTAL DEMANDÉ HT]]*1.2</f>
        <v>0</v>
      </c>
      <c r="Q80" s="28"/>
      <c r="R80" s="28"/>
      <c r="S80" s="27"/>
      <c r="T80" s="27"/>
      <c r="U80" s="29"/>
      <c r="V80" s="47">
        <f>Tableau26[[#This Row],[MONTANT RECU TTC]]-Tableau26[[#This Row],[MONTANT TOTAL DEMANDÉ TTC]]</f>
        <v>0</v>
      </c>
      <c r="W80" s="28"/>
    </row>
    <row r="81" spans="1:23" ht="18.75" customHeight="1" x14ac:dyDescent="0.25">
      <c r="A81" s="98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9"/>
      <c r="P81" s="29">
        <f>Tableau26[[#This Row],[MONTANT TOTAL DEMANDÉ HT]]*1.2</f>
        <v>0</v>
      </c>
      <c r="Q81" s="28"/>
      <c r="R81" s="28"/>
      <c r="S81" s="27"/>
      <c r="T81" s="27"/>
      <c r="U81" s="29"/>
      <c r="V81" s="47">
        <f>Tableau26[[#This Row],[MONTANT RECU TTC]]-Tableau26[[#This Row],[MONTANT TOTAL DEMANDÉ TTC]]</f>
        <v>0</v>
      </c>
      <c r="W81" s="28"/>
    </row>
    <row r="82" spans="1:23" ht="18.75" customHeight="1" x14ac:dyDescent="0.25">
      <c r="A82" s="98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9"/>
      <c r="P82" s="29">
        <f>Tableau26[[#This Row],[MONTANT TOTAL DEMANDÉ HT]]*1.2</f>
        <v>0</v>
      </c>
      <c r="Q82" s="28"/>
      <c r="R82" s="28"/>
      <c r="S82" s="27"/>
      <c r="T82" s="27"/>
      <c r="U82" s="29"/>
      <c r="V82" s="47">
        <f>Tableau26[[#This Row],[MONTANT RECU TTC]]-Tableau26[[#This Row],[MONTANT TOTAL DEMANDÉ TTC]]</f>
        <v>0</v>
      </c>
      <c r="W82" s="28"/>
    </row>
    <row r="83" spans="1:23" ht="18.75" customHeight="1" x14ac:dyDescent="0.25">
      <c r="A83" s="98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9"/>
      <c r="P83" s="29">
        <f>Tableau26[[#This Row],[MONTANT TOTAL DEMANDÉ HT]]*1.2</f>
        <v>0</v>
      </c>
      <c r="Q83" s="28"/>
      <c r="R83" s="28"/>
      <c r="S83" s="27"/>
      <c r="T83" s="27"/>
      <c r="U83" s="29"/>
      <c r="V83" s="47">
        <f>Tableau26[[#This Row],[MONTANT RECU TTC]]-Tableau26[[#This Row],[MONTANT TOTAL DEMANDÉ TTC]]</f>
        <v>0</v>
      </c>
      <c r="W83" s="28"/>
    </row>
    <row r="84" spans="1:23" ht="18.75" customHeight="1" x14ac:dyDescent="0.25">
      <c r="A84" s="98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9"/>
      <c r="P84" s="29">
        <f>Tableau26[[#This Row],[MONTANT TOTAL DEMANDÉ HT]]*1.2</f>
        <v>0</v>
      </c>
      <c r="Q84" s="28"/>
      <c r="R84" s="28"/>
      <c r="S84" s="27"/>
      <c r="T84" s="27"/>
      <c r="U84" s="29"/>
      <c r="V84" s="47">
        <f>Tableau26[[#This Row],[MONTANT RECU TTC]]-Tableau26[[#This Row],[MONTANT TOTAL DEMANDÉ TTC]]</f>
        <v>0</v>
      </c>
      <c r="W84" s="28"/>
    </row>
    <row r="85" spans="1:23" ht="18.75" customHeight="1" x14ac:dyDescent="0.25">
      <c r="A85" s="98"/>
      <c r="B85" s="26"/>
      <c r="C85" s="2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>
        <f>Tableau26[[#This Row],[MONTANT TOTAL DEMANDÉ HT]]*1.2</f>
        <v>0</v>
      </c>
      <c r="Q85" s="28"/>
      <c r="R85" s="28"/>
      <c r="S85" s="27"/>
      <c r="T85" s="27"/>
      <c r="U85" s="29"/>
      <c r="V85" s="47">
        <f>Tableau26[[#This Row],[MONTANT RECU TTC]]-Tableau26[[#This Row],[MONTANT TOTAL DEMANDÉ TTC]]</f>
        <v>0</v>
      </c>
      <c r="W85" s="28"/>
    </row>
    <row r="86" spans="1:23" ht="18.75" customHeight="1" x14ac:dyDescent="0.25">
      <c r="A86" s="98"/>
      <c r="B86" s="26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29">
        <f>Tableau26[[#This Row],[MONTANT TOTAL DEMANDÉ HT]]*1.2</f>
        <v>0</v>
      </c>
      <c r="Q86" s="28"/>
      <c r="R86" s="28"/>
      <c r="S86" s="27"/>
      <c r="T86" s="27"/>
      <c r="U86" s="29"/>
      <c r="V86" s="47">
        <f>Tableau26[[#This Row],[MONTANT RECU TTC]]-Tableau26[[#This Row],[MONTANT TOTAL DEMANDÉ TTC]]</f>
        <v>0</v>
      </c>
      <c r="W86" s="28"/>
    </row>
    <row r="87" spans="1:23" ht="18.75" customHeight="1" x14ac:dyDescent="0.25">
      <c r="A87" s="98"/>
      <c r="B87" s="26"/>
      <c r="C87" s="27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9"/>
      <c r="P87" s="29">
        <f>Tableau26[[#This Row],[MONTANT TOTAL DEMANDÉ HT]]*1.2</f>
        <v>0</v>
      </c>
      <c r="Q87" s="28"/>
      <c r="R87" s="28"/>
      <c r="S87" s="27"/>
      <c r="T87" s="27"/>
      <c r="U87" s="29"/>
      <c r="V87" s="47">
        <f>Tableau26[[#This Row],[MONTANT RECU TTC]]-Tableau26[[#This Row],[MONTANT TOTAL DEMANDÉ TTC]]</f>
        <v>0</v>
      </c>
      <c r="W87" s="28"/>
    </row>
    <row r="88" spans="1:23" ht="18.75" customHeight="1" x14ac:dyDescent="0.25">
      <c r="A88" s="98"/>
      <c r="B88" s="26"/>
      <c r="C88" s="27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9"/>
      <c r="P88" s="29">
        <f>Tableau26[[#This Row],[MONTANT TOTAL DEMANDÉ HT]]*1.2</f>
        <v>0</v>
      </c>
      <c r="Q88" s="28"/>
      <c r="R88" s="28"/>
      <c r="S88" s="27"/>
      <c r="T88" s="27"/>
      <c r="U88" s="29"/>
      <c r="V88" s="47">
        <f>Tableau26[[#This Row],[MONTANT RECU TTC]]-Tableau26[[#This Row],[MONTANT TOTAL DEMANDÉ TTC]]</f>
        <v>0</v>
      </c>
      <c r="W88" s="28"/>
    </row>
    <row r="89" spans="1:23" ht="18.75" customHeight="1" x14ac:dyDescent="0.25">
      <c r="A89" s="98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9"/>
      <c r="P89" s="29">
        <f>Tableau26[[#This Row],[MONTANT TOTAL DEMANDÉ HT]]*1.2</f>
        <v>0</v>
      </c>
      <c r="Q89" s="28"/>
      <c r="R89" s="28"/>
      <c r="S89" s="27"/>
      <c r="T89" s="27"/>
      <c r="U89" s="29"/>
      <c r="V89" s="47">
        <f>Tableau26[[#This Row],[MONTANT RECU TTC]]-Tableau26[[#This Row],[MONTANT TOTAL DEMANDÉ TTC]]</f>
        <v>0</v>
      </c>
      <c r="W89" s="28"/>
    </row>
    <row r="90" spans="1:23" ht="18.75" customHeight="1" x14ac:dyDescent="0.25">
      <c r="A90" s="98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>
        <f>Tableau26[[#This Row],[MONTANT TOTAL DEMANDÉ HT]]*1.2</f>
        <v>0</v>
      </c>
      <c r="Q90" s="28"/>
      <c r="R90" s="28"/>
      <c r="S90" s="27"/>
      <c r="T90" s="27"/>
      <c r="U90" s="29"/>
      <c r="V90" s="47">
        <f>Tableau26[[#This Row],[MONTANT RECU TTC]]-Tableau26[[#This Row],[MONTANT TOTAL DEMANDÉ TTC]]</f>
        <v>0</v>
      </c>
      <c r="W90" s="28"/>
    </row>
    <row r="91" spans="1:23" ht="18.75" customHeight="1" x14ac:dyDescent="0.25">
      <c r="A91" s="98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>
        <f>Tableau26[[#This Row],[MONTANT TOTAL DEMANDÉ HT]]*1.2</f>
        <v>0</v>
      </c>
      <c r="Q91" s="28"/>
      <c r="R91" s="28"/>
      <c r="S91" s="27"/>
      <c r="T91" s="27"/>
      <c r="U91" s="29"/>
      <c r="V91" s="47">
        <f>Tableau26[[#This Row],[MONTANT RECU TTC]]-Tableau26[[#This Row],[MONTANT TOTAL DEMANDÉ TTC]]</f>
        <v>0</v>
      </c>
      <c r="W91" s="28"/>
    </row>
    <row r="92" spans="1:23" ht="18.75" customHeight="1" x14ac:dyDescent="0.25">
      <c r="A92" s="98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9"/>
      <c r="P92" s="29">
        <f>Tableau26[[#This Row],[MONTANT TOTAL DEMANDÉ HT]]*1.2</f>
        <v>0</v>
      </c>
      <c r="Q92" s="28"/>
      <c r="R92" s="28"/>
      <c r="S92" s="27"/>
      <c r="T92" s="27"/>
      <c r="U92" s="29"/>
      <c r="V92" s="47">
        <f>Tableau26[[#This Row],[MONTANT RECU TTC]]-Tableau26[[#This Row],[MONTANT TOTAL DEMANDÉ TTC]]</f>
        <v>0</v>
      </c>
      <c r="W92" s="28"/>
    </row>
    <row r="93" spans="1:23" ht="18.75" customHeight="1" x14ac:dyDescent="0.25">
      <c r="A93" s="98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>
        <f>Tableau26[[#This Row],[MONTANT TOTAL DEMANDÉ HT]]*1.2</f>
        <v>0</v>
      </c>
      <c r="Q93" s="28"/>
      <c r="R93" s="28"/>
      <c r="S93" s="27"/>
      <c r="T93" s="27"/>
      <c r="U93" s="29"/>
      <c r="V93" s="47">
        <f>Tableau26[[#This Row],[MONTANT RECU TTC]]-Tableau26[[#This Row],[MONTANT TOTAL DEMANDÉ TTC]]</f>
        <v>0</v>
      </c>
      <c r="W93" s="28"/>
    </row>
    <row r="94" spans="1:23" ht="18.75" customHeight="1" x14ac:dyDescent="0.25">
      <c r="A94" s="98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9"/>
      <c r="P94" s="29">
        <f>Tableau26[[#This Row],[MONTANT TOTAL DEMANDÉ HT]]*1.2</f>
        <v>0</v>
      </c>
      <c r="Q94" s="28"/>
      <c r="R94" s="28"/>
      <c r="S94" s="27"/>
      <c r="T94" s="27"/>
      <c r="U94" s="29"/>
      <c r="V94" s="47">
        <f>Tableau26[[#This Row],[MONTANT RECU TTC]]-Tableau26[[#This Row],[MONTANT TOTAL DEMANDÉ TTC]]</f>
        <v>0</v>
      </c>
      <c r="W94" s="28"/>
    </row>
    <row r="95" spans="1:23" ht="18.75" customHeight="1" x14ac:dyDescent="0.25">
      <c r="A95" s="98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9"/>
      <c r="P95" s="29">
        <f>Tableau26[[#This Row],[MONTANT TOTAL DEMANDÉ HT]]*1.2</f>
        <v>0</v>
      </c>
      <c r="Q95" s="28"/>
      <c r="R95" s="28"/>
      <c r="S95" s="27"/>
      <c r="T95" s="27"/>
      <c r="U95" s="29"/>
      <c r="V95" s="47">
        <f>Tableau26[[#This Row],[MONTANT RECU TTC]]-Tableau26[[#This Row],[MONTANT TOTAL DEMANDÉ TTC]]</f>
        <v>0</v>
      </c>
      <c r="W95" s="28"/>
    </row>
    <row r="96" spans="1:23" ht="18.75" customHeight="1" x14ac:dyDescent="0.25">
      <c r="A96" s="98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9"/>
      <c r="P96" s="29">
        <f>Tableau26[[#This Row],[MONTANT TOTAL DEMANDÉ HT]]*1.2</f>
        <v>0</v>
      </c>
      <c r="Q96" s="28"/>
      <c r="R96" s="28"/>
      <c r="S96" s="27"/>
      <c r="T96" s="27"/>
      <c r="U96" s="29"/>
      <c r="V96" s="47">
        <f>Tableau26[[#This Row],[MONTANT RECU TTC]]-Tableau26[[#This Row],[MONTANT TOTAL DEMANDÉ TTC]]</f>
        <v>0</v>
      </c>
      <c r="W96" s="28"/>
    </row>
    <row r="97" spans="1:23" ht="18.75" customHeight="1" x14ac:dyDescent="0.25">
      <c r="A97" s="98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9"/>
      <c r="P97" s="29">
        <f>Tableau26[[#This Row],[MONTANT TOTAL DEMANDÉ HT]]*1.2</f>
        <v>0</v>
      </c>
      <c r="Q97" s="28"/>
      <c r="R97" s="28"/>
      <c r="S97" s="27"/>
      <c r="T97" s="27"/>
      <c r="U97" s="29"/>
      <c r="V97" s="47">
        <f>Tableau26[[#This Row],[MONTANT RECU TTC]]-Tableau26[[#This Row],[MONTANT TOTAL DEMANDÉ TTC]]</f>
        <v>0</v>
      </c>
      <c r="W97" s="28"/>
    </row>
    <row r="98" spans="1:23" ht="18.75" customHeight="1" x14ac:dyDescent="0.25">
      <c r="A98" s="98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9"/>
      <c r="P98" s="29">
        <f>Tableau26[[#This Row],[MONTANT TOTAL DEMANDÉ HT]]*1.2</f>
        <v>0</v>
      </c>
      <c r="Q98" s="28"/>
      <c r="R98" s="28"/>
      <c r="S98" s="27"/>
      <c r="T98" s="27"/>
      <c r="U98" s="29"/>
      <c r="V98" s="47">
        <f>Tableau26[[#This Row],[MONTANT RECU TTC]]-Tableau26[[#This Row],[MONTANT TOTAL DEMANDÉ TTC]]</f>
        <v>0</v>
      </c>
      <c r="W98" s="28"/>
    </row>
    <row r="99" spans="1:23" ht="18.75" customHeight="1" x14ac:dyDescent="0.25">
      <c r="A99" s="98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9"/>
      <c r="P99" s="29">
        <f>Tableau26[[#This Row],[MONTANT TOTAL DEMANDÉ HT]]*1.2</f>
        <v>0</v>
      </c>
      <c r="Q99" s="28"/>
      <c r="R99" s="28"/>
      <c r="S99" s="27"/>
      <c r="T99" s="27"/>
      <c r="U99" s="29"/>
      <c r="V99" s="47">
        <f>Tableau26[[#This Row],[MONTANT RECU TTC]]-Tableau26[[#This Row],[MONTANT TOTAL DEMANDÉ TTC]]</f>
        <v>0</v>
      </c>
      <c r="W99" s="28"/>
    </row>
    <row r="100" spans="1:23" ht="18.75" customHeight="1" x14ac:dyDescent="0.25">
      <c r="A100" s="98"/>
      <c r="B100" s="30"/>
      <c r="C100" s="31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3"/>
      <c r="P100" s="33">
        <f>Tableau26[[#This Row],[MONTANT TOTAL DEMANDÉ HT]]*1.2</f>
        <v>0</v>
      </c>
      <c r="Q100" s="32"/>
      <c r="R100" s="32"/>
      <c r="S100" s="31"/>
      <c r="T100" s="31"/>
      <c r="U100" s="33"/>
      <c r="V100" s="48">
        <f>Tableau26[[#This Row],[MONTANT RECU TTC]]-Tableau26[[#This Row],[MONTANT TOTAL DEMANDÉ TTC]]</f>
        <v>0</v>
      </c>
      <c r="W100" s="32"/>
    </row>
    <row r="101" spans="1:23" ht="18.75" customHeight="1" x14ac:dyDescent="0.25">
      <c r="B101" s="58" t="s">
        <v>16</v>
      </c>
      <c r="C101" s="59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9"/>
      <c r="T101" s="59"/>
      <c r="U101" s="60">
        <f>SUBTOTAL(109,Tableau26[MONTANT RECU TTC])</f>
        <v>0</v>
      </c>
      <c r="V101" s="60">
        <f>SUBTOTAL(109,Tableau26[RESTE A RECEVOIR TTC])</f>
        <v>0</v>
      </c>
      <c r="W101" s="57"/>
    </row>
  </sheetData>
  <mergeCells count="2">
    <mergeCell ref="A3:A100"/>
    <mergeCell ref="B1:W1"/>
  </mergeCells>
  <conditionalFormatting sqref="N1:P1 N101:P1048576 N5:N100 N2:N3">
    <cfRule type="cellIs" dxfId="309" priority="3" operator="equal">
      <formula>"OUI"</formula>
    </cfRule>
    <cfRule type="cellIs" dxfId="308" priority="4" operator="equal">
      <formula>"NON"</formula>
    </cfRule>
  </conditionalFormatting>
  <conditionalFormatting sqref="N4">
    <cfRule type="cellIs" dxfId="307" priority="1" operator="equal">
      <formula>"OUI"</formula>
    </cfRule>
    <cfRule type="cellIs" dxfId="306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</sheetPr>
  <dimension ref="A1:W101"/>
  <sheetViews>
    <sheetView zoomScaleNormal="100" workbookViewId="0">
      <pane xSplit="1" ySplit="2" topLeftCell="N3" activePane="bottomRight" state="frozen"/>
      <selection pane="topRight" activeCell="B1" sqref="B1"/>
      <selection pane="bottomLeft" activeCell="A3" sqref="A3"/>
      <selection pane="bottomRight" activeCell="O8" sqref="O8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4" width="24.140625" customWidth="1"/>
    <col min="5" max="6" width="22.7109375" customWidth="1"/>
    <col min="7" max="7" width="16.7109375" customWidth="1"/>
    <col min="8" max="8" width="22.7109375" customWidth="1"/>
    <col min="9" max="9" width="22.85546875" customWidth="1"/>
    <col min="10" max="11" width="26.7109375" customWidth="1"/>
    <col min="12" max="13" width="18.7109375" customWidth="1"/>
    <col min="14" max="14" width="10.7109375" customWidth="1"/>
    <col min="15" max="16" width="18.7109375" style="44" customWidth="1"/>
    <col min="17" max="18" width="17.140625" customWidth="1"/>
    <col min="19" max="20" width="26.7109375" style="46" customWidth="1"/>
    <col min="21" max="22" width="18.7109375" style="44" customWidth="1"/>
    <col min="23" max="23" width="18.7109375" customWidth="1"/>
  </cols>
  <sheetData>
    <row r="1" spans="1:23" ht="61.5" customHeight="1" x14ac:dyDescent="0.25">
      <c r="A1" s="70"/>
      <c r="B1" s="99" t="s">
        <v>20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2"/>
    </row>
    <row r="2" spans="1:23" ht="60" customHeight="1" x14ac:dyDescent="0.25">
      <c r="A2" s="70"/>
      <c r="B2" s="13" t="s">
        <v>0</v>
      </c>
      <c r="C2" s="45" t="s">
        <v>1</v>
      </c>
      <c r="D2" s="14" t="s">
        <v>2</v>
      </c>
      <c r="E2" s="14" t="s">
        <v>3</v>
      </c>
      <c r="F2" s="14" t="s">
        <v>24</v>
      </c>
      <c r="G2" s="14" t="s">
        <v>27</v>
      </c>
      <c r="H2" s="14" t="s">
        <v>26</v>
      </c>
      <c r="I2" s="14" t="s">
        <v>11</v>
      </c>
      <c r="J2" s="14" t="s">
        <v>14</v>
      </c>
      <c r="K2" s="14" t="s">
        <v>28</v>
      </c>
      <c r="L2" s="14" t="s">
        <v>9</v>
      </c>
      <c r="M2" s="15" t="s">
        <v>10</v>
      </c>
      <c r="N2" s="14" t="s">
        <v>12</v>
      </c>
      <c r="O2" s="43" t="s">
        <v>4</v>
      </c>
      <c r="P2" s="43" t="s">
        <v>5</v>
      </c>
      <c r="Q2" s="14" t="s">
        <v>13</v>
      </c>
      <c r="R2" s="14" t="s">
        <v>29</v>
      </c>
      <c r="S2" s="45" t="s">
        <v>34</v>
      </c>
      <c r="T2" s="45" t="s">
        <v>7</v>
      </c>
      <c r="U2" s="43" t="s">
        <v>8</v>
      </c>
      <c r="V2" s="43" t="s">
        <v>15</v>
      </c>
      <c r="W2" s="14" t="s">
        <v>25</v>
      </c>
    </row>
    <row r="3" spans="1:23" ht="18.75" customHeight="1" x14ac:dyDescent="0.25">
      <c r="A3" s="97" t="s">
        <v>20</v>
      </c>
      <c r="B3" s="26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29">
        <f>Tableau26910[[#This Row],[MONTANT TOTAL DEMANDÉ HT]]*1.2</f>
        <v>0</v>
      </c>
      <c r="Q3" s="28"/>
      <c r="R3" s="28"/>
      <c r="S3" s="27"/>
      <c r="T3" s="27"/>
      <c r="U3" s="29"/>
      <c r="V3" s="47">
        <f>Tableau26910[[#This Row],[MONTANT RECU TTC]]-Tableau26910[[#This Row],[MONTANT TOTAL DEMANDÉ TTC]]</f>
        <v>0</v>
      </c>
      <c r="W3" s="34"/>
    </row>
    <row r="4" spans="1:23" ht="18.75" customHeight="1" x14ac:dyDescent="0.25">
      <c r="A4" s="98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9"/>
      <c r="P4" s="29">
        <f>Tableau26910[[#This Row],[MONTANT TOTAL DEMANDÉ HT]]*1.2</f>
        <v>0</v>
      </c>
      <c r="Q4" s="28"/>
      <c r="R4" s="28"/>
      <c r="S4" s="27"/>
      <c r="T4" s="27"/>
      <c r="U4" s="29"/>
      <c r="V4" s="47">
        <f>Tableau26910[[#This Row],[MONTANT RECU TTC]]-Tableau26910[[#This Row],[MONTANT TOTAL DEMANDÉ TTC]]</f>
        <v>0</v>
      </c>
      <c r="W4" s="34"/>
    </row>
    <row r="5" spans="1:23" ht="18.75" customHeight="1" x14ac:dyDescent="0.25">
      <c r="A5" s="98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29">
        <f>Tableau26910[[#This Row],[MONTANT TOTAL DEMANDÉ HT]]*1.2</f>
        <v>0</v>
      </c>
      <c r="Q5" s="28"/>
      <c r="R5" s="28"/>
      <c r="S5" s="27"/>
      <c r="T5" s="27"/>
      <c r="U5" s="29"/>
      <c r="V5" s="47">
        <f>Tableau26910[[#This Row],[MONTANT RECU TTC]]-Tableau26910[[#This Row],[MONTANT TOTAL DEMANDÉ TTC]]</f>
        <v>0</v>
      </c>
      <c r="W5" s="34"/>
    </row>
    <row r="6" spans="1:23" ht="18.75" customHeight="1" x14ac:dyDescent="0.25">
      <c r="A6" s="98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29">
        <f>Tableau26910[[#This Row],[MONTANT TOTAL DEMANDÉ HT]]*1.2</f>
        <v>0</v>
      </c>
      <c r="Q6" s="28"/>
      <c r="R6" s="28"/>
      <c r="S6" s="27"/>
      <c r="T6" s="27"/>
      <c r="U6" s="29"/>
      <c r="V6" s="47">
        <f>Tableau26910[[#This Row],[MONTANT RECU TTC]]-Tableau26910[[#This Row],[MONTANT TOTAL DEMANDÉ TTC]]</f>
        <v>0</v>
      </c>
      <c r="W6" s="34"/>
    </row>
    <row r="7" spans="1:23" ht="18.75" customHeight="1" x14ac:dyDescent="0.25">
      <c r="A7" s="98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29">
        <f>Tableau26910[[#This Row],[MONTANT TOTAL DEMANDÉ HT]]*1.2</f>
        <v>0</v>
      </c>
      <c r="Q7" s="28"/>
      <c r="R7" s="28"/>
      <c r="S7" s="27"/>
      <c r="T7" s="27"/>
      <c r="U7" s="29"/>
      <c r="V7" s="47">
        <f>Tableau26910[[#This Row],[MONTANT RECU TTC]]-Tableau26910[[#This Row],[MONTANT TOTAL DEMANDÉ TTC]]</f>
        <v>0</v>
      </c>
      <c r="W7" s="34"/>
    </row>
    <row r="8" spans="1:23" ht="18.75" customHeight="1" x14ac:dyDescent="0.25">
      <c r="A8" s="98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29">
        <f>Tableau26910[[#This Row],[MONTANT TOTAL DEMANDÉ HT]]*1.2</f>
        <v>0</v>
      </c>
      <c r="Q8" s="28"/>
      <c r="R8" s="28"/>
      <c r="S8" s="27"/>
      <c r="T8" s="27"/>
      <c r="U8" s="29"/>
      <c r="V8" s="47">
        <f>Tableau26910[[#This Row],[MONTANT RECU TTC]]-Tableau26910[[#This Row],[MONTANT TOTAL DEMANDÉ TTC]]</f>
        <v>0</v>
      </c>
      <c r="W8" s="34"/>
    </row>
    <row r="9" spans="1:23" ht="18.75" customHeight="1" x14ac:dyDescent="0.25">
      <c r="A9" s="98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29">
        <f>Tableau26910[[#This Row],[MONTANT TOTAL DEMANDÉ HT]]*1.2</f>
        <v>0</v>
      </c>
      <c r="Q9" s="28"/>
      <c r="R9" s="28"/>
      <c r="S9" s="27"/>
      <c r="T9" s="27"/>
      <c r="U9" s="29"/>
      <c r="V9" s="47">
        <f>Tableau26910[[#This Row],[MONTANT RECU TTC]]-Tableau26910[[#This Row],[MONTANT TOTAL DEMANDÉ TTC]]</f>
        <v>0</v>
      </c>
      <c r="W9" s="34"/>
    </row>
    <row r="10" spans="1:23" ht="18.75" customHeight="1" x14ac:dyDescent="0.25">
      <c r="A10" s="98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29">
        <f>Tableau26910[[#This Row],[MONTANT TOTAL DEMANDÉ HT]]*1.2</f>
        <v>0</v>
      </c>
      <c r="Q10" s="28"/>
      <c r="R10" s="28"/>
      <c r="S10" s="27"/>
      <c r="T10" s="27"/>
      <c r="U10" s="29"/>
      <c r="V10" s="47">
        <f>Tableau26910[[#This Row],[MONTANT RECU TTC]]-Tableau26910[[#This Row],[MONTANT TOTAL DEMANDÉ TTC]]</f>
        <v>0</v>
      </c>
      <c r="W10" s="34"/>
    </row>
    <row r="11" spans="1:23" ht="18.75" customHeight="1" x14ac:dyDescent="0.25">
      <c r="A11" s="98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29">
        <f>Tableau26910[[#This Row],[MONTANT TOTAL DEMANDÉ HT]]*1.2</f>
        <v>0</v>
      </c>
      <c r="Q11" s="28"/>
      <c r="R11" s="28"/>
      <c r="S11" s="27"/>
      <c r="T11" s="27"/>
      <c r="U11" s="29"/>
      <c r="V11" s="47">
        <f>Tableau26910[[#This Row],[MONTANT RECU TTC]]-Tableau26910[[#This Row],[MONTANT TOTAL DEMANDÉ TTC]]</f>
        <v>0</v>
      </c>
      <c r="W11" s="34"/>
    </row>
    <row r="12" spans="1:23" ht="18.75" customHeight="1" x14ac:dyDescent="0.25">
      <c r="A12" s="98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29">
        <f>Tableau26910[[#This Row],[MONTANT TOTAL DEMANDÉ HT]]*1.2</f>
        <v>0</v>
      </c>
      <c r="Q12" s="28"/>
      <c r="R12" s="28"/>
      <c r="S12" s="27"/>
      <c r="T12" s="27"/>
      <c r="U12" s="29"/>
      <c r="V12" s="47">
        <f>Tableau26910[[#This Row],[MONTANT RECU TTC]]-Tableau26910[[#This Row],[MONTANT TOTAL DEMANDÉ TTC]]</f>
        <v>0</v>
      </c>
      <c r="W12" s="34"/>
    </row>
    <row r="13" spans="1:23" ht="18.75" customHeight="1" x14ac:dyDescent="0.25">
      <c r="A13" s="98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29">
        <f>Tableau26910[[#This Row],[MONTANT TOTAL DEMANDÉ HT]]*1.2</f>
        <v>0</v>
      </c>
      <c r="Q13" s="28"/>
      <c r="R13" s="28"/>
      <c r="S13" s="27"/>
      <c r="T13" s="27"/>
      <c r="U13" s="29"/>
      <c r="V13" s="47">
        <f>Tableau26910[[#This Row],[MONTANT RECU TTC]]-Tableau26910[[#This Row],[MONTANT TOTAL DEMANDÉ TTC]]</f>
        <v>0</v>
      </c>
      <c r="W13" s="34"/>
    </row>
    <row r="14" spans="1:23" ht="18.75" customHeight="1" x14ac:dyDescent="0.25">
      <c r="A14" s="98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29">
        <f>Tableau26910[[#This Row],[MONTANT TOTAL DEMANDÉ HT]]*1.2</f>
        <v>0</v>
      </c>
      <c r="Q14" s="28"/>
      <c r="R14" s="28"/>
      <c r="S14" s="27"/>
      <c r="T14" s="27"/>
      <c r="U14" s="29"/>
      <c r="V14" s="47">
        <f>Tableau26910[[#This Row],[MONTANT RECU TTC]]-Tableau26910[[#This Row],[MONTANT TOTAL DEMANDÉ TTC]]</f>
        <v>0</v>
      </c>
      <c r="W14" s="34"/>
    </row>
    <row r="15" spans="1:23" ht="18.75" customHeight="1" x14ac:dyDescent="0.25">
      <c r="A15" s="98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9">
        <f>Tableau26910[[#This Row],[MONTANT TOTAL DEMANDÉ HT]]*1.2</f>
        <v>0</v>
      </c>
      <c r="Q15" s="28"/>
      <c r="R15" s="28"/>
      <c r="S15" s="27"/>
      <c r="T15" s="27"/>
      <c r="U15" s="29"/>
      <c r="V15" s="47">
        <f>Tableau26910[[#This Row],[MONTANT RECU TTC]]-Tableau26910[[#This Row],[MONTANT TOTAL DEMANDÉ TTC]]</f>
        <v>0</v>
      </c>
      <c r="W15" s="34"/>
    </row>
    <row r="16" spans="1:23" ht="18.75" customHeight="1" x14ac:dyDescent="0.25">
      <c r="A16" s="98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9">
        <f>Tableau26910[[#This Row],[MONTANT TOTAL DEMANDÉ HT]]*1.2</f>
        <v>0</v>
      </c>
      <c r="Q16" s="28"/>
      <c r="R16" s="28"/>
      <c r="S16" s="27"/>
      <c r="T16" s="27"/>
      <c r="U16" s="29"/>
      <c r="V16" s="47">
        <f>Tableau26910[[#This Row],[MONTANT RECU TTC]]-Tableau26910[[#This Row],[MONTANT TOTAL DEMANDÉ TTC]]</f>
        <v>0</v>
      </c>
      <c r="W16" s="34"/>
    </row>
    <row r="17" spans="1:23" ht="18.75" customHeight="1" x14ac:dyDescent="0.25">
      <c r="A17" s="98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29">
        <f>Tableau26910[[#This Row],[MONTANT TOTAL DEMANDÉ HT]]*1.2</f>
        <v>0</v>
      </c>
      <c r="Q17" s="28"/>
      <c r="R17" s="28"/>
      <c r="S17" s="27"/>
      <c r="T17" s="27"/>
      <c r="U17" s="29"/>
      <c r="V17" s="47">
        <f>Tableau26910[[#This Row],[MONTANT RECU TTC]]-Tableau26910[[#This Row],[MONTANT TOTAL DEMANDÉ TTC]]</f>
        <v>0</v>
      </c>
      <c r="W17" s="34"/>
    </row>
    <row r="18" spans="1:23" ht="18.75" customHeight="1" x14ac:dyDescent="0.25">
      <c r="A18" s="98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29">
        <f>Tableau26910[[#This Row],[MONTANT TOTAL DEMANDÉ HT]]*1.2</f>
        <v>0</v>
      </c>
      <c r="Q18" s="28"/>
      <c r="R18" s="28"/>
      <c r="S18" s="27"/>
      <c r="T18" s="27"/>
      <c r="U18" s="29"/>
      <c r="V18" s="47">
        <f>Tableau26910[[#This Row],[MONTANT RECU TTC]]-Tableau26910[[#This Row],[MONTANT TOTAL DEMANDÉ TTC]]</f>
        <v>0</v>
      </c>
      <c r="W18" s="34"/>
    </row>
    <row r="19" spans="1:23" ht="18.75" customHeight="1" x14ac:dyDescent="0.25">
      <c r="A19" s="98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29">
        <f>Tableau26910[[#This Row],[MONTANT TOTAL DEMANDÉ HT]]*1.2</f>
        <v>0</v>
      </c>
      <c r="Q19" s="28"/>
      <c r="R19" s="28"/>
      <c r="S19" s="27"/>
      <c r="T19" s="27"/>
      <c r="U19" s="29"/>
      <c r="V19" s="47">
        <f>Tableau26910[[#This Row],[MONTANT RECU TTC]]-Tableau26910[[#This Row],[MONTANT TOTAL DEMANDÉ TTC]]</f>
        <v>0</v>
      </c>
      <c r="W19" s="34"/>
    </row>
    <row r="20" spans="1:23" ht="18.75" customHeight="1" x14ac:dyDescent="0.25">
      <c r="A20" s="98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29">
        <f>Tableau26910[[#This Row],[MONTANT TOTAL DEMANDÉ HT]]*1.2</f>
        <v>0</v>
      </c>
      <c r="Q20" s="28"/>
      <c r="R20" s="28"/>
      <c r="S20" s="27"/>
      <c r="T20" s="27"/>
      <c r="U20" s="29"/>
      <c r="V20" s="47">
        <f>Tableau26910[[#This Row],[MONTANT RECU TTC]]-Tableau26910[[#This Row],[MONTANT TOTAL DEMANDÉ TTC]]</f>
        <v>0</v>
      </c>
      <c r="W20" s="34"/>
    </row>
    <row r="21" spans="1:23" ht="18.75" customHeight="1" x14ac:dyDescent="0.25">
      <c r="A21" s="98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29">
        <f>Tableau26910[[#This Row],[MONTANT TOTAL DEMANDÉ HT]]*1.2</f>
        <v>0</v>
      </c>
      <c r="Q21" s="28"/>
      <c r="R21" s="28"/>
      <c r="S21" s="27"/>
      <c r="T21" s="27"/>
      <c r="U21" s="29"/>
      <c r="V21" s="47">
        <f>Tableau26910[[#This Row],[MONTANT RECU TTC]]-Tableau26910[[#This Row],[MONTANT TOTAL DEMANDÉ TTC]]</f>
        <v>0</v>
      </c>
      <c r="W21" s="34"/>
    </row>
    <row r="22" spans="1:23" ht="18.75" customHeight="1" x14ac:dyDescent="0.25">
      <c r="A22" s="98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29">
        <f>Tableau26910[[#This Row],[MONTANT TOTAL DEMANDÉ HT]]*1.2</f>
        <v>0</v>
      </c>
      <c r="Q22" s="28"/>
      <c r="R22" s="28"/>
      <c r="S22" s="27"/>
      <c r="T22" s="27"/>
      <c r="U22" s="29"/>
      <c r="V22" s="47">
        <f>Tableau26910[[#This Row],[MONTANT RECU TTC]]-Tableau26910[[#This Row],[MONTANT TOTAL DEMANDÉ TTC]]</f>
        <v>0</v>
      </c>
      <c r="W22" s="34"/>
    </row>
    <row r="23" spans="1:23" ht="18.75" customHeight="1" x14ac:dyDescent="0.25">
      <c r="A23" s="98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29">
        <f>Tableau26910[[#This Row],[MONTANT TOTAL DEMANDÉ HT]]*1.2</f>
        <v>0</v>
      </c>
      <c r="Q23" s="28"/>
      <c r="R23" s="28"/>
      <c r="S23" s="27"/>
      <c r="T23" s="27"/>
      <c r="U23" s="29"/>
      <c r="V23" s="47">
        <f>Tableau26910[[#This Row],[MONTANT RECU TTC]]-Tableau26910[[#This Row],[MONTANT TOTAL DEMANDÉ TTC]]</f>
        <v>0</v>
      </c>
      <c r="W23" s="34"/>
    </row>
    <row r="24" spans="1:23" ht="18.75" customHeight="1" x14ac:dyDescent="0.25">
      <c r="A24" s="98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29">
        <f>Tableau26910[[#This Row],[MONTANT TOTAL DEMANDÉ HT]]*1.2</f>
        <v>0</v>
      </c>
      <c r="Q24" s="28"/>
      <c r="R24" s="28"/>
      <c r="S24" s="27"/>
      <c r="T24" s="27"/>
      <c r="U24" s="29"/>
      <c r="V24" s="47">
        <f>Tableau26910[[#This Row],[MONTANT RECU TTC]]-Tableau26910[[#This Row],[MONTANT TOTAL DEMANDÉ TTC]]</f>
        <v>0</v>
      </c>
      <c r="W24" s="34"/>
    </row>
    <row r="25" spans="1:23" ht="18.75" customHeight="1" x14ac:dyDescent="0.25">
      <c r="A25" s="98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29">
        <f>Tableau26910[[#This Row],[MONTANT TOTAL DEMANDÉ HT]]*1.2</f>
        <v>0</v>
      </c>
      <c r="Q25" s="28"/>
      <c r="R25" s="28"/>
      <c r="S25" s="27"/>
      <c r="T25" s="27"/>
      <c r="U25" s="29"/>
      <c r="V25" s="47">
        <f>Tableau26910[[#This Row],[MONTANT RECU TTC]]-Tableau26910[[#This Row],[MONTANT TOTAL DEMANDÉ TTC]]</f>
        <v>0</v>
      </c>
      <c r="W25" s="34"/>
    </row>
    <row r="26" spans="1:23" ht="18.75" customHeight="1" x14ac:dyDescent="0.25">
      <c r="A26" s="98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9">
        <f>Tableau26910[[#This Row],[MONTANT TOTAL DEMANDÉ HT]]*1.2</f>
        <v>0</v>
      </c>
      <c r="Q26" s="28"/>
      <c r="R26" s="28"/>
      <c r="S26" s="27"/>
      <c r="T26" s="27"/>
      <c r="U26" s="29"/>
      <c r="V26" s="47">
        <f>Tableau26910[[#This Row],[MONTANT RECU TTC]]-Tableau26910[[#This Row],[MONTANT TOTAL DEMANDÉ TTC]]</f>
        <v>0</v>
      </c>
      <c r="W26" s="34"/>
    </row>
    <row r="27" spans="1:23" ht="18.75" customHeight="1" x14ac:dyDescent="0.25">
      <c r="A27" s="98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29">
        <f>Tableau26910[[#This Row],[MONTANT TOTAL DEMANDÉ HT]]*1.2</f>
        <v>0</v>
      </c>
      <c r="Q27" s="28"/>
      <c r="R27" s="28"/>
      <c r="S27" s="27"/>
      <c r="T27" s="27"/>
      <c r="U27" s="29"/>
      <c r="V27" s="47">
        <f>Tableau26910[[#This Row],[MONTANT RECU TTC]]-Tableau26910[[#This Row],[MONTANT TOTAL DEMANDÉ TTC]]</f>
        <v>0</v>
      </c>
      <c r="W27" s="34"/>
    </row>
    <row r="28" spans="1:23" ht="18.75" customHeight="1" x14ac:dyDescent="0.25">
      <c r="A28" s="98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9"/>
      <c r="P28" s="29">
        <f>Tableau26910[[#This Row],[MONTANT TOTAL DEMANDÉ HT]]*1.2</f>
        <v>0</v>
      </c>
      <c r="Q28" s="28"/>
      <c r="R28" s="28"/>
      <c r="S28" s="27"/>
      <c r="T28" s="27"/>
      <c r="U28" s="29"/>
      <c r="V28" s="47">
        <f>Tableau26910[[#This Row],[MONTANT RECU TTC]]-Tableau26910[[#This Row],[MONTANT TOTAL DEMANDÉ TTC]]</f>
        <v>0</v>
      </c>
      <c r="W28" s="34"/>
    </row>
    <row r="29" spans="1:23" ht="18.75" customHeight="1" x14ac:dyDescent="0.25">
      <c r="A29" s="98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9"/>
      <c r="P29" s="29">
        <f>Tableau26910[[#This Row],[MONTANT TOTAL DEMANDÉ HT]]*1.2</f>
        <v>0</v>
      </c>
      <c r="Q29" s="28"/>
      <c r="R29" s="28"/>
      <c r="S29" s="27"/>
      <c r="T29" s="27"/>
      <c r="U29" s="29"/>
      <c r="V29" s="47">
        <f>Tableau26910[[#This Row],[MONTANT RECU TTC]]-Tableau26910[[#This Row],[MONTANT TOTAL DEMANDÉ TTC]]</f>
        <v>0</v>
      </c>
      <c r="W29" s="34"/>
    </row>
    <row r="30" spans="1:23" ht="18.75" customHeight="1" x14ac:dyDescent="0.25">
      <c r="A30" s="98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29">
        <f>Tableau26910[[#This Row],[MONTANT TOTAL DEMANDÉ HT]]*1.2</f>
        <v>0</v>
      </c>
      <c r="Q30" s="28"/>
      <c r="R30" s="28"/>
      <c r="S30" s="27"/>
      <c r="T30" s="27"/>
      <c r="U30" s="29"/>
      <c r="V30" s="47">
        <f>Tableau26910[[#This Row],[MONTANT RECU TTC]]-Tableau26910[[#This Row],[MONTANT TOTAL DEMANDÉ TTC]]</f>
        <v>0</v>
      </c>
      <c r="W30" s="34"/>
    </row>
    <row r="31" spans="1:23" ht="18.75" customHeight="1" x14ac:dyDescent="0.25">
      <c r="A31" s="98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29">
        <f>Tableau26910[[#This Row],[MONTANT TOTAL DEMANDÉ HT]]*1.2</f>
        <v>0</v>
      </c>
      <c r="Q31" s="28"/>
      <c r="R31" s="28"/>
      <c r="S31" s="27"/>
      <c r="T31" s="27"/>
      <c r="U31" s="29"/>
      <c r="V31" s="47">
        <f>Tableau26910[[#This Row],[MONTANT RECU TTC]]-Tableau26910[[#This Row],[MONTANT TOTAL DEMANDÉ TTC]]</f>
        <v>0</v>
      </c>
      <c r="W31" s="34"/>
    </row>
    <row r="32" spans="1:23" ht="18.75" customHeight="1" x14ac:dyDescent="0.25">
      <c r="A32" s="98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29">
        <f>Tableau26910[[#This Row],[MONTANT TOTAL DEMANDÉ HT]]*1.2</f>
        <v>0</v>
      </c>
      <c r="Q32" s="28"/>
      <c r="R32" s="28"/>
      <c r="S32" s="27"/>
      <c r="T32" s="27"/>
      <c r="U32" s="29"/>
      <c r="V32" s="47">
        <f>Tableau26910[[#This Row],[MONTANT RECU TTC]]-Tableau26910[[#This Row],[MONTANT TOTAL DEMANDÉ TTC]]</f>
        <v>0</v>
      </c>
      <c r="W32" s="34"/>
    </row>
    <row r="33" spans="1:23" ht="18.75" customHeight="1" x14ac:dyDescent="0.25">
      <c r="A33" s="98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9"/>
      <c r="P33" s="29">
        <f>Tableau26910[[#This Row],[MONTANT TOTAL DEMANDÉ HT]]*1.2</f>
        <v>0</v>
      </c>
      <c r="Q33" s="28"/>
      <c r="R33" s="28"/>
      <c r="S33" s="27"/>
      <c r="T33" s="27"/>
      <c r="U33" s="29"/>
      <c r="V33" s="47">
        <f>Tableau26910[[#This Row],[MONTANT RECU TTC]]-Tableau26910[[#This Row],[MONTANT TOTAL DEMANDÉ TTC]]</f>
        <v>0</v>
      </c>
      <c r="W33" s="34"/>
    </row>
    <row r="34" spans="1:23" ht="18.75" customHeight="1" x14ac:dyDescent="0.25">
      <c r="A34" s="98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9"/>
      <c r="P34" s="29">
        <f>Tableau26910[[#This Row],[MONTANT TOTAL DEMANDÉ HT]]*1.2</f>
        <v>0</v>
      </c>
      <c r="Q34" s="28"/>
      <c r="R34" s="28"/>
      <c r="S34" s="27"/>
      <c r="T34" s="27"/>
      <c r="U34" s="29"/>
      <c r="V34" s="47">
        <f>Tableau26910[[#This Row],[MONTANT RECU TTC]]-Tableau26910[[#This Row],[MONTANT TOTAL DEMANDÉ TTC]]</f>
        <v>0</v>
      </c>
      <c r="W34" s="34"/>
    </row>
    <row r="35" spans="1:23" ht="18.75" customHeight="1" x14ac:dyDescent="0.25">
      <c r="A35" s="98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29">
        <f>Tableau26910[[#This Row],[MONTANT TOTAL DEMANDÉ HT]]*1.2</f>
        <v>0</v>
      </c>
      <c r="Q35" s="28"/>
      <c r="R35" s="28"/>
      <c r="S35" s="27"/>
      <c r="T35" s="27"/>
      <c r="U35" s="29"/>
      <c r="V35" s="47">
        <f>Tableau26910[[#This Row],[MONTANT RECU TTC]]-Tableau26910[[#This Row],[MONTANT TOTAL DEMANDÉ TTC]]</f>
        <v>0</v>
      </c>
      <c r="W35" s="34"/>
    </row>
    <row r="36" spans="1:23" ht="18.75" customHeight="1" x14ac:dyDescent="0.25">
      <c r="A36" s="98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P36" s="29">
        <f>Tableau26910[[#This Row],[MONTANT TOTAL DEMANDÉ HT]]*1.2</f>
        <v>0</v>
      </c>
      <c r="Q36" s="28"/>
      <c r="R36" s="28"/>
      <c r="S36" s="27"/>
      <c r="T36" s="27"/>
      <c r="U36" s="29"/>
      <c r="V36" s="47">
        <f>Tableau26910[[#This Row],[MONTANT RECU TTC]]-Tableau26910[[#This Row],[MONTANT TOTAL DEMANDÉ TTC]]</f>
        <v>0</v>
      </c>
      <c r="W36" s="34"/>
    </row>
    <row r="37" spans="1:23" ht="18.75" customHeight="1" x14ac:dyDescent="0.25">
      <c r="A37" s="98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9"/>
      <c r="P37" s="29">
        <f>Tableau26910[[#This Row],[MONTANT TOTAL DEMANDÉ HT]]*1.2</f>
        <v>0</v>
      </c>
      <c r="Q37" s="28"/>
      <c r="R37" s="28"/>
      <c r="S37" s="27"/>
      <c r="T37" s="27"/>
      <c r="U37" s="29"/>
      <c r="V37" s="47">
        <f>Tableau26910[[#This Row],[MONTANT RECU TTC]]-Tableau26910[[#This Row],[MONTANT TOTAL DEMANDÉ TTC]]</f>
        <v>0</v>
      </c>
      <c r="W37" s="34"/>
    </row>
    <row r="38" spans="1:23" ht="18.75" customHeight="1" x14ac:dyDescent="0.25">
      <c r="A38" s="98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9"/>
      <c r="P38" s="29">
        <f>Tableau26910[[#This Row],[MONTANT TOTAL DEMANDÉ HT]]*1.2</f>
        <v>0</v>
      </c>
      <c r="Q38" s="28"/>
      <c r="R38" s="28"/>
      <c r="S38" s="27"/>
      <c r="T38" s="27"/>
      <c r="U38" s="29"/>
      <c r="V38" s="47">
        <f>Tableau26910[[#This Row],[MONTANT RECU TTC]]-Tableau26910[[#This Row],[MONTANT TOTAL DEMANDÉ TTC]]</f>
        <v>0</v>
      </c>
      <c r="W38" s="34"/>
    </row>
    <row r="39" spans="1:23" ht="18.75" customHeight="1" x14ac:dyDescent="0.25">
      <c r="A39" s="98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9"/>
      <c r="P39" s="29">
        <f>Tableau26910[[#This Row],[MONTANT TOTAL DEMANDÉ HT]]*1.2</f>
        <v>0</v>
      </c>
      <c r="Q39" s="28"/>
      <c r="R39" s="28"/>
      <c r="S39" s="27"/>
      <c r="T39" s="27"/>
      <c r="U39" s="29"/>
      <c r="V39" s="47">
        <f>Tableau26910[[#This Row],[MONTANT RECU TTC]]-Tableau26910[[#This Row],[MONTANT TOTAL DEMANDÉ TTC]]</f>
        <v>0</v>
      </c>
      <c r="W39" s="34"/>
    </row>
    <row r="40" spans="1:23" ht="18.75" customHeight="1" x14ac:dyDescent="0.25">
      <c r="A40" s="98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9"/>
      <c r="P40" s="29">
        <f>Tableau26910[[#This Row],[MONTANT TOTAL DEMANDÉ HT]]*1.2</f>
        <v>0</v>
      </c>
      <c r="Q40" s="28"/>
      <c r="R40" s="28"/>
      <c r="S40" s="27"/>
      <c r="T40" s="27"/>
      <c r="U40" s="29"/>
      <c r="V40" s="47">
        <f>Tableau26910[[#This Row],[MONTANT RECU TTC]]-Tableau26910[[#This Row],[MONTANT TOTAL DEMANDÉ TTC]]</f>
        <v>0</v>
      </c>
      <c r="W40" s="34"/>
    </row>
    <row r="41" spans="1:23" ht="18.75" customHeight="1" x14ac:dyDescent="0.25">
      <c r="A41" s="98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9"/>
      <c r="P41" s="29">
        <f>Tableau26910[[#This Row],[MONTANT TOTAL DEMANDÉ HT]]*1.2</f>
        <v>0</v>
      </c>
      <c r="Q41" s="28"/>
      <c r="R41" s="28"/>
      <c r="S41" s="27"/>
      <c r="T41" s="27"/>
      <c r="U41" s="29"/>
      <c r="V41" s="47">
        <f>Tableau26910[[#This Row],[MONTANT RECU TTC]]-Tableau26910[[#This Row],[MONTANT TOTAL DEMANDÉ TTC]]</f>
        <v>0</v>
      </c>
      <c r="W41" s="34"/>
    </row>
    <row r="42" spans="1:23" ht="18.75" customHeight="1" x14ac:dyDescent="0.25">
      <c r="A42" s="98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>
        <f>Tableau26910[[#This Row],[MONTANT TOTAL DEMANDÉ HT]]*1.2</f>
        <v>0</v>
      </c>
      <c r="Q42" s="28"/>
      <c r="R42" s="28"/>
      <c r="S42" s="27"/>
      <c r="T42" s="27"/>
      <c r="U42" s="29"/>
      <c r="V42" s="47">
        <f>Tableau26910[[#This Row],[MONTANT RECU TTC]]-Tableau26910[[#This Row],[MONTANT TOTAL DEMANDÉ TTC]]</f>
        <v>0</v>
      </c>
      <c r="W42" s="34"/>
    </row>
    <row r="43" spans="1:23" ht="18.75" customHeight="1" x14ac:dyDescent="0.25">
      <c r="A43" s="98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9"/>
      <c r="P43" s="29">
        <f>Tableau26910[[#This Row],[MONTANT TOTAL DEMANDÉ HT]]*1.2</f>
        <v>0</v>
      </c>
      <c r="Q43" s="28"/>
      <c r="R43" s="28"/>
      <c r="S43" s="27"/>
      <c r="T43" s="27"/>
      <c r="U43" s="29"/>
      <c r="V43" s="47">
        <f>Tableau26910[[#This Row],[MONTANT RECU TTC]]-Tableau26910[[#This Row],[MONTANT TOTAL DEMANDÉ TTC]]</f>
        <v>0</v>
      </c>
      <c r="W43" s="34"/>
    </row>
    <row r="44" spans="1:23" ht="18.75" customHeight="1" x14ac:dyDescent="0.25">
      <c r="A44" s="98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9"/>
      <c r="P44" s="29">
        <f>Tableau26910[[#This Row],[MONTANT TOTAL DEMANDÉ HT]]*1.2</f>
        <v>0</v>
      </c>
      <c r="Q44" s="28"/>
      <c r="R44" s="28"/>
      <c r="S44" s="27"/>
      <c r="T44" s="27"/>
      <c r="U44" s="29"/>
      <c r="V44" s="47">
        <f>Tableau26910[[#This Row],[MONTANT RECU TTC]]-Tableau26910[[#This Row],[MONTANT TOTAL DEMANDÉ TTC]]</f>
        <v>0</v>
      </c>
      <c r="W44" s="34"/>
    </row>
    <row r="45" spans="1:23" ht="18.75" customHeight="1" x14ac:dyDescent="0.25">
      <c r="A45" s="98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>
        <f>Tableau26910[[#This Row],[MONTANT TOTAL DEMANDÉ HT]]*1.2</f>
        <v>0</v>
      </c>
      <c r="Q45" s="28"/>
      <c r="R45" s="28"/>
      <c r="S45" s="27"/>
      <c r="T45" s="27"/>
      <c r="U45" s="29"/>
      <c r="V45" s="47">
        <f>Tableau26910[[#This Row],[MONTANT RECU TTC]]-Tableau26910[[#This Row],[MONTANT TOTAL DEMANDÉ TTC]]</f>
        <v>0</v>
      </c>
      <c r="W45" s="34"/>
    </row>
    <row r="46" spans="1:23" ht="18.75" customHeight="1" x14ac:dyDescent="0.25">
      <c r="A46" s="98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9"/>
      <c r="P46" s="29">
        <f>Tableau26910[[#This Row],[MONTANT TOTAL DEMANDÉ HT]]*1.2</f>
        <v>0</v>
      </c>
      <c r="Q46" s="28"/>
      <c r="R46" s="28"/>
      <c r="S46" s="27"/>
      <c r="T46" s="27"/>
      <c r="U46" s="29"/>
      <c r="V46" s="47">
        <f>Tableau26910[[#This Row],[MONTANT RECU TTC]]-Tableau26910[[#This Row],[MONTANT TOTAL DEMANDÉ TTC]]</f>
        <v>0</v>
      </c>
      <c r="W46" s="34"/>
    </row>
    <row r="47" spans="1:23" ht="18.75" customHeight="1" x14ac:dyDescent="0.25">
      <c r="A47" s="98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9"/>
      <c r="P47" s="29">
        <f>Tableau26910[[#This Row],[MONTANT TOTAL DEMANDÉ HT]]*1.2</f>
        <v>0</v>
      </c>
      <c r="Q47" s="28"/>
      <c r="R47" s="28"/>
      <c r="S47" s="27"/>
      <c r="T47" s="27"/>
      <c r="U47" s="29"/>
      <c r="V47" s="47">
        <f>Tableau26910[[#This Row],[MONTANT RECU TTC]]-Tableau26910[[#This Row],[MONTANT TOTAL DEMANDÉ TTC]]</f>
        <v>0</v>
      </c>
      <c r="W47" s="34"/>
    </row>
    <row r="48" spans="1:23" ht="18.75" customHeight="1" x14ac:dyDescent="0.25">
      <c r="A48" s="98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>
        <f>Tableau26910[[#This Row],[MONTANT TOTAL DEMANDÉ HT]]*1.2</f>
        <v>0</v>
      </c>
      <c r="Q48" s="28"/>
      <c r="R48" s="28"/>
      <c r="S48" s="27"/>
      <c r="T48" s="27"/>
      <c r="U48" s="29"/>
      <c r="V48" s="47">
        <f>Tableau26910[[#This Row],[MONTANT RECU TTC]]-Tableau26910[[#This Row],[MONTANT TOTAL DEMANDÉ TTC]]</f>
        <v>0</v>
      </c>
      <c r="W48" s="34"/>
    </row>
    <row r="49" spans="1:23" ht="18.75" customHeight="1" x14ac:dyDescent="0.25">
      <c r="A49" s="98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9"/>
      <c r="P49" s="29">
        <f>Tableau26910[[#This Row],[MONTANT TOTAL DEMANDÉ HT]]*1.2</f>
        <v>0</v>
      </c>
      <c r="Q49" s="28"/>
      <c r="R49" s="28"/>
      <c r="S49" s="27"/>
      <c r="T49" s="27"/>
      <c r="U49" s="29"/>
      <c r="V49" s="47">
        <f>Tableau26910[[#This Row],[MONTANT RECU TTC]]-Tableau26910[[#This Row],[MONTANT TOTAL DEMANDÉ TTC]]</f>
        <v>0</v>
      </c>
      <c r="W49" s="34"/>
    </row>
    <row r="50" spans="1:23" ht="18.75" customHeight="1" x14ac:dyDescent="0.25">
      <c r="A50" s="98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9"/>
      <c r="P50" s="29">
        <f>Tableau26910[[#This Row],[MONTANT TOTAL DEMANDÉ HT]]*1.2</f>
        <v>0</v>
      </c>
      <c r="Q50" s="28"/>
      <c r="R50" s="28"/>
      <c r="S50" s="27"/>
      <c r="T50" s="27"/>
      <c r="U50" s="29"/>
      <c r="V50" s="47">
        <f>Tableau26910[[#This Row],[MONTANT RECU TTC]]-Tableau26910[[#This Row],[MONTANT TOTAL DEMANDÉ TTC]]</f>
        <v>0</v>
      </c>
      <c r="W50" s="34"/>
    </row>
    <row r="51" spans="1:23" ht="18.75" customHeight="1" x14ac:dyDescent="0.25">
      <c r="A51" s="98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9"/>
      <c r="P51" s="29">
        <f>Tableau26910[[#This Row],[MONTANT TOTAL DEMANDÉ HT]]*1.2</f>
        <v>0</v>
      </c>
      <c r="Q51" s="28"/>
      <c r="R51" s="28"/>
      <c r="S51" s="27"/>
      <c r="T51" s="27"/>
      <c r="U51" s="29"/>
      <c r="V51" s="47">
        <f>Tableau26910[[#This Row],[MONTANT RECU TTC]]-Tableau26910[[#This Row],[MONTANT TOTAL DEMANDÉ TTC]]</f>
        <v>0</v>
      </c>
      <c r="W51" s="34"/>
    </row>
    <row r="52" spans="1:23" ht="18.75" customHeight="1" x14ac:dyDescent="0.25">
      <c r="A52" s="98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9"/>
      <c r="P52" s="29">
        <f>Tableau26910[[#This Row],[MONTANT TOTAL DEMANDÉ HT]]*1.2</f>
        <v>0</v>
      </c>
      <c r="Q52" s="28"/>
      <c r="R52" s="28"/>
      <c r="S52" s="27"/>
      <c r="T52" s="27"/>
      <c r="U52" s="29"/>
      <c r="V52" s="47">
        <f>Tableau26910[[#This Row],[MONTANT RECU TTC]]-Tableau26910[[#This Row],[MONTANT TOTAL DEMANDÉ TTC]]</f>
        <v>0</v>
      </c>
      <c r="W52" s="34"/>
    </row>
    <row r="53" spans="1:23" ht="18.75" customHeight="1" x14ac:dyDescent="0.25">
      <c r="A53" s="98"/>
      <c r="B53" s="26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  <c r="P53" s="29">
        <f>Tableau26910[[#This Row],[MONTANT TOTAL DEMANDÉ HT]]*1.2</f>
        <v>0</v>
      </c>
      <c r="Q53" s="28"/>
      <c r="R53" s="28"/>
      <c r="S53" s="27"/>
      <c r="T53" s="27"/>
      <c r="U53" s="29"/>
      <c r="V53" s="47">
        <f>Tableau26910[[#This Row],[MONTANT RECU TTC]]-Tableau26910[[#This Row],[MONTANT TOTAL DEMANDÉ TTC]]</f>
        <v>0</v>
      </c>
      <c r="W53" s="34"/>
    </row>
    <row r="54" spans="1:23" ht="18.75" customHeight="1" x14ac:dyDescent="0.25">
      <c r="A54" s="98"/>
      <c r="B54" s="26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9"/>
      <c r="P54" s="29">
        <f>Tableau26910[[#This Row],[MONTANT TOTAL DEMANDÉ HT]]*1.2</f>
        <v>0</v>
      </c>
      <c r="Q54" s="28"/>
      <c r="R54" s="28"/>
      <c r="S54" s="27"/>
      <c r="T54" s="27"/>
      <c r="U54" s="29"/>
      <c r="V54" s="47">
        <f>Tableau26910[[#This Row],[MONTANT RECU TTC]]-Tableau26910[[#This Row],[MONTANT TOTAL DEMANDÉ TTC]]</f>
        <v>0</v>
      </c>
      <c r="W54" s="34"/>
    </row>
    <row r="55" spans="1:23" ht="18.75" customHeight="1" x14ac:dyDescent="0.25">
      <c r="A55" s="98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>
        <f>Tableau26910[[#This Row],[MONTANT TOTAL DEMANDÉ HT]]*1.2</f>
        <v>0</v>
      </c>
      <c r="Q55" s="28"/>
      <c r="R55" s="28"/>
      <c r="S55" s="27"/>
      <c r="T55" s="27"/>
      <c r="U55" s="29"/>
      <c r="V55" s="47">
        <f>Tableau26910[[#This Row],[MONTANT RECU TTC]]-Tableau26910[[#This Row],[MONTANT TOTAL DEMANDÉ TTC]]</f>
        <v>0</v>
      </c>
      <c r="W55" s="34"/>
    </row>
    <row r="56" spans="1:23" ht="18.75" customHeight="1" x14ac:dyDescent="0.25">
      <c r="A56" s="98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9"/>
      <c r="P56" s="29">
        <f>Tableau26910[[#This Row],[MONTANT TOTAL DEMANDÉ HT]]*1.2</f>
        <v>0</v>
      </c>
      <c r="Q56" s="28"/>
      <c r="R56" s="28"/>
      <c r="S56" s="27"/>
      <c r="T56" s="27"/>
      <c r="U56" s="29"/>
      <c r="V56" s="47">
        <f>Tableau26910[[#This Row],[MONTANT RECU TTC]]-Tableau26910[[#This Row],[MONTANT TOTAL DEMANDÉ TTC]]</f>
        <v>0</v>
      </c>
      <c r="W56" s="34"/>
    </row>
    <row r="57" spans="1:23" ht="18.75" customHeight="1" x14ac:dyDescent="0.25">
      <c r="A57" s="98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9"/>
      <c r="P57" s="29">
        <f>Tableau26910[[#This Row],[MONTANT TOTAL DEMANDÉ HT]]*1.2</f>
        <v>0</v>
      </c>
      <c r="Q57" s="28"/>
      <c r="R57" s="28"/>
      <c r="S57" s="27"/>
      <c r="T57" s="27"/>
      <c r="U57" s="29"/>
      <c r="V57" s="47">
        <f>Tableau26910[[#This Row],[MONTANT RECU TTC]]-Tableau26910[[#This Row],[MONTANT TOTAL DEMANDÉ TTC]]</f>
        <v>0</v>
      </c>
      <c r="W57" s="34"/>
    </row>
    <row r="58" spans="1:23" ht="18.75" customHeight="1" x14ac:dyDescent="0.25">
      <c r="A58" s="98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9"/>
      <c r="P58" s="29">
        <f>Tableau26910[[#This Row],[MONTANT TOTAL DEMANDÉ HT]]*1.2</f>
        <v>0</v>
      </c>
      <c r="Q58" s="28"/>
      <c r="R58" s="28"/>
      <c r="S58" s="27"/>
      <c r="T58" s="27"/>
      <c r="U58" s="29"/>
      <c r="V58" s="47">
        <f>Tableau26910[[#This Row],[MONTANT RECU TTC]]-Tableau26910[[#This Row],[MONTANT TOTAL DEMANDÉ TTC]]</f>
        <v>0</v>
      </c>
      <c r="W58" s="34"/>
    </row>
    <row r="59" spans="1:23" ht="18.75" customHeight="1" x14ac:dyDescent="0.25">
      <c r="A59" s="98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9"/>
      <c r="P59" s="29">
        <f>Tableau26910[[#This Row],[MONTANT TOTAL DEMANDÉ HT]]*1.2</f>
        <v>0</v>
      </c>
      <c r="Q59" s="28"/>
      <c r="R59" s="28"/>
      <c r="S59" s="27"/>
      <c r="T59" s="27"/>
      <c r="U59" s="29"/>
      <c r="V59" s="47">
        <f>Tableau26910[[#This Row],[MONTANT RECU TTC]]-Tableau26910[[#This Row],[MONTANT TOTAL DEMANDÉ TTC]]</f>
        <v>0</v>
      </c>
      <c r="W59" s="34"/>
    </row>
    <row r="60" spans="1:23" ht="18.75" customHeight="1" x14ac:dyDescent="0.25">
      <c r="A60" s="98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9"/>
      <c r="P60" s="29">
        <f>Tableau26910[[#This Row],[MONTANT TOTAL DEMANDÉ HT]]*1.2</f>
        <v>0</v>
      </c>
      <c r="Q60" s="28"/>
      <c r="R60" s="28"/>
      <c r="S60" s="27"/>
      <c r="T60" s="27"/>
      <c r="U60" s="29"/>
      <c r="V60" s="47">
        <f>Tableau26910[[#This Row],[MONTANT RECU TTC]]-Tableau26910[[#This Row],[MONTANT TOTAL DEMANDÉ TTC]]</f>
        <v>0</v>
      </c>
      <c r="W60" s="34"/>
    </row>
    <row r="61" spans="1:23" ht="18.75" customHeight="1" x14ac:dyDescent="0.25">
      <c r="A61" s="98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9"/>
      <c r="P61" s="29">
        <f>Tableau26910[[#This Row],[MONTANT TOTAL DEMANDÉ HT]]*1.2</f>
        <v>0</v>
      </c>
      <c r="Q61" s="28"/>
      <c r="R61" s="28"/>
      <c r="S61" s="27"/>
      <c r="T61" s="27"/>
      <c r="U61" s="29"/>
      <c r="V61" s="47">
        <f>Tableau26910[[#This Row],[MONTANT RECU TTC]]-Tableau26910[[#This Row],[MONTANT TOTAL DEMANDÉ TTC]]</f>
        <v>0</v>
      </c>
      <c r="W61" s="34"/>
    </row>
    <row r="62" spans="1:23" ht="18.75" customHeight="1" x14ac:dyDescent="0.25">
      <c r="A62" s="98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9"/>
      <c r="P62" s="29">
        <f>Tableau26910[[#This Row],[MONTANT TOTAL DEMANDÉ HT]]*1.2</f>
        <v>0</v>
      </c>
      <c r="Q62" s="28"/>
      <c r="R62" s="28"/>
      <c r="S62" s="27"/>
      <c r="T62" s="27"/>
      <c r="U62" s="29"/>
      <c r="V62" s="47">
        <f>Tableau26910[[#This Row],[MONTANT RECU TTC]]-Tableau26910[[#This Row],[MONTANT TOTAL DEMANDÉ TTC]]</f>
        <v>0</v>
      </c>
      <c r="W62" s="34"/>
    </row>
    <row r="63" spans="1:23" ht="18.75" customHeight="1" x14ac:dyDescent="0.25">
      <c r="A63" s="98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29">
        <f>Tableau26910[[#This Row],[MONTANT TOTAL DEMANDÉ HT]]*1.2</f>
        <v>0</v>
      </c>
      <c r="Q63" s="28"/>
      <c r="R63" s="28"/>
      <c r="S63" s="27"/>
      <c r="T63" s="27"/>
      <c r="U63" s="29"/>
      <c r="V63" s="47">
        <f>Tableau26910[[#This Row],[MONTANT RECU TTC]]-Tableau26910[[#This Row],[MONTANT TOTAL DEMANDÉ TTC]]</f>
        <v>0</v>
      </c>
      <c r="W63" s="34"/>
    </row>
    <row r="64" spans="1:23" ht="18.75" customHeight="1" x14ac:dyDescent="0.25">
      <c r="A64" s="98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9"/>
      <c r="P64" s="29">
        <f>Tableau26910[[#This Row],[MONTANT TOTAL DEMANDÉ HT]]*1.2</f>
        <v>0</v>
      </c>
      <c r="Q64" s="28"/>
      <c r="R64" s="28"/>
      <c r="S64" s="27"/>
      <c r="T64" s="27"/>
      <c r="U64" s="29"/>
      <c r="V64" s="47">
        <f>Tableau26910[[#This Row],[MONTANT RECU TTC]]-Tableau26910[[#This Row],[MONTANT TOTAL DEMANDÉ TTC]]</f>
        <v>0</v>
      </c>
      <c r="W64" s="34"/>
    </row>
    <row r="65" spans="1:23" ht="18.75" customHeight="1" x14ac:dyDescent="0.25">
      <c r="A65" s="98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>
        <f>Tableau26910[[#This Row],[MONTANT TOTAL DEMANDÉ HT]]*1.2</f>
        <v>0</v>
      </c>
      <c r="Q65" s="28"/>
      <c r="R65" s="28"/>
      <c r="S65" s="27"/>
      <c r="T65" s="27"/>
      <c r="U65" s="29"/>
      <c r="V65" s="47">
        <f>Tableau26910[[#This Row],[MONTANT RECU TTC]]-Tableau26910[[#This Row],[MONTANT TOTAL DEMANDÉ TTC]]</f>
        <v>0</v>
      </c>
      <c r="W65" s="34"/>
    </row>
    <row r="66" spans="1:23" ht="18.75" customHeight="1" x14ac:dyDescent="0.25">
      <c r="A66" s="98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  <c r="P66" s="29">
        <f>Tableau26910[[#This Row],[MONTANT TOTAL DEMANDÉ HT]]*1.2</f>
        <v>0</v>
      </c>
      <c r="Q66" s="28"/>
      <c r="R66" s="28"/>
      <c r="S66" s="27"/>
      <c r="T66" s="27"/>
      <c r="U66" s="29"/>
      <c r="V66" s="47">
        <f>Tableau26910[[#This Row],[MONTANT RECU TTC]]-Tableau26910[[#This Row],[MONTANT TOTAL DEMANDÉ TTC]]</f>
        <v>0</v>
      </c>
      <c r="W66" s="34"/>
    </row>
    <row r="67" spans="1:23" ht="18.75" customHeight="1" x14ac:dyDescent="0.25">
      <c r="A67" s="98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>
        <f>Tableau26910[[#This Row],[MONTANT TOTAL DEMANDÉ HT]]*1.2</f>
        <v>0</v>
      </c>
      <c r="Q67" s="28"/>
      <c r="R67" s="28"/>
      <c r="S67" s="27"/>
      <c r="T67" s="27"/>
      <c r="U67" s="29"/>
      <c r="V67" s="47">
        <f>Tableau26910[[#This Row],[MONTANT RECU TTC]]-Tableau26910[[#This Row],[MONTANT TOTAL DEMANDÉ TTC]]</f>
        <v>0</v>
      </c>
      <c r="W67" s="34"/>
    </row>
    <row r="68" spans="1:23" ht="18.75" customHeight="1" x14ac:dyDescent="0.25">
      <c r="A68" s="98"/>
      <c r="B68" s="26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9"/>
      <c r="P68" s="29">
        <f>Tableau26910[[#This Row],[MONTANT TOTAL DEMANDÉ HT]]*1.2</f>
        <v>0</v>
      </c>
      <c r="Q68" s="28"/>
      <c r="R68" s="28"/>
      <c r="S68" s="27"/>
      <c r="T68" s="27"/>
      <c r="U68" s="29"/>
      <c r="V68" s="47">
        <f>Tableau26910[[#This Row],[MONTANT RECU TTC]]-Tableau26910[[#This Row],[MONTANT TOTAL DEMANDÉ TTC]]</f>
        <v>0</v>
      </c>
      <c r="W68" s="34"/>
    </row>
    <row r="69" spans="1:23" ht="18.75" customHeight="1" x14ac:dyDescent="0.25">
      <c r="A69" s="98"/>
      <c r="B69" s="26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9"/>
      <c r="P69" s="29">
        <f>Tableau26910[[#This Row],[MONTANT TOTAL DEMANDÉ HT]]*1.2</f>
        <v>0</v>
      </c>
      <c r="Q69" s="28"/>
      <c r="R69" s="28"/>
      <c r="S69" s="27"/>
      <c r="T69" s="27"/>
      <c r="U69" s="29"/>
      <c r="V69" s="47">
        <f>Tableau26910[[#This Row],[MONTANT RECU TTC]]-Tableau26910[[#This Row],[MONTANT TOTAL DEMANDÉ TTC]]</f>
        <v>0</v>
      </c>
      <c r="W69" s="34"/>
    </row>
    <row r="70" spans="1:23" ht="18.75" customHeight="1" x14ac:dyDescent="0.25">
      <c r="A70" s="98"/>
      <c r="B70" s="26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9"/>
      <c r="P70" s="29">
        <f>Tableau26910[[#This Row],[MONTANT TOTAL DEMANDÉ HT]]*1.2</f>
        <v>0</v>
      </c>
      <c r="Q70" s="28"/>
      <c r="R70" s="28"/>
      <c r="S70" s="27"/>
      <c r="T70" s="27"/>
      <c r="U70" s="29"/>
      <c r="V70" s="47">
        <f>Tableau26910[[#This Row],[MONTANT RECU TTC]]-Tableau26910[[#This Row],[MONTANT TOTAL DEMANDÉ TTC]]</f>
        <v>0</v>
      </c>
      <c r="W70" s="34"/>
    </row>
    <row r="71" spans="1:23" ht="18.75" customHeight="1" x14ac:dyDescent="0.25">
      <c r="A71" s="98"/>
      <c r="B71" s="26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9"/>
      <c r="P71" s="29">
        <f>Tableau26910[[#This Row],[MONTANT TOTAL DEMANDÉ HT]]*1.2</f>
        <v>0</v>
      </c>
      <c r="Q71" s="28"/>
      <c r="R71" s="28"/>
      <c r="S71" s="27"/>
      <c r="T71" s="27"/>
      <c r="U71" s="29"/>
      <c r="V71" s="47">
        <f>Tableau26910[[#This Row],[MONTANT RECU TTC]]-Tableau26910[[#This Row],[MONTANT TOTAL DEMANDÉ TTC]]</f>
        <v>0</v>
      </c>
      <c r="W71" s="34"/>
    </row>
    <row r="72" spans="1:23" ht="18.75" customHeight="1" x14ac:dyDescent="0.25">
      <c r="A72" s="98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>
        <f>Tableau26910[[#This Row],[MONTANT TOTAL DEMANDÉ HT]]*1.2</f>
        <v>0</v>
      </c>
      <c r="Q72" s="28"/>
      <c r="R72" s="28"/>
      <c r="S72" s="27"/>
      <c r="T72" s="27"/>
      <c r="U72" s="29"/>
      <c r="V72" s="47">
        <f>Tableau26910[[#This Row],[MONTANT RECU TTC]]-Tableau26910[[#This Row],[MONTANT TOTAL DEMANDÉ TTC]]</f>
        <v>0</v>
      </c>
      <c r="W72" s="34"/>
    </row>
    <row r="73" spans="1:23" ht="18.75" customHeight="1" x14ac:dyDescent="0.25">
      <c r="A73" s="98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9"/>
      <c r="P73" s="29">
        <f>Tableau26910[[#This Row],[MONTANT TOTAL DEMANDÉ HT]]*1.2</f>
        <v>0</v>
      </c>
      <c r="Q73" s="28"/>
      <c r="R73" s="28"/>
      <c r="S73" s="27"/>
      <c r="T73" s="27"/>
      <c r="U73" s="29"/>
      <c r="V73" s="47">
        <f>Tableau26910[[#This Row],[MONTANT RECU TTC]]-Tableau26910[[#This Row],[MONTANT TOTAL DEMANDÉ TTC]]</f>
        <v>0</v>
      </c>
      <c r="W73" s="34"/>
    </row>
    <row r="74" spans="1:23" ht="18.75" customHeight="1" x14ac:dyDescent="0.25">
      <c r="A74" s="98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9"/>
      <c r="P74" s="29">
        <f>Tableau26910[[#This Row],[MONTANT TOTAL DEMANDÉ HT]]*1.2</f>
        <v>0</v>
      </c>
      <c r="Q74" s="28"/>
      <c r="R74" s="28"/>
      <c r="S74" s="27"/>
      <c r="T74" s="27"/>
      <c r="U74" s="29"/>
      <c r="V74" s="47">
        <f>Tableau26910[[#This Row],[MONTANT RECU TTC]]-Tableau26910[[#This Row],[MONTANT TOTAL DEMANDÉ TTC]]</f>
        <v>0</v>
      </c>
      <c r="W74" s="34"/>
    </row>
    <row r="75" spans="1:23" ht="18.75" customHeight="1" x14ac:dyDescent="0.25">
      <c r="A75" s="98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>
        <f>Tableau26910[[#This Row],[MONTANT TOTAL DEMANDÉ HT]]*1.2</f>
        <v>0</v>
      </c>
      <c r="Q75" s="28"/>
      <c r="R75" s="28"/>
      <c r="S75" s="27"/>
      <c r="T75" s="27"/>
      <c r="U75" s="29"/>
      <c r="V75" s="47">
        <f>Tableau26910[[#This Row],[MONTANT RECU TTC]]-Tableau26910[[#This Row],[MONTANT TOTAL DEMANDÉ TTC]]</f>
        <v>0</v>
      </c>
      <c r="W75" s="34"/>
    </row>
    <row r="76" spans="1:23" ht="18.75" customHeight="1" x14ac:dyDescent="0.25">
      <c r="A76" s="98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>
        <f>Tableau26910[[#This Row],[MONTANT TOTAL DEMANDÉ HT]]*1.2</f>
        <v>0</v>
      </c>
      <c r="Q76" s="28"/>
      <c r="R76" s="28"/>
      <c r="S76" s="27"/>
      <c r="T76" s="27"/>
      <c r="U76" s="29"/>
      <c r="V76" s="47">
        <f>Tableau26910[[#This Row],[MONTANT RECU TTC]]-Tableau26910[[#This Row],[MONTANT TOTAL DEMANDÉ TTC]]</f>
        <v>0</v>
      </c>
      <c r="W76" s="34"/>
    </row>
    <row r="77" spans="1:23" ht="18.75" customHeight="1" x14ac:dyDescent="0.25">
      <c r="A77" s="98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>
        <f>Tableau26910[[#This Row],[MONTANT TOTAL DEMANDÉ HT]]*1.2</f>
        <v>0</v>
      </c>
      <c r="Q77" s="28"/>
      <c r="R77" s="28"/>
      <c r="S77" s="27"/>
      <c r="T77" s="27"/>
      <c r="U77" s="29"/>
      <c r="V77" s="47">
        <f>Tableau26910[[#This Row],[MONTANT RECU TTC]]-Tableau26910[[#This Row],[MONTANT TOTAL DEMANDÉ TTC]]</f>
        <v>0</v>
      </c>
      <c r="W77" s="34"/>
    </row>
    <row r="78" spans="1:23" ht="18.75" customHeight="1" x14ac:dyDescent="0.25">
      <c r="A78" s="98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9">
        <f>Tableau26910[[#This Row],[MONTANT TOTAL DEMANDÉ HT]]*1.2</f>
        <v>0</v>
      </c>
      <c r="Q78" s="28"/>
      <c r="R78" s="28"/>
      <c r="S78" s="27"/>
      <c r="T78" s="27"/>
      <c r="U78" s="29"/>
      <c r="V78" s="47">
        <f>Tableau26910[[#This Row],[MONTANT RECU TTC]]-Tableau26910[[#This Row],[MONTANT TOTAL DEMANDÉ TTC]]</f>
        <v>0</v>
      </c>
      <c r="W78" s="34"/>
    </row>
    <row r="79" spans="1:23" ht="18.75" customHeight="1" x14ac:dyDescent="0.25">
      <c r="A79" s="98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9"/>
      <c r="P79" s="29">
        <f>Tableau26910[[#This Row],[MONTANT TOTAL DEMANDÉ HT]]*1.2</f>
        <v>0</v>
      </c>
      <c r="Q79" s="28"/>
      <c r="R79" s="28"/>
      <c r="S79" s="27"/>
      <c r="T79" s="27"/>
      <c r="U79" s="29"/>
      <c r="V79" s="47">
        <f>Tableau26910[[#This Row],[MONTANT RECU TTC]]-Tableau26910[[#This Row],[MONTANT TOTAL DEMANDÉ TTC]]</f>
        <v>0</v>
      </c>
      <c r="W79" s="34"/>
    </row>
    <row r="80" spans="1:23" ht="18.75" customHeight="1" x14ac:dyDescent="0.25">
      <c r="A80" s="98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>
        <f>Tableau26910[[#This Row],[MONTANT TOTAL DEMANDÉ HT]]*1.2</f>
        <v>0</v>
      </c>
      <c r="Q80" s="28"/>
      <c r="R80" s="28"/>
      <c r="S80" s="27"/>
      <c r="T80" s="27"/>
      <c r="U80" s="29"/>
      <c r="V80" s="47">
        <f>Tableau26910[[#This Row],[MONTANT RECU TTC]]-Tableau26910[[#This Row],[MONTANT TOTAL DEMANDÉ TTC]]</f>
        <v>0</v>
      </c>
      <c r="W80" s="34"/>
    </row>
    <row r="81" spans="1:23" ht="18.75" customHeight="1" x14ac:dyDescent="0.25">
      <c r="A81" s="98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9"/>
      <c r="P81" s="29">
        <f>Tableau26910[[#This Row],[MONTANT TOTAL DEMANDÉ HT]]*1.2</f>
        <v>0</v>
      </c>
      <c r="Q81" s="28"/>
      <c r="R81" s="28"/>
      <c r="S81" s="27"/>
      <c r="T81" s="27"/>
      <c r="U81" s="29"/>
      <c r="V81" s="47">
        <f>Tableau26910[[#This Row],[MONTANT RECU TTC]]-Tableau26910[[#This Row],[MONTANT TOTAL DEMANDÉ TTC]]</f>
        <v>0</v>
      </c>
      <c r="W81" s="34"/>
    </row>
    <row r="82" spans="1:23" ht="18.75" customHeight="1" x14ac:dyDescent="0.25">
      <c r="A82" s="98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9"/>
      <c r="P82" s="29">
        <f>Tableau26910[[#This Row],[MONTANT TOTAL DEMANDÉ HT]]*1.2</f>
        <v>0</v>
      </c>
      <c r="Q82" s="28"/>
      <c r="R82" s="28"/>
      <c r="S82" s="27"/>
      <c r="T82" s="27"/>
      <c r="U82" s="29"/>
      <c r="V82" s="47">
        <f>Tableau26910[[#This Row],[MONTANT RECU TTC]]-Tableau26910[[#This Row],[MONTANT TOTAL DEMANDÉ TTC]]</f>
        <v>0</v>
      </c>
      <c r="W82" s="34"/>
    </row>
    <row r="83" spans="1:23" ht="18.75" customHeight="1" x14ac:dyDescent="0.25">
      <c r="A83" s="98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9"/>
      <c r="P83" s="29">
        <f>Tableau26910[[#This Row],[MONTANT TOTAL DEMANDÉ HT]]*1.2</f>
        <v>0</v>
      </c>
      <c r="Q83" s="28"/>
      <c r="R83" s="28"/>
      <c r="S83" s="27"/>
      <c r="T83" s="27"/>
      <c r="U83" s="29"/>
      <c r="V83" s="47">
        <f>Tableau26910[[#This Row],[MONTANT RECU TTC]]-Tableau26910[[#This Row],[MONTANT TOTAL DEMANDÉ TTC]]</f>
        <v>0</v>
      </c>
      <c r="W83" s="34"/>
    </row>
    <row r="84" spans="1:23" ht="18.75" customHeight="1" x14ac:dyDescent="0.25">
      <c r="A84" s="98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9"/>
      <c r="P84" s="29">
        <f>Tableau26910[[#This Row],[MONTANT TOTAL DEMANDÉ HT]]*1.2</f>
        <v>0</v>
      </c>
      <c r="Q84" s="28"/>
      <c r="R84" s="28"/>
      <c r="S84" s="27"/>
      <c r="T84" s="27"/>
      <c r="U84" s="29"/>
      <c r="V84" s="47">
        <f>Tableau26910[[#This Row],[MONTANT RECU TTC]]-Tableau26910[[#This Row],[MONTANT TOTAL DEMANDÉ TTC]]</f>
        <v>0</v>
      </c>
      <c r="W84" s="34"/>
    </row>
    <row r="85" spans="1:23" ht="18.75" customHeight="1" x14ac:dyDescent="0.25">
      <c r="A85" s="98"/>
      <c r="B85" s="26"/>
      <c r="C85" s="2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>
        <f>Tableau26910[[#This Row],[MONTANT TOTAL DEMANDÉ HT]]*1.2</f>
        <v>0</v>
      </c>
      <c r="Q85" s="28"/>
      <c r="R85" s="28"/>
      <c r="S85" s="27"/>
      <c r="T85" s="27"/>
      <c r="U85" s="29"/>
      <c r="V85" s="47">
        <f>Tableau26910[[#This Row],[MONTANT RECU TTC]]-Tableau26910[[#This Row],[MONTANT TOTAL DEMANDÉ TTC]]</f>
        <v>0</v>
      </c>
      <c r="W85" s="34"/>
    </row>
    <row r="86" spans="1:23" ht="18.75" customHeight="1" x14ac:dyDescent="0.25">
      <c r="A86" s="98"/>
      <c r="B86" s="26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29">
        <f>Tableau26910[[#This Row],[MONTANT TOTAL DEMANDÉ HT]]*1.2</f>
        <v>0</v>
      </c>
      <c r="Q86" s="28"/>
      <c r="R86" s="28"/>
      <c r="S86" s="27"/>
      <c r="T86" s="27"/>
      <c r="U86" s="29"/>
      <c r="V86" s="47">
        <f>Tableau26910[[#This Row],[MONTANT RECU TTC]]-Tableau26910[[#This Row],[MONTANT TOTAL DEMANDÉ TTC]]</f>
        <v>0</v>
      </c>
      <c r="W86" s="34"/>
    </row>
    <row r="87" spans="1:23" ht="18.75" customHeight="1" x14ac:dyDescent="0.25">
      <c r="A87" s="98"/>
      <c r="B87" s="26"/>
      <c r="C87" s="27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9"/>
      <c r="P87" s="29">
        <f>Tableau26910[[#This Row],[MONTANT TOTAL DEMANDÉ HT]]*1.2</f>
        <v>0</v>
      </c>
      <c r="Q87" s="28"/>
      <c r="R87" s="28"/>
      <c r="S87" s="27"/>
      <c r="T87" s="27"/>
      <c r="U87" s="29"/>
      <c r="V87" s="47">
        <f>Tableau26910[[#This Row],[MONTANT RECU TTC]]-Tableau26910[[#This Row],[MONTANT TOTAL DEMANDÉ TTC]]</f>
        <v>0</v>
      </c>
      <c r="W87" s="34"/>
    </row>
    <row r="88" spans="1:23" ht="18.75" customHeight="1" x14ac:dyDescent="0.25">
      <c r="A88" s="98"/>
      <c r="B88" s="26"/>
      <c r="C88" s="27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9"/>
      <c r="P88" s="29">
        <f>Tableau26910[[#This Row],[MONTANT TOTAL DEMANDÉ HT]]*1.2</f>
        <v>0</v>
      </c>
      <c r="Q88" s="28"/>
      <c r="R88" s="28"/>
      <c r="S88" s="27"/>
      <c r="T88" s="27"/>
      <c r="U88" s="29"/>
      <c r="V88" s="47">
        <f>Tableau26910[[#This Row],[MONTANT RECU TTC]]-Tableau26910[[#This Row],[MONTANT TOTAL DEMANDÉ TTC]]</f>
        <v>0</v>
      </c>
      <c r="W88" s="34"/>
    </row>
    <row r="89" spans="1:23" ht="18.75" customHeight="1" x14ac:dyDescent="0.25">
      <c r="A89" s="98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9"/>
      <c r="P89" s="29">
        <f>Tableau26910[[#This Row],[MONTANT TOTAL DEMANDÉ HT]]*1.2</f>
        <v>0</v>
      </c>
      <c r="Q89" s="28"/>
      <c r="R89" s="28"/>
      <c r="S89" s="27"/>
      <c r="T89" s="27"/>
      <c r="U89" s="29"/>
      <c r="V89" s="47">
        <f>Tableau26910[[#This Row],[MONTANT RECU TTC]]-Tableau26910[[#This Row],[MONTANT TOTAL DEMANDÉ TTC]]</f>
        <v>0</v>
      </c>
      <c r="W89" s="34"/>
    </row>
    <row r="90" spans="1:23" ht="18.75" customHeight="1" x14ac:dyDescent="0.25">
      <c r="A90" s="98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>
        <f>Tableau26910[[#This Row],[MONTANT TOTAL DEMANDÉ HT]]*1.2</f>
        <v>0</v>
      </c>
      <c r="Q90" s="28"/>
      <c r="R90" s="28"/>
      <c r="S90" s="27"/>
      <c r="T90" s="27"/>
      <c r="U90" s="29"/>
      <c r="V90" s="47">
        <f>Tableau26910[[#This Row],[MONTANT RECU TTC]]-Tableau26910[[#This Row],[MONTANT TOTAL DEMANDÉ TTC]]</f>
        <v>0</v>
      </c>
      <c r="W90" s="34"/>
    </row>
    <row r="91" spans="1:23" ht="18.75" customHeight="1" x14ac:dyDescent="0.25">
      <c r="A91" s="98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>
        <f>Tableau26910[[#This Row],[MONTANT TOTAL DEMANDÉ HT]]*1.2</f>
        <v>0</v>
      </c>
      <c r="Q91" s="28"/>
      <c r="R91" s="28"/>
      <c r="S91" s="27"/>
      <c r="T91" s="27"/>
      <c r="U91" s="29"/>
      <c r="V91" s="47">
        <f>Tableau26910[[#This Row],[MONTANT RECU TTC]]-Tableau26910[[#This Row],[MONTANT TOTAL DEMANDÉ TTC]]</f>
        <v>0</v>
      </c>
      <c r="W91" s="34"/>
    </row>
    <row r="92" spans="1:23" ht="18.75" customHeight="1" x14ac:dyDescent="0.25">
      <c r="A92" s="98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9"/>
      <c r="P92" s="29">
        <f>Tableau26910[[#This Row],[MONTANT TOTAL DEMANDÉ HT]]*1.2</f>
        <v>0</v>
      </c>
      <c r="Q92" s="28"/>
      <c r="R92" s="28"/>
      <c r="S92" s="27"/>
      <c r="T92" s="27"/>
      <c r="U92" s="29"/>
      <c r="V92" s="47">
        <f>Tableau26910[[#This Row],[MONTANT RECU TTC]]-Tableau26910[[#This Row],[MONTANT TOTAL DEMANDÉ TTC]]</f>
        <v>0</v>
      </c>
      <c r="W92" s="34"/>
    </row>
    <row r="93" spans="1:23" ht="18.75" customHeight="1" x14ac:dyDescent="0.25">
      <c r="A93" s="98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>
        <f>Tableau26910[[#This Row],[MONTANT TOTAL DEMANDÉ HT]]*1.2</f>
        <v>0</v>
      </c>
      <c r="Q93" s="28"/>
      <c r="R93" s="28"/>
      <c r="S93" s="27"/>
      <c r="T93" s="27"/>
      <c r="U93" s="29"/>
      <c r="V93" s="47">
        <f>Tableau26910[[#This Row],[MONTANT RECU TTC]]-Tableau26910[[#This Row],[MONTANT TOTAL DEMANDÉ TTC]]</f>
        <v>0</v>
      </c>
      <c r="W93" s="34"/>
    </row>
    <row r="94" spans="1:23" ht="18.75" customHeight="1" x14ac:dyDescent="0.25">
      <c r="A94" s="98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9"/>
      <c r="P94" s="29">
        <f>Tableau26910[[#This Row],[MONTANT TOTAL DEMANDÉ HT]]*1.2</f>
        <v>0</v>
      </c>
      <c r="Q94" s="28"/>
      <c r="R94" s="28"/>
      <c r="S94" s="27"/>
      <c r="T94" s="27"/>
      <c r="U94" s="29"/>
      <c r="V94" s="47">
        <f>Tableau26910[[#This Row],[MONTANT RECU TTC]]-Tableau26910[[#This Row],[MONTANT TOTAL DEMANDÉ TTC]]</f>
        <v>0</v>
      </c>
      <c r="W94" s="34"/>
    </row>
    <row r="95" spans="1:23" ht="18.75" customHeight="1" x14ac:dyDescent="0.25">
      <c r="A95" s="98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9"/>
      <c r="P95" s="29">
        <f>Tableau26910[[#This Row],[MONTANT TOTAL DEMANDÉ HT]]*1.2</f>
        <v>0</v>
      </c>
      <c r="Q95" s="28"/>
      <c r="R95" s="28"/>
      <c r="S95" s="27"/>
      <c r="T95" s="27"/>
      <c r="U95" s="29"/>
      <c r="V95" s="47">
        <f>Tableau26910[[#This Row],[MONTANT RECU TTC]]-Tableau26910[[#This Row],[MONTANT TOTAL DEMANDÉ TTC]]</f>
        <v>0</v>
      </c>
      <c r="W95" s="34"/>
    </row>
    <row r="96" spans="1:23" ht="18.75" customHeight="1" x14ac:dyDescent="0.25">
      <c r="A96" s="98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9"/>
      <c r="P96" s="29">
        <f>Tableau26910[[#This Row],[MONTANT TOTAL DEMANDÉ HT]]*1.2</f>
        <v>0</v>
      </c>
      <c r="Q96" s="28"/>
      <c r="R96" s="28"/>
      <c r="S96" s="27"/>
      <c r="T96" s="27"/>
      <c r="U96" s="29"/>
      <c r="V96" s="47">
        <f>Tableau26910[[#This Row],[MONTANT RECU TTC]]-Tableau26910[[#This Row],[MONTANT TOTAL DEMANDÉ TTC]]</f>
        <v>0</v>
      </c>
      <c r="W96" s="34"/>
    </row>
    <row r="97" spans="1:23" ht="18.75" customHeight="1" x14ac:dyDescent="0.25">
      <c r="A97" s="98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9"/>
      <c r="P97" s="29">
        <f>Tableau26910[[#This Row],[MONTANT TOTAL DEMANDÉ HT]]*1.2</f>
        <v>0</v>
      </c>
      <c r="Q97" s="28"/>
      <c r="R97" s="28"/>
      <c r="S97" s="27"/>
      <c r="T97" s="27"/>
      <c r="U97" s="29"/>
      <c r="V97" s="47">
        <f>Tableau26910[[#This Row],[MONTANT RECU TTC]]-Tableau26910[[#This Row],[MONTANT TOTAL DEMANDÉ TTC]]</f>
        <v>0</v>
      </c>
      <c r="W97" s="34"/>
    </row>
    <row r="98" spans="1:23" ht="18.75" customHeight="1" x14ac:dyDescent="0.25">
      <c r="A98" s="98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9"/>
      <c r="P98" s="29">
        <f>Tableau26910[[#This Row],[MONTANT TOTAL DEMANDÉ HT]]*1.2</f>
        <v>0</v>
      </c>
      <c r="Q98" s="28"/>
      <c r="R98" s="28"/>
      <c r="S98" s="27"/>
      <c r="T98" s="27"/>
      <c r="U98" s="29"/>
      <c r="V98" s="47">
        <f>Tableau26910[[#This Row],[MONTANT RECU TTC]]-Tableau26910[[#This Row],[MONTANT TOTAL DEMANDÉ TTC]]</f>
        <v>0</v>
      </c>
      <c r="W98" s="34"/>
    </row>
    <row r="99" spans="1:23" ht="18.75" customHeight="1" x14ac:dyDescent="0.25">
      <c r="A99" s="98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9"/>
      <c r="P99" s="29">
        <f>Tableau26910[[#This Row],[MONTANT TOTAL DEMANDÉ HT]]*1.2</f>
        <v>0</v>
      </c>
      <c r="Q99" s="28"/>
      <c r="R99" s="28"/>
      <c r="S99" s="27"/>
      <c r="T99" s="27"/>
      <c r="U99" s="29"/>
      <c r="V99" s="47">
        <f>Tableau26910[[#This Row],[MONTANT RECU TTC]]-Tableau26910[[#This Row],[MONTANT TOTAL DEMANDÉ TTC]]</f>
        <v>0</v>
      </c>
      <c r="W99" s="34"/>
    </row>
    <row r="100" spans="1:23" ht="18.75" customHeight="1" x14ac:dyDescent="0.25">
      <c r="A100" s="98"/>
      <c r="B100" s="30"/>
      <c r="C100" s="31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3"/>
      <c r="P100" s="33">
        <f>Tableau26910[[#This Row],[MONTANT TOTAL DEMANDÉ HT]]*1.2</f>
        <v>0</v>
      </c>
      <c r="Q100" s="32"/>
      <c r="R100" s="32"/>
      <c r="S100" s="31"/>
      <c r="T100" s="31"/>
      <c r="U100" s="33"/>
      <c r="V100" s="48">
        <f>Tableau26910[[#This Row],[MONTANT RECU TTC]]-Tableau26910[[#This Row],[MONTANT TOTAL DEMANDÉ TTC]]</f>
        <v>0</v>
      </c>
      <c r="W100" s="35"/>
    </row>
    <row r="101" spans="1:23" ht="18.75" customHeight="1" x14ac:dyDescent="0.25">
      <c r="B101" s="58" t="s">
        <v>16</v>
      </c>
      <c r="C101" s="59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60"/>
      <c r="P101" s="60"/>
      <c r="Q101" s="57"/>
      <c r="R101" s="57"/>
      <c r="S101" s="59"/>
      <c r="T101" s="59"/>
      <c r="U101" s="60">
        <f>SUBTOTAL(109,Tableau26910[MONTANT RECU TTC])</f>
        <v>0</v>
      </c>
      <c r="V101" s="60">
        <f>SUBTOTAL(109,Tableau26910[RESTE A RECEVOIR TTC])</f>
        <v>0</v>
      </c>
      <c r="W101" s="61"/>
    </row>
  </sheetData>
  <mergeCells count="2">
    <mergeCell ref="B1:W1"/>
    <mergeCell ref="A3:A100"/>
  </mergeCells>
  <conditionalFormatting sqref="N1:P1 N3:P1048576 N2">
    <cfRule type="cellIs" dxfId="255" priority="1" operator="equal">
      <formula>"OUI"</formula>
    </cfRule>
    <cfRule type="cellIs" dxfId="254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W101"/>
  <sheetViews>
    <sheetView zoomScaleNormal="100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C4" sqref="C4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4" width="24.140625" customWidth="1"/>
    <col min="5" max="8" width="22.7109375" customWidth="1"/>
    <col min="9" max="9" width="22.85546875" customWidth="1"/>
    <col min="10" max="11" width="22.7109375" customWidth="1"/>
    <col min="12" max="13" width="18.7109375" customWidth="1"/>
    <col min="14" max="14" width="10.7109375" customWidth="1"/>
    <col min="15" max="18" width="18.7109375" style="44" customWidth="1"/>
    <col min="19" max="20" width="26.7109375" customWidth="1"/>
    <col min="21" max="22" width="18.7109375" style="44" customWidth="1"/>
    <col min="23" max="23" width="18.7109375" customWidth="1"/>
  </cols>
  <sheetData>
    <row r="1" spans="1:23" ht="61.5" customHeight="1" x14ac:dyDescent="0.25">
      <c r="A1" s="71"/>
      <c r="B1" s="103" t="s">
        <v>19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</row>
    <row r="2" spans="1:23" ht="60" customHeight="1" x14ac:dyDescent="0.25">
      <c r="A2" s="71"/>
      <c r="B2" s="9" t="s">
        <v>0</v>
      </c>
      <c r="C2" s="55" t="s">
        <v>1</v>
      </c>
      <c r="D2" s="10" t="s">
        <v>2</v>
      </c>
      <c r="E2" s="10" t="s">
        <v>3</v>
      </c>
      <c r="F2" s="10" t="s">
        <v>24</v>
      </c>
      <c r="G2" s="10" t="s">
        <v>27</v>
      </c>
      <c r="H2" s="10" t="s">
        <v>26</v>
      </c>
      <c r="I2" s="10" t="s">
        <v>11</v>
      </c>
      <c r="J2" s="10" t="s">
        <v>14</v>
      </c>
      <c r="K2" s="10" t="s">
        <v>28</v>
      </c>
      <c r="L2" s="10" t="s">
        <v>9</v>
      </c>
      <c r="M2" s="11" t="s">
        <v>10</v>
      </c>
      <c r="N2" s="11" t="s">
        <v>12</v>
      </c>
      <c r="O2" s="56" t="s">
        <v>4</v>
      </c>
      <c r="P2" s="56" t="s">
        <v>5</v>
      </c>
      <c r="Q2" s="56" t="s">
        <v>13</v>
      </c>
      <c r="R2" s="56" t="s">
        <v>35</v>
      </c>
      <c r="S2" s="12" t="s">
        <v>36</v>
      </c>
      <c r="T2" s="63" t="s">
        <v>7</v>
      </c>
      <c r="U2" s="56" t="s">
        <v>8</v>
      </c>
      <c r="V2" s="56" t="s">
        <v>15</v>
      </c>
      <c r="W2" s="10" t="s">
        <v>25</v>
      </c>
    </row>
    <row r="3" spans="1:23" ht="18.75" customHeight="1" x14ac:dyDescent="0.25">
      <c r="A3" s="105" t="s">
        <v>19</v>
      </c>
      <c r="B3" s="26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29">
        <f>Tableau2691011[[#This Row],[MONTANT TOTAL DEMANDÉ HT]]*1.2</f>
        <v>0</v>
      </c>
      <c r="Q3" s="29"/>
      <c r="R3" s="29"/>
      <c r="S3" s="28"/>
      <c r="T3" s="28"/>
      <c r="U3" s="29"/>
      <c r="V3" s="47">
        <f>Tableau2691011[[#This Row],[MONTANT RECU TTC]]-Tableau2691011[[#This Row],[MONTANT TOTAL DEMANDÉ TTC]]</f>
        <v>0</v>
      </c>
      <c r="W3" s="28"/>
    </row>
    <row r="4" spans="1:23" ht="18.75" customHeight="1" x14ac:dyDescent="0.25">
      <c r="A4" s="10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9"/>
      <c r="P4" s="29">
        <f>Tableau2691011[[#This Row],[MONTANT TOTAL DEMANDÉ HT]]*1.2</f>
        <v>0</v>
      </c>
      <c r="Q4" s="29"/>
      <c r="R4" s="29"/>
      <c r="S4" s="28"/>
      <c r="T4" s="28"/>
      <c r="U4" s="29"/>
      <c r="V4" s="47">
        <f>Tableau2691011[[#This Row],[MONTANT RECU TTC]]-Tableau2691011[[#This Row],[MONTANT TOTAL DEMANDÉ TTC]]</f>
        <v>0</v>
      </c>
      <c r="W4" s="28"/>
    </row>
    <row r="5" spans="1:23" ht="18.75" customHeight="1" x14ac:dyDescent="0.25">
      <c r="A5" s="10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29">
        <f>Tableau2691011[[#This Row],[MONTANT TOTAL DEMANDÉ HT]]*1.2</f>
        <v>0</v>
      </c>
      <c r="Q5" s="29"/>
      <c r="R5" s="29"/>
      <c r="S5" s="28"/>
      <c r="T5" s="28"/>
      <c r="U5" s="29"/>
      <c r="V5" s="47">
        <f>Tableau2691011[[#This Row],[MONTANT RECU TTC]]-Tableau2691011[[#This Row],[MONTANT TOTAL DEMANDÉ TTC]]</f>
        <v>0</v>
      </c>
      <c r="W5" s="28"/>
    </row>
    <row r="6" spans="1:23" ht="18.75" customHeight="1" x14ac:dyDescent="0.25">
      <c r="A6" s="10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29">
        <f>Tableau2691011[[#This Row],[MONTANT TOTAL DEMANDÉ HT]]*1.2</f>
        <v>0</v>
      </c>
      <c r="Q6" s="29"/>
      <c r="R6" s="29"/>
      <c r="S6" s="28"/>
      <c r="T6" s="28"/>
      <c r="U6" s="29"/>
      <c r="V6" s="47">
        <f>Tableau2691011[[#This Row],[MONTANT RECU TTC]]-Tableau2691011[[#This Row],[MONTANT TOTAL DEMANDÉ TTC]]</f>
        <v>0</v>
      </c>
      <c r="W6" s="28"/>
    </row>
    <row r="7" spans="1:23" ht="18.75" customHeight="1" x14ac:dyDescent="0.25">
      <c r="A7" s="10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29">
        <f>Tableau2691011[[#This Row],[MONTANT TOTAL DEMANDÉ HT]]*1.2</f>
        <v>0</v>
      </c>
      <c r="Q7" s="29"/>
      <c r="R7" s="29"/>
      <c r="S7" s="28"/>
      <c r="T7" s="28"/>
      <c r="U7" s="29"/>
      <c r="V7" s="47">
        <f>Tableau2691011[[#This Row],[MONTANT RECU TTC]]-Tableau2691011[[#This Row],[MONTANT TOTAL DEMANDÉ TTC]]</f>
        <v>0</v>
      </c>
      <c r="W7" s="28"/>
    </row>
    <row r="8" spans="1:23" ht="18.75" customHeight="1" x14ac:dyDescent="0.25">
      <c r="A8" s="10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29">
        <f>Tableau2691011[[#This Row],[MONTANT TOTAL DEMANDÉ HT]]*1.2</f>
        <v>0</v>
      </c>
      <c r="Q8" s="29"/>
      <c r="R8" s="29"/>
      <c r="S8" s="28"/>
      <c r="T8" s="28"/>
      <c r="U8" s="29"/>
      <c r="V8" s="47">
        <f>Tableau2691011[[#This Row],[MONTANT RECU TTC]]-Tableau2691011[[#This Row],[MONTANT TOTAL DEMANDÉ TTC]]</f>
        <v>0</v>
      </c>
      <c r="W8" s="28"/>
    </row>
    <row r="9" spans="1:23" ht="18.75" customHeight="1" x14ac:dyDescent="0.25">
      <c r="A9" s="10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29">
        <f>Tableau2691011[[#This Row],[MONTANT TOTAL DEMANDÉ HT]]*1.2</f>
        <v>0</v>
      </c>
      <c r="Q9" s="29"/>
      <c r="R9" s="29"/>
      <c r="S9" s="28"/>
      <c r="T9" s="28"/>
      <c r="U9" s="29"/>
      <c r="V9" s="47">
        <f>Tableau2691011[[#This Row],[MONTANT RECU TTC]]-Tableau2691011[[#This Row],[MONTANT TOTAL DEMANDÉ TTC]]</f>
        <v>0</v>
      </c>
      <c r="W9" s="28"/>
    </row>
    <row r="10" spans="1:23" ht="18.75" customHeight="1" x14ac:dyDescent="0.25">
      <c r="A10" s="10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29">
        <f>Tableau2691011[[#This Row],[MONTANT TOTAL DEMANDÉ HT]]*1.2</f>
        <v>0</v>
      </c>
      <c r="Q10" s="29"/>
      <c r="R10" s="29"/>
      <c r="S10" s="28"/>
      <c r="T10" s="28"/>
      <c r="U10" s="29"/>
      <c r="V10" s="47">
        <f>Tableau2691011[[#This Row],[MONTANT RECU TTC]]-Tableau2691011[[#This Row],[MONTANT TOTAL DEMANDÉ TTC]]</f>
        <v>0</v>
      </c>
      <c r="W10" s="28"/>
    </row>
    <row r="11" spans="1:23" ht="18.75" customHeight="1" x14ac:dyDescent="0.25">
      <c r="A11" s="10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29">
        <f>Tableau2691011[[#This Row],[MONTANT TOTAL DEMANDÉ HT]]*1.2</f>
        <v>0</v>
      </c>
      <c r="Q11" s="29"/>
      <c r="R11" s="29"/>
      <c r="S11" s="28"/>
      <c r="T11" s="28"/>
      <c r="U11" s="29"/>
      <c r="V11" s="47">
        <f>Tableau2691011[[#This Row],[MONTANT RECU TTC]]-Tableau2691011[[#This Row],[MONTANT TOTAL DEMANDÉ TTC]]</f>
        <v>0</v>
      </c>
      <c r="W11" s="28"/>
    </row>
    <row r="12" spans="1:23" ht="18.75" customHeight="1" x14ac:dyDescent="0.25">
      <c r="A12" s="10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29">
        <f>Tableau2691011[[#This Row],[MONTANT TOTAL DEMANDÉ HT]]*1.2</f>
        <v>0</v>
      </c>
      <c r="Q12" s="29"/>
      <c r="R12" s="29"/>
      <c r="S12" s="28"/>
      <c r="T12" s="28"/>
      <c r="U12" s="29"/>
      <c r="V12" s="47">
        <f>Tableau2691011[[#This Row],[MONTANT RECU TTC]]-Tableau2691011[[#This Row],[MONTANT TOTAL DEMANDÉ TTC]]</f>
        <v>0</v>
      </c>
      <c r="W12" s="28"/>
    </row>
    <row r="13" spans="1:23" ht="18.75" customHeight="1" x14ac:dyDescent="0.25">
      <c r="A13" s="10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29">
        <f>Tableau2691011[[#This Row],[MONTANT TOTAL DEMANDÉ HT]]*1.2</f>
        <v>0</v>
      </c>
      <c r="Q13" s="29"/>
      <c r="R13" s="29"/>
      <c r="S13" s="28"/>
      <c r="T13" s="28"/>
      <c r="U13" s="29"/>
      <c r="V13" s="47">
        <f>Tableau2691011[[#This Row],[MONTANT RECU TTC]]-Tableau2691011[[#This Row],[MONTANT TOTAL DEMANDÉ TTC]]</f>
        <v>0</v>
      </c>
      <c r="W13" s="28"/>
    </row>
    <row r="14" spans="1:23" ht="18.75" customHeight="1" x14ac:dyDescent="0.25">
      <c r="A14" s="10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29">
        <f>Tableau2691011[[#This Row],[MONTANT TOTAL DEMANDÉ HT]]*1.2</f>
        <v>0</v>
      </c>
      <c r="Q14" s="29"/>
      <c r="R14" s="29"/>
      <c r="S14" s="28"/>
      <c r="T14" s="28"/>
      <c r="U14" s="29"/>
      <c r="V14" s="47">
        <f>Tableau2691011[[#This Row],[MONTANT RECU TTC]]-Tableau2691011[[#This Row],[MONTANT TOTAL DEMANDÉ TTC]]</f>
        <v>0</v>
      </c>
      <c r="W14" s="28"/>
    </row>
    <row r="15" spans="1:23" ht="18.75" customHeight="1" x14ac:dyDescent="0.25">
      <c r="A15" s="10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9">
        <f>Tableau2691011[[#This Row],[MONTANT TOTAL DEMANDÉ HT]]*1.2</f>
        <v>0</v>
      </c>
      <c r="Q15" s="29"/>
      <c r="R15" s="29"/>
      <c r="S15" s="28"/>
      <c r="T15" s="28"/>
      <c r="U15" s="29"/>
      <c r="V15" s="47">
        <f>Tableau2691011[[#This Row],[MONTANT RECU TTC]]-Tableau2691011[[#This Row],[MONTANT TOTAL DEMANDÉ TTC]]</f>
        <v>0</v>
      </c>
      <c r="W15" s="28"/>
    </row>
    <row r="16" spans="1:23" ht="18.75" customHeight="1" x14ac:dyDescent="0.25">
      <c r="A16" s="10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9">
        <f>Tableau2691011[[#This Row],[MONTANT TOTAL DEMANDÉ HT]]*1.2</f>
        <v>0</v>
      </c>
      <c r="Q16" s="29"/>
      <c r="R16" s="29"/>
      <c r="S16" s="28"/>
      <c r="T16" s="28"/>
      <c r="U16" s="29"/>
      <c r="V16" s="47">
        <f>Tableau2691011[[#This Row],[MONTANT RECU TTC]]-Tableau2691011[[#This Row],[MONTANT TOTAL DEMANDÉ TTC]]</f>
        <v>0</v>
      </c>
      <c r="W16" s="28"/>
    </row>
    <row r="17" spans="1:23" ht="18.75" customHeight="1" x14ac:dyDescent="0.25">
      <c r="A17" s="106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29">
        <f>Tableau2691011[[#This Row],[MONTANT TOTAL DEMANDÉ HT]]*1.2</f>
        <v>0</v>
      </c>
      <c r="Q17" s="29"/>
      <c r="R17" s="29"/>
      <c r="S17" s="28"/>
      <c r="T17" s="28"/>
      <c r="U17" s="29"/>
      <c r="V17" s="47">
        <f>Tableau2691011[[#This Row],[MONTANT RECU TTC]]-Tableau2691011[[#This Row],[MONTANT TOTAL DEMANDÉ TTC]]</f>
        <v>0</v>
      </c>
      <c r="W17" s="28"/>
    </row>
    <row r="18" spans="1:23" ht="18.75" customHeight="1" x14ac:dyDescent="0.25">
      <c r="A18" s="106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29">
        <f>Tableau2691011[[#This Row],[MONTANT TOTAL DEMANDÉ HT]]*1.2</f>
        <v>0</v>
      </c>
      <c r="Q18" s="29"/>
      <c r="R18" s="29"/>
      <c r="S18" s="28"/>
      <c r="T18" s="28"/>
      <c r="U18" s="29"/>
      <c r="V18" s="47">
        <f>Tableau2691011[[#This Row],[MONTANT RECU TTC]]-Tableau2691011[[#This Row],[MONTANT TOTAL DEMANDÉ TTC]]</f>
        <v>0</v>
      </c>
      <c r="W18" s="28"/>
    </row>
    <row r="19" spans="1:23" ht="18.75" customHeight="1" x14ac:dyDescent="0.25">
      <c r="A19" s="106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29">
        <f>Tableau2691011[[#This Row],[MONTANT TOTAL DEMANDÉ HT]]*1.2</f>
        <v>0</v>
      </c>
      <c r="Q19" s="29"/>
      <c r="R19" s="29"/>
      <c r="S19" s="28"/>
      <c r="T19" s="28"/>
      <c r="U19" s="29"/>
      <c r="V19" s="47">
        <f>Tableau2691011[[#This Row],[MONTANT RECU TTC]]-Tableau2691011[[#This Row],[MONTANT TOTAL DEMANDÉ TTC]]</f>
        <v>0</v>
      </c>
      <c r="W19" s="28"/>
    </row>
    <row r="20" spans="1:23" ht="18.75" customHeight="1" x14ac:dyDescent="0.25">
      <c r="A20" s="106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29">
        <f>Tableau2691011[[#This Row],[MONTANT TOTAL DEMANDÉ HT]]*1.2</f>
        <v>0</v>
      </c>
      <c r="Q20" s="29"/>
      <c r="R20" s="29"/>
      <c r="S20" s="28"/>
      <c r="T20" s="28"/>
      <c r="U20" s="29"/>
      <c r="V20" s="47">
        <f>Tableau2691011[[#This Row],[MONTANT RECU TTC]]-Tableau2691011[[#This Row],[MONTANT TOTAL DEMANDÉ TTC]]</f>
        <v>0</v>
      </c>
      <c r="W20" s="28"/>
    </row>
    <row r="21" spans="1:23" ht="18.75" customHeight="1" x14ac:dyDescent="0.25">
      <c r="A21" s="10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29">
        <f>Tableau2691011[[#This Row],[MONTANT TOTAL DEMANDÉ HT]]*1.2</f>
        <v>0</v>
      </c>
      <c r="Q21" s="29"/>
      <c r="R21" s="29"/>
      <c r="S21" s="28"/>
      <c r="T21" s="28"/>
      <c r="U21" s="29"/>
      <c r="V21" s="47">
        <f>Tableau2691011[[#This Row],[MONTANT RECU TTC]]-Tableau2691011[[#This Row],[MONTANT TOTAL DEMANDÉ TTC]]</f>
        <v>0</v>
      </c>
      <c r="W21" s="28"/>
    </row>
    <row r="22" spans="1:23" ht="18.75" customHeight="1" x14ac:dyDescent="0.25">
      <c r="A22" s="10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29">
        <f>Tableau2691011[[#This Row],[MONTANT TOTAL DEMANDÉ HT]]*1.2</f>
        <v>0</v>
      </c>
      <c r="Q22" s="29"/>
      <c r="R22" s="29"/>
      <c r="S22" s="28"/>
      <c r="T22" s="28"/>
      <c r="U22" s="29"/>
      <c r="V22" s="47">
        <f>Tableau2691011[[#This Row],[MONTANT RECU TTC]]-Tableau2691011[[#This Row],[MONTANT TOTAL DEMANDÉ TTC]]</f>
        <v>0</v>
      </c>
      <c r="W22" s="28"/>
    </row>
    <row r="23" spans="1:23" ht="18.75" customHeight="1" x14ac:dyDescent="0.25">
      <c r="A23" s="10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29">
        <f>Tableau2691011[[#This Row],[MONTANT TOTAL DEMANDÉ HT]]*1.2</f>
        <v>0</v>
      </c>
      <c r="Q23" s="29"/>
      <c r="R23" s="29"/>
      <c r="S23" s="28"/>
      <c r="T23" s="28"/>
      <c r="U23" s="29"/>
      <c r="V23" s="47">
        <f>Tableau2691011[[#This Row],[MONTANT RECU TTC]]-Tableau2691011[[#This Row],[MONTANT TOTAL DEMANDÉ TTC]]</f>
        <v>0</v>
      </c>
      <c r="W23" s="28"/>
    </row>
    <row r="24" spans="1:23" ht="18.75" customHeight="1" x14ac:dyDescent="0.25">
      <c r="A24" s="10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29">
        <f>Tableau2691011[[#This Row],[MONTANT TOTAL DEMANDÉ HT]]*1.2</f>
        <v>0</v>
      </c>
      <c r="Q24" s="29"/>
      <c r="R24" s="29"/>
      <c r="S24" s="28"/>
      <c r="T24" s="28"/>
      <c r="U24" s="29"/>
      <c r="V24" s="47">
        <f>Tableau2691011[[#This Row],[MONTANT RECU TTC]]-Tableau2691011[[#This Row],[MONTANT TOTAL DEMANDÉ TTC]]</f>
        <v>0</v>
      </c>
      <c r="W24" s="28"/>
    </row>
    <row r="25" spans="1:23" ht="18.75" customHeight="1" x14ac:dyDescent="0.25">
      <c r="A25" s="10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29">
        <f>Tableau2691011[[#This Row],[MONTANT TOTAL DEMANDÉ HT]]*1.2</f>
        <v>0</v>
      </c>
      <c r="Q25" s="29"/>
      <c r="R25" s="29"/>
      <c r="S25" s="28"/>
      <c r="T25" s="28"/>
      <c r="U25" s="29"/>
      <c r="V25" s="47">
        <f>Tableau2691011[[#This Row],[MONTANT RECU TTC]]-Tableau2691011[[#This Row],[MONTANT TOTAL DEMANDÉ TTC]]</f>
        <v>0</v>
      </c>
      <c r="W25" s="28"/>
    </row>
    <row r="26" spans="1:23" ht="18.75" customHeight="1" x14ac:dyDescent="0.25">
      <c r="A26" s="10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9">
        <f>Tableau2691011[[#This Row],[MONTANT TOTAL DEMANDÉ HT]]*1.2</f>
        <v>0</v>
      </c>
      <c r="Q26" s="29"/>
      <c r="R26" s="29"/>
      <c r="S26" s="28"/>
      <c r="T26" s="28"/>
      <c r="U26" s="29"/>
      <c r="V26" s="47">
        <f>Tableau2691011[[#This Row],[MONTANT RECU TTC]]-Tableau2691011[[#This Row],[MONTANT TOTAL DEMANDÉ TTC]]</f>
        <v>0</v>
      </c>
      <c r="W26" s="28"/>
    </row>
    <row r="27" spans="1:23" ht="18.75" customHeight="1" x14ac:dyDescent="0.25">
      <c r="A27" s="10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29">
        <f>Tableau2691011[[#This Row],[MONTANT TOTAL DEMANDÉ HT]]*1.2</f>
        <v>0</v>
      </c>
      <c r="Q27" s="29"/>
      <c r="R27" s="29"/>
      <c r="S27" s="28"/>
      <c r="T27" s="28"/>
      <c r="U27" s="29"/>
      <c r="V27" s="47">
        <f>Tableau2691011[[#This Row],[MONTANT RECU TTC]]-Tableau2691011[[#This Row],[MONTANT TOTAL DEMANDÉ TTC]]</f>
        <v>0</v>
      </c>
      <c r="W27" s="28"/>
    </row>
    <row r="28" spans="1:23" ht="18.75" customHeight="1" x14ac:dyDescent="0.25">
      <c r="A28" s="10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9"/>
      <c r="P28" s="29">
        <f>Tableau2691011[[#This Row],[MONTANT TOTAL DEMANDÉ HT]]*1.2</f>
        <v>0</v>
      </c>
      <c r="Q28" s="29"/>
      <c r="R28" s="29"/>
      <c r="S28" s="28"/>
      <c r="T28" s="28"/>
      <c r="U28" s="29"/>
      <c r="V28" s="47">
        <f>Tableau2691011[[#This Row],[MONTANT RECU TTC]]-Tableau2691011[[#This Row],[MONTANT TOTAL DEMANDÉ TTC]]</f>
        <v>0</v>
      </c>
      <c r="W28" s="28"/>
    </row>
    <row r="29" spans="1:23" ht="18.75" customHeight="1" x14ac:dyDescent="0.25">
      <c r="A29" s="10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9"/>
      <c r="P29" s="29">
        <f>Tableau2691011[[#This Row],[MONTANT TOTAL DEMANDÉ HT]]*1.2</f>
        <v>0</v>
      </c>
      <c r="Q29" s="29"/>
      <c r="R29" s="29"/>
      <c r="S29" s="28"/>
      <c r="T29" s="28"/>
      <c r="U29" s="29"/>
      <c r="V29" s="47">
        <f>Tableau2691011[[#This Row],[MONTANT RECU TTC]]-Tableau2691011[[#This Row],[MONTANT TOTAL DEMANDÉ TTC]]</f>
        <v>0</v>
      </c>
      <c r="W29" s="28"/>
    </row>
    <row r="30" spans="1:23" ht="18.75" customHeight="1" x14ac:dyDescent="0.25">
      <c r="A30" s="10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29">
        <f>Tableau2691011[[#This Row],[MONTANT TOTAL DEMANDÉ HT]]*1.2</f>
        <v>0</v>
      </c>
      <c r="Q30" s="29"/>
      <c r="R30" s="29"/>
      <c r="S30" s="28"/>
      <c r="T30" s="28"/>
      <c r="U30" s="29"/>
      <c r="V30" s="47">
        <f>Tableau2691011[[#This Row],[MONTANT RECU TTC]]-Tableau2691011[[#This Row],[MONTANT TOTAL DEMANDÉ TTC]]</f>
        <v>0</v>
      </c>
      <c r="W30" s="28"/>
    </row>
    <row r="31" spans="1:23" ht="18.75" customHeight="1" x14ac:dyDescent="0.25">
      <c r="A31" s="10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29">
        <f>Tableau2691011[[#This Row],[MONTANT TOTAL DEMANDÉ HT]]*1.2</f>
        <v>0</v>
      </c>
      <c r="Q31" s="29"/>
      <c r="R31" s="29"/>
      <c r="S31" s="28"/>
      <c r="T31" s="28"/>
      <c r="U31" s="29"/>
      <c r="V31" s="47">
        <f>Tableau2691011[[#This Row],[MONTANT RECU TTC]]-Tableau2691011[[#This Row],[MONTANT TOTAL DEMANDÉ TTC]]</f>
        <v>0</v>
      </c>
      <c r="W31" s="28"/>
    </row>
    <row r="32" spans="1:23" ht="18.75" customHeight="1" x14ac:dyDescent="0.25">
      <c r="A32" s="10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29">
        <f>Tableau2691011[[#This Row],[MONTANT TOTAL DEMANDÉ HT]]*1.2</f>
        <v>0</v>
      </c>
      <c r="Q32" s="29"/>
      <c r="R32" s="29"/>
      <c r="S32" s="28"/>
      <c r="T32" s="28"/>
      <c r="U32" s="29"/>
      <c r="V32" s="47">
        <f>Tableau2691011[[#This Row],[MONTANT RECU TTC]]-Tableau2691011[[#This Row],[MONTANT TOTAL DEMANDÉ TTC]]</f>
        <v>0</v>
      </c>
      <c r="W32" s="28"/>
    </row>
    <row r="33" spans="1:23" ht="18.75" customHeight="1" x14ac:dyDescent="0.25">
      <c r="A33" s="10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9"/>
      <c r="P33" s="29">
        <f>Tableau2691011[[#This Row],[MONTANT TOTAL DEMANDÉ HT]]*1.2</f>
        <v>0</v>
      </c>
      <c r="Q33" s="29"/>
      <c r="R33" s="29"/>
      <c r="S33" s="28"/>
      <c r="T33" s="28"/>
      <c r="U33" s="29"/>
      <c r="V33" s="47">
        <f>Tableau2691011[[#This Row],[MONTANT RECU TTC]]-Tableau2691011[[#This Row],[MONTANT TOTAL DEMANDÉ TTC]]</f>
        <v>0</v>
      </c>
      <c r="W33" s="28"/>
    </row>
    <row r="34" spans="1:23" ht="18.75" customHeight="1" x14ac:dyDescent="0.25">
      <c r="A34" s="106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9"/>
      <c r="P34" s="29">
        <f>Tableau2691011[[#This Row],[MONTANT TOTAL DEMANDÉ HT]]*1.2</f>
        <v>0</v>
      </c>
      <c r="Q34" s="29"/>
      <c r="R34" s="29"/>
      <c r="S34" s="28"/>
      <c r="T34" s="28"/>
      <c r="U34" s="29"/>
      <c r="V34" s="47">
        <f>Tableau2691011[[#This Row],[MONTANT RECU TTC]]-Tableau2691011[[#This Row],[MONTANT TOTAL DEMANDÉ TTC]]</f>
        <v>0</v>
      </c>
      <c r="W34" s="28"/>
    </row>
    <row r="35" spans="1:23" ht="18.75" customHeight="1" x14ac:dyDescent="0.25">
      <c r="A35" s="106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29">
        <f>Tableau2691011[[#This Row],[MONTANT TOTAL DEMANDÉ HT]]*1.2</f>
        <v>0</v>
      </c>
      <c r="Q35" s="29"/>
      <c r="R35" s="29"/>
      <c r="S35" s="28"/>
      <c r="T35" s="28"/>
      <c r="U35" s="29"/>
      <c r="V35" s="47">
        <f>Tableau2691011[[#This Row],[MONTANT RECU TTC]]-Tableau2691011[[#This Row],[MONTANT TOTAL DEMANDÉ TTC]]</f>
        <v>0</v>
      </c>
      <c r="W35" s="28"/>
    </row>
    <row r="36" spans="1:23" ht="18.75" customHeight="1" x14ac:dyDescent="0.25">
      <c r="A36" s="106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P36" s="29">
        <f>Tableau2691011[[#This Row],[MONTANT TOTAL DEMANDÉ HT]]*1.2</f>
        <v>0</v>
      </c>
      <c r="Q36" s="29"/>
      <c r="R36" s="29"/>
      <c r="S36" s="28"/>
      <c r="T36" s="28"/>
      <c r="U36" s="29"/>
      <c r="V36" s="47">
        <f>Tableau2691011[[#This Row],[MONTANT RECU TTC]]-Tableau2691011[[#This Row],[MONTANT TOTAL DEMANDÉ TTC]]</f>
        <v>0</v>
      </c>
      <c r="W36" s="28"/>
    </row>
    <row r="37" spans="1:23" ht="18.75" customHeight="1" x14ac:dyDescent="0.25">
      <c r="A37" s="106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9"/>
      <c r="P37" s="29">
        <f>Tableau2691011[[#This Row],[MONTANT TOTAL DEMANDÉ HT]]*1.2</f>
        <v>0</v>
      </c>
      <c r="Q37" s="29"/>
      <c r="R37" s="29"/>
      <c r="S37" s="28"/>
      <c r="T37" s="28"/>
      <c r="U37" s="29"/>
      <c r="V37" s="47">
        <f>Tableau2691011[[#This Row],[MONTANT RECU TTC]]-Tableau2691011[[#This Row],[MONTANT TOTAL DEMANDÉ TTC]]</f>
        <v>0</v>
      </c>
      <c r="W37" s="28"/>
    </row>
    <row r="38" spans="1:23" ht="18.75" customHeight="1" x14ac:dyDescent="0.25">
      <c r="A38" s="10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9"/>
      <c r="P38" s="29">
        <f>Tableau2691011[[#This Row],[MONTANT TOTAL DEMANDÉ HT]]*1.2</f>
        <v>0</v>
      </c>
      <c r="Q38" s="29"/>
      <c r="R38" s="29"/>
      <c r="S38" s="28"/>
      <c r="T38" s="28"/>
      <c r="U38" s="29"/>
      <c r="V38" s="47">
        <f>Tableau2691011[[#This Row],[MONTANT RECU TTC]]-Tableau2691011[[#This Row],[MONTANT TOTAL DEMANDÉ TTC]]</f>
        <v>0</v>
      </c>
      <c r="W38" s="28"/>
    </row>
    <row r="39" spans="1:23" ht="18.75" customHeight="1" x14ac:dyDescent="0.25">
      <c r="A39" s="10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9"/>
      <c r="P39" s="29">
        <f>Tableau2691011[[#This Row],[MONTANT TOTAL DEMANDÉ HT]]*1.2</f>
        <v>0</v>
      </c>
      <c r="Q39" s="29"/>
      <c r="R39" s="29"/>
      <c r="S39" s="28"/>
      <c r="T39" s="28"/>
      <c r="U39" s="29"/>
      <c r="V39" s="47">
        <f>Tableau2691011[[#This Row],[MONTANT RECU TTC]]-Tableau2691011[[#This Row],[MONTANT TOTAL DEMANDÉ TTC]]</f>
        <v>0</v>
      </c>
      <c r="W39" s="28"/>
    </row>
    <row r="40" spans="1:23" ht="18.75" customHeight="1" x14ac:dyDescent="0.25">
      <c r="A40" s="10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9"/>
      <c r="P40" s="29">
        <f>Tableau2691011[[#This Row],[MONTANT TOTAL DEMANDÉ HT]]*1.2</f>
        <v>0</v>
      </c>
      <c r="Q40" s="29"/>
      <c r="R40" s="29"/>
      <c r="S40" s="28"/>
      <c r="T40" s="28"/>
      <c r="U40" s="29"/>
      <c r="V40" s="47">
        <f>Tableau2691011[[#This Row],[MONTANT RECU TTC]]-Tableau2691011[[#This Row],[MONTANT TOTAL DEMANDÉ TTC]]</f>
        <v>0</v>
      </c>
      <c r="W40" s="28"/>
    </row>
    <row r="41" spans="1:23" ht="18.75" customHeight="1" x14ac:dyDescent="0.25">
      <c r="A41" s="10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9"/>
      <c r="P41" s="29">
        <f>Tableau2691011[[#This Row],[MONTANT TOTAL DEMANDÉ HT]]*1.2</f>
        <v>0</v>
      </c>
      <c r="Q41" s="29"/>
      <c r="R41" s="29"/>
      <c r="S41" s="28"/>
      <c r="T41" s="28"/>
      <c r="U41" s="29"/>
      <c r="V41" s="47">
        <f>Tableau2691011[[#This Row],[MONTANT RECU TTC]]-Tableau2691011[[#This Row],[MONTANT TOTAL DEMANDÉ TTC]]</f>
        <v>0</v>
      </c>
      <c r="W41" s="28"/>
    </row>
    <row r="42" spans="1:23" ht="18.75" customHeight="1" x14ac:dyDescent="0.25">
      <c r="A42" s="10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>
        <f>Tableau2691011[[#This Row],[MONTANT TOTAL DEMANDÉ HT]]*1.2</f>
        <v>0</v>
      </c>
      <c r="Q42" s="29"/>
      <c r="R42" s="29"/>
      <c r="S42" s="27"/>
      <c r="T42" s="27"/>
      <c r="U42" s="29"/>
      <c r="V42" s="47">
        <f>Tableau2691011[[#This Row],[MONTANT RECU TTC]]-Tableau2691011[[#This Row],[MONTANT TOTAL DEMANDÉ TTC]]</f>
        <v>0</v>
      </c>
      <c r="W42" s="28"/>
    </row>
    <row r="43" spans="1:23" ht="18.75" customHeight="1" x14ac:dyDescent="0.25">
      <c r="A43" s="10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9"/>
      <c r="P43" s="29">
        <f>Tableau2691011[[#This Row],[MONTANT TOTAL DEMANDÉ HT]]*1.2</f>
        <v>0</v>
      </c>
      <c r="Q43" s="29"/>
      <c r="R43" s="29"/>
      <c r="S43" s="27"/>
      <c r="T43" s="27"/>
      <c r="U43" s="29"/>
      <c r="V43" s="47">
        <f>Tableau2691011[[#This Row],[MONTANT RECU TTC]]-Tableau2691011[[#This Row],[MONTANT TOTAL DEMANDÉ TTC]]</f>
        <v>0</v>
      </c>
      <c r="W43" s="28"/>
    </row>
    <row r="44" spans="1:23" ht="18.75" customHeight="1" x14ac:dyDescent="0.25">
      <c r="A44" s="10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9"/>
      <c r="P44" s="29">
        <f>Tableau2691011[[#This Row],[MONTANT TOTAL DEMANDÉ HT]]*1.2</f>
        <v>0</v>
      </c>
      <c r="Q44" s="29"/>
      <c r="R44" s="29"/>
      <c r="S44" s="27"/>
      <c r="T44" s="27"/>
      <c r="U44" s="29"/>
      <c r="V44" s="47">
        <f>Tableau2691011[[#This Row],[MONTANT RECU TTC]]-Tableau2691011[[#This Row],[MONTANT TOTAL DEMANDÉ TTC]]</f>
        <v>0</v>
      </c>
      <c r="W44" s="28"/>
    </row>
    <row r="45" spans="1:23" ht="18.75" customHeight="1" x14ac:dyDescent="0.25">
      <c r="A45" s="10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>
        <f>Tableau2691011[[#This Row],[MONTANT TOTAL DEMANDÉ HT]]*1.2</f>
        <v>0</v>
      </c>
      <c r="Q45" s="29"/>
      <c r="R45" s="29"/>
      <c r="S45" s="27"/>
      <c r="T45" s="27"/>
      <c r="U45" s="29"/>
      <c r="V45" s="47">
        <f>Tableau2691011[[#This Row],[MONTANT RECU TTC]]-Tableau2691011[[#This Row],[MONTANT TOTAL DEMANDÉ TTC]]</f>
        <v>0</v>
      </c>
      <c r="W45" s="28"/>
    </row>
    <row r="46" spans="1:23" ht="18.75" customHeight="1" x14ac:dyDescent="0.25">
      <c r="A46" s="10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9"/>
      <c r="P46" s="29">
        <f>Tableau2691011[[#This Row],[MONTANT TOTAL DEMANDÉ HT]]*1.2</f>
        <v>0</v>
      </c>
      <c r="Q46" s="29"/>
      <c r="R46" s="29"/>
      <c r="S46" s="27"/>
      <c r="T46" s="27"/>
      <c r="U46" s="29"/>
      <c r="V46" s="47">
        <f>Tableau2691011[[#This Row],[MONTANT RECU TTC]]-Tableau2691011[[#This Row],[MONTANT TOTAL DEMANDÉ TTC]]</f>
        <v>0</v>
      </c>
      <c r="W46" s="28"/>
    </row>
    <row r="47" spans="1:23" ht="18.75" customHeight="1" x14ac:dyDescent="0.25">
      <c r="A47" s="10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9"/>
      <c r="P47" s="29">
        <f>Tableau2691011[[#This Row],[MONTANT TOTAL DEMANDÉ HT]]*1.2</f>
        <v>0</v>
      </c>
      <c r="Q47" s="29"/>
      <c r="R47" s="29"/>
      <c r="S47" s="27"/>
      <c r="T47" s="27"/>
      <c r="U47" s="29"/>
      <c r="V47" s="47">
        <f>Tableau2691011[[#This Row],[MONTANT RECU TTC]]-Tableau2691011[[#This Row],[MONTANT TOTAL DEMANDÉ TTC]]</f>
        <v>0</v>
      </c>
      <c r="W47" s="28"/>
    </row>
    <row r="48" spans="1:23" ht="18.75" customHeight="1" x14ac:dyDescent="0.25">
      <c r="A48" s="10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>
        <f>Tableau2691011[[#This Row],[MONTANT TOTAL DEMANDÉ HT]]*1.2</f>
        <v>0</v>
      </c>
      <c r="Q48" s="29"/>
      <c r="R48" s="29"/>
      <c r="S48" s="27"/>
      <c r="T48" s="27"/>
      <c r="U48" s="29"/>
      <c r="V48" s="47">
        <f>Tableau2691011[[#This Row],[MONTANT RECU TTC]]-Tableau2691011[[#This Row],[MONTANT TOTAL DEMANDÉ TTC]]</f>
        <v>0</v>
      </c>
      <c r="W48" s="28"/>
    </row>
    <row r="49" spans="1:23" ht="18.75" customHeight="1" x14ac:dyDescent="0.25">
      <c r="A49" s="10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9"/>
      <c r="P49" s="29">
        <f>Tableau2691011[[#This Row],[MONTANT TOTAL DEMANDÉ HT]]*1.2</f>
        <v>0</v>
      </c>
      <c r="Q49" s="29"/>
      <c r="R49" s="29"/>
      <c r="S49" s="27"/>
      <c r="T49" s="27"/>
      <c r="U49" s="29"/>
      <c r="V49" s="47">
        <f>Tableau2691011[[#This Row],[MONTANT RECU TTC]]-Tableau2691011[[#This Row],[MONTANT TOTAL DEMANDÉ TTC]]</f>
        <v>0</v>
      </c>
      <c r="W49" s="28"/>
    </row>
    <row r="50" spans="1:23" ht="18.75" customHeight="1" x14ac:dyDescent="0.25">
      <c r="A50" s="10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9"/>
      <c r="P50" s="29">
        <f>Tableau2691011[[#This Row],[MONTANT TOTAL DEMANDÉ HT]]*1.2</f>
        <v>0</v>
      </c>
      <c r="Q50" s="29"/>
      <c r="R50" s="29"/>
      <c r="S50" s="27"/>
      <c r="T50" s="27"/>
      <c r="U50" s="29"/>
      <c r="V50" s="47">
        <f>Tableau2691011[[#This Row],[MONTANT RECU TTC]]-Tableau2691011[[#This Row],[MONTANT TOTAL DEMANDÉ TTC]]</f>
        <v>0</v>
      </c>
      <c r="W50" s="28"/>
    </row>
    <row r="51" spans="1:23" ht="18.75" customHeight="1" x14ac:dyDescent="0.25">
      <c r="A51" s="106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9"/>
      <c r="P51" s="29">
        <f>Tableau2691011[[#This Row],[MONTANT TOTAL DEMANDÉ HT]]*1.2</f>
        <v>0</v>
      </c>
      <c r="Q51" s="29"/>
      <c r="R51" s="29"/>
      <c r="S51" s="27"/>
      <c r="T51" s="27"/>
      <c r="U51" s="29"/>
      <c r="V51" s="47">
        <f>Tableau2691011[[#This Row],[MONTANT RECU TTC]]-Tableau2691011[[#This Row],[MONTANT TOTAL DEMANDÉ TTC]]</f>
        <v>0</v>
      </c>
      <c r="W51" s="28"/>
    </row>
    <row r="52" spans="1:23" ht="18.75" customHeight="1" x14ac:dyDescent="0.25">
      <c r="A52" s="106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9"/>
      <c r="P52" s="29">
        <f>Tableau2691011[[#This Row],[MONTANT TOTAL DEMANDÉ HT]]*1.2</f>
        <v>0</v>
      </c>
      <c r="Q52" s="29"/>
      <c r="R52" s="29"/>
      <c r="S52" s="27"/>
      <c r="T52" s="27"/>
      <c r="U52" s="29"/>
      <c r="V52" s="47">
        <f>Tableau2691011[[#This Row],[MONTANT RECU TTC]]-Tableau2691011[[#This Row],[MONTANT TOTAL DEMANDÉ TTC]]</f>
        <v>0</v>
      </c>
      <c r="W52" s="28"/>
    </row>
    <row r="53" spans="1:23" ht="18.75" customHeight="1" x14ac:dyDescent="0.25">
      <c r="A53" s="106"/>
      <c r="B53" s="26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  <c r="P53" s="29">
        <f>Tableau2691011[[#This Row],[MONTANT TOTAL DEMANDÉ HT]]*1.2</f>
        <v>0</v>
      </c>
      <c r="Q53" s="29"/>
      <c r="R53" s="29"/>
      <c r="S53" s="27"/>
      <c r="T53" s="27"/>
      <c r="U53" s="29"/>
      <c r="V53" s="47">
        <f>Tableau2691011[[#This Row],[MONTANT RECU TTC]]-Tableau2691011[[#This Row],[MONTANT TOTAL DEMANDÉ TTC]]</f>
        <v>0</v>
      </c>
      <c r="W53" s="28"/>
    </row>
    <row r="54" spans="1:23" ht="18.75" customHeight="1" x14ac:dyDescent="0.25">
      <c r="A54" s="106"/>
      <c r="B54" s="26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9"/>
      <c r="P54" s="29">
        <f>Tableau2691011[[#This Row],[MONTANT TOTAL DEMANDÉ HT]]*1.2</f>
        <v>0</v>
      </c>
      <c r="Q54" s="29"/>
      <c r="R54" s="29"/>
      <c r="S54" s="27"/>
      <c r="T54" s="27"/>
      <c r="U54" s="29"/>
      <c r="V54" s="47">
        <f>Tableau2691011[[#This Row],[MONTANT RECU TTC]]-Tableau2691011[[#This Row],[MONTANT TOTAL DEMANDÉ TTC]]</f>
        <v>0</v>
      </c>
      <c r="W54" s="28"/>
    </row>
    <row r="55" spans="1:23" ht="18.75" customHeight="1" x14ac:dyDescent="0.25">
      <c r="A55" s="10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>
        <f>Tableau2691011[[#This Row],[MONTANT TOTAL DEMANDÉ HT]]*1.2</f>
        <v>0</v>
      </c>
      <c r="Q55" s="29"/>
      <c r="R55" s="29"/>
      <c r="S55" s="27"/>
      <c r="T55" s="27"/>
      <c r="U55" s="29"/>
      <c r="V55" s="47">
        <f>Tableau2691011[[#This Row],[MONTANT RECU TTC]]-Tableau2691011[[#This Row],[MONTANT TOTAL DEMANDÉ TTC]]</f>
        <v>0</v>
      </c>
      <c r="W55" s="28"/>
    </row>
    <row r="56" spans="1:23" ht="18.75" customHeight="1" x14ac:dyDescent="0.25">
      <c r="A56" s="10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9"/>
      <c r="P56" s="29">
        <f>Tableau2691011[[#This Row],[MONTANT TOTAL DEMANDÉ HT]]*1.2</f>
        <v>0</v>
      </c>
      <c r="Q56" s="29"/>
      <c r="R56" s="29"/>
      <c r="S56" s="27"/>
      <c r="T56" s="27"/>
      <c r="U56" s="29"/>
      <c r="V56" s="47">
        <f>Tableau2691011[[#This Row],[MONTANT RECU TTC]]-Tableau2691011[[#This Row],[MONTANT TOTAL DEMANDÉ TTC]]</f>
        <v>0</v>
      </c>
      <c r="W56" s="28"/>
    </row>
    <row r="57" spans="1:23" ht="18.75" customHeight="1" x14ac:dyDescent="0.25">
      <c r="A57" s="10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9"/>
      <c r="P57" s="29">
        <f>Tableau2691011[[#This Row],[MONTANT TOTAL DEMANDÉ HT]]*1.2</f>
        <v>0</v>
      </c>
      <c r="Q57" s="29"/>
      <c r="R57" s="29"/>
      <c r="S57" s="27"/>
      <c r="T57" s="27"/>
      <c r="U57" s="29"/>
      <c r="V57" s="47">
        <f>Tableau2691011[[#This Row],[MONTANT RECU TTC]]-Tableau2691011[[#This Row],[MONTANT TOTAL DEMANDÉ TTC]]</f>
        <v>0</v>
      </c>
      <c r="W57" s="28"/>
    </row>
    <row r="58" spans="1:23" ht="18.75" customHeight="1" x14ac:dyDescent="0.25">
      <c r="A58" s="10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9"/>
      <c r="P58" s="29">
        <f>Tableau2691011[[#This Row],[MONTANT TOTAL DEMANDÉ HT]]*1.2</f>
        <v>0</v>
      </c>
      <c r="Q58" s="29"/>
      <c r="R58" s="29"/>
      <c r="S58" s="27"/>
      <c r="T58" s="27"/>
      <c r="U58" s="29"/>
      <c r="V58" s="47">
        <f>Tableau2691011[[#This Row],[MONTANT RECU TTC]]-Tableau2691011[[#This Row],[MONTANT TOTAL DEMANDÉ TTC]]</f>
        <v>0</v>
      </c>
      <c r="W58" s="28"/>
    </row>
    <row r="59" spans="1:23" ht="18.75" customHeight="1" x14ac:dyDescent="0.25">
      <c r="A59" s="10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9"/>
      <c r="P59" s="29">
        <f>Tableau2691011[[#This Row],[MONTANT TOTAL DEMANDÉ HT]]*1.2</f>
        <v>0</v>
      </c>
      <c r="Q59" s="29"/>
      <c r="R59" s="29"/>
      <c r="S59" s="27"/>
      <c r="T59" s="27"/>
      <c r="U59" s="29"/>
      <c r="V59" s="47">
        <f>Tableau2691011[[#This Row],[MONTANT RECU TTC]]-Tableau2691011[[#This Row],[MONTANT TOTAL DEMANDÉ TTC]]</f>
        <v>0</v>
      </c>
      <c r="W59" s="28"/>
    </row>
    <row r="60" spans="1:23" ht="18.75" customHeight="1" x14ac:dyDescent="0.25">
      <c r="A60" s="10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9"/>
      <c r="P60" s="29">
        <f>Tableau2691011[[#This Row],[MONTANT TOTAL DEMANDÉ HT]]*1.2</f>
        <v>0</v>
      </c>
      <c r="Q60" s="29"/>
      <c r="R60" s="29"/>
      <c r="S60" s="27"/>
      <c r="T60" s="27"/>
      <c r="U60" s="29"/>
      <c r="V60" s="47">
        <f>Tableau2691011[[#This Row],[MONTANT RECU TTC]]-Tableau2691011[[#This Row],[MONTANT TOTAL DEMANDÉ TTC]]</f>
        <v>0</v>
      </c>
      <c r="W60" s="28"/>
    </row>
    <row r="61" spans="1:23" ht="18.75" customHeight="1" x14ac:dyDescent="0.25">
      <c r="A61" s="10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9"/>
      <c r="P61" s="29">
        <f>Tableau2691011[[#This Row],[MONTANT TOTAL DEMANDÉ HT]]*1.2</f>
        <v>0</v>
      </c>
      <c r="Q61" s="29"/>
      <c r="R61" s="29"/>
      <c r="S61" s="27"/>
      <c r="T61" s="27"/>
      <c r="U61" s="29"/>
      <c r="V61" s="47">
        <f>Tableau2691011[[#This Row],[MONTANT RECU TTC]]-Tableau2691011[[#This Row],[MONTANT TOTAL DEMANDÉ TTC]]</f>
        <v>0</v>
      </c>
      <c r="W61" s="28"/>
    </row>
    <row r="62" spans="1:23" ht="18.75" customHeight="1" x14ac:dyDescent="0.25">
      <c r="A62" s="10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9"/>
      <c r="P62" s="29">
        <f>Tableau2691011[[#This Row],[MONTANT TOTAL DEMANDÉ HT]]*1.2</f>
        <v>0</v>
      </c>
      <c r="Q62" s="29"/>
      <c r="R62" s="29"/>
      <c r="S62" s="27"/>
      <c r="T62" s="27"/>
      <c r="U62" s="29"/>
      <c r="V62" s="47">
        <f>Tableau2691011[[#This Row],[MONTANT RECU TTC]]-Tableau2691011[[#This Row],[MONTANT TOTAL DEMANDÉ TTC]]</f>
        <v>0</v>
      </c>
      <c r="W62" s="28"/>
    </row>
    <row r="63" spans="1:23" ht="18.75" customHeight="1" x14ac:dyDescent="0.25">
      <c r="A63" s="10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29">
        <f>Tableau2691011[[#This Row],[MONTANT TOTAL DEMANDÉ HT]]*1.2</f>
        <v>0</v>
      </c>
      <c r="Q63" s="29"/>
      <c r="R63" s="29"/>
      <c r="S63" s="27"/>
      <c r="T63" s="27"/>
      <c r="U63" s="29"/>
      <c r="V63" s="47">
        <f>Tableau2691011[[#This Row],[MONTANT RECU TTC]]-Tableau2691011[[#This Row],[MONTANT TOTAL DEMANDÉ TTC]]</f>
        <v>0</v>
      </c>
      <c r="W63" s="28"/>
    </row>
    <row r="64" spans="1:23" ht="18.75" customHeight="1" x14ac:dyDescent="0.25">
      <c r="A64" s="10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9"/>
      <c r="P64" s="29">
        <f>Tableau2691011[[#This Row],[MONTANT TOTAL DEMANDÉ HT]]*1.2</f>
        <v>0</v>
      </c>
      <c r="Q64" s="29"/>
      <c r="R64" s="29"/>
      <c r="S64" s="27"/>
      <c r="T64" s="27"/>
      <c r="U64" s="29"/>
      <c r="V64" s="47">
        <f>Tableau2691011[[#This Row],[MONTANT RECU TTC]]-Tableau2691011[[#This Row],[MONTANT TOTAL DEMANDÉ TTC]]</f>
        <v>0</v>
      </c>
      <c r="W64" s="28"/>
    </row>
    <row r="65" spans="1:23" ht="18.75" customHeight="1" x14ac:dyDescent="0.25">
      <c r="A65" s="10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>
        <f>Tableau2691011[[#This Row],[MONTANT TOTAL DEMANDÉ HT]]*1.2</f>
        <v>0</v>
      </c>
      <c r="Q65" s="29"/>
      <c r="R65" s="29"/>
      <c r="S65" s="27"/>
      <c r="T65" s="27"/>
      <c r="U65" s="29"/>
      <c r="V65" s="47">
        <f>Tableau2691011[[#This Row],[MONTANT RECU TTC]]-Tableau2691011[[#This Row],[MONTANT TOTAL DEMANDÉ TTC]]</f>
        <v>0</v>
      </c>
      <c r="W65" s="28"/>
    </row>
    <row r="66" spans="1:23" ht="18.75" customHeight="1" x14ac:dyDescent="0.25">
      <c r="A66" s="10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  <c r="P66" s="29">
        <f>Tableau2691011[[#This Row],[MONTANT TOTAL DEMANDÉ HT]]*1.2</f>
        <v>0</v>
      </c>
      <c r="Q66" s="29"/>
      <c r="R66" s="29"/>
      <c r="S66" s="27"/>
      <c r="T66" s="27"/>
      <c r="U66" s="29"/>
      <c r="V66" s="47">
        <f>Tableau2691011[[#This Row],[MONTANT RECU TTC]]-Tableau2691011[[#This Row],[MONTANT TOTAL DEMANDÉ TTC]]</f>
        <v>0</v>
      </c>
      <c r="W66" s="28"/>
    </row>
    <row r="67" spans="1:23" ht="18.75" customHeight="1" x14ac:dyDescent="0.25">
      <c r="A67" s="10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>
        <f>Tableau2691011[[#This Row],[MONTANT TOTAL DEMANDÉ HT]]*1.2</f>
        <v>0</v>
      </c>
      <c r="Q67" s="29"/>
      <c r="R67" s="29"/>
      <c r="S67" s="27"/>
      <c r="T67" s="27"/>
      <c r="U67" s="29"/>
      <c r="V67" s="47">
        <f>Tableau2691011[[#This Row],[MONTANT RECU TTC]]-Tableau2691011[[#This Row],[MONTANT TOTAL DEMANDÉ TTC]]</f>
        <v>0</v>
      </c>
      <c r="W67" s="28"/>
    </row>
    <row r="68" spans="1:23" ht="18.75" customHeight="1" x14ac:dyDescent="0.25">
      <c r="A68" s="106"/>
      <c r="B68" s="26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9"/>
      <c r="P68" s="29">
        <f>Tableau2691011[[#This Row],[MONTANT TOTAL DEMANDÉ HT]]*1.2</f>
        <v>0</v>
      </c>
      <c r="Q68" s="29"/>
      <c r="R68" s="29"/>
      <c r="S68" s="27"/>
      <c r="T68" s="27"/>
      <c r="U68" s="29"/>
      <c r="V68" s="47">
        <f>Tableau2691011[[#This Row],[MONTANT RECU TTC]]-Tableau2691011[[#This Row],[MONTANT TOTAL DEMANDÉ TTC]]</f>
        <v>0</v>
      </c>
      <c r="W68" s="28"/>
    </row>
    <row r="69" spans="1:23" ht="18.75" customHeight="1" x14ac:dyDescent="0.25">
      <c r="A69" s="106"/>
      <c r="B69" s="26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9"/>
      <c r="P69" s="29">
        <f>Tableau2691011[[#This Row],[MONTANT TOTAL DEMANDÉ HT]]*1.2</f>
        <v>0</v>
      </c>
      <c r="Q69" s="29"/>
      <c r="R69" s="29"/>
      <c r="S69" s="27"/>
      <c r="T69" s="27"/>
      <c r="U69" s="29"/>
      <c r="V69" s="47">
        <f>Tableau2691011[[#This Row],[MONTANT RECU TTC]]-Tableau2691011[[#This Row],[MONTANT TOTAL DEMANDÉ TTC]]</f>
        <v>0</v>
      </c>
      <c r="W69" s="28"/>
    </row>
    <row r="70" spans="1:23" ht="18.75" customHeight="1" x14ac:dyDescent="0.25">
      <c r="A70" s="106"/>
      <c r="B70" s="26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9"/>
      <c r="P70" s="29">
        <f>Tableau2691011[[#This Row],[MONTANT TOTAL DEMANDÉ HT]]*1.2</f>
        <v>0</v>
      </c>
      <c r="Q70" s="29"/>
      <c r="R70" s="29"/>
      <c r="S70" s="27"/>
      <c r="T70" s="27"/>
      <c r="U70" s="29"/>
      <c r="V70" s="47">
        <f>Tableau2691011[[#This Row],[MONTANT RECU TTC]]-Tableau2691011[[#This Row],[MONTANT TOTAL DEMANDÉ TTC]]</f>
        <v>0</v>
      </c>
      <c r="W70" s="28"/>
    </row>
    <row r="71" spans="1:23" ht="18.75" customHeight="1" x14ac:dyDescent="0.25">
      <c r="A71" s="106"/>
      <c r="B71" s="26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9"/>
      <c r="P71" s="29">
        <f>Tableau2691011[[#This Row],[MONTANT TOTAL DEMANDÉ HT]]*1.2</f>
        <v>0</v>
      </c>
      <c r="Q71" s="29"/>
      <c r="R71" s="29"/>
      <c r="S71" s="27"/>
      <c r="T71" s="27"/>
      <c r="U71" s="29"/>
      <c r="V71" s="47">
        <f>Tableau2691011[[#This Row],[MONTANT RECU TTC]]-Tableau2691011[[#This Row],[MONTANT TOTAL DEMANDÉ TTC]]</f>
        <v>0</v>
      </c>
      <c r="W71" s="28"/>
    </row>
    <row r="72" spans="1:23" ht="18.75" customHeight="1" x14ac:dyDescent="0.25">
      <c r="A72" s="10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>
        <f>Tableau2691011[[#This Row],[MONTANT TOTAL DEMANDÉ HT]]*1.2</f>
        <v>0</v>
      </c>
      <c r="Q72" s="29"/>
      <c r="R72" s="29"/>
      <c r="S72" s="27"/>
      <c r="T72" s="27"/>
      <c r="U72" s="29"/>
      <c r="V72" s="47">
        <f>Tableau2691011[[#This Row],[MONTANT RECU TTC]]-Tableau2691011[[#This Row],[MONTANT TOTAL DEMANDÉ TTC]]</f>
        <v>0</v>
      </c>
      <c r="W72" s="28"/>
    </row>
    <row r="73" spans="1:23" ht="18.75" customHeight="1" x14ac:dyDescent="0.25">
      <c r="A73" s="10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9"/>
      <c r="P73" s="29">
        <f>Tableau2691011[[#This Row],[MONTANT TOTAL DEMANDÉ HT]]*1.2</f>
        <v>0</v>
      </c>
      <c r="Q73" s="29"/>
      <c r="R73" s="29"/>
      <c r="S73" s="27"/>
      <c r="T73" s="27"/>
      <c r="U73" s="29"/>
      <c r="V73" s="47">
        <f>Tableau2691011[[#This Row],[MONTANT RECU TTC]]-Tableau2691011[[#This Row],[MONTANT TOTAL DEMANDÉ TTC]]</f>
        <v>0</v>
      </c>
      <c r="W73" s="28"/>
    </row>
    <row r="74" spans="1:23" ht="18.75" customHeight="1" x14ac:dyDescent="0.25">
      <c r="A74" s="10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9"/>
      <c r="P74" s="29">
        <f>Tableau2691011[[#This Row],[MONTANT TOTAL DEMANDÉ HT]]*1.2</f>
        <v>0</v>
      </c>
      <c r="Q74" s="29"/>
      <c r="R74" s="29"/>
      <c r="S74" s="27"/>
      <c r="T74" s="27"/>
      <c r="U74" s="29"/>
      <c r="V74" s="47">
        <f>Tableau2691011[[#This Row],[MONTANT RECU TTC]]-Tableau2691011[[#This Row],[MONTANT TOTAL DEMANDÉ TTC]]</f>
        <v>0</v>
      </c>
      <c r="W74" s="28"/>
    </row>
    <row r="75" spans="1:23" ht="18.75" customHeight="1" x14ac:dyDescent="0.25">
      <c r="A75" s="10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>
        <f>Tableau2691011[[#This Row],[MONTANT TOTAL DEMANDÉ HT]]*1.2</f>
        <v>0</v>
      </c>
      <c r="Q75" s="29"/>
      <c r="R75" s="29"/>
      <c r="S75" s="27"/>
      <c r="T75" s="27"/>
      <c r="U75" s="29"/>
      <c r="V75" s="47">
        <f>Tableau2691011[[#This Row],[MONTANT RECU TTC]]-Tableau2691011[[#This Row],[MONTANT TOTAL DEMANDÉ TTC]]</f>
        <v>0</v>
      </c>
      <c r="W75" s="28"/>
    </row>
    <row r="76" spans="1:23" ht="18.75" customHeight="1" x14ac:dyDescent="0.25">
      <c r="A76" s="10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>
        <f>Tableau2691011[[#This Row],[MONTANT TOTAL DEMANDÉ HT]]*1.2</f>
        <v>0</v>
      </c>
      <c r="Q76" s="29"/>
      <c r="R76" s="29"/>
      <c r="S76" s="27"/>
      <c r="T76" s="27"/>
      <c r="U76" s="29"/>
      <c r="V76" s="47">
        <f>Tableau2691011[[#This Row],[MONTANT RECU TTC]]-Tableau2691011[[#This Row],[MONTANT TOTAL DEMANDÉ TTC]]</f>
        <v>0</v>
      </c>
      <c r="W76" s="28"/>
    </row>
    <row r="77" spans="1:23" ht="18.75" customHeight="1" x14ac:dyDescent="0.25">
      <c r="A77" s="10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>
        <f>Tableau2691011[[#This Row],[MONTANT TOTAL DEMANDÉ HT]]*1.2</f>
        <v>0</v>
      </c>
      <c r="Q77" s="29"/>
      <c r="R77" s="29"/>
      <c r="S77" s="27"/>
      <c r="T77" s="27"/>
      <c r="U77" s="29"/>
      <c r="V77" s="47">
        <f>Tableau2691011[[#This Row],[MONTANT RECU TTC]]-Tableau2691011[[#This Row],[MONTANT TOTAL DEMANDÉ TTC]]</f>
        <v>0</v>
      </c>
      <c r="W77" s="28"/>
    </row>
    <row r="78" spans="1:23" ht="18.75" customHeight="1" x14ac:dyDescent="0.25">
      <c r="A78" s="10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9">
        <f>Tableau2691011[[#This Row],[MONTANT TOTAL DEMANDÉ HT]]*1.2</f>
        <v>0</v>
      </c>
      <c r="Q78" s="29"/>
      <c r="R78" s="29"/>
      <c r="S78" s="27"/>
      <c r="T78" s="27"/>
      <c r="U78" s="29"/>
      <c r="V78" s="47">
        <f>Tableau2691011[[#This Row],[MONTANT RECU TTC]]-Tableau2691011[[#This Row],[MONTANT TOTAL DEMANDÉ TTC]]</f>
        <v>0</v>
      </c>
      <c r="W78" s="28"/>
    </row>
    <row r="79" spans="1:23" ht="18.75" customHeight="1" x14ac:dyDescent="0.25">
      <c r="A79" s="10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9"/>
      <c r="P79" s="29">
        <f>Tableau2691011[[#This Row],[MONTANT TOTAL DEMANDÉ HT]]*1.2</f>
        <v>0</v>
      </c>
      <c r="Q79" s="29"/>
      <c r="R79" s="29"/>
      <c r="S79" s="27"/>
      <c r="T79" s="27"/>
      <c r="U79" s="29"/>
      <c r="V79" s="47">
        <f>Tableau2691011[[#This Row],[MONTANT RECU TTC]]-Tableau2691011[[#This Row],[MONTANT TOTAL DEMANDÉ TTC]]</f>
        <v>0</v>
      </c>
      <c r="W79" s="28"/>
    </row>
    <row r="80" spans="1:23" ht="18.75" customHeight="1" x14ac:dyDescent="0.25">
      <c r="A80" s="10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>
        <f>Tableau2691011[[#This Row],[MONTANT TOTAL DEMANDÉ HT]]*1.2</f>
        <v>0</v>
      </c>
      <c r="Q80" s="29"/>
      <c r="R80" s="29"/>
      <c r="S80" s="27"/>
      <c r="T80" s="27"/>
      <c r="U80" s="29"/>
      <c r="V80" s="47">
        <f>Tableau2691011[[#This Row],[MONTANT RECU TTC]]-Tableau2691011[[#This Row],[MONTANT TOTAL DEMANDÉ TTC]]</f>
        <v>0</v>
      </c>
      <c r="W80" s="28"/>
    </row>
    <row r="81" spans="1:23" ht="18.75" customHeight="1" x14ac:dyDescent="0.25">
      <c r="A81" s="10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9"/>
      <c r="P81" s="29">
        <f>Tableau2691011[[#This Row],[MONTANT TOTAL DEMANDÉ HT]]*1.2</f>
        <v>0</v>
      </c>
      <c r="Q81" s="29"/>
      <c r="R81" s="29"/>
      <c r="S81" s="27"/>
      <c r="T81" s="27"/>
      <c r="U81" s="29"/>
      <c r="V81" s="47">
        <f>Tableau2691011[[#This Row],[MONTANT RECU TTC]]-Tableau2691011[[#This Row],[MONTANT TOTAL DEMANDÉ TTC]]</f>
        <v>0</v>
      </c>
      <c r="W81" s="28"/>
    </row>
    <row r="82" spans="1:23" ht="18.75" customHeight="1" x14ac:dyDescent="0.25">
      <c r="A82" s="10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9"/>
      <c r="P82" s="29">
        <f>Tableau2691011[[#This Row],[MONTANT TOTAL DEMANDÉ HT]]*1.2</f>
        <v>0</v>
      </c>
      <c r="Q82" s="29"/>
      <c r="R82" s="29"/>
      <c r="S82" s="27"/>
      <c r="T82" s="27"/>
      <c r="U82" s="29"/>
      <c r="V82" s="47">
        <f>Tableau2691011[[#This Row],[MONTANT RECU TTC]]-Tableau2691011[[#This Row],[MONTANT TOTAL DEMANDÉ TTC]]</f>
        <v>0</v>
      </c>
      <c r="W82" s="28"/>
    </row>
    <row r="83" spans="1:23" ht="18.75" customHeight="1" x14ac:dyDescent="0.25">
      <c r="A83" s="10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9"/>
      <c r="P83" s="29">
        <f>Tableau2691011[[#This Row],[MONTANT TOTAL DEMANDÉ HT]]*1.2</f>
        <v>0</v>
      </c>
      <c r="Q83" s="29"/>
      <c r="R83" s="29"/>
      <c r="S83" s="27"/>
      <c r="T83" s="27"/>
      <c r="U83" s="29"/>
      <c r="V83" s="47">
        <f>Tableau2691011[[#This Row],[MONTANT RECU TTC]]-Tableau2691011[[#This Row],[MONTANT TOTAL DEMANDÉ TTC]]</f>
        <v>0</v>
      </c>
      <c r="W83" s="28"/>
    </row>
    <row r="84" spans="1:23" ht="18.75" customHeight="1" x14ac:dyDescent="0.25">
      <c r="A84" s="10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9"/>
      <c r="P84" s="29">
        <f>Tableau2691011[[#This Row],[MONTANT TOTAL DEMANDÉ HT]]*1.2</f>
        <v>0</v>
      </c>
      <c r="Q84" s="29"/>
      <c r="R84" s="29"/>
      <c r="S84" s="27"/>
      <c r="T84" s="27"/>
      <c r="U84" s="29"/>
      <c r="V84" s="47">
        <f>Tableau2691011[[#This Row],[MONTANT RECU TTC]]-Tableau2691011[[#This Row],[MONTANT TOTAL DEMANDÉ TTC]]</f>
        <v>0</v>
      </c>
      <c r="W84" s="28"/>
    </row>
    <row r="85" spans="1:23" ht="18.75" customHeight="1" x14ac:dyDescent="0.25">
      <c r="A85" s="106"/>
      <c r="B85" s="26"/>
      <c r="C85" s="2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>
        <f>Tableau2691011[[#This Row],[MONTANT TOTAL DEMANDÉ HT]]*1.2</f>
        <v>0</v>
      </c>
      <c r="Q85" s="29"/>
      <c r="R85" s="29"/>
      <c r="S85" s="27"/>
      <c r="T85" s="27"/>
      <c r="U85" s="29"/>
      <c r="V85" s="47">
        <f>Tableau2691011[[#This Row],[MONTANT RECU TTC]]-Tableau2691011[[#This Row],[MONTANT TOTAL DEMANDÉ TTC]]</f>
        <v>0</v>
      </c>
      <c r="W85" s="28"/>
    </row>
    <row r="86" spans="1:23" ht="18.75" customHeight="1" x14ac:dyDescent="0.25">
      <c r="A86" s="106"/>
      <c r="B86" s="26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29">
        <f>Tableau2691011[[#This Row],[MONTANT TOTAL DEMANDÉ HT]]*1.2</f>
        <v>0</v>
      </c>
      <c r="Q86" s="29"/>
      <c r="R86" s="29"/>
      <c r="S86" s="27"/>
      <c r="T86" s="27"/>
      <c r="U86" s="29"/>
      <c r="V86" s="47">
        <f>Tableau2691011[[#This Row],[MONTANT RECU TTC]]-Tableau2691011[[#This Row],[MONTANT TOTAL DEMANDÉ TTC]]</f>
        <v>0</v>
      </c>
      <c r="W86" s="28"/>
    </row>
    <row r="87" spans="1:23" ht="18.75" customHeight="1" x14ac:dyDescent="0.25">
      <c r="A87" s="106"/>
      <c r="B87" s="26"/>
      <c r="C87" s="27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9"/>
      <c r="P87" s="29">
        <f>Tableau2691011[[#This Row],[MONTANT TOTAL DEMANDÉ HT]]*1.2</f>
        <v>0</v>
      </c>
      <c r="Q87" s="29"/>
      <c r="R87" s="29"/>
      <c r="S87" s="27"/>
      <c r="T87" s="27"/>
      <c r="U87" s="29"/>
      <c r="V87" s="47">
        <f>Tableau2691011[[#This Row],[MONTANT RECU TTC]]-Tableau2691011[[#This Row],[MONTANT TOTAL DEMANDÉ TTC]]</f>
        <v>0</v>
      </c>
      <c r="W87" s="28"/>
    </row>
    <row r="88" spans="1:23" ht="18.75" customHeight="1" x14ac:dyDescent="0.25">
      <c r="A88" s="106"/>
      <c r="B88" s="26"/>
      <c r="C88" s="27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9"/>
      <c r="P88" s="29">
        <f>Tableau2691011[[#This Row],[MONTANT TOTAL DEMANDÉ HT]]*1.2</f>
        <v>0</v>
      </c>
      <c r="Q88" s="29"/>
      <c r="R88" s="29"/>
      <c r="S88" s="27"/>
      <c r="T88" s="27"/>
      <c r="U88" s="29"/>
      <c r="V88" s="47">
        <f>Tableau2691011[[#This Row],[MONTANT RECU TTC]]-Tableau2691011[[#This Row],[MONTANT TOTAL DEMANDÉ TTC]]</f>
        <v>0</v>
      </c>
      <c r="W88" s="28"/>
    </row>
    <row r="89" spans="1:23" ht="18.75" customHeight="1" x14ac:dyDescent="0.25">
      <c r="A89" s="10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9"/>
      <c r="P89" s="29">
        <f>Tableau2691011[[#This Row],[MONTANT TOTAL DEMANDÉ HT]]*1.2</f>
        <v>0</v>
      </c>
      <c r="Q89" s="29"/>
      <c r="R89" s="29"/>
      <c r="S89" s="27"/>
      <c r="T89" s="27"/>
      <c r="U89" s="29"/>
      <c r="V89" s="47">
        <f>Tableau2691011[[#This Row],[MONTANT RECU TTC]]-Tableau2691011[[#This Row],[MONTANT TOTAL DEMANDÉ TTC]]</f>
        <v>0</v>
      </c>
      <c r="W89" s="28"/>
    </row>
    <row r="90" spans="1:23" ht="18.75" customHeight="1" x14ac:dyDescent="0.25">
      <c r="A90" s="10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>
        <f>Tableau2691011[[#This Row],[MONTANT TOTAL DEMANDÉ HT]]*1.2</f>
        <v>0</v>
      </c>
      <c r="Q90" s="29"/>
      <c r="R90" s="29"/>
      <c r="S90" s="27"/>
      <c r="T90" s="27"/>
      <c r="U90" s="29"/>
      <c r="V90" s="47">
        <f>Tableau2691011[[#This Row],[MONTANT RECU TTC]]-Tableau2691011[[#This Row],[MONTANT TOTAL DEMANDÉ TTC]]</f>
        <v>0</v>
      </c>
      <c r="W90" s="28"/>
    </row>
    <row r="91" spans="1:23" ht="18.75" customHeight="1" x14ac:dyDescent="0.25">
      <c r="A91" s="10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>
        <f>Tableau2691011[[#This Row],[MONTANT TOTAL DEMANDÉ HT]]*1.2</f>
        <v>0</v>
      </c>
      <c r="Q91" s="29"/>
      <c r="R91" s="29"/>
      <c r="S91" s="27"/>
      <c r="T91" s="27"/>
      <c r="U91" s="29"/>
      <c r="V91" s="47">
        <f>Tableau2691011[[#This Row],[MONTANT RECU TTC]]-Tableau2691011[[#This Row],[MONTANT TOTAL DEMANDÉ TTC]]</f>
        <v>0</v>
      </c>
      <c r="W91" s="28"/>
    </row>
    <row r="92" spans="1:23" ht="18.75" customHeight="1" x14ac:dyDescent="0.25">
      <c r="A92" s="10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9"/>
      <c r="P92" s="29">
        <f>Tableau2691011[[#This Row],[MONTANT TOTAL DEMANDÉ HT]]*1.2</f>
        <v>0</v>
      </c>
      <c r="Q92" s="29"/>
      <c r="R92" s="29"/>
      <c r="S92" s="27"/>
      <c r="T92" s="27"/>
      <c r="U92" s="29"/>
      <c r="V92" s="47">
        <f>Tableau2691011[[#This Row],[MONTANT RECU TTC]]-Tableau2691011[[#This Row],[MONTANT TOTAL DEMANDÉ TTC]]</f>
        <v>0</v>
      </c>
      <c r="W92" s="28"/>
    </row>
    <row r="93" spans="1:23" ht="18.75" customHeight="1" x14ac:dyDescent="0.25">
      <c r="A93" s="10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>
        <f>Tableau2691011[[#This Row],[MONTANT TOTAL DEMANDÉ HT]]*1.2</f>
        <v>0</v>
      </c>
      <c r="Q93" s="29"/>
      <c r="R93" s="29"/>
      <c r="S93" s="27"/>
      <c r="T93" s="27"/>
      <c r="U93" s="29"/>
      <c r="V93" s="47">
        <f>Tableau2691011[[#This Row],[MONTANT RECU TTC]]-Tableau2691011[[#This Row],[MONTANT TOTAL DEMANDÉ TTC]]</f>
        <v>0</v>
      </c>
      <c r="W93" s="28"/>
    </row>
    <row r="94" spans="1:23" ht="18.75" customHeight="1" x14ac:dyDescent="0.25">
      <c r="A94" s="10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9"/>
      <c r="P94" s="29">
        <f>Tableau2691011[[#This Row],[MONTANT TOTAL DEMANDÉ HT]]*1.2</f>
        <v>0</v>
      </c>
      <c r="Q94" s="29"/>
      <c r="R94" s="29"/>
      <c r="S94" s="27"/>
      <c r="T94" s="27"/>
      <c r="U94" s="29"/>
      <c r="V94" s="47">
        <f>Tableau2691011[[#This Row],[MONTANT RECU TTC]]-Tableau2691011[[#This Row],[MONTANT TOTAL DEMANDÉ TTC]]</f>
        <v>0</v>
      </c>
      <c r="W94" s="28"/>
    </row>
    <row r="95" spans="1:23" ht="18.75" customHeight="1" x14ac:dyDescent="0.25">
      <c r="A95" s="10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9"/>
      <c r="P95" s="29">
        <f>Tableau2691011[[#This Row],[MONTANT TOTAL DEMANDÉ HT]]*1.2</f>
        <v>0</v>
      </c>
      <c r="Q95" s="29"/>
      <c r="R95" s="29"/>
      <c r="S95" s="27"/>
      <c r="T95" s="27"/>
      <c r="U95" s="29"/>
      <c r="V95" s="47">
        <f>Tableau2691011[[#This Row],[MONTANT RECU TTC]]-Tableau2691011[[#This Row],[MONTANT TOTAL DEMANDÉ TTC]]</f>
        <v>0</v>
      </c>
      <c r="W95" s="28"/>
    </row>
    <row r="96" spans="1:23" ht="18.75" customHeight="1" x14ac:dyDescent="0.25">
      <c r="A96" s="10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9"/>
      <c r="P96" s="29">
        <f>Tableau2691011[[#This Row],[MONTANT TOTAL DEMANDÉ HT]]*1.2</f>
        <v>0</v>
      </c>
      <c r="Q96" s="29"/>
      <c r="R96" s="29"/>
      <c r="S96" s="27"/>
      <c r="T96" s="27"/>
      <c r="U96" s="29"/>
      <c r="V96" s="47">
        <f>Tableau2691011[[#This Row],[MONTANT RECU TTC]]-Tableau2691011[[#This Row],[MONTANT TOTAL DEMANDÉ TTC]]</f>
        <v>0</v>
      </c>
      <c r="W96" s="28"/>
    </row>
    <row r="97" spans="1:23" ht="18.75" customHeight="1" x14ac:dyDescent="0.25">
      <c r="A97" s="10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9"/>
      <c r="P97" s="29">
        <f>Tableau2691011[[#This Row],[MONTANT TOTAL DEMANDÉ HT]]*1.2</f>
        <v>0</v>
      </c>
      <c r="Q97" s="29"/>
      <c r="R97" s="29"/>
      <c r="S97" s="27"/>
      <c r="T97" s="27"/>
      <c r="U97" s="29"/>
      <c r="V97" s="47">
        <f>Tableau2691011[[#This Row],[MONTANT RECU TTC]]-Tableau2691011[[#This Row],[MONTANT TOTAL DEMANDÉ TTC]]</f>
        <v>0</v>
      </c>
      <c r="W97" s="28"/>
    </row>
    <row r="98" spans="1:23" ht="18.75" customHeight="1" x14ac:dyDescent="0.25">
      <c r="A98" s="10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9"/>
      <c r="P98" s="29">
        <f>Tableau2691011[[#This Row],[MONTANT TOTAL DEMANDÉ HT]]*1.2</f>
        <v>0</v>
      </c>
      <c r="Q98" s="29"/>
      <c r="R98" s="29"/>
      <c r="S98" s="27"/>
      <c r="T98" s="27"/>
      <c r="U98" s="29"/>
      <c r="V98" s="47">
        <f>Tableau2691011[[#This Row],[MONTANT RECU TTC]]-Tableau2691011[[#This Row],[MONTANT TOTAL DEMANDÉ TTC]]</f>
        <v>0</v>
      </c>
      <c r="W98" s="28"/>
    </row>
    <row r="99" spans="1:23" ht="18.75" customHeight="1" x14ac:dyDescent="0.25">
      <c r="A99" s="10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9"/>
      <c r="P99" s="29">
        <f>Tableau2691011[[#This Row],[MONTANT TOTAL DEMANDÉ HT]]*1.2</f>
        <v>0</v>
      </c>
      <c r="Q99" s="29"/>
      <c r="R99" s="29"/>
      <c r="S99" s="27"/>
      <c r="T99" s="27"/>
      <c r="U99" s="29"/>
      <c r="V99" s="47">
        <f>Tableau2691011[[#This Row],[MONTANT RECU TTC]]-Tableau2691011[[#This Row],[MONTANT TOTAL DEMANDÉ TTC]]</f>
        <v>0</v>
      </c>
      <c r="W99" s="28"/>
    </row>
    <row r="100" spans="1:23" ht="18.75" customHeight="1" x14ac:dyDescent="0.25">
      <c r="A100" s="106"/>
      <c r="B100" s="30"/>
      <c r="C100" s="31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3"/>
      <c r="P100" s="33">
        <f>Tableau2691011[[#This Row],[MONTANT TOTAL DEMANDÉ HT]]*1.2</f>
        <v>0</v>
      </c>
      <c r="Q100" s="33"/>
      <c r="R100" s="33"/>
      <c r="S100" s="31"/>
      <c r="T100" s="31"/>
      <c r="U100" s="33"/>
      <c r="V100" s="48">
        <f>Tableau2691011[[#This Row],[MONTANT RECU TTC]]-Tableau2691011[[#This Row],[MONTANT TOTAL DEMANDÉ TTC]]</f>
        <v>0</v>
      </c>
      <c r="W100" s="32"/>
    </row>
    <row r="101" spans="1:23" ht="18.75" customHeight="1" x14ac:dyDescent="0.25">
      <c r="B101" s="58" t="s">
        <v>16</v>
      </c>
      <c r="C101" s="59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60"/>
      <c r="P101" s="60"/>
      <c r="Q101" s="60"/>
      <c r="R101" s="60"/>
      <c r="S101" s="57"/>
      <c r="T101" s="57"/>
      <c r="U101" s="60">
        <f>SUBTOTAL(109,Tableau2691011[MONTANT RECU TTC])</f>
        <v>0</v>
      </c>
      <c r="V101" s="60">
        <f>SUBTOTAL(109,Tableau2691011[RESTE A RECEVOIR TTC])</f>
        <v>0</v>
      </c>
      <c r="W101" s="57"/>
    </row>
  </sheetData>
  <mergeCells count="2">
    <mergeCell ref="B1:W1"/>
    <mergeCell ref="A3:A100"/>
  </mergeCells>
  <conditionalFormatting sqref="N1:R1 N3:R1048576 N2">
    <cfRule type="cellIs" dxfId="203" priority="1" operator="equal">
      <formula>"OUI"</formula>
    </cfRule>
    <cfRule type="cellIs" dxfId="202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W101"/>
  <sheetViews>
    <sheetView zoomScaleNormal="100" workbookViewId="0">
      <pane xSplit="1" ySplit="2" topLeftCell="L33" activePane="bottomRight" state="frozen"/>
      <selection pane="topRight" activeCell="B1" sqref="B1"/>
      <selection pane="bottomLeft" activeCell="A3" sqref="A3"/>
      <selection pane="bottomRight" activeCell="M2" sqref="M2"/>
    </sheetView>
  </sheetViews>
  <sheetFormatPr baseColWidth="10" defaultRowHeight="15" x14ac:dyDescent="0.25"/>
  <cols>
    <col min="2" max="2" width="12.85546875" customWidth="1"/>
    <col min="3" max="3" width="26.7109375" style="46" customWidth="1"/>
    <col min="4" max="4" width="24.140625" customWidth="1"/>
    <col min="5" max="8" width="22.7109375" customWidth="1"/>
    <col min="9" max="9" width="22.85546875" customWidth="1"/>
    <col min="10" max="11" width="22.7109375" customWidth="1"/>
    <col min="12" max="13" width="18.7109375" customWidth="1"/>
    <col min="14" max="14" width="10.7109375" customWidth="1"/>
    <col min="15" max="18" width="18.7109375" style="44" customWidth="1"/>
    <col min="19" max="20" width="26.7109375" customWidth="1"/>
    <col min="21" max="21" width="18.7109375" style="44" customWidth="1"/>
    <col min="22" max="22" width="18.7109375" style="54" customWidth="1"/>
    <col min="23" max="23" width="18.7109375" customWidth="1"/>
  </cols>
  <sheetData>
    <row r="1" spans="1:23" ht="61.5" customHeight="1" x14ac:dyDescent="0.25">
      <c r="A1" s="71"/>
      <c r="B1" s="103" t="s">
        <v>18</v>
      </c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</row>
    <row r="2" spans="1:23" ht="60" customHeight="1" x14ac:dyDescent="0.25">
      <c r="A2" s="71"/>
      <c r="B2" s="9" t="s">
        <v>0</v>
      </c>
      <c r="C2" s="55" t="s">
        <v>1</v>
      </c>
      <c r="D2" s="10" t="s">
        <v>2</v>
      </c>
      <c r="E2" s="10" t="s">
        <v>3</v>
      </c>
      <c r="F2" s="10" t="s">
        <v>24</v>
      </c>
      <c r="G2" s="10" t="s">
        <v>27</v>
      </c>
      <c r="H2" s="10" t="s">
        <v>26</v>
      </c>
      <c r="I2" s="10" t="s">
        <v>11</v>
      </c>
      <c r="J2" s="10" t="s">
        <v>14</v>
      </c>
      <c r="K2" s="10" t="s">
        <v>28</v>
      </c>
      <c r="L2" s="10" t="s">
        <v>9</v>
      </c>
      <c r="M2" s="11" t="s">
        <v>10</v>
      </c>
      <c r="N2" s="11" t="s">
        <v>12</v>
      </c>
      <c r="O2" s="56" t="s">
        <v>4</v>
      </c>
      <c r="P2" s="56" t="s">
        <v>5</v>
      </c>
      <c r="Q2" s="56" t="s">
        <v>13</v>
      </c>
      <c r="R2" s="56" t="s">
        <v>35</v>
      </c>
      <c r="S2" s="62" t="s">
        <v>37</v>
      </c>
      <c r="T2" s="64" t="s">
        <v>7</v>
      </c>
      <c r="U2" s="56" t="s">
        <v>8</v>
      </c>
      <c r="V2" s="65" t="s">
        <v>15</v>
      </c>
      <c r="W2" s="10" t="s">
        <v>25</v>
      </c>
    </row>
    <row r="3" spans="1:23" ht="18.75" customHeight="1" x14ac:dyDescent="0.25">
      <c r="A3" s="105" t="s">
        <v>18</v>
      </c>
      <c r="B3" s="26"/>
      <c r="C3" s="27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  <c r="P3" s="29">
        <f>Tableau26910111213[[#This Row],[MONTANT TOTAL DEMANDÉ HT]]*1.2</f>
        <v>0</v>
      </c>
      <c r="Q3" s="29"/>
      <c r="R3" s="29"/>
      <c r="S3" s="28"/>
      <c r="T3" s="28"/>
      <c r="U3" s="29"/>
      <c r="V3" s="66">
        <f>Tableau26910111213[[#This Row],[MONTANT RECU TTC]]-Tableau26910111213[[#This Row],[MONTANT TOTAL DEMANDÉ TTC]]</f>
        <v>0</v>
      </c>
      <c r="W3" s="28"/>
    </row>
    <row r="4" spans="1:23" ht="18.75" customHeight="1" x14ac:dyDescent="0.25">
      <c r="A4" s="106"/>
      <c r="B4" s="26"/>
      <c r="C4" s="27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9"/>
      <c r="P4" s="29">
        <f>Tableau26910111213[[#This Row],[MONTANT TOTAL DEMANDÉ HT]]*1.2</f>
        <v>0</v>
      </c>
      <c r="Q4" s="29"/>
      <c r="R4" s="29"/>
      <c r="S4" s="28"/>
      <c r="T4" s="28"/>
      <c r="U4" s="29"/>
      <c r="V4" s="66">
        <f>Tableau26910111213[[#This Row],[MONTANT RECU TTC]]-Tableau26910111213[[#This Row],[MONTANT TOTAL DEMANDÉ TTC]]</f>
        <v>0</v>
      </c>
      <c r="W4" s="28"/>
    </row>
    <row r="5" spans="1:23" ht="18.75" customHeight="1" x14ac:dyDescent="0.25">
      <c r="A5" s="106"/>
      <c r="B5" s="26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9"/>
      <c r="P5" s="29">
        <f>Tableau26910111213[[#This Row],[MONTANT TOTAL DEMANDÉ HT]]*1.2</f>
        <v>0</v>
      </c>
      <c r="Q5" s="29"/>
      <c r="R5" s="29"/>
      <c r="S5" s="28"/>
      <c r="T5" s="28"/>
      <c r="U5" s="29"/>
      <c r="V5" s="66">
        <f>Tableau26910111213[[#This Row],[MONTANT RECU TTC]]-Tableau26910111213[[#This Row],[MONTANT TOTAL DEMANDÉ TTC]]</f>
        <v>0</v>
      </c>
      <c r="W5" s="28"/>
    </row>
    <row r="6" spans="1:23" ht="18.75" customHeight="1" x14ac:dyDescent="0.25">
      <c r="A6" s="106"/>
      <c r="B6" s="26"/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9"/>
      <c r="P6" s="29">
        <f>Tableau26910111213[[#This Row],[MONTANT TOTAL DEMANDÉ HT]]*1.2</f>
        <v>0</v>
      </c>
      <c r="Q6" s="29"/>
      <c r="R6" s="29"/>
      <c r="S6" s="28"/>
      <c r="T6" s="28"/>
      <c r="U6" s="29"/>
      <c r="V6" s="66">
        <f>Tableau26910111213[[#This Row],[MONTANT RECU TTC]]-Tableau26910111213[[#This Row],[MONTANT TOTAL DEMANDÉ TTC]]</f>
        <v>0</v>
      </c>
      <c r="W6" s="28"/>
    </row>
    <row r="7" spans="1:23" ht="18.75" customHeight="1" x14ac:dyDescent="0.25">
      <c r="A7" s="106"/>
      <c r="B7" s="26"/>
      <c r="C7" s="27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9"/>
      <c r="P7" s="29">
        <f>Tableau26910111213[[#This Row],[MONTANT TOTAL DEMANDÉ HT]]*1.2</f>
        <v>0</v>
      </c>
      <c r="Q7" s="29"/>
      <c r="R7" s="29"/>
      <c r="S7" s="28"/>
      <c r="T7" s="28"/>
      <c r="U7" s="29"/>
      <c r="V7" s="66">
        <f>Tableau26910111213[[#This Row],[MONTANT RECU TTC]]-Tableau26910111213[[#This Row],[MONTANT TOTAL DEMANDÉ TTC]]</f>
        <v>0</v>
      </c>
      <c r="W7" s="28"/>
    </row>
    <row r="8" spans="1:23" ht="18.75" customHeight="1" x14ac:dyDescent="0.25">
      <c r="A8" s="106"/>
      <c r="B8" s="26"/>
      <c r="C8" s="27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9"/>
      <c r="P8" s="29">
        <f>Tableau26910111213[[#This Row],[MONTANT TOTAL DEMANDÉ HT]]*1.2</f>
        <v>0</v>
      </c>
      <c r="Q8" s="29"/>
      <c r="R8" s="29"/>
      <c r="S8" s="28"/>
      <c r="T8" s="28"/>
      <c r="U8" s="29"/>
      <c r="V8" s="66">
        <f>Tableau26910111213[[#This Row],[MONTANT RECU TTC]]-Tableau26910111213[[#This Row],[MONTANT TOTAL DEMANDÉ TTC]]</f>
        <v>0</v>
      </c>
      <c r="W8" s="28"/>
    </row>
    <row r="9" spans="1:23" ht="18.75" customHeight="1" x14ac:dyDescent="0.25">
      <c r="A9" s="106"/>
      <c r="B9" s="26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9"/>
      <c r="P9" s="29">
        <f>Tableau26910111213[[#This Row],[MONTANT TOTAL DEMANDÉ HT]]*1.2</f>
        <v>0</v>
      </c>
      <c r="Q9" s="29"/>
      <c r="R9" s="29"/>
      <c r="S9" s="28"/>
      <c r="T9" s="28"/>
      <c r="U9" s="29"/>
      <c r="V9" s="66">
        <f>Tableau26910111213[[#This Row],[MONTANT RECU TTC]]-Tableau26910111213[[#This Row],[MONTANT TOTAL DEMANDÉ TTC]]</f>
        <v>0</v>
      </c>
      <c r="W9" s="28"/>
    </row>
    <row r="10" spans="1:23" ht="18.75" customHeight="1" x14ac:dyDescent="0.25">
      <c r="A10" s="106"/>
      <c r="B10" s="26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  <c r="P10" s="29">
        <f>Tableau26910111213[[#This Row],[MONTANT TOTAL DEMANDÉ HT]]*1.2</f>
        <v>0</v>
      </c>
      <c r="Q10" s="29"/>
      <c r="R10" s="29"/>
      <c r="S10" s="28"/>
      <c r="T10" s="28"/>
      <c r="U10" s="29"/>
      <c r="V10" s="66">
        <f>Tableau26910111213[[#This Row],[MONTANT RECU TTC]]-Tableau26910111213[[#This Row],[MONTANT TOTAL DEMANDÉ TTC]]</f>
        <v>0</v>
      </c>
      <c r="W10" s="28"/>
    </row>
    <row r="11" spans="1:23" ht="18.75" customHeight="1" x14ac:dyDescent="0.25">
      <c r="A11" s="106"/>
      <c r="B11" s="26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29">
        <f>Tableau26910111213[[#This Row],[MONTANT TOTAL DEMANDÉ HT]]*1.2</f>
        <v>0</v>
      </c>
      <c r="Q11" s="29"/>
      <c r="R11" s="29"/>
      <c r="S11" s="28"/>
      <c r="T11" s="28"/>
      <c r="U11" s="29"/>
      <c r="V11" s="66">
        <f>Tableau26910111213[[#This Row],[MONTANT RECU TTC]]-Tableau26910111213[[#This Row],[MONTANT TOTAL DEMANDÉ TTC]]</f>
        <v>0</v>
      </c>
      <c r="W11" s="28"/>
    </row>
    <row r="12" spans="1:23" ht="18.75" customHeight="1" x14ac:dyDescent="0.25">
      <c r="A12" s="106"/>
      <c r="B12" s="26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  <c r="P12" s="29">
        <f>Tableau26910111213[[#This Row],[MONTANT TOTAL DEMANDÉ HT]]*1.2</f>
        <v>0</v>
      </c>
      <c r="Q12" s="29"/>
      <c r="R12" s="29"/>
      <c r="S12" s="28"/>
      <c r="T12" s="28"/>
      <c r="U12" s="29"/>
      <c r="V12" s="66">
        <f>Tableau26910111213[[#This Row],[MONTANT RECU TTC]]-Tableau26910111213[[#This Row],[MONTANT TOTAL DEMANDÉ TTC]]</f>
        <v>0</v>
      </c>
      <c r="W12" s="28"/>
    </row>
    <row r="13" spans="1:23" ht="18.75" customHeight="1" x14ac:dyDescent="0.25">
      <c r="A13" s="106"/>
      <c r="B13" s="26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  <c r="P13" s="29">
        <f>Tableau26910111213[[#This Row],[MONTANT TOTAL DEMANDÉ HT]]*1.2</f>
        <v>0</v>
      </c>
      <c r="Q13" s="29"/>
      <c r="R13" s="29"/>
      <c r="S13" s="28"/>
      <c r="T13" s="28"/>
      <c r="U13" s="29"/>
      <c r="V13" s="66">
        <f>Tableau26910111213[[#This Row],[MONTANT RECU TTC]]-Tableau26910111213[[#This Row],[MONTANT TOTAL DEMANDÉ TTC]]</f>
        <v>0</v>
      </c>
      <c r="W13" s="28"/>
    </row>
    <row r="14" spans="1:23" ht="18.75" customHeight="1" x14ac:dyDescent="0.25">
      <c r="A14" s="106"/>
      <c r="B14" s="26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9"/>
      <c r="P14" s="29">
        <f>Tableau26910111213[[#This Row],[MONTANT TOTAL DEMANDÉ HT]]*1.2</f>
        <v>0</v>
      </c>
      <c r="Q14" s="29"/>
      <c r="R14" s="29"/>
      <c r="S14" s="28"/>
      <c r="T14" s="28"/>
      <c r="U14" s="29"/>
      <c r="V14" s="66">
        <f>Tableau26910111213[[#This Row],[MONTANT RECU TTC]]-Tableau26910111213[[#This Row],[MONTANT TOTAL DEMANDÉ TTC]]</f>
        <v>0</v>
      </c>
      <c r="W14" s="28"/>
    </row>
    <row r="15" spans="1:23" ht="18.75" customHeight="1" x14ac:dyDescent="0.25">
      <c r="A15" s="106"/>
      <c r="B15" s="26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9"/>
      <c r="P15" s="29">
        <f>Tableau26910111213[[#This Row],[MONTANT TOTAL DEMANDÉ HT]]*1.2</f>
        <v>0</v>
      </c>
      <c r="Q15" s="29"/>
      <c r="R15" s="29"/>
      <c r="S15" s="28"/>
      <c r="T15" s="28"/>
      <c r="U15" s="29"/>
      <c r="V15" s="66">
        <f>Tableau26910111213[[#This Row],[MONTANT RECU TTC]]-Tableau26910111213[[#This Row],[MONTANT TOTAL DEMANDÉ TTC]]</f>
        <v>0</v>
      </c>
      <c r="W15" s="28"/>
    </row>
    <row r="16" spans="1:23" ht="18.75" customHeight="1" x14ac:dyDescent="0.25">
      <c r="A16" s="106"/>
      <c r="B16" s="26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9"/>
      <c r="P16" s="29">
        <f>Tableau26910111213[[#This Row],[MONTANT TOTAL DEMANDÉ HT]]*1.2</f>
        <v>0</v>
      </c>
      <c r="Q16" s="29"/>
      <c r="R16" s="29"/>
      <c r="S16" s="28"/>
      <c r="T16" s="28"/>
      <c r="U16" s="29"/>
      <c r="V16" s="66">
        <f>Tableau26910111213[[#This Row],[MONTANT RECU TTC]]-Tableau26910111213[[#This Row],[MONTANT TOTAL DEMANDÉ TTC]]</f>
        <v>0</v>
      </c>
      <c r="W16" s="28"/>
    </row>
    <row r="17" spans="1:23" ht="18.75" customHeight="1" x14ac:dyDescent="0.25">
      <c r="A17" s="106"/>
      <c r="B17" s="26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29">
        <f>Tableau26910111213[[#This Row],[MONTANT TOTAL DEMANDÉ HT]]*1.2</f>
        <v>0</v>
      </c>
      <c r="Q17" s="29"/>
      <c r="R17" s="29"/>
      <c r="S17" s="28"/>
      <c r="T17" s="28"/>
      <c r="U17" s="29"/>
      <c r="V17" s="66">
        <f>Tableau26910111213[[#This Row],[MONTANT RECU TTC]]-Tableau26910111213[[#This Row],[MONTANT TOTAL DEMANDÉ TTC]]</f>
        <v>0</v>
      </c>
      <c r="W17" s="28"/>
    </row>
    <row r="18" spans="1:23" ht="18.75" customHeight="1" x14ac:dyDescent="0.25">
      <c r="A18" s="106"/>
      <c r="B18" s="2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9"/>
      <c r="P18" s="29">
        <f>Tableau26910111213[[#This Row],[MONTANT TOTAL DEMANDÉ HT]]*1.2</f>
        <v>0</v>
      </c>
      <c r="Q18" s="29"/>
      <c r="R18" s="29"/>
      <c r="S18" s="28"/>
      <c r="T18" s="28"/>
      <c r="U18" s="29"/>
      <c r="V18" s="66">
        <f>Tableau26910111213[[#This Row],[MONTANT RECU TTC]]-Tableau26910111213[[#This Row],[MONTANT TOTAL DEMANDÉ TTC]]</f>
        <v>0</v>
      </c>
      <c r="W18" s="28"/>
    </row>
    <row r="19" spans="1:23" ht="18.75" customHeight="1" x14ac:dyDescent="0.25">
      <c r="A19" s="106"/>
      <c r="B19" s="26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9"/>
      <c r="P19" s="29">
        <f>Tableau26910111213[[#This Row],[MONTANT TOTAL DEMANDÉ HT]]*1.2</f>
        <v>0</v>
      </c>
      <c r="Q19" s="29"/>
      <c r="R19" s="29"/>
      <c r="S19" s="28"/>
      <c r="T19" s="28"/>
      <c r="U19" s="29"/>
      <c r="V19" s="66">
        <f>Tableau26910111213[[#This Row],[MONTANT RECU TTC]]-Tableau26910111213[[#This Row],[MONTANT TOTAL DEMANDÉ TTC]]</f>
        <v>0</v>
      </c>
      <c r="W19" s="28"/>
    </row>
    <row r="20" spans="1:23" ht="18.75" customHeight="1" x14ac:dyDescent="0.25">
      <c r="A20" s="106"/>
      <c r="B20" s="26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9"/>
      <c r="P20" s="29">
        <f>Tableau26910111213[[#This Row],[MONTANT TOTAL DEMANDÉ HT]]*1.2</f>
        <v>0</v>
      </c>
      <c r="Q20" s="29"/>
      <c r="R20" s="29"/>
      <c r="S20" s="28"/>
      <c r="T20" s="28"/>
      <c r="U20" s="29"/>
      <c r="V20" s="66">
        <f>Tableau26910111213[[#This Row],[MONTANT RECU TTC]]-Tableau26910111213[[#This Row],[MONTANT TOTAL DEMANDÉ TTC]]</f>
        <v>0</v>
      </c>
      <c r="W20" s="28"/>
    </row>
    <row r="21" spans="1:23" ht="18.75" customHeight="1" x14ac:dyDescent="0.25">
      <c r="A21" s="106"/>
      <c r="B21" s="26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9"/>
      <c r="P21" s="29">
        <f>Tableau26910111213[[#This Row],[MONTANT TOTAL DEMANDÉ HT]]*1.2</f>
        <v>0</v>
      </c>
      <c r="Q21" s="29"/>
      <c r="R21" s="29"/>
      <c r="S21" s="28"/>
      <c r="T21" s="28"/>
      <c r="U21" s="29"/>
      <c r="V21" s="66">
        <f>Tableau26910111213[[#This Row],[MONTANT RECU TTC]]-Tableau26910111213[[#This Row],[MONTANT TOTAL DEMANDÉ TTC]]</f>
        <v>0</v>
      </c>
      <c r="W21" s="28"/>
    </row>
    <row r="22" spans="1:23" ht="18.75" customHeight="1" x14ac:dyDescent="0.25">
      <c r="A22" s="106"/>
      <c r="B22" s="26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9"/>
      <c r="P22" s="29">
        <f>Tableau26910111213[[#This Row],[MONTANT TOTAL DEMANDÉ HT]]*1.2</f>
        <v>0</v>
      </c>
      <c r="Q22" s="29"/>
      <c r="R22" s="29"/>
      <c r="S22" s="28"/>
      <c r="T22" s="28"/>
      <c r="U22" s="29"/>
      <c r="V22" s="66">
        <f>Tableau26910111213[[#This Row],[MONTANT RECU TTC]]-Tableau26910111213[[#This Row],[MONTANT TOTAL DEMANDÉ TTC]]</f>
        <v>0</v>
      </c>
      <c r="W22" s="28"/>
    </row>
    <row r="23" spans="1:23" ht="18.75" customHeight="1" x14ac:dyDescent="0.25">
      <c r="A23" s="106"/>
      <c r="B23" s="26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29">
        <f>Tableau26910111213[[#This Row],[MONTANT TOTAL DEMANDÉ HT]]*1.2</f>
        <v>0</v>
      </c>
      <c r="Q23" s="29"/>
      <c r="R23" s="29"/>
      <c r="S23" s="28"/>
      <c r="T23" s="28"/>
      <c r="U23" s="29"/>
      <c r="V23" s="66">
        <f>Tableau26910111213[[#This Row],[MONTANT RECU TTC]]-Tableau26910111213[[#This Row],[MONTANT TOTAL DEMANDÉ TTC]]</f>
        <v>0</v>
      </c>
      <c r="W23" s="28"/>
    </row>
    <row r="24" spans="1:23" ht="18.75" customHeight="1" x14ac:dyDescent="0.25">
      <c r="A24" s="106"/>
      <c r="B24" s="26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9"/>
      <c r="P24" s="29">
        <f>Tableau26910111213[[#This Row],[MONTANT TOTAL DEMANDÉ HT]]*1.2</f>
        <v>0</v>
      </c>
      <c r="Q24" s="29"/>
      <c r="R24" s="29"/>
      <c r="S24" s="28"/>
      <c r="T24" s="28"/>
      <c r="U24" s="29"/>
      <c r="V24" s="66">
        <f>Tableau26910111213[[#This Row],[MONTANT RECU TTC]]-Tableau26910111213[[#This Row],[MONTANT TOTAL DEMANDÉ TTC]]</f>
        <v>0</v>
      </c>
      <c r="W24" s="28"/>
    </row>
    <row r="25" spans="1:23" ht="18.75" customHeight="1" x14ac:dyDescent="0.25">
      <c r="A25" s="106"/>
      <c r="B25" s="26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9"/>
      <c r="P25" s="29">
        <f>Tableau26910111213[[#This Row],[MONTANT TOTAL DEMANDÉ HT]]*1.2</f>
        <v>0</v>
      </c>
      <c r="Q25" s="29"/>
      <c r="R25" s="29"/>
      <c r="S25" s="28"/>
      <c r="T25" s="28"/>
      <c r="U25" s="29"/>
      <c r="V25" s="66">
        <f>Tableau26910111213[[#This Row],[MONTANT RECU TTC]]-Tableau26910111213[[#This Row],[MONTANT TOTAL DEMANDÉ TTC]]</f>
        <v>0</v>
      </c>
      <c r="W25" s="28"/>
    </row>
    <row r="26" spans="1:23" ht="18.75" customHeight="1" x14ac:dyDescent="0.25">
      <c r="A26" s="106"/>
      <c r="B26" s="2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9"/>
      <c r="P26" s="29">
        <f>Tableau26910111213[[#This Row],[MONTANT TOTAL DEMANDÉ HT]]*1.2</f>
        <v>0</v>
      </c>
      <c r="Q26" s="29"/>
      <c r="R26" s="29"/>
      <c r="S26" s="28"/>
      <c r="T26" s="28"/>
      <c r="U26" s="29"/>
      <c r="V26" s="66">
        <f>Tableau26910111213[[#This Row],[MONTANT RECU TTC]]-Tableau26910111213[[#This Row],[MONTANT TOTAL DEMANDÉ TTC]]</f>
        <v>0</v>
      </c>
      <c r="W26" s="28"/>
    </row>
    <row r="27" spans="1:23" ht="18.75" customHeight="1" x14ac:dyDescent="0.25">
      <c r="A27" s="106"/>
      <c r="B27" s="26"/>
      <c r="C27" s="27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9"/>
      <c r="P27" s="29">
        <f>Tableau26910111213[[#This Row],[MONTANT TOTAL DEMANDÉ HT]]*1.2</f>
        <v>0</v>
      </c>
      <c r="Q27" s="29"/>
      <c r="R27" s="29"/>
      <c r="S27" s="28"/>
      <c r="T27" s="28"/>
      <c r="U27" s="29"/>
      <c r="V27" s="66">
        <f>Tableau26910111213[[#This Row],[MONTANT RECU TTC]]-Tableau26910111213[[#This Row],[MONTANT TOTAL DEMANDÉ TTC]]</f>
        <v>0</v>
      </c>
      <c r="W27" s="28"/>
    </row>
    <row r="28" spans="1:23" ht="18.75" customHeight="1" x14ac:dyDescent="0.25">
      <c r="A28" s="106"/>
      <c r="B28" s="26"/>
      <c r="C28" s="27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9"/>
      <c r="P28" s="29">
        <f>Tableau26910111213[[#This Row],[MONTANT TOTAL DEMANDÉ HT]]*1.2</f>
        <v>0</v>
      </c>
      <c r="Q28" s="29"/>
      <c r="R28" s="29"/>
      <c r="S28" s="28"/>
      <c r="T28" s="28"/>
      <c r="U28" s="29"/>
      <c r="V28" s="66">
        <f>Tableau26910111213[[#This Row],[MONTANT RECU TTC]]-Tableau26910111213[[#This Row],[MONTANT TOTAL DEMANDÉ TTC]]</f>
        <v>0</v>
      </c>
      <c r="W28" s="28"/>
    </row>
    <row r="29" spans="1:23" ht="18.75" customHeight="1" x14ac:dyDescent="0.25">
      <c r="A29" s="106"/>
      <c r="B29" s="26"/>
      <c r="C29" s="27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9"/>
      <c r="P29" s="29">
        <f>Tableau26910111213[[#This Row],[MONTANT TOTAL DEMANDÉ HT]]*1.2</f>
        <v>0</v>
      </c>
      <c r="Q29" s="29"/>
      <c r="R29" s="29"/>
      <c r="S29" s="28"/>
      <c r="T29" s="28"/>
      <c r="U29" s="29"/>
      <c r="V29" s="66">
        <f>Tableau26910111213[[#This Row],[MONTANT RECU TTC]]-Tableau26910111213[[#This Row],[MONTANT TOTAL DEMANDÉ TTC]]</f>
        <v>0</v>
      </c>
      <c r="W29" s="28"/>
    </row>
    <row r="30" spans="1:23" ht="18.75" customHeight="1" x14ac:dyDescent="0.25">
      <c r="A30" s="106"/>
      <c r="B30" s="26"/>
      <c r="C30" s="27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29">
        <f>Tableau26910111213[[#This Row],[MONTANT TOTAL DEMANDÉ HT]]*1.2</f>
        <v>0</v>
      </c>
      <c r="Q30" s="29"/>
      <c r="R30" s="29"/>
      <c r="S30" s="28"/>
      <c r="T30" s="28"/>
      <c r="U30" s="29"/>
      <c r="V30" s="66">
        <f>Tableau26910111213[[#This Row],[MONTANT RECU TTC]]-Tableau26910111213[[#This Row],[MONTANT TOTAL DEMANDÉ TTC]]</f>
        <v>0</v>
      </c>
      <c r="W30" s="28"/>
    </row>
    <row r="31" spans="1:23" ht="18.75" customHeight="1" x14ac:dyDescent="0.25">
      <c r="A31" s="106"/>
      <c r="B31" s="26"/>
      <c r="C31" s="27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29">
        <f>Tableau26910111213[[#This Row],[MONTANT TOTAL DEMANDÉ HT]]*1.2</f>
        <v>0</v>
      </c>
      <c r="Q31" s="29"/>
      <c r="R31" s="29"/>
      <c r="S31" s="28"/>
      <c r="T31" s="28"/>
      <c r="U31" s="29"/>
      <c r="V31" s="66">
        <f>Tableau26910111213[[#This Row],[MONTANT RECU TTC]]-Tableau26910111213[[#This Row],[MONTANT TOTAL DEMANDÉ TTC]]</f>
        <v>0</v>
      </c>
      <c r="W31" s="28"/>
    </row>
    <row r="32" spans="1:23" ht="18.75" customHeight="1" x14ac:dyDescent="0.25">
      <c r="A32" s="106"/>
      <c r="B32" s="26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9"/>
      <c r="P32" s="29">
        <f>Tableau26910111213[[#This Row],[MONTANT TOTAL DEMANDÉ HT]]*1.2</f>
        <v>0</v>
      </c>
      <c r="Q32" s="29"/>
      <c r="R32" s="29"/>
      <c r="S32" s="28"/>
      <c r="T32" s="28"/>
      <c r="U32" s="29"/>
      <c r="V32" s="66">
        <f>Tableau26910111213[[#This Row],[MONTANT RECU TTC]]-Tableau26910111213[[#This Row],[MONTANT TOTAL DEMANDÉ TTC]]</f>
        <v>0</v>
      </c>
      <c r="W32" s="28"/>
    </row>
    <row r="33" spans="1:23" ht="18.75" customHeight="1" x14ac:dyDescent="0.25">
      <c r="A33" s="106"/>
      <c r="B33" s="26"/>
      <c r="C33" s="27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9"/>
      <c r="P33" s="29">
        <f>Tableau26910111213[[#This Row],[MONTANT TOTAL DEMANDÉ HT]]*1.2</f>
        <v>0</v>
      </c>
      <c r="Q33" s="29"/>
      <c r="R33" s="29"/>
      <c r="S33" s="28"/>
      <c r="T33" s="28"/>
      <c r="U33" s="29"/>
      <c r="V33" s="66">
        <f>Tableau26910111213[[#This Row],[MONTANT RECU TTC]]-Tableau26910111213[[#This Row],[MONTANT TOTAL DEMANDÉ TTC]]</f>
        <v>0</v>
      </c>
      <c r="W33" s="28"/>
    </row>
    <row r="34" spans="1:23" ht="18.75" customHeight="1" x14ac:dyDescent="0.25">
      <c r="A34" s="106"/>
      <c r="B34" s="26"/>
      <c r="C34" s="27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9"/>
      <c r="P34" s="29">
        <f>Tableau26910111213[[#This Row],[MONTANT TOTAL DEMANDÉ HT]]*1.2</f>
        <v>0</v>
      </c>
      <c r="Q34" s="29"/>
      <c r="R34" s="29"/>
      <c r="S34" s="28"/>
      <c r="T34" s="28"/>
      <c r="U34" s="29"/>
      <c r="V34" s="66">
        <f>Tableau26910111213[[#This Row],[MONTANT RECU TTC]]-Tableau26910111213[[#This Row],[MONTANT TOTAL DEMANDÉ TTC]]</f>
        <v>0</v>
      </c>
      <c r="W34" s="28"/>
    </row>
    <row r="35" spans="1:23" ht="18.75" customHeight="1" x14ac:dyDescent="0.25">
      <c r="A35" s="106"/>
      <c r="B35" s="26"/>
      <c r="C35" s="27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29">
        <f>Tableau26910111213[[#This Row],[MONTANT TOTAL DEMANDÉ HT]]*1.2</f>
        <v>0</v>
      </c>
      <c r="Q35" s="29"/>
      <c r="R35" s="29"/>
      <c r="S35" s="28"/>
      <c r="T35" s="28"/>
      <c r="U35" s="29"/>
      <c r="V35" s="66">
        <f>Tableau26910111213[[#This Row],[MONTANT RECU TTC]]-Tableau26910111213[[#This Row],[MONTANT TOTAL DEMANDÉ TTC]]</f>
        <v>0</v>
      </c>
      <c r="W35" s="28"/>
    </row>
    <row r="36" spans="1:23" ht="18.75" customHeight="1" x14ac:dyDescent="0.25">
      <c r="A36" s="106"/>
      <c r="B36" s="26"/>
      <c r="C36" s="27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9"/>
      <c r="P36" s="29">
        <f>Tableau26910111213[[#This Row],[MONTANT TOTAL DEMANDÉ HT]]*1.2</f>
        <v>0</v>
      </c>
      <c r="Q36" s="29"/>
      <c r="R36" s="29"/>
      <c r="S36" s="28"/>
      <c r="T36" s="28"/>
      <c r="U36" s="29"/>
      <c r="V36" s="66">
        <f>Tableau26910111213[[#This Row],[MONTANT RECU TTC]]-Tableau26910111213[[#This Row],[MONTANT TOTAL DEMANDÉ TTC]]</f>
        <v>0</v>
      </c>
      <c r="W36" s="28"/>
    </row>
    <row r="37" spans="1:23" ht="18.75" customHeight="1" x14ac:dyDescent="0.25">
      <c r="A37" s="106"/>
      <c r="B37" s="26"/>
      <c r="C37" s="2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9"/>
      <c r="P37" s="29">
        <f>Tableau26910111213[[#This Row],[MONTANT TOTAL DEMANDÉ HT]]*1.2</f>
        <v>0</v>
      </c>
      <c r="Q37" s="29"/>
      <c r="R37" s="29"/>
      <c r="S37" s="28"/>
      <c r="T37" s="28"/>
      <c r="U37" s="29"/>
      <c r="V37" s="66">
        <f>Tableau26910111213[[#This Row],[MONTANT RECU TTC]]-Tableau26910111213[[#This Row],[MONTANT TOTAL DEMANDÉ TTC]]</f>
        <v>0</v>
      </c>
      <c r="W37" s="28"/>
    </row>
    <row r="38" spans="1:23" ht="18.75" customHeight="1" x14ac:dyDescent="0.25">
      <c r="A38" s="106"/>
      <c r="B38" s="26"/>
      <c r="C38" s="27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9"/>
      <c r="P38" s="29">
        <f>Tableau26910111213[[#This Row],[MONTANT TOTAL DEMANDÉ HT]]*1.2</f>
        <v>0</v>
      </c>
      <c r="Q38" s="29"/>
      <c r="R38" s="29"/>
      <c r="S38" s="28"/>
      <c r="T38" s="28"/>
      <c r="U38" s="29"/>
      <c r="V38" s="66">
        <f>Tableau26910111213[[#This Row],[MONTANT RECU TTC]]-Tableau26910111213[[#This Row],[MONTANT TOTAL DEMANDÉ TTC]]</f>
        <v>0</v>
      </c>
      <c r="W38" s="28"/>
    </row>
    <row r="39" spans="1:23" ht="18.75" customHeight="1" x14ac:dyDescent="0.25">
      <c r="A39" s="106"/>
      <c r="B39" s="26"/>
      <c r="C39" s="27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9"/>
      <c r="P39" s="29">
        <f>Tableau26910111213[[#This Row],[MONTANT TOTAL DEMANDÉ HT]]*1.2</f>
        <v>0</v>
      </c>
      <c r="Q39" s="29"/>
      <c r="R39" s="29"/>
      <c r="S39" s="28"/>
      <c r="T39" s="28"/>
      <c r="U39" s="29"/>
      <c r="V39" s="66">
        <f>Tableau26910111213[[#This Row],[MONTANT RECU TTC]]-Tableau26910111213[[#This Row],[MONTANT TOTAL DEMANDÉ TTC]]</f>
        <v>0</v>
      </c>
      <c r="W39" s="28"/>
    </row>
    <row r="40" spans="1:23" ht="18.75" customHeight="1" x14ac:dyDescent="0.25">
      <c r="A40" s="106"/>
      <c r="B40" s="26"/>
      <c r="C40" s="27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9"/>
      <c r="P40" s="29">
        <f>Tableau26910111213[[#This Row],[MONTANT TOTAL DEMANDÉ HT]]*1.2</f>
        <v>0</v>
      </c>
      <c r="Q40" s="29"/>
      <c r="R40" s="29"/>
      <c r="S40" s="28"/>
      <c r="T40" s="28"/>
      <c r="U40" s="29"/>
      <c r="V40" s="66">
        <f>Tableau26910111213[[#This Row],[MONTANT RECU TTC]]-Tableau26910111213[[#This Row],[MONTANT TOTAL DEMANDÉ TTC]]</f>
        <v>0</v>
      </c>
      <c r="W40" s="28"/>
    </row>
    <row r="41" spans="1:23" ht="18.75" customHeight="1" x14ac:dyDescent="0.25">
      <c r="A41" s="106"/>
      <c r="B41" s="26"/>
      <c r="C41" s="27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9"/>
      <c r="P41" s="29">
        <f>Tableau26910111213[[#This Row],[MONTANT TOTAL DEMANDÉ HT]]*1.2</f>
        <v>0</v>
      </c>
      <c r="Q41" s="29"/>
      <c r="R41" s="29"/>
      <c r="S41" s="28"/>
      <c r="T41" s="28"/>
      <c r="U41" s="29"/>
      <c r="V41" s="66">
        <f>Tableau26910111213[[#This Row],[MONTANT RECU TTC]]-Tableau26910111213[[#This Row],[MONTANT TOTAL DEMANDÉ TTC]]</f>
        <v>0</v>
      </c>
      <c r="W41" s="28"/>
    </row>
    <row r="42" spans="1:23" ht="18.75" customHeight="1" x14ac:dyDescent="0.25">
      <c r="A42" s="106"/>
      <c r="B42" s="26"/>
      <c r="C42" s="27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9"/>
      <c r="P42" s="29">
        <f>Tableau26910111213[[#This Row],[MONTANT TOTAL DEMANDÉ HT]]*1.2</f>
        <v>0</v>
      </c>
      <c r="Q42" s="29"/>
      <c r="R42" s="29"/>
      <c r="S42" s="27"/>
      <c r="T42" s="27"/>
      <c r="U42" s="29"/>
      <c r="V42" s="66">
        <f>Tableau26910111213[[#This Row],[MONTANT RECU TTC]]-Tableau26910111213[[#This Row],[MONTANT TOTAL DEMANDÉ TTC]]</f>
        <v>0</v>
      </c>
      <c r="W42" s="28"/>
    </row>
    <row r="43" spans="1:23" ht="18.75" customHeight="1" x14ac:dyDescent="0.25">
      <c r="A43" s="106"/>
      <c r="B43" s="26"/>
      <c r="C43" s="27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9"/>
      <c r="P43" s="29">
        <f>Tableau26910111213[[#This Row],[MONTANT TOTAL DEMANDÉ HT]]*1.2</f>
        <v>0</v>
      </c>
      <c r="Q43" s="29"/>
      <c r="R43" s="29"/>
      <c r="S43" s="27"/>
      <c r="T43" s="27"/>
      <c r="U43" s="29"/>
      <c r="V43" s="66">
        <f>Tableau26910111213[[#This Row],[MONTANT RECU TTC]]-Tableau26910111213[[#This Row],[MONTANT TOTAL DEMANDÉ TTC]]</f>
        <v>0</v>
      </c>
      <c r="W43" s="28"/>
    </row>
    <row r="44" spans="1:23" ht="18.75" customHeight="1" x14ac:dyDescent="0.25">
      <c r="A44" s="106"/>
      <c r="B44" s="26"/>
      <c r="C44" s="27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9"/>
      <c r="P44" s="29">
        <f>Tableau26910111213[[#This Row],[MONTANT TOTAL DEMANDÉ HT]]*1.2</f>
        <v>0</v>
      </c>
      <c r="Q44" s="29"/>
      <c r="R44" s="29"/>
      <c r="S44" s="27"/>
      <c r="T44" s="27"/>
      <c r="U44" s="29"/>
      <c r="V44" s="66">
        <f>Tableau26910111213[[#This Row],[MONTANT RECU TTC]]-Tableau26910111213[[#This Row],[MONTANT TOTAL DEMANDÉ TTC]]</f>
        <v>0</v>
      </c>
      <c r="W44" s="28"/>
    </row>
    <row r="45" spans="1:23" ht="18.75" customHeight="1" x14ac:dyDescent="0.25">
      <c r="A45" s="106"/>
      <c r="B45" s="26"/>
      <c r="C45" s="27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9"/>
      <c r="P45" s="29">
        <f>Tableau26910111213[[#This Row],[MONTANT TOTAL DEMANDÉ HT]]*1.2</f>
        <v>0</v>
      </c>
      <c r="Q45" s="29"/>
      <c r="R45" s="29"/>
      <c r="S45" s="27"/>
      <c r="T45" s="27"/>
      <c r="U45" s="29"/>
      <c r="V45" s="66">
        <f>Tableau26910111213[[#This Row],[MONTANT RECU TTC]]-Tableau26910111213[[#This Row],[MONTANT TOTAL DEMANDÉ TTC]]</f>
        <v>0</v>
      </c>
      <c r="W45" s="28"/>
    </row>
    <row r="46" spans="1:23" ht="18.75" customHeight="1" x14ac:dyDescent="0.25">
      <c r="A46" s="106"/>
      <c r="B46" s="26"/>
      <c r="C46" s="27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9"/>
      <c r="P46" s="29">
        <f>Tableau26910111213[[#This Row],[MONTANT TOTAL DEMANDÉ HT]]*1.2</f>
        <v>0</v>
      </c>
      <c r="Q46" s="29"/>
      <c r="R46" s="29"/>
      <c r="S46" s="27"/>
      <c r="T46" s="27"/>
      <c r="U46" s="29"/>
      <c r="V46" s="66">
        <f>Tableau26910111213[[#This Row],[MONTANT RECU TTC]]-Tableau26910111213[[#This Row],[MONTANT TOTAL DEMANDÉ TTC]]</f>
        <v>0</v>
      </c>
      <c r="W46" s="28"/>
    </row>
    <row r="47" spans="1:23" ht="18.75" customHeight="1" x14ac:dyDescent="0.25">
      <c r="A47" s="106"/>
      <c r="B47" s="26"/>
      <c r="C47" s="27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9"/>
      <c r="P47" s="29">
        <f>Tableau26910111213[[#This Row],[MONTANT TOTAL DEMANDÉ HT]]*1.2</f>
        <v>0</v>
      </c>
      <c r="Q47" s="29"/>
      <c r="R47" s="29"/>
      <c r="S47" s="27"/>
      <c r="T47" s="27"/>
      <c r="U47" s="29"/>
      <c r="V47" s="66">
        <f>Tableau26910111213[[#This Row],[MONTANT RECU TTC]]-Tableau26910111213[[#This Row],[MONTANT TOTAL DEMANDÉ TTC]]</f>
        <v>0</v>
      </c>
      <c r="W47" s="28"/>
    </row>
    <row r="48" spans="1:23" ht="18.75" customHeight="1" x14ac:dyDescent="0.25">
      <c r="A48" s="106"/>
      <c r="B48" s="26"/>
      <c r="C48" s="27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9"/>
      <c r="P48" s="29">
        <f>Tableau26910111213[[#This Row],[MONTANT TOTAL DEMANDÉ HT]]*1.2</f>
        <v>0</v>
      </c>
      <c r="Q48" s="29"/>
      <c r="R48" s="29"/>
      <c r="S48" s="27"/>
      <c r="T48" s="27"/>
      <c r="U48" s="29"/>
      <c r="V48" s="66">
        <f>Tableau26910111213[[#This Row],[MONTANT RECU TTC]]-Tableau26910111213[[#This Row],[MONTANT TOTAL DEMANDÉ TTC]]</f>
        <v>0</v>
      </c>
      <c r="W48" s="28"/>
    </row>
    <row r="49" spans="1:23" ht="18.75" customHeight="1" x14ac:dyDescent="0.25">
      <c r="A49" s="106"/>
      <c r="B49" s="26"/>
      <c r="C49" s="27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9"/>
      <c r="P49" s="29">
        <f>Tableau26910111213[[#This Row],[MONTANT TOTAL DEMANDÉ HT]]*1.2</f>
        <v>0</v>
      </c>
      <c r="Q49" s="29"/>
      <c r="R49" s="29"/>
      <c r="S49" s="27"/>
      <c r="T49" s="27"/>
      <c r="U49" s="29"/>
      <c r="V49" s="66">
        <f>Tableau26910111213[[#This Row],[MONTANT RECU TTC]]-Tableau26910111213[[#This Row],[MONTANT TOTAL DEMANDÉ TTC]]</f>
        <v>0</v>
      </c>
      <c r="W49" s="28"/>
    </row>
    <row r="50" spans="1:23" ht="18.75" customHeight="1" x14ac:dyDescent="0.25">
      <c r="A50" s="106"/>
      <c r="B50" s="26"/>
      <c r="C50" s="27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9"/>
      <c r="P50" s="29">
        <f>Tableau26910111213[[#This Row],[MONTANT TOTAL DEMANDÉ HT]]*1.2</f>
        <v>0</v>
      </c>
      <c r="Q50" s="29"/>
      <c r="R50" s="29"/>
      <c r="S50" s="27"/>
      <c r="T50" s="27"/>
      <c r="U50" s="29"/>
      <c r="V50" s="66">
        <f>Tableau26910111213[[#This Row],[MONTANT RECU TTC]]-Tableau26910111213[[#This Row],[MONTANT TOTAL DEMANDÉ TTC]]</f>
        <v>0</v>
      </c>
      <c r="W50" s="28"/>
    </row>
    <row r="51" spans="1:23" ht="18.75" customHeight="1" x14ac:dyDescent="0.25">
      <c r="A51" s="106"/>
      <c r="B51" s="26"/>
      <c r="C51" s="27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9"/>
      <c r="P51" s="29">
        <f>Tableau26910111213[[#This Row],[MONTANT TOTAL DEMANDÉ HT]]*1.2</f>
        <v>0</v>
      </c>
      <c r="Q51" s="29"/>
      <c r="R51" s="29"/>
      <c r="S51" s="27"/>
      <c r="T51" s="27"/>
      <c r="U51" s="29"/>
      <c r="V51" s="66">
        <f>Tableau26910111213[[#This Row],[MONTANT RECU TTC]]-Tableau26910111213[[#This Row],[MONTANT TOTAL DEMANDÉ TTC]]</f>
        <v>0</v>
      </c>
      <c r="W51" s="28"/>
    </row>
    <row r="52" spans="1:23" ht="18.75" customHeight="1" x14ac:dyDescent="0.25">
      <c r="A52" s="106"/>
      <c r="B52" s="26"/>
      <c r="C52" s="27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9"/>
      <c r="P52" s="29">
        <f>Tableau26910111213[[#This Row],[MONTANT TOTAL DEMANDÉ HT]]*1.2</f>
        <v>0</v>
      </c>
      <c r="Q52" s="29"/>
      <c r="R52" s="29"/>
      <c r="S52" s="27"/>
      <c r="T52" s="27"/>
      <c r="U52" s="29"/>
      <c r="V52" s="66">
        <f>Tableau26910111213[[#This Row],[MONTANT RECU TTC]]-Tableau26910111213[[#This Row],[MONTANT TOTAL DEMANDÉ TTC]]</f>
        <v>0</v>
      </c>
      <c r="W52" s="28"/>
    </row>
    <row r="53" spans="1:23" ht="18.75" customHeight="1" x14ac:dyDescent="0.25">
      <c r="A53" s="106"/>
      <c r="B53" s="26"/>
      <c r="C53" s="27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9"/>
      <c r="P53" s="29">
        <f>Tableau26910111213[[#This Row],[MONTANT TOTAL DEMANDÉ HT]]*1.2</f>
        <v>0</v>
      </c>
      <c r="Q53" s="29"/>
      <c r="R53" s="29"/>
      <c r="S53" s="27"/>
      <c r="T53" s="27"/>
      <c r="U53" s="29"/>
      <c r="V53" s="66">
        <f>Tableau26910111213[[#This Row],[MONTANT RECU TTC]]-Tableau26910111213[[#This Row],[MONTANT TOTAL DEMANDÉ TTC]]</f>
        <v>0</v>
      </c>
      <c r="W53" s="28"/>
    </row>
    <row r="54" spans="1:23" ht="18.75" customHeight="1" x14ac:dyDescent="0.25">
      <c r="A54" s="106"/>
      <c r="B54" s="26"/>
      <c r="C54" s="27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9"/>
      <c r="P54" s="29">
        <f>Tableau26910111213[[#This Row],[MONTANT TOTAL DEMANDÉ HT]]*1.2</f>
        <v>0</v>
      </c>
      <c r="Q54" s="29"/>
      <c r="R54" s="29"/>
      <c r="S54" s="27"/>
      <c r="T54" s="27"/>
      <c r="U54" s="29"/>
      <c r="V54" s="66">
        <f>Tableau26910111213[[#This Row],[MONTANT RECU TTC]]-Tableau26910111213[[#This Row],[MONTANT TOTAL DEMANDÉ TTC]]</f>
        <v>0</v>
      </c>
      <c r="W54" s="28"/>
    </row>
    <row r="55" spans="1:23" ht="18.75" customHeight="1" x14ac:dyDescent="0.25">
      <c r="A55" s="106"/>
      <c r="B55" s="26"/>
      <c r="C55" s="27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9"/>
      <c r="P55" s="29">
        <f>Tableau26910111213[[#This Row],[MONTANT TOTAL DEMANDÉ HT]]*1.2</f>
        <v>0</v>
      </c>
      <c r="Q55" s="29"/>
      <c r="R55" s="29"/>
      <c r="S55" s="27"/>
      <c r="T55" s="27"/>
      <c r="U55" s="29"/>
      <c r="V55" s="66">
        <f>Tableau26910111213[[#This Row],[MONTANT RECU TTC]]-Tableau26910111213[[#This Row],[MONTANT TOTAL DEMANDÉ TTC]]</f>
        <v>0</v>
      </c>
      <c r="W55" s="28"/>
    </row>
    <row r="56" spans="1:23" ht="18.75" customHeight="1" x14ac:dyDescent="0.25">
      <c r="A56" s="106"/>
      <c r="B56" s="26"/>
      <c r="C56" s="2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9"/>
      <c r="P56" s="29">
        <f>Tableau26910111213[[#This Row],[MONTANT TOTAL DEMANDÉ HT]]*1.2</f>
        <v>0</v>
      </c>
      <c r="Q56" s="29"/>
      <c r="R56" s="29"/>
      <c r="S56" s="27"/>
      <c r="T56" s="27"/>
      <c r="U56" s="29"/>
      <c r="V56" s="66">
        <f>Tableau26910111213[[#This Row],[MONTANT RECU TTC]]-Tableau26910111213[[#This Row],[MONTANT TOTAL DEMANDÉ TTC]]</f>
        <v>0</v>
      </c>
      <c r="W56" s="28"/>
    </row>
    <row r="57" spans="1:23" ht="18.75" customHeight="1" x14ac:dyDescent="0.25">
      <c r="A57" s="106"/>
      <c r="B57" s="26"/>
      <c r="C57" s="2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9"/>
      <c r="P57" s="29">
        <f>Tableau26910111213[[#This Row],[MONTANT TOTAL DEMANDÉ HT]]*1.2</f>
        <v>0</v>
      </c>
      <c r="Q57" s="29"/>
      <c r="R57" s="29"/>
      <c r="S57" s="27"/>
      <c r="T57" s="27"/>
      <c r="U57" s="29"/>
      <c r="V57" s="66">
        <f>Tableau26910111213[[#This Row],[MONTANT RECU TTC]]-Tableau26910111213[[#This Row],[MONTANT TOTAL DEMANDÉ TTC]]</f>
        <v>0</v>
      </c>
      <c r="W57" s="28"/>
    </row>
    <row r="58" spans="1:23" ht="18.75" customHeight="1" x14ac:dyDescent="0.25">
      <c r="A58" s="106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9"/>
      <c r="P58" s="29">
        <f>Tableau26910111213[[#This Row],[MONTANT TOTAL DEMANDÉ HT]]*1.2</f>
        <v>0</v>
      </c>
      <c r="Q58" s="29"/>
      <c r="R58" s="29"/>
      <c r="S58" s="27"/>
      <c r="T58" s="27"/>
      <c r="U58" s="29"/>
      <c r="V58" s="66">
        <f>Tableau26910111213[[#This Row],[MONTANT RECU TTC]]-Tableau26910111213[[#This Row],[MONTANT TOTAL DEMANDÉ TTC]]</f>
        <v>0</v>
      </c>
      <c r="W58" s="28"/>
    </row>
    <row r="59" spans="1:23" ht="18.75" customHeight="1" x14ac:dyDescent="0.25">
      <c r="A59" s="106"/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9"/>
      <c r="P59" s="29">
        <f>Tableau26910111213[[#This Row],[MONTANT TOTAL DEMANDÉ HT]]*1.2</f>
        <v>0</v>
      </c>
      <c r="Q59" s="29"/>
      <c r="R59" s="29"/>
      <c r="S59" s="27"/>
      <c r="T59" s="27"/>
      <c r="U59" s="29"/>
      <c r="V59" s="66">
        <f>Tableau26910111213[[#This Row],[MONTANT RECU TTC]]-Tableau26910111213[[#This Row],[MONTANT TOTAL DEMANDÉ TTC]]</f>
        <v>0</v>
      </c>
      <c r="W59" s="28"/>
    </row>
    <row r="60" spans="1:23" ht="18.75" customHeight="1" x14ac:dyDescent="0.25">
      <c r="A60" s="106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9"/>
      <c r="P60" s="29">
        <f>Tableau26910111213[[#This Row],[MONTANT TOTAL DEMANDÉ HT]]*1.2</f>
        <v>0</v>
      </c>
      <c r="Q60" s="29"/>
      <c r="R60" s="29"/>
      <c r="S60" s="27"/>
      <c r="T60" s="27"/>
      <c r="U60" s="29"/>
      <c r="V60" s="66">
        <f>Tableau26910111213[[#This Row],[MONTANT RECU TTC]]-Tableau26910111213[[#This Row],[MONTANT TOTAL DEMANDÉ TTC]]</f>
        <v>0</v>
      </c>
      <c r="W60" s="28"/>
    </row>
    <row r="61" spans="1:23" ht="18.75" customHeight="1" x14ac:dyDescent="0.25">
      <c r="A61" s="106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9"/>
      <c r="P61" s="29">
        <f>Tableau26910111213[[#This Row],[MONTANT TOTAL DEMANDÉ HT]]*1.2</f>
        <v>0</v>
      </c>
      <c r="Q61" s="29"/>
      <c r="R61" s="29"/>
      <c r="S61" s="27"/>
      <c r="T61" s="27"/>
      <c r="U61" s="29"/>
      <c r="V61" s="66">
        <f>Tableau26910111213[[#This Row],[MONTANT RECU TTC]]-Tableau26910111213[[#This Row],[MONTANT TOTAL DEMANDÉ TTC]]</f>
        <v>0</v>
      </c>
      <c r="W61" s="28"/>
    </row>
    <row r="62" spans="1:23" ht="18.75" customHeight="1" x14ac:dyDescent="0.25">
      <c r="A62" s="106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9"/>
      <c r="P62" s="29">
        <f>Tableau26910111213[[#This Row],[MONTANT TOTAL DEMANDÉ HT]]*1.2</f>
        <v>0</v>
      </c>
      <c r="Q62" s="29"/>
      <c r="R62" s="29"/>
      <c r="S62" s="27"/>
      <c r="T62" s="27"/>
      <c r="U62" s="29"/>
      <c r="V62" s="66">
        <f>Tableau26910111213[[#This Row],[MONTANT RECU TTC]]-Tableau26910111213[[#This Row],[MONTANT TOTAL DEMANDÉ TTC]]</f>
        <v>0</v>
      </c>
      <c r="W62" s="28"/>
    </row>
    <row r="63" spans="1:23" ht="18.75" customHeight="1" x14ac:dyDescent="0.25">
      <c r="A63" s="106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9"/>
      <c r="P63" s="29">
        <f>Tableau26910111213[[#This Row],[MONTANT TOTAL DEMANDÉ HT]]*1.2</f>
        <v>0</v>
      </c>
      <c r="Q63" s="29"/>
      <c r="R63" s="29"/>
      <c r="S63" s="27"/>
      <c r="T63" s="27"/>
      <c r="U63" s="29"/>
      <c r="V63" s="66">
        <f>Tableau26910111213[[#This Row],[MONTANT RECU TTC]]-Tableau26910111213[[#This Row],[MONTANT TOTAL DEMANDÉ TTC]]</f>
        <v>0</v>
      </c>
      <c r="W63" s="28"/>
    </row>
    <row r="64" spans="1:23" ht="18.75" customHeight="1" x14ac:dyDescent="0.25">
      <c r="A64" s="106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9"/>
      <c r="P64" s="29">
        <f>Tableau26910111213[[#This Row],[MONTANT TOTAL DEMANDÉ HT]]*1.2</f>
        <v>0</v>
      </c>
      <c r="Q64" s="29"/>
      <c r="R64" s="29"/>
      <c r="S64" s="27"/>
      <c r="T64" s="27"/>
      <c r="U64" s="29"/>
      <c r="V64" s="66">
        <f>Tableau26910111213[[#This Row],[MONTANT RECU TTC]]-Tableau26910111213[[#This Row],[MONTANT TOTAL DEMANDÉ TTC]]</f>
        <v>0</v>
      </c>
      <c r="W64" s="28"/>
    </row>
    <row r="65" spans="1:23" ht="18.75" customHeight="1" x14ac:dyDescent="0.25">
      <c r="A65" s="106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9"/>
      <c r="P65" s="29">
        <f>Tableau26910111213[[#This Row],[MONTANT TOTAL DEMANDÉ HT]]*1.2</f>
        <v>0</v>
      </c>
      <c r="Q65" s="29"/>
      <c r="R65" s="29"/>
      <c r="S65" s="27"/>
      <c r="T65" s="27"/>
      <c r="U65" s="29"/>
      <c r="V65" s="66">
        <f>Tableau26910111213[[#This Row],[MONTANT RECU TTC]]-Tableau26910111213[[#This Row],[MONTANT TOTAL DEMANDÉ TTC]]</f>
        <v>0</v>
      </c>
      <c r="W65" s="28"/>
    </row>
    <row r="66" spans="1:23" ht="18.75" customHeight="1" x14ac:dyDescent="0.25">
      <c r="A66" s="106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9"/>
      <c r="P66" s="29">
        <f>Tableau26910111213[[#This Row],[MONTANT TOTAL DEMANDÉ HT]]*1.2</f>
        <v>0</v>
      </c>
      <c r="Q66" s="29"/>
      <c r="R66" s="29"/>
      <c r="S66" s="27"/>
      <c r="T66" s="27"/>
      <c r="U66" s="29"/>
      <c r="V66" s="66">
        <f>Tableau26910111213[[#This Row],[MONTANT RECU TTC]]-Tableau26910111213[[#This Row],[MONTANT TOTAL DEMANDÉ TTC]]</f>
        <v>0</v>
      </c>
      <c r="W66" s="28"/>
    </row>
    <row r="67" spans="1:23" ht="18.75" customHeight="1" x14ac:dyDescent="0.25">
      <c r="A67" s="106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9"/>
      <c r="P67" s="29">
        <f>Tableau26910111213[[#This Row],[MONTANT TOTAL DEMANDÉ HT]]*1.2</f>
        <v>0</v>
      </c>
      <c r="Q67" s="29"/>
      <c r="R67" s="29"/>
      <c r="S67" s="27"/>
      <c r="T67" s="27"/>
      <c r="U67" s="29"/>
      <c r="V67" s="66">
        <f>Tableau26910111213[[#This Row],[MONTANT RECU TTC]]-Tableau26910111213[[#This Row],[MONTANT TOTAL DEMANDÉ TTC]]</f>
        <v>0</v>
      </c>
      <c r="W67" s="28"/>
    </row>
    <row r="68" spans="1:23" ht="18.75" customHeight="1" x14ac:dyDescent="0.25">
      <c r="A68" s="106"/>
      <c r="B68" s="26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9"/>
      <c r="P68" s="29">
        <f>Tableau26910111213[[#This Row],[MONTANT TOTAL DEMANDÉ HT]]*1.2</f>
        <v>0</v>
      </c>
      <c r="Q68" s="29"/>
      <c r="R68" s="29"/>
      <c r="S68" s="27"/>
      <c r="T68" s="27"/>
      <c r="U68" s="29"/>
      <c r="V68" s="66">
        <f>Tableau26910111213[[#This Row],[MONTANT RECU TTC]]-Tableau26910111213[[#This Row],[MONTANT TOTAL DEMANDÉ TTC]]</f>
        <v>0</v>
      </c>
      <c r="W68" s="28"/>
    </row>
    <row r="69" spans="1:23" ht="18.75" customHeight="1" x14ac:dyDescent="0.25">
      <c r="A69" s="106"/>
      <c r="B69" s="26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9"/>
      <c r="P69" s="29">
        <f>Tableau26910111213[[#This Row],[MONTANT TOTAL DEMANDÉ HT]]*1.2</f>
        <v>0</v>
      </c>
      <c r="Q69" s="29"/>
      <c r="R69" s="29"/>
      <c r="S69" s="27"/>
      <c r="T69" s="27"/>
      <c r="U69" s="29"/>
      <c r="V69" s="66">
        <f>Tableau26910111213[[#This Row],[MONTANT RECU TTC]]-Tableau26910111213[[#This Row],[MONTANT TOTAL DEMANDÉ TTC]]</f>
        <v>0</v>
      </c>
      <c r="W69" s="28"/>
    </row>
    <row r="70" spans="1:23" ht="18.75" customHeight="1" x14ac:dyDescent="0.25">
      <c r="A70" s="106"/>
      <c r="B70" s="26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9"/>
      <c r="P70" s="29">
        <f>Tableau26910111213[[#This Row],[MONTANT TOTAL DEMANDÉ HT]]*1.2</f>
        <v>0</v>
      </c>
      <c r="Q70" s="29"/>
      <c r="R70" s="29"/>
      <c r="S70" s="27"/>
      <c r="T70" s="27"/>
      <c r="U70" s="29"/>
      <c r="V70" s="66">
        <f>Tableau26910111213[[#This Row],[MONTANT RECU TTC]]-Tableau26910111213[[#This Row],[MONTANT TOTAL DEMANDÉ TTC]]</f>
        <v>0</v>
      </c>
      <c r="W70" s="28"/>
    </row>
    <row r="71" spans="1:23" ht="18.75" customHeight="1" x14ac:dyDescent="0.25">
      <c r="A71" s="106"/>
      <c r="B71" s="26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9"/>
      <c r="P71" s="29">
        <f>Tableau26910111213[[#This Row],[MONTANT TOTAL DEMANDÉ HT]]*1.2</f>
        <v>0</v>
      </c>
      <c r="Q71" s="29"/>
      <c r="R71" s="29"/>
      <c r="S71" s="27"/>
      <c r="T71" s="27"/>
      <c r="U71" s="29"/>
      <c r="V71" s="66">
        <f>Tableau26910111213[[#This Row],[MONTANT RECU TTC]]-Tableau26910111213[[#This Row],[MONTANT TOTAL DEMANDÉ TTC]]</f>
        <v>0</v>
      </c>
      <c r="W71" s="28"/>
    </row>
    <row r="72" spans="1:23" ht="18.75" customHeight="1" x14ac:dyDescent="0.25">
      <c r="A72" s="106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9"/>
      <c r="P72" s="29">
        <f>Tableau26910111213[[#This Row],[MONTANT TOTAL DEMANDÉ HT]]*1.2</f>
        <v>0</v>
      </c>
      <c r="Q72" s="29"/>
      <c r="R72" s="29"/>
      <c r="S72" s="27"/>
      <c r="T72" s="27"/>
      <c r="U72" s="29"/>
      <c r="V72" s="66">
        <f>Tableau26910111213[[#This Row],[MONTANT RECU TTC]]-Tableau26910111213[[#This Row],[MONTANT TOTAL DEMANDÉ TTC]]</f>
        <v>0</v>
      </c>
      <c r="W72" s="28"/>
    </row>
    <row r="73" spans="1:23" ht="18.75" customHeight="1" x14ac:dyDescent="0.25">
      <c r="A73" s="106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9"/>
      <c r="P73" s="29">
        <f>Tableau26910111213[[#This Row],[MONTANT TOTAL DEMANDÉ HT]]*1.2</f>
        <v>0</v>
      </c>
      <c r="Q73" s="29"/>
      <c r="R73" s="29"/>
      <c r="S73" s="27"/>
      <c r="T73" s="27"/>
      <c r="U73" s="29"/>
      <c r="V73" s="66">
        <f>Tableau26910111213[[#This Row],[MONTANT RECU TTC]]-Tableau26910111213[[#This Row],[MONTANT TOTAL DEMANDÉ TTC]]</f>
        <v>0</v>
      </c>
      <c r="W73" s="28"/>
    </row>
    <row r="74" spans="1:23" ht="18.75" customHeight="1" x14ac:dyDescent="0.25">
      <c r="A74" s="106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9"/>
      <c r="P74" s="29">
        <f>Tableau26910111213[[#This Row],[MONTANT TOTAL DEMANDÉ HT]]*1.2</f>
        <v>0</v>
      </c>
      <c r="Q74" s="29"/>
      <c r="R74" s="29"/>
      <c r="S74" s="27"/>
      <c r="T74" s="27"/>
      <c r="U74" s="29"/>
      <c r="V74" s="66">
        <f>Tableau26910111213[[#This Row],[MONTANT RECU TTC]]-Tableau26910111213[[#This Row],[MONTANT TOTAL DEMANDÉ TTC]]</f>
        <v>0</v>
      </c>
      <c r="W74" s="28"/>
    </row>
    <row r="75" spans="1:23" ht="18.75" customHeight="1" x14ac:dyDescent="0.25">
      <c r="A75" s="106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9"/>
      <c r="P75" s="29">
        <f>Tableau26910111213[[#This Row],[MONTANT TOTAL DEMANDÉ HT]]*1.2</f>
        <v>0</v>
      </c>
      <c r="Q75" s="29"/>
      <c r="R75" s="29"/>
      <c r="S75" s="27"/>
      <c r="T75" s="27"/>
      <c r="U75" s="29"/>
      <c r="V75" s="66">
        <f>Tableau26910111213[[#This Row],[MONTANT RECU TTC]]-Tableau26910111213[[#This Row],[MONTANT TOTAL DEMANDÉ TTC]]</f>
        <v>0</v>
      </c>
      <c r="W75" s="28"/>
    </row>
    <row r="76" spans="1:23" ht="18.75" customHeight="1" x14ac:dyDescent="0.25">
      <c r="A76" s="106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9"/>
      <c r="P76" s="29">
        <f>Tableau26910111213[[#This Row],[MONTANT TOTAL DEMANDÉ HT]]*1.2</f>
        <v>0</v>
      </c>
      <c r="Q76" s="29"/>
      <c r="R76" s="29"/>
      <c r="S76" s="27"/>
      <c r="T76" s="27"/>
      <c r="U76" s="29"/>
      <c r="V76" s="66">
        <f>Tableau26910111213[[#This Row],[MONTANT RECU TTC]]-Tableau26910111213[[#This Row],[MONTANT TOTAL DEMANDÉ TTC]]</f>
        <v>0</v>
      </c>
      <c r="W76" s="28"/>
    </row>
    <row r="77" spans="1:23" ht="18.75" customHeight="1" x14ac:dyDescent="0.25">
      <c r="A77" s="106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9"/>
      <c r="P77" s="29">
        <f>Tableau26910111213[[#This Row],[MONTANT TOTAL DEMANDÉ HT]]*1.2</f>
        <v>0</v>
      </c>
      <c r="Q77" s="29"/>
      <c r="R77" s="29"/>
      <c r="S77" s="27"/>
      <c r="T77" s="27"/>
      <c r="U77" s="29"/>
      <c r="V77" s="66">
        <f>Tableau26910111213[[#This Row],[MONTANT RECU TTC]]-Tableau26910111213[[#This Row],[MONTANT TOTAL DEMANDÉ TTC]]</f>
        <v>0</v>
      </c>
      <c r="W77" s="28"/>
    </row>
    <row r="78" spans="1:23" ht="18.75" customHeight="1" x14ac:dyDescent="0.25">
      <c r="A78" s="106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9"/>
      <c r="P78" s="29">
        <f>Tableau26910111213[[#This Row],[MONTANT TOTAL DEMANDÉ HT]]*1.2</f>
        <v>0</v>
      </c>
      <c r="Q78" s="29"/>
      <c r="R78" s="29"/>
      <c r="S78" s="27"/>
      <c r="T78" s="27"/>
      <c r="U78" s="29"/>
      <c r="V78" s="66">
        <f>Tableau26910111213[[#This Row],[MONTANT RECU TTC]]-Tableau26910111213[[#This Row],[MONTANT TOTAL DEMANDÉ TTC]]</f>
        <v>0</v>
      </c>
      <c r="W78" s="28"/>
    </row>
    <row r="79" spans="1:23" ht="18.75" customHeight="1" x14ac:dyDescent="0.25">
      <c r="A79" s="106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9"/>
      <c r="P79" s="29">
        <f>Tableau26910111213[[#This Row],[MONTANT TOTAL DEMANDÉ HT]]*1.2</f>
        <v>0</v>
      </c>
      <c r="Q79" s="29"/>
      <c r="R79" s="29"/>
      <c r="S79" s="27"/>
      <c r="T79" s="27"/>
      <c r="U79" s="29"/>
      <c r="V79" s="66">
        <f>Tableau26910111213[[#This Row],[MONTANT RECU TTC]]-Tableau26910111213[[#This Row],[MONTANT TOTAL DEMANDÉ TTC]]</f>
        <v>0</v>
      </c>
      <c r="W79" s="28"/>
    </row>
    <row r="80" spans="1:23" ht="18.75" customHeight="1" x14ac:dyDescent="0.25">
      <c r="A80" s="106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9"/>
      <c r="P80" s="29">
        <f>Tableau26910111213[[#This Row],[MONTANT TOTAL DEMANDÉ HT]]*1.2</f>
        <v>0</v>
      </c>
      <c r="Q80" s="29"/>
      <c r="R80" s="29"/>
      <c r="S80" s="27"/>
      <c r="T80" s="27"/>
      <c r="U80" s="29"/>
      <c r="V80" s="66">
        <f>Tableau26910111213[[#This Row],[MONTANT RECU TTC]]-Tableau26910111213[[#This Row],[MONTANT TOTAL DEMANDÉ TTC]]</f>
        <v>0</v>
      </c>
      <c r="W80" s="28"/>
    </row>
    <row r="81" spans="1:23" ht="18.75" customHeight="1" x14ac:dyDescent="0.25">
      <c r="A81" s="106"/>
      <c r="B81" s="26"/>
      <c r="C81" s="27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9"/>
      <c r="P81" s="29">
        <f>Tableau26910111213[[#This Row],[MONTANT TOTAL DEMANDÉ HT]]*1.2</f>
        <v>0</v>
      </c>
      <c r="Q81" s="29"/>
      <c r="R81" s="29"/>
      <c r="S81" s="27"/>
      <c r="T81" s="27"/>
      <c r="U81" s="29"/>
      <c r="V81" s="66">
        <f>Tableau26910111213[[#This Row],[MONTANT RECU TTC]]-Tableau26910111213[[#This Row],[MONTANT TOTAL DEMANDÉ TTC]]</f>
        <v>0</v>
      </c>
      <c r="W81" s="28"/>
    </row>
    <row r="82" spans="1:23" ht="18.75" customHeight="1" x14ac:dyDescent="0.25">
      <c r="A82" s="106"/>
      <c r="B82" s="26"/>
      <c r="C82" s="27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9"/>
      <c r="P82" s="29">
        <f>Tableau26910111213[[#This Row],[MONTANT TOTAL DEMANDÉ HT]]*1.2</f>
        <v>0</v>
      </c>
      <c r="Q82" s="29"/>
      <c r="R82" s="29"/>
      <c r="S82" s="27"/>
      <c r="T82" s="27"/>
      <c r="U82" s="29"/>
      <c r="V82" s="66">
        <f>Tableau26910111213[[#This Row],[MONTANT RECU TTC]]-Tableau26910111213[[#This Row],[MONTANT TOTAL DEMANDÉ TTC]]</f>
        <v>0</v>
      </c>
      <c r="W82" s="28"/>
    </row>
    <row r="83" spans="1:23" ht="18.75" customHeight="1" x14ac:dyDescent="0.25">
      <c r="A83" s="106"/>
      <c r="B83" s="26"/>
      <c r="C83" s="27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9"/>
      <c r="P83" s="29">
        <f>Tableau26910111213[[#This Row],[MONTANT TOTAL DEMANDÉ HT]]*1.2</f>
        <v>0</v>
      </c>
      <c r="Q83" s="29"/>
      <c r="R83" s="29"/>
      <c r="S83" s="27"/>
      <c r="T83" s="27"/>
      <c r="U83" s="29"/>
      <c r="V83" s="66">
        <f>Tableau26910111213[[#This Row],[MONTANT RECU TTC]]-Tableau26910111213[[#This Row],[MONTANT TOTAL DEMANDÉ TTC]]</f>
        <v>0</v>
      </c>
      <c r="W83" s="28"/>
    </row>
    <row r="84" spans="1:23" ht="18.75" customHeight="1" x14ac:dyDescent="0.25">
      <c r="A84" s="106"/>
      <c r="B84" s="26"/>
      <c r="C84" s="27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9"/>
      <c r="P84" s="29">
        <f>Tableau26910111213[[#This Row],[MONTANT TOTAL DEMANDÉ HT]]*1.2</f>
        <v>0</v>
      </c>
      <c r="Q84" s="29"/>
      <c r="R84" s="29"/>
      <c r="S84" s="27"/>
      <c r="T84" s="27"/>
      <c r="U84" s="29"/>
      <c r="V84" s="66">
        <f>Tableau26910111213[[#This Row],[MONTANT RECU TTC]]-Tableau26910111213[[#This Row],[MONTANT TOTAL DEMANDÉ TTC]]</f>
        <v>0</v>
      </c>
      <c r="W84" s="28"/>
    </row>
    <row r="85" spans="1:23" ht="18.75" customHeight="1" x14ac:dyDescent="0.25">
      <c r="A85" s="106"/>
      <c r="B85" s="26"/>
      <c r="C85" s="27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9"/>
      <c r="P85" s="29">
        <f>Tableau26910111213[[#This Row],[MONTANT TOTAL DEMANDÉ HT]]*1.2</f>
        <v>0</v>
      </c>
      <c r="Q85" s="29"/>
      <c r="R85" s="29"/>
      <c r="S85" s="27"/>
      <c r="T85" s="27"/>
      <c r="U85" s="29"/>
      <c r="V85" s="66">
        <f>Tableau26910111213[[#This Row],[MONTANT RECU TTC]]-Tableau26910111213[[#This Row],[MONTANT TOTAL DEMANDÉ TTC]]</f>
        <v>0</v>
      </c>
      <c r="W85" s="28"/>
    </row>
    <row r="86" spans="1:23" ht="18.75" customHeight="1" x14ac:dyDescent="0.25">
      <c r="A86" s="106"/>
      <c r="B86" s="26"/>
      <c r="C86" s="27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9"/>
      <c r="P86" s="29">
        <f>Tableau26910111213[[#This Row],[MONTANT TOTAL DEMANDÉ HT]]*1.2</f>
        <v>0</v>
      </c>
      <c r="Q86" s="29"/>
      <c r="R86" s="29"/>
      <c r="S86" s="27"/>
      <c r="T86" s="27"/>
      <c r="U86" s="29"/>
      <c r="V86" s="66">
        <f>Tableau26910111213[[#This Row],[MONTANT RECU TTC]]-Tableau26910111213[[#This Row],[MONTANT TOTAL DEMANDÉ TTC]]</f>
        <v>0</v>
      </c>
      <c r="W86" s="28"/>
    </row>
    <row r="87" spans="1:23" ht="18.75" customHeight="1" x14ac:dyDescent="0.25">
      <c r="A87" s="106"/>
      <c r="B87" s="26"/>
      <c r="C87" s="27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9"/>
      <c r="P87" s="29">
        <f>Tableau26910111213[[#This Row],[MONTANT TOTAL DEMANDÉ HT]]*1.2</f>
        <v>0</v>
      </c>
      <c r="Q87" s="29"/>
      <c r="R87" s="29"/>
      <c r="S87" s="27"/>
      <c r="T87" s="27"/>
      <c r="U87" s="29"/>
      <c r="V87" s="66">
        <f>Tableau26910111213[[#This Row],[MONTANT RECU TTC]]-Tableau26910111213[[#This Row],[MONTANT TOTAL DEMANDÉ TTC]]</f>
        <v>0</v>
      </c>
      <c r="W87" s="28"/>
    </row>
    <row r="88" spans="1:23" ht="18.75" customHeight="1" x14ac:dyDescent="0.25">
      <c r="A88" s="106"/>
      <c r="B88" s="26"/>
      <c r="C88" s="27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9"/>
      <c r="P88" s="29">
        <f>Tableau26910111213[[#This Row],[MONTANT TOTAL DEMANDÉ HT]]*1.2</f>
        <v>0</v>
      </c>
      <c r="Q88" s="29"/>
      <c r="R88" s="29"/>
      <c r="S88" s="27"/>
      <c r="T88" s="27"/>
      <c r="U88" s="29"/>
      <c r="V88" s="66">
        <f>Tableau26910111213[[#This Row],[MONTANT RECU TTC]]-Tableau26910111213[[#This Row],[MONTANT TOTAL DEMANDÉ TTC]]</f>
        <v>0</v>
      </c>
      <c r="W88" s="28"/>
    </row>
    <row r="89" spans="1:23" ht="18.75" customHeight="1" x14ac:dyDescent="0.25">
      <c r="A89" s="106"/>
      <c r="B89" s="26"/>
      <c r="C89" s="27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9"/>
      <c r="P89" s="29">
        <f>Tableau26910111213[[#This Row],[MONTANT TOTAL DEMANDÉ HT]]*1.2</f>
        <v>0</v>
      </c>
      <c r="Q89" s="29"/>
      <c r="R89" s="29"/>
      <c r="S89" s="27"/>
      <c r="T89" s="27"/>
      <c r="U89" s="29"/>
      <c r="V89" s="66">
        <f>Tableau26910111213[[#This Row],[MONTANT RECU TTC]]-Tableau26910111213[[#This Row],[MONTANT TOTAL DEMANDÉ TTC]]</f>
        <v>0</v>
      </c>
      <c r="W89" s="28"/>
    </row>
    <row r="90" spans="1:23" ht="18.75" customHeight="1" x14ac:dyDescent="0.25">
      <c r="A90" s="106"/>
      <c r="B90" s="26"/>
      <c r="C90" s="27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9"/>
      <c r="P90" s="29">
        <f>Tableau26910111213[[#This Row],[MONTANT TOTAL DEMANDÉ HT]]*1.2</f>
        <v>0</v>
      </c>
      <c r="Q90" s="29"/>
      <c r="R90" s="29"/>
      <c r="S90" s="27"/>
      <c r="T90" s="27"/>
      <c r="U90" s="29"/>
      <c r="V90" s="66">
        <f>Tableau26910111213[[#This Row],[MONTANT RECU TTC]]-Tableau26910111213[[#This Row],[MONTANT TOTAL DEMANDÉ TTC]]</f>
        <v>0</v>
      </c>
      <c r="W90" s="28"/>
    </row>
    <row r="91" spans="1:23" ht="18.75" customHeight="1" x14ac:dyDescent="0.25">
      <c r="A91" s="106"/>
      <c r="B91" s="26"/>
      <c r="C91" s="27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9"/>
      <c r="P91" s="29">
        <f>Tableau26910111213[[#This Row],[MONTANT TOTAL DEMANDÉ HT]]*1.2</f>
        <v>0</v>
      </c>
      <c r="Q91" s="29"/>
      <c r="R91" s="29"/>
      <c r="S91" s="27"/>
      <c r="T91" s="27"/>
      <c r="U91" s="29"/>
      <c r="V91" s="66">
        <f>Tableau26910111213[[#This Row],[MONTANT RECU TTC]]-Tableau26910111213[[#This Row],[MONTANT TOTAL DEMANDÉ TTC]]</f>
        <v>0</v>
      </c>
      <c r="W91" s="28"/>
    </row>
    <row r="92" spans="1:23" ht="18.75" customHeight="1" x14ac:dyDescent="0.25">
      <c r="A92" s="106"/>
      <c r="B92" s="26"/>
      <c r="C92" s="27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9"/>
      <c r="P92" s="29">
        <f>Tableau26910111213[[#This Row],[MONTANT TOTAL DEMANDÉ HT]]*1.2</f>
        <v>0</v>
      </c>
      <c r="Q92" s="29"/>
      <c r="R92" s="29"/>
      <c r="S92" s="27"/>
      <c r="T92" s="27"/>
      <c r="U92" s="29"/>
      <c r="V92" s="66">
        <f>Tableau26910111213[[#This Row],[MONTANT RECU TTC]]-Tableau26910111213[[#This Row],[MONTANT TOTAL DEMANDÉ TTC]]</f>
        <v>0</v>
      </c>
      <c r="W92" s="28"/>
    </row>
    <row r="93" spans="1:23" ht="18.75" customHeight="1" x14ac:dyDescent="0.25">
      <c r="A93" s="106"/>
      <c r="B93" s="26"/>
      <c r="C93" s="27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9"/>
      <c r="P93" s="29">
        <f>Tableau26910111213[[#This Row],[MONTANT TOTAL DEMANDÉ HT]]*1.2</f>
        <v>0</v>
      </c>
      <c r="Q93" s="29"/>
      <c r="R93" s="29"/>
      <c r="S93" s="27"/>
      <c r="T93" s="27"/>
      <c r="U93" s="29"/>
      <c r="V93" s="66">
        <f>Tableau26910111213[[#This Row],[MONTANT RECU TTC]]-Tableau26910111213[[#This Row],[MONTANT TOTAL DEMANDÉ TTC]]</f>
        <v>0</v>
      </c>
      <c r="W93" s="28"/>
    </row>
    <row r="94" spans="1:23" ht="18.75" customHeight="1" x14ac:dyDescent="0.25">
      <c r="A94" s="106"/>
      <c r="B94" s="26"/>
      <c r="C94" s="27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9"/>
      <c r="P94" s="29">
        <f>Tableau26910111213[[#This Row],[MONTANT TOTAL DEMANDÉ HT]]*1.2</f>
        <v>0</v>
      </c>
      <c r="Q94" s="29"/>
      <c r="R94" s="29"/>
      <c r="S94" s="27"/>
      <c r="T94" s="27"/>
      <c r="U94" s="29"/>
      <c r="V94" s="66">
        <f>Tableau26910111213[[#This Row],[MONTANT RECU TTC]]-Tableau26910111213[[#This Row],[MONTANT TOTAL DEMANDÉ TTC]]</f>
        <v>0</v>
      </c>
      <c r="W94" s="28"/>
    </row>
    <row r="95" spans="1:23" ht="18.75" customHeight="1" x14ac:dyDescent="0.25">
      <c r="A95" s="106"/>
      <c r="B95" s="26"/>
      <c r="C95" s="27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9"/>
      <c r="P95" s="29">
        <f>Tableau26910111213[[#This Row],[MONTANT TOTAL DEMANDÉ HT]]*1.2</f>
        <v>0</v>
      </c>
      <c r="Q95" s="29"/>
      <c r="R95" s="29"/>
      <c r="S95" s="27"/>
      <c r="T95" s="27"/>
      <c r="U95" s="29"/>
      <c r="V95" s="66">
        <f>Tableau26910111213[[#This Row],[MONTANT RECU TTC]]-Tableau26910111213[[#This Row],[MONTANT TOTAL DEMANDÉ TTC]]</f>
        <v>0</v>
      </c>
      <c r="W95" s="28"/>
    </row>
    <row r="96" spans="1:23" ht="18.75" customHeight="1" x14ac:dyDescent="0.25">
      <c r="A96" s="106"/>
      <c r="B96" s="26"/>
      <c r="C96" s="27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9"/>
      <c r="P96" s="29">
        <f>Tableau26910111213[[#This Row],[MONTANT TOTAL DEMANDÉ HT]]*1.2</f>
        <v>0</v>
      </c>
      <c r="Q96" s="29"/>
      <c r="R96" s="29"/>
      <c r="S96" s="27"/>
      <c r="T96" s="27"/>
      <c r="U96" s="29"/>
      <c r="V96" s="66">
        <f>Tableau26910111213[[#This Row],[MONTANT RECU TTC]]-Tableau26910111213[[#This Row],[MONTANT TOTAL DEMANDÉ TTC]]</f>
        <v>0</v>
      </c>
      <c r="W96" s="28"/>
    </row>
    <row r="97" spans="1:23" ht="18.75" customHeight="1" x14ac:dyDescent="0.25">
      <c r="A97" s="106"/>
      <c r="B97" s="26"/>
      <c r="C97" s="27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9"/>
      <c r="P97" s="29">
        <f>Tableau26910111213[[#This Row],[MONTANT TOTAL DEMANDÉ HT]]*1.2</f>
        <v>0</v>
      </c>
      <c r="Q97" s="29"/>
      <c r="R97" s="29"/>
      <c r="S97" s="27"/>
      <c r="T97" s="27"/>
      <c r="U97" s="29"/>
      <c r="V97" s="66">
        <f>Tableau26910111213[[#This Row],[MONTANT RECU TTC]]-Tableau26910111213[[#This Row],[MONTANT TOTAL DEMANDÉ TTC]]</f>
        <v>0</v>
      </c>
      <c r="W97" s="28"/>
    </row>
    <row r="98" spans="1:23" ht="18.75" customHeight="1" x14ac:dyDescent="0.25">
      <c r="A98" s="106"/>
      <c r="B98" s="26"/>
      <c r="C98" s="27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9"/>
      <c r="P98" s="29">
        <f>Tableau26910111213[[#This Row],[MONTANT TOTAL DEMANDÉ HT]]*1.2</f>
        <v>0</v>
      </c>
      <c r="Q98" s="29"/>
      <c r="R98" s="29"/>
      <c r="S98" s="27"/>
      <c r="T98" s="27"/>
      <c r="U98" s="29"/>
      <c r="V98" s="66">
        <f>Tableau26910111213[[#This Row],[MONTANT RECU TTC]]-Tableau26910111213[[#This Row],[MONTANT TOTAL DEMANDÉ TTC]]</f>
        <v>0</v>
      </c>
      <c r="W98" s="28"/>
    </row>
    <row r="99" spans="1:23" ht="18.75" customHeight="1" x14ac:dyDescent="0.25">
      <c r="A99" s="106"/>
      <c r="B99" s="26"/>
      <c r="C99" s="27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9"/>
      <c r="P99" s="29">
        <f>Tableau26910111213[[#This Row],[MONTANT TOTAL DEMANDÉ HT]]*1.2</f>
        <v>0</v>
      </c>
      <c r="Q99" s="29"/>
      <c r="R99" s="29"/>
      <c r="S99" s="27"/>
      <c r="T99" s="27"/>
      <c r="U99" s="29"/>
      <c r="V99" s="66">
        <f>Tableau26910111213[[#This Row],[MONTANT RECU TTC]]-Tableau26910111213[[#This Row],[MONTANT TOTAL DEMANDÉ TTC]]</f>
        <v>0</v>
      </c>
      <c r="W99" s="28"/>
    </row>
    <row r="100" spans="1:23" ht="18.75" customHeight="1" x14ac:dyDescent="0.25">
      <c r="A100" s="106"/>
      <c r="B100" s="30"/>
      <c r="C100" s="31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3"/>
      <c r="P100" s="33">
        <f>Tableau26910111213[[#This Row],[MONTANT TOTAL DEMANDÉ HT]]*1.2</f>
        <v>0</v>
      </c>
      <c r="Q100" s="33"/>
      <c r="R100" s="33"/>
      <c r="S100" s="31"/>
      <c r="T100" s="31"/>
      <c r="U100" s="33"/>
      <c r="V100" s="67">
        <f>Tableau26910111213[[#This Row],[MONTANT RECU TTC]]-Tableau26910111213[[#This Row],[MONTANT TOTAL DEMANDÉ TTC]]</f>
        <v>0</v>
      </c>
      <c r="W100" s="32"/>
    </row>
    <row r="101" spans="1:23" ht="18.75" customHeight="1" x14ac:dyDescent="0.25">
      <c r="B101" s="58" t="s">
        <v>16</v>
      </c>
      <c r="C101" s="59"/>
      <c r="D101" s="57"/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60"/>
      <c r="P101" s="60"/>
      <c r="Q101" s="60"/>
      <c r="R101" s="60"/>
      <c r="S101" s="57"/>
      <c r="T101" s="8"/>
      <c r="U101" s="60">
        <f>SUBTOTAL(109,Tableau26910111213[MONTANT RECU TTC])</f>
        <v>0</v>
      </c>
      <c r="V101" s="68">
        <f>SUBTOTAL(109,Tableau26910111213[RESTE A RECEVOIR TTC])</f>
        <v>0</v>
      </c>
      <c r="W101" s="57"/>
    </row>
  </sheetData>
  <mergeCells count="2">
    <mergeCell ref="B1:W1"/>
    <mergeCell ref="A3:A100"/>
  </mergeCells>
  <conditionalFormatting sqref="N1:R1 N3:R1048576 N2">
    <cfRule type="cellIs" dxfId="151" priority="1" operator="equal">
      <formula>"OUI"</formula>
    </cfRule>
    <cfRule type="cellIs" dxfId="150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V34"/>
  <sheetViews>
    <sheetView tabSelected="1" topLeftCell="G1" zoomScale="80" zoomScaleNormal="80" workbookViewId="0">
      <pane ySplit="2" topLeftCell="A3" activePane="bottomLeft" state="frozen"/>
      <selection activeCell="F1" sqref="F1"/>
      <selection pane="bottomLeft" activeCell="L11" sqref="L11"/>
    </sheetView>
  </sheetViews>
  <sheetFormatPr baseColWidth="10" defaultRowHeight="15" x14ac:dyDescent="0.25"/>
  <cols>
    <col min="2" max="2" width="12.85546875" style="73" customWidth="1"/>
    <col min="3" max="3" width="26.7109375" style="74" customWidth="1"/>
    <col min="4" max="4" width="22.7109375" style="73" customWidth="1"/>
    <col min="5" max="5" width="18.7109375" style="73" customWidth="1"/>
    <col min="6" max="6" width="20.7109375" style="73" customWidth="1"/>
    <col min="7" max="7" width="19.42578125" style="73" customWidth="1"/>
    <col min="8" max="8" width="18.28515625" style="73" customWidth="1"/>
    <col min="9" max="12" width="18.7109375" style="73" customWidth="1"/>
    <col min="13" max="13" width="11.85546875" style="75" customWidth="1"/>
    <col min="14" max="14" width="18.7109375" style="73" customWidth="1"/>
    <col min="15" max="15" width="18.7109375" style="76" customWidth="1"/>
    <col min="16" max="16" width="22.5703125" style="75" customWidth="1"/>
    <col min="17" max="17" width="23.5703125" style="75" customWidth="1"/>
    <col min="18" max="18" width="26.7109375" style="74" customWidth="1"/>
    <col min="19" max="19" width="30.28515625" style="74" customWidth="1"/>
    <col min="20" max="20" width="18.7109375" style="73" customWidth="1"/>
    <col min="21" max="21" width="18.7109375" style="76" customWidth="1"/>
    <col min="22" max="22" width="18.7109375" style="73" customWidth="1"/>
  </cols>
  <sheetData>
    <row r="1" spans="1:22" ht="61.5" customHeight="1" x14ac:dyDescent="0.25">
      <c r="A1" s="72"/>
      <c r="B1" s="107" t="s">
        <v>42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</row>
    <row r="2" spans="1:22" ht="60" customHeight="1" x14ac:dyDescent="0.25">
      <c r="A2" s="72"/>
      <c r="B2" s="77" t="s">
        <v>0</v>
      </c>
      <c r="C2" s="78" t="s">
        <v>1</v>
      </c>
      <c r="D2" s="79" t="s">
        <v>32</v>
      </c>
      <c r="E2" s="79" t="s">
        <v>3</v>
      </c>
      <c r="F2" s="79" t="s">
        <v>24</v>
      </c>
      <c r="G2" s="79" t="s">
        <v>27</v>
      </c>
      <c r="H2" s="79" t="s">
        <v>26</v>
      </c>
      <c r="I2" s="79" t="s">
        <v>14</v>
      </c>
      <c r="J2" s="79" t="s">
        <v>28</v>
      </c>
      <c r="K2" s="79" t="s">
        <v>9</v>
      </c>
      <c r="L2" s="80" t="s">
        <v>10</v>
      </c>
      <c r="M2" s="81" t="s">
        <v>12</v>
      </c>
      <c r="N2" s="82" t="s">
        <v>4</v>
      </c>
      <c r="O2" s="82" t="s">
        <v>5</v>
      </c>
      <c r="P2" s="81" t="s">
        <v>17</v>
      </c>
      <c r="Q2" s="81" t="s">
        <v>35</v>
      </c>
      <c r="R2" s="78" t="s">
        <v>37</v>
      </c>
      <c r="S2" s="78" t="s">
        <v>39</v>
      </c>
      <c r="T2" s="82" t="s">
        <v>8</v>
      </c>
      <c r="U2" s="82" t="s">
        <v>31</v>
      </c>
      <c r="V2" s="80" t="s">
        <v>25</v>
      </c>
    </row>
    <row r="3" spans="1:22" ht="18.75" customHeight="1" x14ac:dyDescent="0.25">
      <c r="A3" s="109" t="s">
        <v>40</v>
      </c>
      <c r="B3" s="20"/>
      <c r="C3" s="19"/>
      <c r="D3" s="20"/>
      <c r="E3" s="20"/>
      <c r="F3" s="20"/>
      <c r="G3" s="20"/>
      <c r="H3" s="20"/>
      <c r="I3" s="20"/>
      <c r="J3" s="20"/>
      <c r="K3" s="20"/>
      <c r="L3" s="20"/>
      <c r="M3" s="41" t="s">
        <v>43</v>
      </c>
      <c r="N3" s="20"/>
      <c r="O3" s="21">
        <f>N3*1.2</f>
        <v>0</v>
      </c>
      <c r="P3" s="41"/>
      <c r="Q3" s="41"/>
      <c r="R3" s="19"/>
      <c r="S3" s="19"/>
      <c r="T3" s="20"/>
      <c r="U3" s="42">
        <f>Tableau3[[#This Row],[MONTANT RECU TTC]]-Tableau3[[#This Row],[MONTANT TOTAL DEMANDÉ TTC]]</f>
        <v>0</v>
      </c>
      <c r="V3" s="86" t="s">
        <v>43</v>
      </c>
    </row>
    <row r="4" spans="1:22" ht="18.75" customHeight="1" x14ac:dyDescent="0.25">
      <c r="A4" s="110"/>
      <c r="B4" s="20"/>
      <c r="C4" s="19"/>
      <c r="D4" s="20"/>
      <c r="E4" s="20"/>
      <c r="F4" s="20"/>
      <c r="G4" s="20"/>
      <c r="H4" s="20"/>
      <c r="I4" s="20"/>
      <c r="J4" s="20"/>
      <c r="K4" s="20"/>
      <c r="L4" s="20"/>
      <c r="M4" s="41"/>
      <c r="N4" s="20"/>
      <c r="O4" s="21">
        <f t="shared" ref="O4:O15" si="0">N4*1.2</f>
        <v>0</v>
      </c>
      <c r="P4" s="41"/>
      <c r="Q4" s="41"/>
      <c r="R4" s="19"/>
      <c r="S4" s="19"/>
      <c r="T4" s="20"/>
      <c r="U4" s="42">
        <f>Tableau3[[#This Row],[MONTANT RECU TTC]]-Tableau3[[#This Row],[MONTANT TOTAL DEMANDÉ TTC]]</f>
        <v>0</v>
      </c>
      <c r="V4" s="86"/>
    </row>
    <row r="5" spans="1:22" ht="18.75" customHeight="1" x14ac:dyDescent="0.25">
      <c r="A5" s="110"/>
      <c r="B5" s="20"/>
      <c r="C5" s="19"/>
      <c r="D5" s="20"/>
      <c r="E5" s="20"/>
      <c r="F5" s="20"/>
      <c r="G5" s="20"/>
      <c r="H5" s="20"/>
      <c r="I5" s="20"/>
      <c r="J5" s="20"/>
      <c r="K5" s="20"/>
      <c r="L5" s="20"/>
      <c r="M5" s="41" t="s">
        <v>44</v>
      </c>
      <c r="N5" s="20"/>
      <c r="O5" s="21">
        <f t="shared" si="0"/>
        <v>0</v>
      </c>
      <c r="P5" s="41"/>
      <c r="Q5" s="41"/>
      <c r="R5" s="19"/>
      <c r="S5" s="19"/>
      <c r="T5" s="20"/>
      <c r="U5" s="42">
        <f>Tableau3[[#This Row],[MONTANT RECU TTC]]-Tableau3[[#This Row],[MONTANT TOTAL DEMANDÉ TTC]]</f>
        <v>0</v>
      </c>
      <c r="V5" s="86"/>
    </row>
    <row r="6" spans="1:22" ht="18.75" customHeight="1" x14ac:dyDescent="0.25">
      <c r="A6" s="110"/>
      <c r="B6" s="20"/>
      <c r="C6" s="19"/>
      <c r="D6" s="20"/>
      <c r="E6" s="20"/>
      <c r="F6" s="20"/>
      <c r="G6" s="20"/>
      <c r="H6" s="20"/>
      <c r="I6" s="20"/>
      <c r="J6" s="20"/>
      <c r="K6" s="20"/>
      <c r="L6" s="20"/>
      <c r="M6" s="41"/>
      <c r="N6" s="20"/>
      <c r="O6" s="21">
        <f t="shared" si="0"/>
        <v>0</v>
      </c>
      <c r="P6" s="41"/>
      <c r="Q6" s="41"/>
      <c r="R6" s="19"/>
      <c r="S6" s="19"/>
      <c r="T6" s="20"/>
      <c r="U6" s="42">
        <f>Tableau3[[#This Row],[MONTANT RECU TTC]]-Tableau3[[#This Row],[MONTANT TOTAL DEMANDÉ TTC]]</f>
        <v>0</v>
      </c>
      <c r="V6" s="86"/>
    </row>
    <row r="7" spans="1:22" ht="18.75" customHeight="1" x14ac:dyDescent="0.25">
      <c r="A7" s="110"/>
      <c r="B7" s="20"/>
      <c r="C7" s="19"/>
      <c r="D7" s="20"/>
      <c r="E7" s="20"/>
      <c r="F7" s="20"/>
      <c r="G7" s="20"/>
      <c r="H7" s="20"/>
      <c r="I7" s="20"/>
      <c r="J7" s="20"/>
      <c r="K7" s="20"/>
      <c r="L7" s="20"/>
      <c r="M7" s="41"/>
      <c r="N7" s="21"/>
      <c r="O7" s="21">
        <f t="shared" si="0"/>
        <v>0</v>
      </c>
      <c r="P7" s="41"/>
      <c r="Q7" s="41"/>
      <c r="R7" s="19"/>
      <c r="S7" s="19"/>
      <c r="T7" s="20"/>
      <c r="U7" s="42">
        <f>Tableau3[[#This Row],[MONTANT RECU TTC]]-Tableau3[[#This Row],[MONTANT TOTAL DEMANDÉ TTC]]</f>
        <v>0</v>
      </c>
      <c r="V7" s="86"/>
    </row>
    <row r="8" spans="1:22" ht="18.75" customHeight="1" x14ac:dyDescent="0.25">
      <c r="A8" s="110"/>
      <c r="B8" s="20"/>
      <c r="C8" s="19"/>
      <c r="D8" s="20"/>
      <c r="E8" s="20"/>
      <c r="F8" s="20"/>
      <c r="G8" s="20"/>
      <c r="H8" s="20"/>
      <c r="I8" s="20"/>
      <c r="J8" s="20"/>
      <c r="K8" s="20"/>
      <c r="L8" s="20"/>
      <c r="M8" s="41"/>
      <c r="N8" s="20"/>
      <c r="O8" s="21">
        <f t="shared" si="0"/>
        <v>0</v>
      </c>
      <c r="P8" s="41"/>
      <c r="Q8" s="41"/>
      <c r="R8" s="19"/>
      <c r="S8" s="19"/>
      <c r="T8" s="20"/>
      <c r="U8" s="42">
        <f>Tableau3[[#This Row],[MONTANT RECU TTC]]-Tableau3[[#This Row],[MONTANT TOTAL DEMANDÉ TTC]]</f>
        <v>0</v>
      </c>
      <c r="V8" s="86"/>
    </row>
    <row r="9" spans="1:22" ht="18.75" customHeight="1" x14ac:dyDescent="0.25">
      <c r="A9" s="110"/>
      <c r="B9" s="20"/>
      <c r="C9" s="19"/>
      <c r="D9" s="20"/>
      <c r="E9" s="20"/>
      <c r="F9" s="20"/>
      <c r="G9" s="20"/>
      <c r="H9" s="20"/>
      <c r="I9" s="20"/>
      <c r="J9" s="20"/>
      <c r="K9" s="20"/>
      <c r="L9" s="20"/>
      <c r="M9" s="41"/>
      <c r="N9" s="20"/>
      <c r="O9" s="21">
        <f t="shared" si="0"/>
        <v>0</v>
      </c>
      <c r="P9" s="41"/>
      <c r="Q9" s="41"/>
      <c r="R9" s="19"/>
      <c r="S9" s="19"/>
      <c r="T9" s="20"/>
      <c r="U9" s="42">
        <f>Tableau3[[#This Row],[MONTANT RECU TTC]]-Tableau3[[#This Row],[MONTANT TOTAL DEMANDÉ TTC]]</f>
        <v>0</v>
      </c>
      <c r="V9" s="86"/>
    </row>
    <row r="10" spans="1:22" ht="18.75" customHeight="1" x14ac:dyDescent="0.25">
      <c r="A10" s="110"/>
      <c r="B10" s="20"/>
      <c r="C10" s="19"/>
      <c r="D10" s="20"/>
      <c r="E10" s="20"/>
      <c r="F10" s="20"/>
      <c r="G10" s="20"/>
      <c r="H10" s="20"/>
      <c r="I10" s="20"/>
      <c r="J10" s="20"/>
      <c r="K10" s="20"/>
      <c r="L10" s="20"/>
      <c r="M10" s="41"/>
      <c r="N10" s="20"/>
      <c r="O10" s="21">
        <f t="shared" si="0"/>
        <v>0</v>
      </c>
      <c r="P10" s="41"/>
      <c r="Q10" s="41"/>
      <c r="R10" s="19"/>
      <c r="S10" s="19"/>
      <c r="T10" s="20"/>
      <c r="U10" s="42">
        <f>Tableau3[[#This Row],[MONTANT RECU TTC]]-Tableau3[[#This Row],[MONTANT TOTAL DEMANDÉ TTC]]</f>
        <v>0</v>
      </c>
      <c r="V10" s="86"/>
    </row>
    <row r="11" spans="1:22" ht="18.75" customHeight="1" x14ac:dyDescent="0.25">
      <c r="A11" s="110"/>
      <c r="B11" s="20"/>
      <c r="C11" s="19"/>
      <c r="D11" s="20"/>
      <c r="E11" s="20"/>
      <c r="F11" s="20"/>
      <c r="G11" s="20"/>
      <c r="H11" s="20"/>
      <c r="I11" s="20"/>
      <c r="J11" s="20"/>
      <c r="K11" s="20"/>
      <c r="L11" s="20"/>
      <c r="M11" s="41"/>
      <c r="N11" s="20"/>
      <c r="O11" s="21">
        <f t="shared" si="0"/>
        <v>0</v>
      </c>
      <c r="P11" s="41"/>
      <c r="Q11" s="41"/>
      <c r="R11" s="19"/>
      <c r="S11" s="19"/>
      <c r="T11" s="20"/>
      <c r="U11" s="42">
        <f>Tableau3[[#This Row],[MONTANT RECU TTC]]-Tableau3[[#This Row],[MONTANT TOTAL DEMANDÉ TTC]]</f>
        <v>0</v>
      </c>
      <c r="V11" s="86"/>
    </row>
    <row r="12" spans="1:22" ht="18.75" customHeight="1" x14ac:dyDescent="0.25">
      <c r="A12" s="110"/>
      <c r="B12" s="20"/>
      <c r="C12" s="19"/>
      <c r="D12" s="20"/>
      <c r="E12" s="20"/>
      <c r="F12" s="20"/>
      <c r="G12" s="20"/>
      <c r="H12" s="20"/>
      <c r="I12" s="20"/>
      <c r="J12" s="20"/>
      <c r="K12" s="20"/>
      <c r="L12" s="20"/>
      <c r="M12" s="41"/>
      <c r="N12" s="20"/>
      <c r="O12" s="21">
        <f t="shared" si="0"/>
        <v>0</v>
      </c>
      <c r="P12" s="41"/>
      <c r="Q12" s="41"/>
      <c r="R12" s="19"/>
      <c r="S12" s="19"/>
      <c r="T12" s="20"/>
      <c r="U12" s="42">
        <f>Tableau3[[#This Row],[MONTANT RECU TTC]]-Tableau3[[#This Row],[MONTANT TOTAL DEMANDÉ TTC]]</f>
        <v>0</v>
      </c>
      <c r="V12" s="86"/>
    </row>
    <row r="13" spans="1:22" ht="18.75" customHeight="1" x14ac:dyDescent="0.25">
      <c r="A13" s="110"/>
      <c r="B13" s="20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41"/>
      <c r="N13" s="20"/>
      <c r="O13" s="21">
        <f t="shared" si="0"/>
        <v>0</v>
      </c>
      <c r="P13" s="41"/>
      <c r="Q13" s="41"/>
      <c r="R13" s="19"/>
      <c r="S13" s="19"/>
      <c r="T13" s="20"/>
      <c r="U13" s="42">
        <f>Tableau3[[#This Row],[MONTANT RECU TTC]]-Tableau3[[#This Row],[MONTANT TOTAL DEMANDÉ TTC]]</f>
        <v>0</v>
      </c>
      <c r="V13" s="86"/>
    </row>
    <row r="14" spans="1:22" ht="18.75" customHeight="1" x14ac:dyDescent="0.25">
      <c r="A14" s="110"/>
      <c r="B14" s="20"/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41"/>
      <c r="N14" s="20"/>
      <c r="O14" s="21">
        <f t="shared" si="0"/>
        <v>0</v>
      </c>
      <c r="P14" s="41"/>
      <c r="Q14" s="41"/>
      <c r="R14" s="19"/>
      <c r="S14" s="19"/>
      <c r="T14" s="20"/>
      <c r="U14" s="42">
        <f>Tableau3[[#This Row],[MONTANT RECU TTC]]-Tableau3[[#This Row],[MONTANT TOTAL DEMANDÉ TTC]]</f>
        <v>0</v>
      </c>
      <c r="V14" s="86"/>
    </row>
    <row r="15" spans="1:22" ht="18.75" customHeight="1" x14ac:dyDescent="0.25">
      <c r="A15" s="110"/>
      <c r="B15" s="24"/>
      <c r="C15" s="23"/>
      <c r="D15" s="24"/>
      <c r="E15" s="24"/>
      <c r="F15" s="24"/>
      <c r="G15" s="24"/>
      <c r="H15" s="24"/>
      <c r="I15" s="24"/>
      <c r="J15" s="24"/>
      <c r="K15" s="24"/>
      <c r="L15" s="24"/>
      <c r="M15" s="87"/>
      <c r="N15" s="24"/>
      <c r="O15" s="25">
        <f t="shared" si="0"/>
        <v>0</v>
      </c>
      <c r="P15" s="87"/>
      <c r="Q15" s="87"/>
      <c r="R15" s="23"/>
      <c r="S15" s="23"/>
      <c r="T15" s="24"/>
      <c r="U15" s="90">
        <f>Tableau3[[#This Row],[MONTANT RECU TTC]]-Tableau3[[#This Row],[MONTANT TOTAL DEMANDÉ TTC]]</f>
        <v>0</v>
      </c>
      <c r="V15" s="88"/>
    </row>
    <row r="16" spans="1:22" ht="18.95" customHeight="1" x14ac:dyDescent="0.25">
      <c r="A16" s="85"/>
      <c r="B16" s="83" t="s">
        <v>16</v>
      </c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9">
        <f>SUBTOTAL(109,Tableau3[MONTANT TOTAL DEMANDÉ HT])</f>
        <v>0</v>
      </c>
      <c r="O16" s="89">
        <f>SUBTOTAL(109,Tableau3[MONTANT TOTAL DEMANDÉ TTC])</f>
        <v>0</v>
      </c>
      <c r="P16" s="83"/>
      <c r="Q16" s="83"/>
      <c r="R16" s="83"/>
      <c r="S16" s="83"/>
      <c r="T16" s="89">
        <f>SUBTOTAL(109,Tableau3[MONTANT RECU TTC])</f>
        <v>0</v>
      </c>
      <c r="U16" s="89">
        <f>SUBTOTAL(109,Tableau3[RESTE A RECEVOIR])</f>
        <v>0</v>
      </c>
      <c r="V16" s="84"/>
    </row>
    <row r="19" spans="1:22" ht="61.5" customHeight="1" x14ac:dyDescent="0.25">
      <c r="A19" s="72"/>
      <c r="B19" s="107" t="s">
        <v>38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</row>
    <row r="20" spans="1:22" ht="60" customHeight="1" x14ac:dyDescent="0.25">
      <c r="A20" s="109" t="s">
        <v>41</v>
      </c>
      <c r="B20" s="77" t="s">
        <v>0</v>
      </c>
      <c r="C20" s="78" t="s">
        <v>1</v>
      </c>
      <c r="D20" s="79" t="s">
        <v>32</v>
      </c>
      <c r="E20" s="79" t="s">
        <v>3</v>
      </c>
      <c r="F20" s="79" t="s">
        <v>24</v>
      </c>
      <c r="G20" s="79" t="s">
        <v>27</v>
      </c>
      <c r="H20" s="79" t="s">
        <v>26</v>
      </c>
      <c r="I20" s="79" t="s">
        <v>14</v>
      </c>
      <c r="J20" s="79" t="s">
        <v>28</v>
      </c>
      <c r="K20" s="79" t="s">
        <v>9</v>
      </c>
      <c r="L20" s="80" t="s">
        <v>10</v>
      </c>
      <c r="M20" s="81" t="s">
        <v>12</v>
      </c>
      <c r="N20" s="82" t="s">
        <v>4</v>
      </c>
      <c r="O20" s="82" t="s">
        <v>5</v>
      </c>
      <c r="P20" s="81" t="s">
        <v>17</v>
      </c>
      <c r="Q20" s="81" t="s">
        <v>35</v>
      </c>
      <c r="R20" s="78" t="s">
        <v>37</v>
      </c>
      <c r="S20" s="78" t="s">
        <v>39</v>
      </c>
      <c r="T20" s="82" t="s">
        <v>8</v>
      </c>
      <c r="U20" s="82" t="s">
        <v>31</v>
      </c>
      <c r="V20" s="80" t="s">
        <v>25</v>
      </c>
    </row>
    <row r="21" spans="1:22" ht="18.75" customHeight="1" x14ac:dyDescent="0.25">
      <c r="A21" s="110"/>
      <c r="B21" s="20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41"/>
      <c r="N21" s="20"/>
      <c r="O21" s="21">
        <f>N21*1.2</f>
        <v>0</v>
      </c>
      <c r="P21" s="41"/>
      <c r="Q21" s="41"/>
      <c r="R21" s="19"/>
      <c r="S21" s="19"/>
      <c r="T21" s="20"/>
      <c r="U21" s="42">
        <f>Tableau6[[#This Row],[MONTANT RECU TTC]]-Tableau6[[#This Row],[MONTANT TOTAL DEMANDÉ TTC]]</f>
        <v>0</v>
      </c>
      <c r="V21" s="86"/>
    </row>
    <row r="22" spans="1:22" ht="18.75" customHeight="1" x14ac:dyDescent="0.25">
      <c r="A22" s="110"/>
      <c r="B22" s="20"/>
      <c r="C22" s="19"/>
      <c r="D22" s="20"/>
      <c r="E22" s="20"/>
      <c r="F22" s="20"/>
      <c r="G22" s="20"/>
      <c r="H22" s="20"/>
      <c r="I22" s="20"/>
      <c r="J22" s="20"/>
      <c r="K22" s="20"/>
      <c r="L22" s="20"/>
      <c r="M22" s="41"/>
      <c r="N22" s="20"/>
      <c r="O22" s="21">
        <f t="shared" ref="O22:O33" si="1">N22*1.2</f>
        <v>0</v>
      </c>
      <c r="P22" s="41"/>
      <c r="Q22" s="41"/>
      <c r="R22" s="19"/>
      <c r="S22" s="19"/>
      <c r="T22" s="20"/>
      <c r="U22" s="42">
        <f>Tableau6[[#This Row],[MONTANT RECU TTC]]-Tableau6[[#This Row],[MONTANT TOTAL DEMANDÉ TTC]]</f>
        <v>0</v>
      </c>
      <c r="V22" s="86"/>
    </row>
    <row r="23" spans="1:22" ht="18.75" customHeight="1" x14ac:dyDescent="0.25">
      <c r="A23" s="110"/>
      <c r="B23" s="20"/>
      <c r="C23" s="19"/>
      <c r="D23" s="20"/>
      <c r="E23" s="20"/>
      <c r="F23" s="20"/>
      <c r="G23" s="20"/>
      <c r="H23" s="20"/>
      <c r="I23" s="20"/>
      <c r="J23" s="20"/>
      <c r="K23" s="20"/>
      <c r="L23" s="20"/>
      <c r="M23" s="41"/>
      <c r="N23" s="20"/>
      <c r="O23" s="21">
        <f t="shared" si="1"/>
        <v>0</v>
      </c>
      <c r="P23" s="41"/>
      <c r="Q23" s="41"/>
      <c r="R23" s="19"/>
      <c r="S23" s="19"/>
      <c r="T23" s="20"/>
      <c r="U23" s="42">
        <f>Tableau6[[#This Row],[MONTANT RECU TTC]]-Tableau6[[#This Row],[MONTANT TOTAL DEMANDÉ TTC]]</f>
        <v>0</v>
      </c>
      <c r="V23" s="86"/>
    </row>
    <row r="24" spans="1:22" ht="18.75" customHeight="1" x14ac:dyDescent="0.25">
      <c r="A24" s="110"/>
      <c r="B24" s="20"/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41"/>
      <c r="N24" s="20"/>
      <c r="O24" s="21">
        <f t="shared" si="1"/>
        <v>0</v>
      </c>
      <c r="P24" s="41"/>
      <c r="Q24" s="41"/>
      <c r="R24" s="19"/>
      <c r="S24" s="19"/>
      <c r="T24" s="20"/>
      <c r="U24" s="42">
        <f>Tableau6[[#This Row],[MONTANT RECU TTC]]-Tableau6[[#This Row],[MONTANT TOTAL DEMANDÉ TTC]]</f>
        <v>0</v>
      </c>
      <c r="V24" s="86"/>
    </row>
    <row r="25" spans="1:22" ht="18.75" customHeight="1" x14ac:dyDescent="0.25">
      <c r="A25" s="110"/>
      <c r="B25" s="20"/>
      <c r="C25" s="19"/>
      <c r="D25" s="20"/>
      <c r="E25" s="20"/>
      <c r="F25" s="20"/>
      <c r="G25" s="20"/>
      <c r="H25" s="20"/>
      <c r="I25" s="20"/>
      <c r="J25" s="20"/>
      <c r="K25" s="20"/>
      <c r="L25" s="20"/>
      <c r="M25" s="41"/>
      <c r="N25" s="20"/>
      <c r="O25" s="21">
        <f t="shared" si="1"/>
        <v>0</v>
      </c>
      <c r="P25" s="41"/>
      <c r="Q25" s="41"/>
      <c r="R25" s="19"/>
      <c r="S25" s="19"/>
      <c r="T25" s="20"/>
      <c r="U25" s="42">
        <f>Tableau6[[#This Row],[MONTANT RECU TTC]]-Tableau6[[#This Row],[MONTANT TOTAL DEMANDÉ TTC]]</f>
        <v>0</v>
      </c>
      <c r="V25" s="86"/>
    </row>
    <row r="26" spans="1:22" ht="18.75" customHeight="1" x14ac:dyDescent="0.25">
      <c r="A26" s="110"/>
      <c r="B26" s="20"/>
      <c r="C26" s="19"/>
      <c r="D26" s="20"/>
      <c r="E26" s="20"/>
      <c r="F26" s="20"/>
      <c r="G26" s="20"/>
      <c r="H26" s="20"/>
      <c r="I26" s="20"/>
      <c r="J26" s="20"/>
      <c r="K26" s="20"/>
      <c r="L26" s="20"/>
      <c r="M26" s="41"/>
      <c r="N26" s="20"/>
      <c r="O26" s="21">
        <f t="shared" si="1"/>
        <v>0</v>
      </c>
      <c r="P26" s="41"/>
      <c r="Q26" s="41"/>
      <c r="R26" s="19"/>
      <c r="S26" s="19"/>
      <c r="T26" s="20"/>
      <c r="U26" s="42">
        <f>Tableau6[[#This Row],[MONTANT RECU TTC]]-Tableau6[[#This Row],[MONTANT TOTAL DEMANDÉ TTC]]</f>
        <v>0</v>
      </c>
      <c r="V26" s="86"/>
    </row>
    <row r="27" spans="1:22" ht="18.75" customHeight="1" x14ac:dyDescent="0.25">
      <c r="A27" s="110"/>
      <c r="B27" s="20"/>
      <c r="C27" s="19"/>
      <c r="D27" s="20"/>
      <c r="E27" s="20"/>
      <c r="F27" s="20"/>
      <c r="G27" s="20"/>
      <c r="H27" s="20"/>
      <c r="I27" s="20"/>
      <c r="J27" s="20"/>
      <c r="K27" s="20"/>
      <c r="L27" s="20"/>
      <c r="M27" s="41"/>
      <c r="N27" s="20"/>
      <c r="O27" s="21">
        <f t="shared" si="1"/>
        <v>0</v>
      </c>
      <c r="P27" s="41"/>
      <c r="Q27" s="41"/>
      <c r="R27" s="19"/>
      <c r="S27" s="19"/>
      <c r="T27" s="20"/>
      <c r="U27" s="42">
        <f>Tableau6[[#This Row],[MONTANT RECU TTC]]-Tableau6[[#This Row],[MONTANT TOTAL DEMANDÉ TTC]]</f>
        <v>0</v>
      </c>
      <c r="V27" s="86"/>
    </row>
    <row r="28" spans="1:22" ht="18.75" customHeight="1" x14ac:dyDescent="0.25">
      <c r="A28" s="110"/>
      <c r="B28" s="20"/>
      <c r="C28" s="19"/>
      <c r="D28" s="20"/>
      <c r="E28" s="20"/>
      <c r="F28" s="20"/>
      <c r="G28" s="20"/>
      <c r="H28" s="20"/>
      <c r="I28" s="20"/>
      <c r="J28" s="20"/>
      <c r="K28" s="20"/>
      <c r="L28" s="20"/>
      <c r="M28" s="41"/>
      <c r="N28" s="20"/>
      <c r="O28" s="21">
        <f t="shared" si="1"/>
        <v>0</v>
      </c>
      <c r="P28" s="41"/>
      <c r="Q28" s="41"/>
      <c r="R28" s="19"/>
      <c r="S28" s="19"/>
      <c r="T28" s="20"/>
      <c r="U28" s="42">
        <f>Tableau6[[#This Row],[MONTANT RECU TTC]]-Tableau6[[#This Row],[MONTANT TOTAL DEMANDÉ TTC]]</f>
        <v>0</v>
      </c>
      <c r="V28" s="86"/>
    </row>
    <row r="29" spans="1:22" ht="18.75" customHeight="1" x14ac:dyDescent="0.25">
      <c r="A29" s="110"/>
      <c r="B29" s="20"/>
      <c r="C29" s="19"/>
      <c r="D29" s="20"/>
      <c r="E29" s="20"/>
      <c r="F29" s="20"/>
      <c r="G29" s="20"/>
      <c r="H29" s="20"/>
      <c r="I29" s="20"/>
      <c r="J29" s="20"/>
      <c r="K29" s="20"/>
      <c r="L29" s="20"/>
      <c r="M29" s="41"/>
      <c r="N29" s="20"/>
      <c r="O29" s="21">
        <f t="shared" si="1"/>
        <v>0</v>
      </c>
      <c r="P29" s="41"/>
      <c r="Q29" s="41"/>
      <c r="R29" s="19"/>
      <c r="S29" s="19"/>
      <c r="T29" s="20"/>
      <c r="U29" s="42">
        <f>Tableau6[[#This Row],[MONTANT RECU TTC]]-Tableau6[[#This Row],[MONTANT TOTAL DEMANDÉ TTC]]</f>
        <v>0</v>
      </c>
      <c r="V29" s="86"/>
    </row>
    <row r="30" spans="1:22" ht="18.75" customHeight="1" x14ac:dyDescent="0.25">
      <c r="A30" s="110"/>
      <c r="B30" s="20"/>
      <c r="C30" s="19"/>
      <c r="D30" s="20"/>
      <c r="E30" s="20"/>
      <c r="F30" s="20"/>
      <c r="G30" s="20"/>
      <c r="H30" s="20"/>
      <c r="I30" s="20"/>
      <c r="J30" s="20"/>
      <c r="K30" s="20"/>
      <c r="L30" s="20"/>
      <c r="M30" s="41"/>
      <c r="N30" s="20"/>
      <c r="O30" s="21">
        <f t="shared" si="1"/>
        <v>0</v>
      </c>
      <c r="P30" s="41"/>
      <c r="Q30" s="41"/>
      <c r="R30" s="19"/>
      <c r="S30" s="19"/>
      <c r="T30" s="20"/>
      <c r="U30" s="42">
        <f>Tableau6[[#This Row],[MONTANT RECU TTC]]-Tableau6[[#This Row],[MONTANT TOTAL DEMANDÉ TTC]]</f>
        <v>0</v>
      </c>
      <c r="V30" s="86"/>
    </row>
    <row r="31" spans="1:22" ht="18.75" customHeight="1" x14ac:dyDescent="0.25">
      <c r="A31" s="110"/>
      <c r="B31" s="20"/>
      <c r="C31" s="19"/>
      <c r="D31" s="20"/>
      <c r="E31" s="20"/>
      <c r="F31" s="20"/>
      <c r="G31" s="20"/>
      <c r="H31" s="20"/>
      <c r="I31" s="20"/>
      <c r="J31" s="20"/>
      <c r="K31" s="20"/>
      <c r="L31" s="20"/>
      <c r="M31" s="41"/>
      <c r="N31" s="20"/>
      <c r="O31" s="21">
        <f t="shared" si="1"/>
        <v>0</v>
      </c>
      <c r="P31" s="41"/>
      <c r="Q31" s="41"/>
      <c r="R31" s="19"/>
      <c r="S31" s="19"/>
      <c r="T31" s="20"/>
      <c r="U31" s="42">
        <f>Tableau6[[#This Row],[MONTANT RECU TTC]]-Tableau6[[#This Row],[MONTANT TOTAL DEMANDÉ TTC]]</f>
        <v>0</v>
      </c>
      <c r="V31" s="86"/>
    </row>
    <row r="32" spans="1:22" ht="18.75" customHeight="1" x14ac:dyDescent="0.25">
      <c r="A32" s="110"/>
      <c r="B32" s="20"/>
      <c r="C32" s="19"/>
      <c r="D32" s="20"/>
      <c r="E32" s="20"/>
      <c r="F32" s="20"/>
      <c r="G32" s="20"/>
      <c r="H32" s="20"/>
      <c r="I32" s="20"/>
      <c r="J32" s="20"/>
      <c r="K32" s="20"/>
      <c r="L32" s="20"/>
      <c r="M32" s="41"/>
      <c r="N32" s="20"/>
      <c r="O32" s="21">
        <f t="shared" si="1"/>
        <v>0</v>
      </c>
      <c r="P32" s="41"/>
      <c r="Q32" s="41"/>
      <c r="R32" s="19"/>
      <c r="S32" s="19"/>
      <c r="T32" s="20"/>
      <c r="U32" s="42">
        <f>Tableau6[[#This Row],[MONTANT RECU TTC]]-Tableau6[[#This Row],[MONTANT TOTAL DEMANDÉ TTC]]</f>
        <v>0</v>
      </c>
      <c r="V32" s="86"/>
    </row>
    <row r="33" spans="1:22" x14ac:dyDescent="0.25">
      <c r="A33" s="72"/>
      <c r="B33" s="24"/>
      <c r="C33" s="23"/>
      <c r="D33" s="24"/>
      <c r="E33" s="24"/>
      <c r="F33" s="24"/>
      <c r="G33" s="24"/>
      <c r="H33" s="24"/>
      <c r="I33" s="24"/>
      <c r="J33" s="24"/>
      <c r="K33" s="24"/>
      <c r="L33" s="24"/>
      <c r="M33" s="87"/>
      <c r="N33" s="24"/>
      <c r="O33" s="25">
        <f t="shared" si="1"/>
        <v>0</v>
      </c>
      <c r="P33" s="87"/>
      <c r="Q33" s="87"/>
      <c r="R33" s="23"/>
      <c r="S33" s="23"/>
      <c r="T33" s="24"/>
      <c r="U33" s="90">
        <f>Tableau6[[#This Row],[MONTANT RECU TTC]]-Tableau6[[#This Row],[MONTANT TOTAL DEMANDÉ TTC]]</f>
        <v>0</v>
      </c>
      <c r="V33" s="88"/>
    </row>
    <row r="34" spans="1:22" ht="18.95" customHeight="1" x14ac:dyDescent="0.25">
      <c r="A34" s="85"/>
      <c r="B34" s="83" t="s">
        <v>16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9">
        <f>SUBTOTAL(109,Tableau6[MONTANT TOTAL DEMANDÉ HT])</f>
        <v>0</v>
      </c>
      <c r="O34" s="89">
        <f>SUBTOTAL(109,Tableau6[MONTANT TOTAL DEMANDÉ TTC])</f>
        <v>0</v>
      </c>
      <c r="P34" s="83"/>
      <c r="Q34" s="83"/>
      <c r="R34" s="83"/>
      <c r="S34" s="83"/>
      <c r="T34" s="89">
        <f>SUBTOTAL(109,Tableau6[MONTANT RECU TTC])</f>
        <v>0</v>
      </c>
      <c r="U34" s="89">
        <f>SUBTOTAL(109,Tableau6[RESTE A RECEVOIR])</f>
        <v>0</v>
      </c>
      <c r="V34" s="84">
        <f>SUBTOTAL(103,Tableau6[REMARQUE])</f>
        <v>0</v>
      </c>
    </row>
  </sheetData>
  <mergeCells count="4">
    <mergeCell ref="B1:V1"/>
    <mergeCell ref="A3:A15"/>
    <mergeCell ref="B19:V19"/>
    <mergeCell ref="A20:A32"/>
  </mergeCells>
  <conditionalFormatting sqref="M19:M20">
    <cfRule type="cellIs" dxfId="24" priority="8" operator="equal">
      <formula>"OUI"</formula>
    </cfRule>
    <cfRule type="cellIs" dxfId="23" priority="9" operator="equal">
      <formula>"NON"</formula>
    </cfRule>
  </conditionalFormatting>
  <conditionalFormatting sqref="B3:V15 B21:V33">
    <cfRule type="expression" dxfId="22" priority="1">
      <formula>IF($M3="oui",1)</formula>
    </cfRule>
    <cfRule type="expression" dxfId="21" priority="2">
      <formula>IF($M3="non",1)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AGEFOS ANNIE</vt:lpstr>
      <vt:lpstr>AGEFOS MARJE</vt:lpstr>
      <vt:lpstr>AGEFICE ANNIE </vt:lpstr>
      <vt:lpstr>AGEFICE MARJE</vt:lpstr>
      <vt:lpstr>FIFPL ANNIE</vt:lpstr>
      <vt:lpstr>FIFPL MARJE</vt:lpstr>
      <vt:lpstr>PAIEMENT DIRECT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Julian ANGOT</cp:lastModifiedBy>
  <dcterms:created xsi:type="dcterms:W3CDTF">2016-05-03T07:14:18Z</dcterms:created>
  <dcterms:modified xsi:type="dcterms:W3CDTF">2016-06-10T09:22:00Z</dcterms:modified>
</cp:coreProperties>
</file>