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0940" windowHeight="7560" tabRatio="1000" activeTab="2"/>
  </bookViews>
  <sheets>
    <sheet name="Consignes" sheetId="14" r:id="rId1"/>
    <sheet name="Base de donnée" sheetId="10" r:id="rId2"/>
    <sheet name="Tableau de Bord" sheetId="11" r:id="rId3"/>
    <sheet name="Grille Tarifaire " sheetId="6" r:id="rId4"/>
    <sheet name="Délai de reglement " sheetId="18" r:id="rId5"/>
    <sheet name="Hypothese tableau de trésorerie" sheetId="9" r:id="rId6"/>
  </sheets>
  <definedNames>
    <definedName name="_xlnm._FilterDatabase" localSheetId="3" hidden="1">'Grille Tarifaire '!$A$6:$E$6</definedName>
  </definedNames>
  <calcPr calcId="125725" concurrentCalc="0"/>
</workbook>
</file>

<file path=xl/calcChain.xml><?xml version="1.0" encoding="utf-8"?>
<calcChain xmlns="http://schemas.openxmlformats.org/spreadsheetml/2006/main">
  <c r="B7" i="11"/>
  <c r="Y3" i="10"/>
  <c r="Y4"/>
  <c r="Y5"/>
  <c r="Y6"/>
  <c r="Y7"/>
  <c r="Y8"/>
  <c r="Y9"/>
  <c r="Y10"/>
  <c r="Y11"/>
  <c r="Y12"/>
  <c r="Y13"/>
  <c r="Y14"/>
  <c r="Y15"/>
  <c r="Y16"/>
  <c r="Y17"/>
  <c r="Y18"/>
  <c r="Y19"/>
  <c r="Y20"/>
  <c r="Y21"/>
  <c r="Y2"/>
  <c r="X5"/>
  <c r="X4"/>
  <c r="O3"/>
  <c r="Z3"/>
  <c r="O4"/>
  <c r="Z4"/>
  <c r="O5"/>
  <c r="Z5"/>
  <c r="O6"/>
  <c r="Z6"/>
  <c r="O7"/>
  <c r="Z7"/>
  <c r="O8"/>
  <c r="Z8"/>
  <c r="O9"/>
  <c r="Z9"/>
  <c r="O10"/>
  <c r="Z10"/>
  <c r="O11"/>
  <c r="Z11"/>
  <c r="O12"/>
  <c r="Z12"/>
  <c r="O13"/>
  <c r="Z13"/>
  <c r="O14"/>
  <c r="Z14"/>
  <c r="O15"/>
  <c r="Z15"/>
  <c r="O16"/>
  <c r="Z16"/>
  <c r="O17"/>
  <c r="Z17"/>
  <c r="O18"/>
  <c r="Z18"/>
  <c r="O19"/>
  <c r="Z19"/>
  <c r="O20"/>
  <c r="Z20"/>
  <c r="O21"/>
  <c r="Z21"/>
  <c r="O2"/>
  <c r="Z2"/>
  <c r="U3"/>
  <c r="X3"/>
  <c r="U6"/>
  <c r="X6"/>
  <c r="U7"/>
  <c r="X7"/>
  <c r="X8"/>
  <c r="X9"/>
  <c r="U10"/>
  <c r="X10"/>
  <c r="U11"/>
  <c r="X11"/>
  <c r="X12"/>
  <c r="X13"/>
  <c r="U14"/>
  <c r="X14"/>
  <c r="U15"/>
  <c r="X15"/>
  <c r="X16"/>
  <c r="X17"/>
  <c r="U18"/>
  <c r="X18"/>
  <c r="X19"/>
  <c r="U20"/>
  <c r="X20"/>
  <c r="X21"/>
  <c r="U2"/>
  <c r="X2"/>
  <c r="U4"/>
  <c r="U5"/>
  <c r="U8"/>
  <c r="U9"/>
  <c r="U12"/>
  <c r="U13"/>
  <c r="U16"/>
  <c r="U17"/>
  <c r="U19"/>
  <c r="U21"/>
  <c r="V21"/>
  <c r="S21"/>
  <c r="T21"/>
  <c r="V20"/>
  <c r="T20"/>
  <c r="S20"/>
  <c r="AC2"/>
  <c r="AC3"/>
  <c r="AD3"/>
  <c r="AC4"/>
  <c r="AC5"/>
  <c r="AC6"/>
  <c r="AC7"/>
  <c r="AD7"/>
  <c r="AC8"/>
  <c r="AC9"/>
  <c r="AC10"/>
  <c r="AC11"/>
  <c r="AD11"/>
  <c r="AC12"/>
  <c r="AC13"/>
  <c r="AC14"/>
  <c r="AC15"/>
  <c r="AD15"/>
  <c r="AC16"/>
  <c r="AD16"/>
  <c r="AC17"/>
  <c r="AC18"/>
  <c r="Q2"/>
  <c r="Q3"/>
  <c r="Q4"/>
  <c r="Q5"/>
  <c r="Q6"/>
  <c r="Q7"/>
  <c r="Q8"/>
  <c r="Q9"/>
  <c r="Q10"/>
  <c r="Q11"/>
  <c r="Q12"/>
  <c r="Q13"/>
  <c r="Q14"/>
  <c r="Q15"/>
  <c r="Q16"/>
  <c r="Q17"/>
  <c r="Q18"/>
  <c r="Q19"/>
  <c r="S2"/>
  <c r="S3"/>
  <c r="T3"/>
  <c r="S4"/>
  <c r="T4"/>
  <c r="S5"/>
  <c r="S6"/>
  <c r="S7"/>
  <c r="T7"/>
  <c r="S8"/>
  <c r="T8"/>
  <c r="S9"/>
  <c r="S10"/>
  <c r="S11"/>
  <c r="T11"/>
  <c r="S12"/>
  <c r="T12"/>
  <c r="S13"/>
  <c r="S14"/>
  <c r="S15"/>
  <c r="T15"/>
  <c r="S16"/>
  <c r="S17"/>
  <c r="S18"/>
  <c r="S19"/>
  <c r="T19"/>
  <c r="V19"/>
  <c r="AD18"/>
  <c r="AD17"/>
  <c r="T18"/>
  <c r="T17"/>
  <c r="V17"/>
  <c r="V18"/>
  <c r="T16"/>
  <c r="V16"/>
  <c r="AD4"/>
  <c r="AD5"/>
  <c r="AD6"/>
  <c r="AD8"/>
  <c r="AD9"/>
  <c r="AD10"/>
  <c r="AD12"/>
  <c r="AD13"/>
  <c r="AD14"/>
  <c r="AD2"/>
  <c r="T5"/>
  <c r="T6"/>
  <c r="T9"/>
  <c r="T10"/>
  <c r="T13"/>
  <c r="T14"/>
  <c r="T2"/>
  <c r="V15"/>
  <c r="V14"/>
  <c r="V13"/>
  <c r="V2"/>
  <c r="V3"/>
  <c r="V4"/>
  <c r="V5"/>
  <c r="V6"/>
  <c r="V7"/>
  <c r="V8"/>
  <c r="V9"/>
  <c r="V10"/>
  <c r="V11"/>
  <c r="V12"/>
  <c r="B16" i="11"/>
  <c r="E8" i="6"/>
  <c r="E12"/>
  <c r="B12"/>
  <c r="E7"/>
  <c r="E11"/>
  <c r="E10"/>
  <c r="D10"/>
  <c r="E14"/>
  <c r="D14"/>
  <c r="D11"/>
  <c r="D7"/>
  <c r="D8"/>
  <c r="D12"/>
</calcChain>
</file>

<file path=xl/sharedStrings.xml><?xml version="1.0" encoding="utf-8"?>
<sst xmlns="http://schemas.openxmlformats.org/spreadsheetml/2006/main" count="199" uniqueCount="112">
  <si>
    <t>Rhumatologie</t>
  </si>
  <si>
    <t>Pathologie</t>
  </si>
  <si>
    <t>Type de soin</t>
  </si>
  <si>
    <t>Phlebologie</t>
  </si>
  <si>
    <t>63 soins + 9 séances Kine</t>
  </si>
  <si>
    <t>54 soins + 18 séances Kiné</t>
  </si>
  <si>
    <t xml:space="preserve">72 soins </t>
  </si>
  <si>
    <t>Rhumatologie + Phlebologie</t>
  </si>
  <si>
    <t>72 soins + 36 soins</t>
  </si>
  <si>
    <t>Phlebologie + Rhumatologie</t>
  </si>
  <si>
    <t>Code tarifs</t>
  </si>
  <si>
    <t>Prénom</t>
  </si>
  <si>
    <t>Grille tarifaire applicable selon  l'avenant n°10 à la convention nationale thermale publié au J.O. du 1 Mars 2014</t>
  </si>
  <si>
    <t>Tarif Forfaitaire de Responsabilité</t>
  </si>
  <si>
    <t>Tarif Limite de Facturation</t>
  </si>
  <si>
    <t>Nom</t>
  </si>
  <si>
    <t>Date de Naissance</t>
  </si>
  <si>
    <t>Adresse Postal</t>
  </si>
  <si>
    <t>N° Téléphone</t>
  </si>
  <si>
    <t>Adresse mail</t>
  </si>
  <si>
    <t>N° Sécurité social</t>
  </si>
  <si>
    <t>Saison 2013</t>
  </si>
  <si>
    <t>Saison 2014</t>
  </si>
  <si>
    <t>Date de relance</t>
  </si>
  <si>
    <t>Monplanet</t>
  </si>
  <si>
    <t>Etienne</t>
  </si>
  <si>
    <t>44 bis rue barrau 31400 Toulouse</t>
  </si>
  <si>
    <t>Guillemin</t>
  </si>
  <si>
    <t>Marie</t>
  </si>
  <si>
    <t>Hubert</t>
  </si>
  <si>
    <t>Victor</t>
  </si>
  <si>
    <t>Dupont</t>
  </si>
  <si>
    <t>Durand</t>
  </si>
  <si>
    <t>Jean Yves</t>
  </si>
  <si>
    <t>Saison 2015</t>
  </si>
  <si>
    <t>Taux de fidelisation</t>
  </si>
  <si>
    <t>Nombre de curistes</t>
  </si>
  <si>
    <t xml:space="preserve">Nombre de réservation </t>
  </si>
  <si>
    <t>Nombre de relance</t>
  </si>
  <si>
    <t>Panier moyens curistes</t>
  </si>
  <si>
    <t>Evolution sous traitance</t>
  </si>
  <si>
    <t>Element</t>
  </si>
  <si>
    <t>Rhumathologie</t>
  </si>
  <si>
    <t>Phebologie</t>
  </si>
  <si>
    <t>Double Pathologie</t>
  </si>
  <si>
    <t>Code tarif</t>
  </si>
  <si>
    <t>Tarif de responsabilité</t>
  </si>
  <si>
    <t>Oui</t>
  </si>
  <si>
    <t>Non</t>
  </si>
  <si>
    <t>Pathologie principale</t>
  </si>
  <si>
    <t>Chezot</t>
  </si>
  <si>
    <t>Launay</t>
  </si>
  <si>
    <t>Yvettes</t>
  </si>
  <si>
    <t>Sonia</t>
  </si>
  <si>
    <t>Date fin de cure 2013</t>
  </si>
  <si>
    <t>Date fin de cure 2014</t>
  </si>
  <si>
    <t>Date fin cure 2015</t>
  </si>
  <si>
    <t>Masse Salariale / C.A</t>
  </si>
  <si>
    <t>CPAM</t>
  </si>
  <si>
    <t>MSA</t>
  </si>
  <si>
    <t>RSI</t>
  </si>
  <si>
    <t>Regime Social</t>
  </si>
  <si>
    <t>Mutuelle</t>
  </si>
  <si>
    <t>De Chateauvieux</t>
  </si>
  <si>
    <t>Pascaline</t>
  </si>
  <si>
    <t>Mula</t>
  </si>
  <si>
    <t>Mathieu</t>
  </si>
  <si>
    <t>de Mula</t>
  </si>
  <si>
    <t>Sandrine</t>
  </si>
  <si>
    <t>Hypotheses :</t>
  </si>
  <si>
    <t>Le reglement de la CPAM intervient à J+4</t>
  </si>
  <si>
    <t>Le reglemnt du RSI, MSA et autre regime intervient à J+ 15</t>
  </si>
  <si>
    <t>Les complementaires santé pour les personnes rattaché à la CPAM regle à J+3 apres reglement de la CPAM</t>
  </si>
  <si>
    <t>Consignes :</t>
  </si>
  <si>
    <t>Si le patient bénéficie du tarif de responsabilité merci de mettre 0 sinon mettre 1</t>
  </si>
  <si>
    <t xml:space="preserve">En cas de changement de Grille tarifaire, il faudra juste modifie la zone de recherche </t>
  </si>
  <si>
    <t>de Vaubicourt</t>
  </si>
  <si>
    <t>Antoine</t>
  </si>
  <si>
    <t>Pauchon</t>
  </si>
  <si>
    <t>Mathilde</t>
  </si>
  <si>
    <t>Weiller</t>
  </si>
  <si>
    <t>Jonathan</t>
  </si>
  <si>
    <t>Mois fin de cure 2014</t>
  </si>
  <si>
    <t>Mois fin de cure 2015</t>
  </si>
  <si>
    <t>Prix 2014</t>
  </si>
  <si>
    <t>Date d'établissement</t>
  </si>
  <si>
    <t>Consommation d eau par curiste</t>
  </si>
  <si>
    <t>de Monplanet</t>
  </si>
  <si>
    <t>Vaubicourt</t>
  </si>
  <si>
    <t>Jacques</t>
  </si>
  <si>
    <t>Pierre</t>
  </si>
  <si>
    <t>NON</t>
  </si>
  <si>
    <t>Sophie</t>
  </si>
  <si>
    <t>Date de reglement Organisme</t>
  </si>
  <si>
    <t>Montant reglé</t>
  </si>
  <si>
    <t xml:space="preserve">Délai de reglement </t>
  </si>
  <si>
    <t>Télétransmission dossier Organisme</t>
  </si>
  <si>
    <t>En jours</t>
  </si>
  <si>
    <t>Taux de prise en charge</t>
  </si>
  <si>
    <t>Montant reglé Organisme</t>
  </si>
  <si>
    <t>Règlement reçu le</t>
  </si>
  <si>
    <t>Nom Mutuelle</t>
  </si>
  <si>
    <t>Taux prise en charge</t>
  </si>
  <si>
    <t>Télétransmission les dossiers les mardi</t>
  </si>
  <si>
    <t>Le jeudi de la semaine suivante le décompte de l'organisme</t>
  </si>
  <si>
    <t>Le mardi de la semaine suivante le décompte de l'organisme</t>
  </si>
  <si>
    <t>Harmonie Mutuelle</t>
  </si>
  <si>
    <t>AG2R</t>
  </si>
  <si>
    <t>Prise en charge Mutuelle ou quote part charge</t>
  </si>
  <si>
    <t xml:space="preserve">Mois previsionnel encaissement </t>
  </si>
  <si>
    <t>J'aimerais compter le nombre de curiste traite jusqu'à la date d'établissement du tableau</t>
  </si>
  <si>
    <t>J'aimerais avoir le nombre de curiste qui sont à venir par rapport à la date d etablissement du tableau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</si>
</sst>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14" fontId="0" fillId="0" borderId="0" xfId="0" applyNumberFormat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2" borderId="10" xfId="0" applyFill="1" applyBorder="1"/>
    <xf numFmtId="0" fontId="0" fillId="2" borderId="1" xfId="0" applyFill="1" applyBorder="1" applyAlignment="1">
      <alignment horizontal="center"/>
    </xf>
    <xf numFmtId="0" fontId="0" fillId="0" borderId="0" xfId="0" applyNumberFormat="1"/>
    <xf numFmtId="0" fontId="0" fillId="0" borderId="16" xfId="0" applyBorder="1"/>
    <xf numFmtId="0" fontId="0" fillId="0" borderId="18" xfId="0" applyBorder="1"/>
    <xf numFmtId="0" fontId="0" fillId="0" borderId="17" xfId="0" applyBorder="1"/>
    <xf numFmtId="0" fontId="0" fillId="0" borderId="19" xfId="0" applyBorder="1"/>
    <xf numFmtId="0" fontId="1" fillId="4" borderId="0" xfId="0" applyFont="1" applyFill="1" applyAlignment="1">
      <alignment horizontal="center"/>
    </xf>
    <xf numFmtId="14" fontId="0" fillId="2" borderId="0" xfId="0" applyNumberFormat="1" applyFill="1"/>
    <xf numFmtId="1" fontId="0" fillId="2" borderId="0" xfId="0" applyNumberFormat="1" applyFill="1"/>
    <xf numFmtId="0" fontId="0" fillId="2" borderId="0" xfId="0" applyNumberFormat="1" applyFill="1"/>
    <xf numFmtId="2" fontId="0" fillId="0" borderId="0" xfId="0" applyNumberFormat="1"/>
    <xf numFmtId="0" fontId="1" fillId="0" borderId="0" xfId="0" applyFont="1"/>
    <xf numFmtId="0" fontId="1" fillId="0" borderId="16" xfId="0" applyFont="1" applyBorder="1" applyAlignment="1">
      <alignment horizontal="center"/>
    </xf>
    <xf numFmtId="0" fontId="3" fillId="0" borderId="16" xfId="0" applyFont="1" applyBorder="1"/>
    <xf numFmtId="9" fontId="0" fillId="0" borderId="16" xfId="0" applyNumberFormat="1" applyBorder="1"/>
    <xf numFmtId="2" fontId="0" fillId="2" borderId="0" xfId="0" applyNumberFormat="1" applyFill="1"/>
    <xf numFmtId="2" fontId="0" fillId="0" borderId="0" xfId="0" applyNumberFormat="1" applyFill="1"/>
    <xf numFmtId="1" fontId="0" fillId="0" borderId="0" xfId="0" applyNumberFormat="1" applyFill="1"/>
    <xf numFmtId="9" fontId="0" fillId="0" borderId="0" xfId="0" applyNumberFormat="1"/>
    <xf numFmtId="0" fontId="2" fillId="5" borderId="16" xfId="0" applyFont="1" applyFill="1" applyBorder="1"/>
    <xf numFmtId="0" fontId="1" fillId="5" borderId="16" xfId="0" applyFont="1" applyFill="1" applyBorder="1"/>
    <xf numFmtId="0" fontId="0" fillId="5" borderId="16" xfId="0" applyFill="1" applyBorder="1"/>
    <xf numFmtId="14" fontId="0" fillId="5" borderId="0" xfId="0" applyNumberFormat="1" applyFill="1"/>
    <xf numFmtId="1" fontId="0" fillId="5" borderId="0" xfId="0" applyNumberFormat="1" applyFill="1"/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A7"/>
  <sheetViews>
    <sheetView workbookViewId="0">
      <selection activeCell="A8" sqref="A8"/>
    </sheetView>
  </sheetViews>
  <sheetFormatPr baseColWidth="10" defaultRowHeight="14.4"/>
  <sheetData>
    <row r="3" spans="1:1">
      <c r="A3" t="s">
        <v>73</v>
      </c>
    </row>
    <row r="5" spans="1:1">
      <c r="A5" t="s">
        <v>74</v>
      </c>
    </row>
    <row r="7" spans="1:1">
      <c r="A7" t="s">
        <v>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E3056"/>
  <sheetViews>
    <sheetView workbookViewId="0">
      <pane xSplit="1" topLeftCell="Q1" activePane="topRight" state="frozen"/>
      <selection pane="topRight" activeCell="S21" sqref="S21"/>
    </sheetView>
  </sheetViews>
  <sheetFormatPr baseColWidth="10" defaultRowHeight="14.4"/>
  <cols>
    <col min="1" max="1" width="14.6640625" bestFit="1" customWidth="1"/>
    <col min="3" max="3" width="16.109375" bestFit="1" customWidth="1"/>
    <col min="4" max="4" width="28.21875" bestFit="1" customWidth="1"/>
    <col min="7" max="7" width="15.109375" bestFit="1" customWidth="1"/>
    <col min="8" max="9" width="15.109375" customWidth="1"/>
    <col min="10" max="10" width="16.77734375" bestFit="1" customWidth="1"/>
    <col min="11" max="11" width="18.77734375" bestFit="1" customWidth="1"/>
    <col min="12" max="12" width="16.5546875" bestFit="1" customWidth="1"/>
    <col min="14" max="14" width="19.5546875" bestFit="1" customWidth="1"/>
    <col min="15" max="15" width="19.5546875" customWidth="1"/>
    <col min="17" max="17" width="18.77734375" bestFit="1" customWidth="1"/>
    <col min="19" max="19" width="18.77734375" bestFit="1" customWidth="1"/>
    <col min="20" max="20" width="19" bestFit="1" customWidth="1"/>
    <col min="21" max="21" width="26.109375" bestFit="1" customWidth="1"/>
    <col min="22" max="22" width="22.6640625" bestFit="1" customWidth="1"/>
    <col min="23" max="23" width="22.6640625" customWidth="1"/>
    <col min="24" max="24" width="40.33203125" bestFit="1" customWidth="1"/>
    <col min="25" max="25" width="28.44140625" bestFit="1" customWidth="1"/>
    <col min="26" max="27" width="18.77734375" customWidth="1"/>
    <col min="29" max="29" width="16.21875" bestFit="1" customWidth="1"/>
    <col min="30" max="30" width="16.21875" customWidth="1"/>
    <col min="31" max="31" width="13.77734375" bestFit="1" customWidth="1"/>
  </cols>
  <sheetData>
    <row r="1" spans="1:31">
      <c r="A1" s="19" t="s">
        <v>15</v>
      </c>
      <c r="B1" s="19" t="s">
        <v>11</v>
      </c>
      <c r="C1" s="19" t="s">
        <v>16</v>
      </c>
      <c r="D1" s="19" t="s">
        <v>17</v>
      </c>
      <c r="E1" s="19" t="s">
        <v>18</v>
      </c>
      <c r="F1" s="19" t="s">
        <v>19</v>
      </c>
      <c r="G1" s="19" t="s">
        <v>20</v>
      </c>
      <c r="H1" s="19" t="s">
        <v>61</v>
      </c>
      <c r="I1" s="19" t="s">
        <v>62</v>
      </c>
      <c r="J1" s="19" t="s">
        <v>101</v>
      </c>
      <c r="K1" s="19" t="s">
        <v>49</v>
      </c>
      <c r="L1" s="19" t="s">
        <v>44</v>
      </c>
      <c r="M1" s="19" t="s">
        <v>45</v>
      </c>
      <c r="N1" s="19" t="s">
        <v>46</v>
      </c>
      <c r="O1" s="19" t="s">
        <v>84</v>
      </c>
      <c r="P1" s="19" t="s">
        <v>21</v>
      </c>
      <c r="Q1" s="19" t="s">
        <v>54</v>
      </c>
      <c r="R1" s="19" t="s">
        <v>22</v>
      </c>
      <c r="S1" s="19" t="s">
        <v>55</v>
      </c>
      <c r="T1" s="19" t="s">
        <v>82</v>
      </c>
      <c r="U1" s="19" t="s">
        <v>93</v>
      </c>
      <c r="V1" s="19" t="s">
        <v>99</v>
      </c>
      <c r="W1" s="19" t="s">
        <v>100</v>
      </c>
      <c r="X1" s="19" t="s">
        <v>108</v>
      </c>
      <c r="Y1" s="19" t="s">
        <v>109</v>
      </c>
      <c r="Z1" s="19" t="s">
        <v>94</v>
      </c>
      <c r="AA1" s="19" t="s">
        <v>100</v>
      </c>
      <c r="AB1" s="19" t="s">
        <v>34</v>
      </c>
      <c r="AC1" s="19" t="s">
        <v>56</v>
      </c>
      <c r="AD1" s="19" t="s">
        <v>83</v>
      </c>
      <c r="AE1" s="19" t="s">
        <v>23</v>
      </c>
    </row>
    <row r="2" spans="1:31">
      <c r="A2" t="s">
        <v>24</v>
      </c>
      <c r="B2" t="s">
        <v>25</v>
      </c>
      <c r="C2" s="1">
        <v>30403</v>
      </c>
      <c r="D2" t="s">
        <v>26</v>
      </c>
      <c r="H2" t="s">
        <v>58</v>
      </c>
      <c r="I2">
        <v>0</v>
      </c>
      <c r="J2" t="s">
        <v>106</v>
      </c>
      <c r="K2" t="s">
        <v>42</v>
      </c>
      <c r="L2" t="s">
        <v>47</v>
      </c>
      <c r="M2">
        <v>5</v>
      </c>
      <c r="N2">
        <v>1</v>
      </c>
      <c r="O2">
        <f>IF(N2=0,VLOOKUP(M2,'Grille Tarifaire '!$A$6:$E$14,4),VLOOKUP(M2,'Grille Tarifaire '!$A$6:$E$14,5))</f>
        <v>642.94000000000005</v>
      </c>
      <c r="P2" s="1">
        <v>41519</v>
      </c>
      <c r="Q2" s="20">
        <f t="shared" ref="Q2:Q15" si="0">IF(P2="","",P2+20)</f>
        <v>41539</v>
      </c>
      <c r="R2" s="1">
        <v>41883</v>
      </c>
      <c r="S2" s="20">
        <f t="shared" ref="S2:S18" si="1">IF(R2="","",R2+20)</f>
        <v>41903</v>
      </c>
      <c r="T2" s="21">
        <f>MONTH(S2)</f>
        <v>9</v>
      </c>
      <c r="U2" s="20">
        <f>S2+'Délai de reglement '!$B$6+VLOOKUP(H2,'Délai de reglement '!$A$5:$C$9,2)</f>
        <v>41909</v>
      </c>
      <c r="V2" s="28">
        <f>O2*VLOOKUP(H2,'Délai de reglement '!$A$5:$C$9,3)</f>
        <v>417.91100000000006</v>
      </c>
      <c r="W2" s="29"/>
      <c r="X2" s="35">
        <f>IFERROR(INDEX('Délai de reglement '!$B$13:$D$14,MATCH(J2,'Délai de reglement '!$A$13:$A$14,0),MATCH(H2,'Délai de reglement '!$B$12:$D$12,0)),"")+(IF(I2=0,U2,S2))</f>
        <v>41915</v>
      </c>
      <c r="Y2" s="36">
        <f>MONTH(X2)</f>
        <v>10</v>
      </c>
      <c r="Z2" s="21">
        <f>+O2*'Délai de reglement '!$E$13</f>
        <v>225.029</v>
      </c>
      <c r="AA2" s="30"/>
      <c r="AB2" s="1">
        <v>42254</v>
      </c>
      <c r="AC2" s="20">
        <f t="shared" ref="AC2:AC17" si="2">IF(AB2="","",AB2+20)</f>
        <v>42274</v>
      </c>
      <c r="AD2" s="22">
        <f>MONTH(AC2)</f>
        <v>9</v>
      </c>
      <c r="AE2" s="1">
        <v>42009</v>
      </c>
    </row>
    <row r="3" spans="1:31">
      <c r="A3" t="s">
        <v>27</v>
      </c>
      <c r="B3" t="s">
        <v>28</v>
      </c>
      <c r="H3" t="s">
        <v>59</v>
      </c>
      <c r="I3">
        <v>0</v>
      </c>
      <c r="J3" t="s">
        <v>106</v>
      </c>
      <c r="K3" t="s">
        <v>43</v>
      </c>
      <c r="L3" t="s">
        <v>48</v>
      </c>
      <c r="M3">
        <v>1</v>
      </c>
      <c r="N3">
        <v>0</v>
      </c>
      <c r="O3">
        <f>IF(N3=1,VLOOKUP(M3,'Grille Tarifaire '!$A$6:$E$14,4),VLOOKUP(M3,'Grille Tarifaire '!$A$6:$E$14,5))</f>
        <v>611.73</v>
      </c>
      <c r="P3" s="1">
        <v>41519</v>
      </c>
      <c r="Q3" s="20">
        <f t="shared" si="0"/>
        <v>41539</v>
      </c>
      <c r="R3" s="1">
        <v>41890</v>
      </c>
      <c r="S3" s="20">
        <f t="shared" si="1"/>
        <v>41910</v>
      </c>
      <c r="T3" s="21">
        <f t="shared" ref="T3:T21" si="3">MONTH(S3)</f>
        <v>9</v>
      </c>
      <c r="U3" s="20">
        <f>S3+'Délai de reglement '!$B$6+VLOOKUP(H3,'Délai de reglement '!$A$5:$C$9,2)</f>
        <v>41916</v>
      </c>
      <c r="V3" s="28">
        <f>O3*VLOOKUP(H3,'Délai de reglement '!$A$5:$C$9,3)</f>
        <v>397.62450000000001</v>
      </c>
      <c r="W3" s="29"/>
      <c r="X3" s="35">
        <f>IFERROR(INDEX('Délai de reglement '!$B$13:$D$14,MATCH(J3,'Délai de reglement '!$A$13:$A$14,0),MATCH(H3,'Délai de reglement '!$B$12:$D$12,0)),"")+(IF(I3=0,U3,S3))</f>
        <v>41926</v>
      </c>
      <c r="Y3" s="36">
        <f t="shared" ref="Y3:Y21" si="4">MONTH(X3)</f>
        <v>10</v>
      </c>
      <c r="Z3" s="21">
        <f>+O3*'Délai de reglement '!$E$13</f>
        <v>214.10550000000001</v>
      </c>
      <c r="AA3" s="30"/>
      <c r="AB3" s="1">
        <v>42254</v>
      </c>
      <c r="AC3" s="20">
        <f t="shared" si="2"/>
        <v>42274</v>
      </c>
      <c r="AD3" s="22">
        <f t="shared" ref="AD3:AD18" si="5">MONTH(AC3)</f>
        <v>9</v>
      </c>
      <c r="AE3" s="1">
        <v>42009</v>
      </c>
    </row>
    <row r="4" spans="1:31">
      <c r="A4" t="s">
        <v>27</v>
      </c>
      <c r="B4" t="s">
        <v>29</v>
      </c>
      <c r="H4" t="s">
        <v>60</v>
      </c>
      <c r="I4">
        <v>1</v>
      </c>
      <c r="K4" t="s">
        <v>43</v>
      </c>
      <c r="L4" t="s">
        <v>47</v>
      </c>
      <c r="M4">
        <v>1</v>
      </c>
      <c r="N4">
        <v>0</v>
      </c>
      <c r="O4">
        <f>IF(N4=1,VLOOKUP(M4,'Grille Tarifaire '!$A$6:$E$14,4),VLOOKUP(M4,'Grille Tarifaire '!$A$6:$E$14,5))</f>
        <v>611.73</v>
      </c>
      <c r="P4" s="1">
        <v>41524</v>
      </c>
      <c r="Q4" s="20">
        <f t="shared" si="0"/>
        <v>41544</v>
      </c>
      <c r="R4" s="1">
        <v>41897</v>
      </c>
      <c r="S4" s="20">
        <f t="shared" si="1"/>
        <v>41917</v>
      </c>
      <c r="T4" s="21">
        <f t="shared" si="3"/>
        <v>10</v>
      </c>
      <c r="U4" s="20">
        <f>S4+'Délai de reglement '!$B$6+VLOOKUP(H4,'Délai de reglement '!$A$5:$C$9,2)</f>
        <v>41935</v>
      </c>
      <c r="V4" s="28">
        <f>O4*VLOOKUP(H4,'Délai de reglement '!$A$5:$C$9,3)</f>
        <v>397.62450000000001</v>
      </c>
      <c r="W4" s="29"/>
      <c r="X4" s="35" t="e">
        <f>IFERROR(INDEX('Délai de reglement '!$B$13:$D$14,MATCH(J4,'Délai de reglement '!$A$13:$A$14,0),MATCH(H4,'Délai de reglement '!$B$12:$D$12,"")),"")+(IF(I4=0,U4,S4))</f>
        <v>#VALUE!</v>
      </c>
      <c r="Y4" s="36" t="e">
        <f t="shared" si="4"/>
        <v>#VALUE!</v>
      </c>
      <c r="Z4" s="21">
        <f>+O4*'Délai de reglement '!$E$13</f>
        <v>214.10550000000001</v>
      </c>
      <c r="AA4" s="30"/>
      <c r="AB4" s="1">
        <v>42261</v>
      </c>
      <c r="AC4" s="20">
        <f t="shared" si="2"/>
        <v>42281</v>
      </c>
      <c r="AD4" s="22">
        <f t="shared" si="5"/>
        <v>10</v>
      </c>
    </row>
    <row r="5" spans="1:31">
      <c r="A5" t="s">
        <v>27</v>
      </c>
      <c r="B5" t="s">
        <v>30</v>
      </c>
      <c r="H5" t="s">
        <v>58</v>
      </c>
      <c r="I5">
        <v>1</v>
      </c>
      <c r="K5" t="s">
        <v>43</v>
      </c>
      <c r="L5" t="s">
        <v>48</v>
      </c>
      <c r="M5">
        <v>1</v>
      </c>
      <c r="N5">
        <v>1</v>
      </c>
      <c r="O5">
        <f>IF(N5=1,VLOOKUP(M5,'Grille Tarifaire '!$A$6:$E$14,4),VLOOKUP(M5,'Grille Tarifaire '!$A$6:$E$14,5))</f>
        <v>589.85</v>
      </c>
      <c r="P5" s="1">
        <v>41524</v>
      </c>
      <c r="Q5" s="20">
        <f t="shared" si="0"/>
        <v>41544</v>
      </c>
      <c r="R5" s="1">
        <v>41897</v>
      </c>
      <c r="S5" s="20">
        <f t="shared" si="1"/>
        <v>41917</v>
      </c>
      <c r="T5" s="21">
        <f t="shared" si="3"/>
        <v>10</v>
      </c>
      <c r="U5" s="20">
        <f>S5+'Délai de reglement '!$B$6+VLOOKUP(H5,'Délai de reglement '!$A$5:$C$9,2)</f>
        <v>41923</v>
      </c>
      <c r="V5" s="28">
        <f>O5*VLOOKUP(H5,'Délai de reglement '!$A$5:$C$9,3)</f>
        <v>383.40250000000003</v>
      </c>
      <c r="W5" s="29"/>
      <c r="X5" s="35" t="e">
        <f>IFERROR(INDEX('Délai de reglement '!$B$13:$D$14,MATCH(J5,'Délai de reglement '!$A$13:$A$14,0),MATCH(H5,'Délai de reglement '!$B$12:$D$12,0)),"")+(IF(I5=0,U5,S5))</f>
        <v>#VALUE!</v>
      </c>
      <c r="Y5" s="36" t="e">
        <f t="shared" si="4"/>
        <v>#VALUE!</v>
      </c>
      <c r="Z5" s="21">
        <f>+O5*'Délai de reglement '!$E$13</f>
        <v>206.44749999999999</v>
      </c>
      <c r="AA5" s="30"/>
      <c r="AB5" s="1">
        <v>42261</v>
      </c>
      <c r="AC5" s="20">
        <f t="shared" si="2"/>
        <v>42281</v>
      </c>
      <c r="AD5" s="22">
        <f t="shared" si="5"/>
        <v>10</v>
      </c>
    </row>
    <row r="6" spans="1:31">
      <c r="A6" t="s">
        <v>31</v>
      </c>
      <c r="B6" t="s">
        <v>28</v>
      </c>
      <c r="H6" t="s">
        <v>58</v>
      </c>
      <c r="I6">
        <v>0</v>
      </c>
      <c r="J6" t="s">
        <v>107</v>
      </c>
      <c r="K6" t="s">
        <v>42</v>
      </c>
      <c r="L6" t="s">
        <v>47</v>
      </c>
      <c r="M6">
        <v>5</v>
      </c>
      <c r="N6">
        <v>1</v>
      </c>
      <c r="O6">
        <f>IF(N6=1,VLOOKUP(M6,'Grille Tarifaire '!$A$6:$E$14,4),VLOOKUP(M6,'Grille Tarifaire '!$A$6:$E$14,5))</f>
        <v>619.93999999999994</v>
      </c>
      <c r="P6" s="1">
        <v>41554</v>
      </c>
      <c r="Q6" s="20">
        <f t="shared" si="0"/>
        <v>41574</v>
      </c>
      <c r="R6" s="1">
        <v>41918</v>
      </c>
      <c r="S6" s="20">
        <f t="shared" si="1"/>
        <v>41938</v>
      </c>
      <c r="T6" s="21">
        <f t="shared" si="3"/>
        <v>10</v>
      </c>
      <c r="U6" s="20">
        <f>S6+'Délai de reglement '!$B$6+VLOOKUP(H6,'Délai de reglement '!$A$5:$C$9,2)</f>
        <v>41944</v>
      </c>
      <c r="V6" s="28">
        <f>O6*VLOOKUP(H6,'Délai de reglement '!$A$5:$C$9,3)</f>
        <v>402.96099999999996</v>
      </c>
      <c r="W6" s="29"/>
      <c r="X6" s="35">
        <f>IFERROR(INDEX('Délai de reglement '!$B$13:$D$14,MATCH(J6,'Délai de reglement '!$A$13:$A$14,0),MATCH(H6,'Délai de reglement '!$B$12:$D$12,0)),"")+(IF(I6=0,U6,S6))</f>
        <v>41951</v>
      </c>
      <c r="Y6" s="36">
        <f t="shared" si="4"/>
        <v>11</v>
      </c>
      <c r="Z6" s="21">
        <f>+O6*'Délai de reglement '!$E$13</f>
        <v>216.97899999999996</v>
      </c>
      <c r="AA6" s="30"/>
      <c r="AB6" s="1">
        <v>42268</v>
      </c>
      <c r="AC6" s="20">
        <f t="shared" si="2"/>
        <v>42288</v>
      </c>
      <c r="AD6" s="22">
        <f t="shared" si="5"/>
        <v>10</v>
      </c>
    </row>
    <row r="7" spans="1:31">
      <c r="A7" t="s">
        <v>32</v>
      </c>
      <c r="B7" t="s">
        <v>33</v>
      </c>
      <c r="H7" t="s">
        <v>59</v>
      </c>
      <c r="I7">
        <v>0</v>
      </c>
      <c r="J7" t="s">
        <v>107</v>
      </c>
      <c r="K7" t="s">
        <v>42</v>
      </c>
      <c r="L7" t="s">
        <v>47</v>
      </c>
      <c r="M7">
        <v>5</v>
      </c>
      <c r="N7">
        <v>0</v>
      </c>
      <c r="O7">
        <f>IF(N7=1,VLOOKUP(M7,'Grille Tarifaire '!$A$6:$E$14,4),VLOOKUP(M7,'Grille Tarifaire '!$A$6:$E$14,5))</f>
        <v>642.94000000000005</v>
      </c>
      <c r="P7" s="1">
        <v>41554</v>
      </c>
      <c r="Q7" s="20">
        <f t="shared" si="0"/>
        <v>41574</v>
      </c>
      <c r="R7" s="1">
        <v>41918</v>
      </c>
      <c r="S7" s="20">
        <f t="shared" si="1"/>
        <v>41938</v>
      </c>
      <c r="T7" s="21">
        <f t="shared" si="3"/>
        <v>10</v>
      </c>
      <c r="U7" s="20">
        <f>S7+'Délai de reglement '!$B$6+VLOOKUP(H7,'Délai de reglement '!$A$5:$C$9,2)</f>
        <v>41944</v>
      </c>
      <c r="V7" s="28">
        <f>O7*VLOOKUP(H7,'Délai de reglement '!$A$5:$C$9,3)</f>
        <v>417.91100000000006</v>
      </c>
      <c r="W7" s="29"/>
      <c r="X7" s="35">
        <f>IFERROR(INDEX('Délai de reglement '!$B$13:$D$14,MATCH(J7,'Délai de reglement '!$A$13:$A$14,0),MATCH(H7,'Délai de reglement '!$B$12:$D$12,0)),"")+(IF(I7=0,U7,S7))</f>
        <v>41952</v>
      </c>
      <c r="Y7" s="36">
        <f t="shared" si="4"/>
        <v>11</v>
      </c>
      <c r="Z7" s="21">
        <f>+O7*'Délai de reglement '!$E$13</f>
        <v>225.029</v>
      </c>
      <c r="AA7" s="30"/>
      <c r="AB7" s="1">
        <v>42268</v>
      </c>
      <c r="AC7" s="20">
        <f t="shared" si="2"/>
        <v>42288</v>
      </c>
      <c r="AD7" s="22">
        <f t="shared" si="5"/>
        <v>10</v>
      </c>
    </row>
    <row r="8" spans="1:31">
      <c r="A8" t="s">
        <v>50</v>
      </c>
      <c r="B8" t="s">
        <v>52</v>
      </c>
      <c r="H8" t="s">
        <v>60</v>
      </c>
      <c r="I8">
        <v>1</v>
      </c>
      <c r="K8" t="s">
        <v>42</v>
      </c>
      <c r="L8" t="s">
        <v>47</v>
      </c>
      <c r="M8">
        <v>5</v>
      </c>
      <c r="N8">
        <v>0</v>
      </c>
      <c r="O8">
        <f>IF(N8=1,VLOOKUP(M8,'Grille Tarifaire '!$A$6:$E$14,4),VLOOKUP(M8,'Grille Tarifaire '!$A$6:$E$14,5))</f>
        <v>642.94000000000005</v>
      </c>
      <c r="P8" s="1">
        <v>41561</v>
      </c>
      <c r="Q8" s="20">
        <f t="shared" si="0"/>
        <v>41581</v>
      </c>
      <c r="R8" s="1">
        <v>41925</v>
      </c>
      <c r="S8" s="20">
        <f t="shared" si="1"/>
        <v>41945</v>
      </c>
      <c r="T8" s="21">
        <f t="shared" si="3"/>
        <v>11</v>
      </c>
      <c r="U8" s="20">
        <f>S8+'Délai de reglement '!$B$6+VLOOKUP(H8,'Délai de reglement '!$A$5:$C$9,2)</f>
        <v>41963</v>
      </c>
      <c r="V8" s="28">
        <f>O8*VLOOKUP(H8,'Délai de reglement '!$A$5:$C$9,3)</f>
        <v>417.91100000000006</v>
      </c>
      <c r="W8" s="29"/>
      <c r="X8" s="35" t="e">
        <f>IFERROR(INDEX('Délai de reglement '!$B$13:$D$14,MATCH(J8,'Délai de reglement '!$A$13:$A$14,0),MATCH(H8,'Délai de reglement '!$B$12:$D$12,0)),"")+(IF(I8=0,U8,S8))</f>
        <v>#VALUE!</v>
      </c>
      <c r="Y8" s="36" t="e">
        <f t="shared" si="4"/>
        <v>#VALUE!</v>
      </c>
      <c r="Z8" s="21">
        <f>+O8*'Délai de reglement '!$E$13</f>
        <v>225.029</v>
      </c>
      <c r="AA8" s="30"/>
      <c r="AB8" s="1">
        <v>42275</v>
      </c>
      <c r="AC8" s="20">
        <f t="shared" si="2"/>
        <v>42295</v>
      </c>
      <c r="AD8" s="22">
        <f t="shared" si="5"/>
        <v>10</v>
      </c>
    </row>
    <row r="9" spans="1:31">
      <c r="A9" t="s">
        <v>51</v>
      </c>
      <c r="B9" t="s">
        <v>53</v>
      </c>
      <c r="H9" t="s">
        <v>58</v>
      </c>
      <c r="I9">
        <v>1</v>
      </c>
      <c r="K9" t="s">
        <v>42</v>
      </c>
      <c r="L9" t="s">
        <v>47</v>
      </c>
      <c r="M9">
        <v>5</v>
      </c>
      <c r="N9">
        <v>0</v>
      </c>
      <c r="O9">
        <f>IF(N9=1,VLOOKUP(M9,'Grille Tarifaire '!$A$6:$E$14,4),VLOOKUP(M9,'Grille Tarifaire '!$A$6:$E$14,5))</f>
        <v>642.94000000000005</v>
      </c>
      <c r="P9" s="1">
        <v>41561</v>
      </c>
      <c r="Q9" s="20">
        <f t="shared" si="0"/>
        <v>41581</v>
      </c>
      <c r="R9" s="1">
        <v>41925</v>
      </c>
      <c r="S9" s="20">
        <f t="shared" si="1"/>
        <v>41945</v>
      </c>
      <c r="T9" s="21">
        <f t="shared" si="3"/>
        <v>11</v>
      </c>
      <c r="U9" s="20">
        <f>S9+'Délai de reglement '!$B$6+VLOOKUP(H9,'Délai de reglement '!$A$5:$C$9,2)</f>
        <v>41951</v>
      </c>
      <c r="V9" s="28">
        <f>O9*VLOOKUP(H9,'Délai de reglement '!$A$5:$C$9,3)</f>
        <v>417.91100000000006</v>
      </c>
      <c r="W9" s="29"/>
      <c r="X9" s="35" t="e">
        <f>IFERROR(INDEX('Délai de reglement '!$B$13:$D$14,MATCH(J9,'Délai de reglement '!$A$13:$A$14,0),MATCH(H9,'Délai de reglement '!$B$12:$D$12,0)),"")+(IF(I9=0,U9,S9))</f>
        <v>#VALUE!</v>
      </c>
      <c r="Y9" s="36" t="e">
        <f t="shared" si="4"/>
        <v>#VALUE!</v>
      </c>
      <c r="Z9" s="21">
        <f>+O9*'Délai de reglement '!$E$13</f>
        <v>225.029</v>
      </c>
      <c r="AA9" s="30"/>
      <c r="AB9" s="1">
        <v>42275</v>
      </c>
      <c r="AC9" s="20">
        <f t="shared" si="2"/>
        <v>42295</v>
      </c>
      <c r="AD9" s="22">
        <f t="shared" si="5"/>
        <v>10</v>
      </c>
    </row>
    <row r="10" spans="1:31">
      <c r="A10" t="s">
        <v>63</v>
      </c>
      <c r="B10" t="s">
        <v>64</v>
      </c>
      <c r="H10" t="s">
        <v>58</v>
      </c>
      <c r="I10">
        <v>0</v>
      </c>
      <c r="J10" t="s">
        <v>106</v>
      </c>
      <c r="K10" t="s">
        <v>42</v>
      </c>
      <c r="L10" t="s">
        <v>48</v>
      </c>
      <c r="M10">
        <v>5</v>
      </c>
      <c r="N10">
        <v>0</v>
      </c>
      <c r="O10">
        <f>IF(N10=1,VLOOKUP(M10,'Grille Tarifaire '!$A$6:$E$14,4),VLOOKUP(M10,'Grille Tarifaire '!$A$6:$E$14,5))</f>
        <v>642.94000000000005</v>
      </c>
      <c r="P10" s="1">
        <v>41568</v>
      </c>
      <c r="Q10" s="20">
        <f t="shared" si="0"/>
        <v>41588</v>
      </c>
      <c r="R10" s="1">
        <v>41932</v>
      </c>
      <c r="S10" s="20">
        <f t="shared" si="1"/>
        <v>41952</v>
      </c>
      <c r="T10" s="21">
        <f t="shared" si="3"/>
        <v>11</v>
      </c>
      <c r="U10" s="20">
        <f>S10+'Délai de reglement '!$B$6+VLOOKUP(H10,'Délai de reglement '!$A$5:$C$9,2)</f>
        <v>41958</v>
      </c>
      <c r="V10" s="28">
        <f>O10*VLOOKUP(H10,'Délai de reglement '!$A$5:$C$9,3)</f>
        <v>417.91100000000006</v>
      </c>
      <c r="W10" s="29"/>
      <c r="X10" s="35">
        <f>IFERROR(INDEX('Délai de reglement '!$B$13:$D$14,MATCH(J10,'Délai de reglement '!$A$13:$A$14,0),MATCH(H10,'Délai de reglement '!$B$12:$D$12,0)),"")+(IF(I10=0,U10,S10))</f>
        <v>41964</v>
      </c>
      <c r="Y10" s="36">
        <f t="shared" si="4"/>
        <v>11</v>
      </c>
      <c r="Z10" s="21">
        <f>+O10*'Délai de reglement '!$E$13</f>
        <v>225.029</v>
      </c>
      <c r="AA10" s="30"/>
      <c r="AB10" s="1">
        <v>42282</v>
      </c>
      <c r="AC10" s="20">
        <f t="shared" si="2"/>
        <v>42302</v>
      </c>
      <c r="AD10" s="22">
        <f t="shared" si="5"/>
        <v>10</v>
      </c>
    </row>
    <row r="11" spans="1:31">
      <c r="A11" t="s">
        <v>65</v>
      </c>
      <c r="B11" t="s">
        <v>66</v>
      </c>
      <c r="H11" t="s">
        <v>60</v>
      </c>
      <c r="I11">
        <v>0</v>
      </c>
      <c r="J11" t="s">
        <v>107</v>
      </c>
      <c r="K11" t="s">
        <v>42</v>
      </c>
      <c r="L11" t="s">
        <v>48</v>
      </c>
      <c r="M11">
        <v>5</v>
      </c>
      <c r="N11">
        <v>0</v>
      </c>
      <c r="O11">
        <f>IF(N11=1,VLOOKUP(M11,'Grille Tarifaire '!$A$6:$E$14,4),VLOOKUP(M11,'Grille Tarifaire '!$A$6:$E$14,5))</f>
        <v>642.94000000000005</v>
      </c>
      <c r="P11" s="1">
        <v>41568</v>
      </c>
      <c r="Q11" s="20">
        <f t="shared" si="0"/>
        <v>41588</v>
      </c>
      <c r="R11" s="1">
        <v>41932</v>
      </c>
      <c r="S11" s="20">
        <f t="shared" si="1"/>
        <v>41952</v>
      </c>
      <c r="T11" s="21">
        <f t="shared" si="3"/>
        <v>11</v>
      </c>
      <c r="U11" s="20">
        <f>S11+'Délai de reglement '!$B$6+VLOOKUP(H11,'Délai de reglement '!$A$5:$C$9,2)</f>
        <v>41970</v>
      </c>
      <c r="V11" s="28">
        <f>O11*VLOOKUP(H11,'Délai de reglement '!$A$5:$C$9,3)</f>
        <v>417.91100000000006</v>
      </c>
      <c r="W11" s="29"/>
      <c r="X11" s="35">
        <f>IFERROR(INDEX('Délai de reglement '!$B$13:$D$14,MATCH(J11,'Délai de reglement '!$A$13:$A$14,0),MATCH(H11,'Délai de reglement '!$B$12:$D$12,0)),"")+(IF(I11=0,U11,S11))</f>
        <v>41976</v>
      </c>
      <c r="Y11" s="36">
        <f t="shared" si="4"/>
        <v>12</v>
      </c>
      <c r="Z11" s="21">
        <f>+O11*'Délai de reglement '!$E$13</f>
        <v>225.029</v>
      </c>
      <c r="AA11" s="30"/>
      <c r="AB11" s="1">
        <v>42282</v>
      </c>
      <c r="AC11" s="20">
        <f t="shared" si="2"/>
        <v>42302</v>
      </c>
      <c r="AD11" s="22">
        <f t="shared" si="5"/>
        <v>10</v>
      </c>
    </row>
    <row r="12" spans="1:31">
      <c r="A12" t="s">
        <v>67</v>
      </c>
      <c r="B12" t="s">
        <v>68</v>
      </c>
      <c r="H12" t="s">
        <v>60</v>
      </c>
      <c r="I12">
        <v>1</v>
      </c>
      <c r="K12" t="s">
        <v>43</v>
      </c>
      <c r="L12" t="s">
        <v>48</v>
      </c>
      <c r="M12">
        <v>1</v>
      </c>
      <c r="N12">
        <v>0</v>
      </c>
      <c r="O12">
        <f>IF(N12=1,VLOOKUP(M12,'Grille Tarifaire '!$A$6:$E$14,4),VLOOKUP(M12,'Grille Tarifaire '!$A$6:$E$14,5))</f>
        <v>611.73</v>
      </c>
      <c r="P12" s="1">
        <v>41568</v>
      </c>
      <c r="Q12" s="20">
        <f t="shared" si="0"/>
        <v>41588</v>
      </c>
      <c r="R12" s="1">
        <v>41932</v>
      </c>
      <c r="S12" s="20">
        <f t="shared" si="1"/>
        <v>41952</v>
      </c>
      <c r="T12" s="21">
        <f t="shared" si="3"/>
        <v>11</v>
      </c>
      <c r="U12" s="20">
        <f>S12+'Délai de reglement '!$B$6+VLOOKUP(H12,'Délai de reglement '!$A$5:$C$9,2)</f>
        <v>41970</v>
      </c>
      <c r="V12" s="28">
        <f>O12*VLOOKUP(H12,'Délai de reglement '!$A$5:$C$9,3)</f>
        <v>397.62450000000001</v>
      </c>
      <c r="W12" s="29"/>
      <c r="X12" s="35" t="e">
        <f>IFERROR(INDEX('Délai de reglement '!$B$13:$D$14,MATCH(J12,'Délai de reglement '!$A$13:$A$14,0),MATCH(H12,'Délai de reglement '!$B$12:$D$12,0)),"")+(IF(I12=0,U12,S12))</f>
        <v>#VALUE!</v>
      </c>
      <c r="Y12" s="36" t="e">
        <f t="shared" si="4"/>
        <v>#VALUE!</v>
      </c>
      <c r="Z12" s="21">
        <f>+O12*'Délai de reglement '!$E$13</f>
        <v>214.10550000000001</v>
      </c>
      <c r="AA12" s="30"/>
      <c r="AB12" s="1">
        <v>42282</v>
      </c>
      <c r="AC12" s="20">
        <f t="shared" si="2"/>
        <v>42302</v>
      </c>
      <c r="AD12" s="22">
        <f t="shared" si="5"/>
        <v>10</v>
      </c>
    </row>
    <row r="13" spans="1:31">
      <c r="A13" t="s">
        <v>76</v>
      </c>
      <c r="B13" t="s">
        <v>77</v>
      </c>
      <c r="H13" t="s">
        <v>58</v>
      </c>
      <c r="I13">
        <v>1</v>
      </c>
      <c r="K13" t="s">
        <v>43</v>
      </c>
      <c r="L13" t="s">
        <v>47</v>
      </c>
      <c r="M13">
        <v>1</v>
      </c>
      <c r="N13">
        <v>1</v>
      </c>
      <c r="O13">
        <f>IF(N13=1,VLOOKUP(M13,'Grille Tarifaire '!$A$6:$E$14,4),VLOOKUP(M13,'Grille Tarifaire '!$A$6:$E$14,5))</f>
        <v>589.85</v>
      </c>
      <c r="P13" s="1">
        <v>41575</v>
      </c>
      <c r="Q13" s="20">
        <f t="shared" si="0"/>
        <v>41595</v>
      </c>
      <c r="R13" s="1">
        <v>41939</v>
      </c>
      <c r="S13" s="20">
        <f t="shared" si="1"/>
        <v>41959</v>
      </c>
      <c r="T13" s="21">
        <f t="shared" si="3"/>
        <v>11</v>
      </c>
      <c r="U13" s="20">
        <f>S13+'Délai de reglement '!$B$6+VLOOKUP(H13,'Délai de reglement '!$A$5:$C$9,2)</f>
        <v>41965</v>
      </c>
      <c r="V13" s="28">
        <f>O13*VLOOKUP(H13,'Délai de reglement '!$A$5:$C$9,3)</f>
        <v>383.40250000000003</v>
      </c>
      <c r="W13" s="29"/>
      <c r="X13" s="35" t="e">
        <f>IFERROR(INDEX('Délai de reglement '!$B$13:$D$14,MATCH(J13,'Délai de reglement '!$A$13:$A$14,0),MATCH(H13,'Délai de reglement '!$B$12:$D$12,0)),"")+(IF(I13=0,U13,S13))</f>
        <v>#VALUE!</v>
      </c>
      <c r="Y13" s="36" t="e">
        <f t="shared" si="4"/>
        <v>#VALUE!</v>
      </c>
      <c r="Z13" s="21">
        <f>+O13*'Délai de reglement '!$E$13</f>
        <v>206.44749999999999</v>
      </c>
      <c r="AA13" s="30"/>
      <c r="AB13" s="1">
        <v>42289</v>
      </c>
      <c r="AC13" s="20">
        <f t="shared" si="2"/>
        <v>42309</v>
      </c>
      <c r="AD13" s="22">
        <f t="shared" si="5"/>
        <v>11</v>
      </c>
    </row>
    <row r="14" spans="1:31">
      <c r="A14" t="s">
        <v>78</v>
      </c>
      <c r="B14" t="s">
        <v>79</v>
      </c>
      <c r="H14" t="s">
        <v>58</v>
      </c>
      <c r="I14">
        <v>0</v>
      </c>
      <c r="J14" t="s">
        <v>106</v>
      </c>
      <c r="K14" t="s">
        <v>42</v>
      </c>
      <c r="L14" t="s">
        <v>48</v>
      </c>
      <c r="M14">
        <v>5</v>
      </c>
      <c r="N14">
        <v>0</v>
      </c>
      <c r="O14">
        <f>IF(N14=1,VLOOKUP(M14,'Grille Tarifaire '!$A$6:$E$14,4),VLOOKUP(M14,'Grille Tarifaire '!$A$6:$E$14,5))</f>
        <v>642.94000000000005</v>
      </c>
      <c r="P14" s="1">
        <v>41582</v>
      </c>
      <c r="Q14" s="20">
        <f t="shared" si="0"/>
        <v>41602</v>
      </c>
      <c r="R14" s="1">
        <v>41946</v>
      </c>
      <c r="S14" s="20">
        <f t="shared" si="1"/>
        <v>41966</v>
      </c>
      <c r="T14" s="21">
        <f t="shared" si="3"/>
        <v>11</v>
      </c>
      <c r="U14" s="20">
        <f>S14+'Délai de reglement '!$B$6+VLOOKUP(H14,'Délai de reglement '!$A$5:$C$9,2)</f>
        <v>41972</v>
      </c>
      <c r="V14" s="28">
        <f>O14*VLOOKUP(H14,'Délai de reglement '!$A$5:$C$9,3)</f>
        <v>417.91100000000006</v>
      </c>
      <c r="W14" s="29"/>
      <c r="X14" s="35">
        <f>IFERROR(INDEX('Délai de reglement '!$B$13:$D$14,MATCH(J14,'Délai de reglement '!$A$13:$A$14,0),MATCH(H14,'Délai de reglement '!$B$12:$D$12,0)),"")+(IF(I14=0,U14,S14))</f>
        <v>41978</v>
      </c>
      <c r="Y14" s="36">
        <f t="shared" si="4"/>
        <v>12</v>
      </c>
      <c r="Z14" s="21">
        <f>+O14*'Délai de reglement '!$E$13</f>
        <v>225.029</v>
      </c>
      <c r="AA14" s="30"/>
      <c r="AB14" s="1">
        <v>42296</v>
      </c>
      <c r="AC14" s="20">
        <f t="shared" si="2"/>
        <v>42316</v>
      </c>
      <c r="AD14" s="22">
        <f t="shared" si="5"/>
        <v>11</v>
      </c>
    </row>
    <row r="15" spans="1:31">
      <c r="A15" t="s">
        <v>80</v>
      </c>
      <c r="B15" t="s">
        <v>81</v>
      </c>
      <c r="H15" t="s">
        <v>58</v>
      </c>
      <c r="I15">
        <v>0</v>
      </c>
      <c r="J15" t="s">
        <v>106</v>
      </c>
      <c r="K15" t="s">
        <v>42</v>
      </c>
      <c r="L15" t="s">
        <v>48</v>
      </c>
      <c r="M15">
        <v>5</v>
      </c>
      <c r="N15">
        <v>0</v>
      </c>
      <c r="O15">
        <f>IF(N15=1,VLOOKUP(M15,'Grille Tarifaire '!$A$6:$E$14,4),VLOOKUP(M15,'Grille Tarifaire '!$A$6:$E$14,5))</f>
        <v>642.94000000000005</v>
      </c>
      <c r="P15" s="1">
        <v>41589</v>
      </c>
      <c r="Q15" s="20">
        <f t="shared" si="0"/>
        <v>41609</v>
      </c>
      <c r="R15" s="1">
        <v>41953</v>
      </c>
      <c r="S15" s="20">
        <f t="shared" si="1"/>
        <v>41973</v>
      </c>
      <c r="T15" s="21">
        <f t="shared" si="3"/>
        <v>11</v>
      </c>
      <c r="U15" s="20">
        <f>S15+'Délai de reglement '!$B$6+VLOOKUP(H15,'Délai de reglement '!$A$5:$C$9,2)</f>
        <v>41979</v>
      </c>
      <c r="V15" s="28">
        <f>O15*VLOOKUP(H15,'Délai de reglement '!$A$5:$C$9,3)</f>
        <v>417.91100000000006</v>
      </c>
      <c r="W15" s="29"/>
      <c r="X15" s="35">
        <f>IFERROR(INDEX('Délai de reglement '!$B$13:$D$14,MATCH(J15,'Délai de reglement '!$A$13:$A$14,0),MATCH(H15,'Délai de reglement '!$B$12:$D$12,0)),"")+(IF(I15=0,U15,S15))</f>
        <v>41985</v>
      </c>
      <c r="Y15" s="36">
        <f t="shared" si="4"/>
        <v>12</v>
      </c>
      <c r="Z15" s="21">
        <f>+O15*'Délai de reglement '!$E$13</f>
        <v>225.029</v>
      </c>
      <c r="AA15" s="30"/>
      <c r="AB15" s="1">
        <v>42303</v>
      </c>
      <c r="AC15" s="20">
        <f t="shared" si="2"/>
        <v>42323</v>
      </c>
      <c r="AD15" s="22">
        <f t="shared" si="5"/>
        <v>11</v>
      </c>
    </row>
    <row r="16" spans="1:31">
      <c r="A16" t="s">
        <v>87</v>
      </c>
      <c r="B16" t="s">
        <v>25</v>
      </c>
      <c r="H16" t="s">
        <v>58</v>
      </c>
      <c r="I16">
        <v>1</v>
      </c>
      <c r="K16" t="s">
        <v>42</v>
      </c>
      <c r="L16" t="s">
        <v>48</v>
      </c>
      <c r="M16">
        <v>5</v>
      </c>
      <c r="N16">
        <v>0</v>
      </c>
      <c r="O16">
        <f>IF(N16=1,VLOOKUP(M16,'Grille Tarifaire '!$A$6:$E$14,4),VLOOKUP(M16,'Grille Tarifaire '!$A$6:$E$14,5))</f>
        <v>642.94000000000005</v>
      </c>
      <c r="Q16" s="20" t="str">
        <f t="shared" ref="Q16:Q18" si="6">IF(P16="","",P16+20)</f>
        <v/>
      </c>
      <c r="R16" s="1">
        <v>41708</v>
      </c>
      <c r="S16" s="20">
        <f t="shared" si="1"/>
        <v>41728</v>
      </c>
      <c r="T16" s="21">
        <f t="shared" si="3"/>
        <v>3</v>
      </c>
      <c r="U16" s="20">
        <f>S16+'Délai de reglement '!$B$6+VLOOKUP(H16,'Délai de reglement '!$A$5:$C$9,2)</f>
        <v>41734</v>
      </c>
      <c r="V16" s="28">
        <f>O16*VLOOKUP(H16,'Délai de reglement '!$A$5:$C$9,3)</f>
        <v>417.91100000000006</v>
      </c>
      <c r="W16" s="29"/>
      <c r="X16" s="35" t="e">
        <f>IFERROR(INDEX('Délai de reglement '!$B$13:$D$14,MATCH(J16,'Délai de reglement '!$A$13:$A$14,0),MATCH(H16,'Délai de reglement '!$B$12:$D$12,0)),"")+(IF(I16=0,U16,S16))</f>
        <v>#VALUE!</v>
      </c>
      <c r="Y16" s="36" t="e">
        <f t="shared" si="4"/>
        <v>#VALUE!</v>
      </c>
      <c r="Z16" s="21">
        <f>+O16*'Délai de reglement '!$E$13</f>
        <v>225.029</v>
      </c>
      <c r="AA16" s="30"/>
      <c r="AB16" s="1">
        <v>42072</v>
      </c>
      <c r="AC16" s="20">
        <f t="shared" si="2"/>
        <v>42092</v>
      </c>
      <c r="AD16" s="22">
        <f t="shared" si="5"/>
        <v>3</v>
      </c>
      <c r="AE16" s="1">
        <v>41940</v>
      </c>
    </row>
    <row r="17" spans="1:31">
      <c r="A17" t="s">
        <v>87</v>
      </c>
      <c r="B17" t="s">
        <v>30</v>
      </c>
      <c r="H17" t="s">
        <v>58</v>
      </c>
      <c r="I17">
        <v>1</v>
      </c>
      <c r="K17" t="s">
        <v>42</v>
      </c>
      <c r="L17" t="s">
        <v>48</v>
      </c>
      <c r="M17">
        <v>5</v>
      </c>
      <c r="N17">
        <v>0</v>
      </c>
      <c r="O17">
        <f>IF(N17=1,VLOOKUP(M17,'Grille Tarifaire '!$A$6:$E$14,4),VLOOKUP(M17,'Grille Tarifaire '!$A$6:$E$14,5))</f>
        <v>642.94000000000005</v>
      </c>
      <c r="Q17" s="20" t="str">
        <f t="shared" si="6"/>
        <v/>
      </c>
      <c r="R17" s="1">
        <v>41708</v>
      </c>
      <c r="S17" s="20">
        <f t="shared" si="1"/>
        <v>41728</v>
      </c>
      <c r="T17" s="21">
        <f t="shared" si="3"/>
        <v>3</v>
      </c>
      <c r="U17" s="20">
        <f>S17+'Délai de reglement '!$B$6+VLOOKUP(H17,'Délai de reglement '!$A$5:$C$9,2)</f>
        <v>41734</v>
      </c>
      <c r="V17" s="28">
        <f>O17*VLOOKUP(H17,'Délai de reglement '!$A$5:$C$9,3)</f>
        <v>417.91100000000006</v>
      </c>
      <c r="W17" s="29"/>
      <c r="X17" s="35" t="e">
        <f>IFERROR(INDEX('Délai de reglement '!$B$13:$D$14,MATCH(J17,'Délai de reglement '!$A$13:$A$14,0),MATCH(H17,'Délai de reglement '!$B$12:$D$12,0)),"")+(IF(I17=0,U17,S17))</f>
        <v>#VALUE!</v>
      </c>
      <c r="Y17" s="36" t="e">
        <f t="shared" si="4"/>
        <v>#VALUE!</v>
      </c>
      <c r="Z17" s="21">
        <f>+O17*'Délai de reglement '!$E$13</f>
        <v>225.029</v>
      </c>
      <c r="AA17" s="30"/>
      <c r="AB17" s="1">
        <v>42072</v>
      </c>
      <c r="AC17" s="20">
        <f t="shared" si="2"/>
        <v>42092</v>
      </c>
      <c r="AD17" s="22">
        <f t="shared" si="5"/>
        <v>3</v>
      </c>
      <c r="AE17" s="1">
        <v>41940</v>
      </c>
    </row>
    <row r="18" spans="1:31">
      <c r="A18" t="s">
        <v>87</v>
      </c>
      <c r="B18" t="s">
        <v>29</v>
      </c>
      <c r="H18" t="s">
        <v>58</v>
      </c>
      <c r="I18">
        <v>0</v>
      </c>
      <c r="J18" t="s">
        <v>107</v>
      </c>
      <c r="K18" t="s">
        <v>42</v>
      </c>
      <c r="L18" t="s">
        <v>48</v>
      </c>
      <c r="M18">
        <v>5</v>
      </c>
      <c r="N18">
        <v>0</v>
      </c>
      <c r="O18">
        <f>IF(N18=1,VLOOKUP(M18,'Grille Tarifaire '!$A$6:$E$14,4),VLOOKUP(M18,'Grille Tarifaire '!$A$6:$E$14,5))</f>
        <v>642.94000000000005</v>
      </c>
      <c r="P18" s="1">
        <v>41348</v>
      </c>
      <c r="Q18" s="20">
        <f t="shared" si="6"/>
        <v>41368</v>
      </c>
      <c r="R18" s="1">
        <v>41708</v>
      </c>
      <c r="S18" s="20">
        <f t="shared" si="1"/>
        <v>41728</v>
      </c>
      <c r="T18" s="21">
        <f t="shared" si="3"/>
        <v>3</v>
      </c>
      <c r="U18" s="20">
        <f>S18+'Délai de reglement '!$B$6+VLOOKUP(H18,'Délai de reglement '!$A$5:$C$9,2)</f>
        <v>41734</v>
      </c>
      <c r="V18" s="28">
        <f>O18*VLOOKUP(H18,'Délai de reglement '!$A$5:$C$9,3)</f>
        <v>417.91100000000006</v>
      </c>
      <c r="W18" s="29"/>
      <c r="X18" s="35">
        <f>IFERROR(INDEX('Délai de reglement '!$B$13:$D$14,MATCH(J18,'Délai de reglement '!$A$13:$A$14,0),MATCH(H18,'Délai de reglement '!$B$12:$D$12,0)),"")+(IF(I18=0,U18,S18))</f>
        <v>41741</v>
      </c>
      <c r="Y18" s="36">
        <f t="shared" si="4"/>
        <v>4</v>
      </c>
      <c r="Z18" s="21">
        <f>+O18*'Délai de reglement '!$E$13</f>
        <v>225.029</v>
      </c>
      <c r="AA18" s="30"/>
      <c r="AB18" s="1">
        <v>42072</v>
      </c>
      <c r="AC18" s="20">
        <f>IF(AB18="","",AB18+20)</f>
        <v>42092</v>
      </c>
      <c r="AD18" s="22">
        <f t="shared" si="5"/>
        <v>3</v>
      </c>
      <c r="AE18" s="1">
        <v>41940</v>
      </c>
    </row>
    <row r="19" spans="1:31">
      <c r="A19" t="s">
        <v>88</v>
      </c>
      <c r="B19" t="s">
        <v>89</v>
      </c>
      <c r="H19" t="s">
        <v>58</v>
      </c>
      <c r="I19">
        <v>1</v>
      </c>
      <c r="K19" t="s">
        <v>42</v>
      </c>
      <c r="L19" t="s">
        <v>48</v>
      </c>
      <c r="M19">
        <v>5</v>
      </c>
      <c r="N19">
        <v>0</v>
      </c>
      <c r="O19">
        <f>IF(N19=1,VLOOKUP(M19,'Grille Tarifaire '!$A$6:$E$14,4),VLOOKUP(M19,'Grille Tarifaire '!$A$6:$E$14,5))</f>
        <v>642.94000000000005</v>
      </c>
      <c r="Q19" s="20" t="str">
        <f>IF(P19="","",P19+20)</f>
        <v/>
      </c>
      <c r="R19" s="1">
        <v>41960</v>
      </c>
      <c r="S19" s="20">
        <f>IF(R19="","",R19+20)</f>
        <v>41980</v>
      </c>
      <c r="T19" s="21">
        <f t="shared" si="3"/>
        <v>12</v>
      </c>
      <c r="U19" s="20">
        <f>S19+'Délai de reglement '!$B$6+VLOOKUP(H19,'Délai de reglement '!$A$5:$C$9,2)</f>
        <v>41986</v>
      </c>
      <c r="V19" s="28">
        <f>O19*VLOOKUP(H19,'Délai de reglement '!$A$5:$C$9,3)</f>
        <v>417.91100000000006</v>
      </c>
      <c r="W19" s="29"/>
      <c r="X19" s="35" t="e">
        <f>IFERROR(INDEX('Délai de reglement '!$B$13:$D$14,MATCH(J19,'Délai de reglement '!$A$13:$A$14,0),MATCH(H19,'Délai de reglement '!$B$12:$D$12,0)),"")+(IF(I19=0,U19,S19))</f>
        <v>#VALUE!</v>
      </c>
      <c r="Y19" s="36" t="e">
        <f t="shared" si="4"/>
        <v>#VALUE!</v>
      </c>
      <c r="Z19" s="21">
        <f>+O19*'Délai de reglement '!$E$13</f>
        <v>225.029</v>
      </c>
      <c r="AA19" s="30"/>
      <c r="AC19" s="1"/>
      <c r="AD19" s="14"/>
    </row>
    <row r="20" spans="1:31">
      <c r="A20" t="s">
        <v>76</v>
      </c>
      <c r="B20" t="s">
        <v>90</v>
      </c>
      <c r="H20" t="s">
        <v>58</v>
      </c>
      <c r="I20">
        <v>0</v>
      </c>
      <c r="J20" t="s">
        <v>107</v>
      </c>
      <c r="K20" t="s">
        <v>42</v>
      </c>
      <c r="L20" t="s">
        <v>91</v>
      </c>
      <c r="M20">
        <v>5</v>
      </c>
      <c r="N20">
        <v>0</v>
      </c>
      <c r="O20">
        <f>IF(N20=1,VLOOKUP(M20,'Grille Tarifaire '!$A$6:$E$14,4),VLOOKUP(M20,'Grille Tarifaire '!$A$6:$E$14,5))</f>
        <v>642.94000000000005</v>
      </c>
      <c r="Q20" s="1"/>
      <c r="R20" s="1">
        <v>41673</v>
      </c>
      <c r="S20" s="20">
        <f>IF(R20="","",R20+20)</f>
        <v>41693</v>
      </c>
      <c r="T20" s="21">
        <f t="shared" si="3"/>
        <v>2</v>
      </c>
      <c r="U20" s="20">
        <f>S20+'Délai de reglement '!$B$6+VLOOKUP(H20,'Délai de reglement '!$A$5:$C$9,2)</f>
        <v>41699</v>
      </c>
      <c r="V20" s="28">
        <f>O20*VLOOKUP(H20,'Délai de reglement '!$A$5:$C$9,3)</f>
        <v>417.91100000000006</v>
      </c>
      <c r="W20" s="29"/>
      <c r="X20" s="35">
        <f>IFERROR(INDEX('Délai de reglement '!$B$13:$D$14,MATCH(J20,'Délai de reglement '!$A$13:$A$14,0),MATCH(H20,'Délai de reglement '!$B$12:$D$12,0)),"")+(IF(I20=0,U20,S20))</f>
        <v>41706</v>
      </c>
      <c r="Y20" s="36">
        <f t="shared" si="4"/>
        <v>3</v>
      </c>
      <c r="Z20" s="21">
        <f>+O20*'Délai de reglement '!$E$13</f>
        <v>225.029</v>
      </c>
      <c r="AA20" s="30"/>
      <c r="AC20" s="1"/>
      <c r="AD20" s="14"/>
    </row>
    <row r="21" spans="1:31">
      <c r="A21" t="s">
        <v>76</v>
      </c>
      <c r="B21" t="s">
        <v>92</v>
      </c>
      <c r="H21" t="s">
        <v>58</v>
      </c>
      <c r="I21">
        <v>1</v>
      </c>
      <c r="K21" t="s">
        <v>42</v>
      </c>
      <c r="L21" t="s">
        <v>48</v>
      </c>
      <c r="M21">
        <v>5</v>
      </c>
      <c r="N21">
        <v>0</v>
      </c>
      <c r="O21">
        <f>IF(N21=1,VLOOKUP(M21,'Grille Tarifaire '!$A$6:$E$14,4),VLOOKUP(M21,'Grille Tarifaire '!$A$6:$E$14,5))</f>
        <v>642.94000000000005</v>
      </c>
      <c r="Q21" s="1"/>
      <c r="R21" s="1">
        <v>41645</v>
      </c>
      <c r="S21" s="20">
        <f>IF(R21="","",R21+20)</f>
        <v>41665</v>
      </c>
      <c r="T21" s="21">
        <f t="shared" si="3"/>
        <v>1</v>
      </c>
      <c r="U21" s="20">
        <f>S21+'Délai de reglement '!$B$6+VLOOKUP(H21,'Délai de reglement '!$A$5:$C$9,2)</f>
        <v>41671</v>
      </c>
      <c r="V21" s="28">
        <f>O21*VLOOKUP(H21,'Délai de reglement '!$A$5:$C$9,3)</f>
        <v>417.91100000000006</v>
      </c>
      <c r="W21" s="29"/>
      <c r="X21" s="35" t="e">
        <f>IFERROR(INDEX('Délai de reglement '!$B$13:$D$14,MATCH(J21,'Délai de reglement '!$A$13:$A$14,0),MATCH(H21,'Délai de reglement '!$B$12:$D$12,0)),"")+(IF(I21=0,U21,S21))</f>
        <v>#VALUE!</v>
      </c>
      <c r="Y21" s="36" t="e">
        <f t="shared" si="4"/>
        <v>#VALUE!</v>
      </c>
      <c r="Z21" s="21">
        <f>+O21*'Délai de reglement '!$E$13</f>
        <v>225.029</v>
      </c>
      <c r="AA21" s="30"/>
      <c r="AC21" s="1"/>
      <c r="AD21" s="14"/>
    </row>
    <row r="22" spans="1:31">
      <c r="Q22" s="1"/>
      <c r="AC22" s="1"/>
      <c r="AD22" s="14"/>
    </row>
    <row r="23" spans="1:31">
      <c r="Q23" s="1"/>
      <c r="AC23" s="1"/>
      <c r="AD23" s="14"/>
    </row>
    <row r="24" spans="1:31">
      <c r="Q24" s="1"/>
      <c r="AC24" s="1"/>
    </row>
    <row r="25" spans="1:31">
      <c r="Q25" s="1"/>
      <c r="AC25" s="1"/>
    </row>
    <row r="26" spans="1:31">
      <c r="Q26" s="1"/>
      <c r="AC26" s="1"/>
    </row>
    <row r="27" spans="1:31">
      <c r="Q27" s="1"/>
      <c r="AC27" s="1"/>
    </row>
    <row r="28" spans="1:31">
      <c r="AC28" s="1"/>
    </row>
    <row r="29" spans="1:31">
      <c r="AC29" s="1"/>
    </row>
    <row r="30" spans="1:31">
      <c r="AC30" s="1"/>
    </row>
    <row r="31" spans="1:31">
      <c r="AC31" s="1"/>
    </row>
    <row r="32" spans="1:31">
      <c r="AC32" s="1"/>
    </row>
    <row r="33" spans="29:29">
      <c r="AC33" s="1"/>
    </row>
    <row r="34" spans="29:29">
      <c r="AC34" s="1"/>
    </row>
    <row r="35" spans="29:29">
      <c r="AC35" s="1"/>
    </row>
    <row r="36" spans="29:29">
      <c r="AC36" s="1"/>
    </row>
    <row r="37" spans="29:29">
      <c r="AC37" s="1"/>
    </row>
    <row r="38" spans="29:29">
      <c r="AC38" s="1"/>
    </row>
    <row r="39" spans="29:29">
      <c r="AC39" s="1"/>
    </row>
    <row r="40" spans="29:29">
      <c r="AC40" s="1"/>
    </row>
    <row r="41" spans="29:29">
      <c r="AC41" s="1"/>
    </row>
    <row r="42" spans="29:29">
      <c r="AC42" s="1"/>
    </row>
    <row r="43" spans="29:29">
      <c r="AC43" s="1"/>
    </row>
    <row r="44" spans="29:29">
      <c r="AC44" s="1"/>
    </row>
    <row r="45" spans="29:29">
      <c r="AC45" s="1"/>
    </row>
    <row r="46" spans="29:29">
      <c r="AC46" s="1"/>
    </row>
    <row r="47" spans="29:29">
      <c r="AC47" s="1"/>
    </row>
    <row r="48" spans="29:29">
      <c r="AC48" s="1"/>
    </row>
    <row r="49" spans="29:29">
      <c r="AC49" s="1"/>
    </row>
    <row r="50" spans="29:29">
      <c r="AC50" s="1"/>
    </row>
    <row r="51" spans="29:29">
      <c r="AC51" s="1"/>
    </row>
    <row r="52" spans="29:29">
      <c r="AC52" s="1"/>
    </row>
    <row r="53" spans="29:29">
      <c r="AC53" s="1"/>
    </row>
    <row r="54" spans="29:29">
      <c r="AC54" s="1"/>
    </row>
    <row r="55" spans="29:29">
      <c r="AC55" s="1"/>
    </row>
    <row r="56" spans="29:29">
      <c r="AC56" s="1"/>
    </row>
    <row r="57" spans="29:29">
      <c r="AC57" s="1"/>
    </row>
    <row r="58" spans="29:29">
      <c r="AC58" s="1"/>
    </row>
    <row r="59" spans="29:29">
      <c r="AC59" s="1"/>
    </row>
    <row r="60" spans="29:29">
      <c r="AC60" s="1"/>
    </row>
    <row r="61" spans="29:29">
      <c r="AC61" s="1"/>
    </row>
    <row r="62" spans="29:29">
      <c r="AC62" s="1"/>
    </row>
    <row r="63" spans="29:29">
      <c r="AC63" s="1"/>
    </row>
    <row r="64" spans="29:29">
      <c r="AC64" s="1"/>
    </row>
    <row r="65" spans="29:29">
      <c r="AC65" s="1"/>
    </row>
    <row r="66" spans="29:29">
      <c r="AC66" s="1"/>
    </row>
    <row r="67" spans="29:29">
      <c r="AC67" s="1"/>
    </row>
    <row r="68" spans="29:29">
      <c r="AC68" s="1"/>
    </row>
    <row r="69" spans="29:29">
      <c r="AC69" s="1"/>
    </row>
    <row r="70" spans="29:29">
      <c r="AC70" s="1"/>
    </row>
    <row r="71" spans="29:29">
      <c r="AC71" s="1"/>
    </row>
    <row r="72" spans="29:29">
      <c r="AC72" s="1"/>
    </row>
    <row r="73" spans="29:29">
      <c r="AC73" s="1"/>
    </row>
    <row r="74" spans="29:29">
      <c r="AC74" s="1"/>
    </row>
    <row r="75" spans="29:29">
      <c r="AC75" s="1"/>
    </row>
    <row r="76" spans="29:29">
      <c r="AC76" s="1"/>
    </row>
    <row r="77" spans="29:29">
      <c r="AC77" s="1"/>
    </row>
    <row r="78" spans="29:29">
      <c r="AC78" s="1"/>
    </row>
    <row r="79" spans="29:29">
      <c r="AC79" s="1"/>
    </row>
    <row r="80" spans="29:29">
      <c r="AC80" s="1"/>
    </row>
    <row r="81" spans="29:29">
      <c r="AC81" s="1"/>
    </row>
    <row r="82" spans="29:29">
      <c r="AC82" s="1"/>
    </row>
    <row r="83" spans="29:29">
      <c r="AC83" s="1"/>
    </row>
    <row r="84" spans="29:29">
      <c r="AC84" s="1"/>
    </row>
    <row r="85" spans="29:29">
      <c r="AC85" s="1"/>
    </row>
    <row r="86" spans="29:29">
      <c r="AC86" s="1"/>
    </row>
    <row r="87" spans="29:29">
      <c r="AC87" s="1"/>
    </row>
    <row r="88" spans="29:29">
      <c r="AC88" s="1"/>
    </row>
    <row r="89" spans="29:29">
      <c r="AC89" s="1"/>
    </row>
    <row r="90" spans="29:29">
      <c r="AC90" s="1"/>
    </row>
    <row r="91" spans="29:29">
      <c r="AC91" s="1"/>
    </row>
    <row r="92" spans="29:29">
      <c r="AC92" s="1"/>
    </row>
    <row r="93" spans="29:29">
      <c r="AC93" s="1"/>
    </row>
    <row r="94" spans="29:29">
      <c r="AC94" s="1"/>
    </row>
    <row r="95" spans="29:29">
      <c r="AC95" s="1"/>
    </row>
    <row r="96" spans="29:29">
      <c r="AC96" s="1"/>
    </row>
    <row r="97" spans="29:29">
      <c r="AC97" s="1"/>
    </row>
    <row r="98" spans="29:29">
      <c r="AC98" s="1"/>
    </row>
    <row r="99" spans="29:29">
      <c r="AC99" s="1"/>
    </row>
    <row r="100" spans="29:29">
      <c r="AC100" s="1"/>
    </row>
    <row r="101" spans="29:29">
      <c r="AC101" s="1"/>
    </row>
    <row r="102" spans="29:29">
      <c r="AC102" s="1"/>
    </row>
    <row r="103" spans="29:29">
      <c r="AC103" s="1"/>
    </row>
    <row r="104" spans="29:29">
      <c r="AC104" s="1"/>
    </row>
    <row r="105" spans="29:29">
      <c r="AC105" s="1"/>
    </row>
    <row r="106" spans="29:29">
      <c r="AC106" s="1"/>
    </row>
    <row r="107" spans="29:29">
      <c r="AC107" s="1"/>
    </row>
    <row r="108" spans="29:29">
      <c r="AC108" s="1"/>
    </row>
    <row r="109" spans="29:29">
      <c r="AC109" s="1"/>
    </row>
    <row r="110" spans="29:29">
      <c r="AC110" s="1"/>
    </row>
    <row r="111" spans="29:29">
      <c r="AC111" s="1"/>
    </row>
    <row r="112" spans="29:29">
      <c r="AC112" s="1"/>
    </row>
    <row r="113" spans="29:29">
      <c r="AC113" s="1"/>
    </row>
    <row r="114" spans="29:29">
      <c r="AC114" s="1"/>
    </row>
    <row r="115" spans="29:29">
      <c r="AC115" s="1"/>
    </row>
    <row r="116" spans="29:29">
      <c r="AC116" s="1"/>
    </row>
    <row r="117" spans="29:29">
      <c r="AC117" s="1"/>
    </row>
    <row r="118" spans="29:29">
      <c r="AC118" s="1"/>
    </row>
    <row r="119" spans="29:29">
      <c r="AC119" s="1"/>
    </row>
    <row r="120" spans="29:29">
      <c r="AC120" s="1"/>
    </row>
    <row r="121" spans="29:29">
      <c r="AC121" s="1"/>
    </row>
    <row r="122" spans="29:29">
      <c r="AC122" s="1"/>
    </row>
    <row r="123" spans="29:29">
      <c r="AC123" s="1"/>
    </row>
    <row r="124" spans="29:29">
      <c r="AC124" s="1"/>
    </row>
    <row r="125" spans="29:29">
      <c r="AC125" s="1"/>
    </row>
    <row r="126" spans="29:29">
      <c r="AC126" s="1"/>
    </row>
    <row r="127" spans="29:29">
      <c r="AC127" s="1"/>
    </row>
    <row r="128" spans="29:29">
      <c r="AC128" s="1"/>
    </row>
    <row r="129" spans="29:29">
      <c r="AC129" s="1"/>
    </row>
    <row r="130" spans="29:29">
      <c r="AC130" s="1"/>
    </row>
    <row r="131" spans="29:29">
      <c r="AC131" s="1"/>
    </row>
    <row r="132" spans="29:29">
      <c r="AC132" s="1"/>
    </row>
    <row r="133" spans="29:29">
      <c r="AC133" s="1"/>
    </row>
    <row r="134" spans="29:29">
      <c r="AC134" s="1"/>
    </row>
    <row r="135" spans="29:29">
      <c r="AC135" s="1"/>
    </row>
    <row r="136" spans="29:29">
      <c r="AC136" s="1"/>
    </row>
    <row r="137" spans="29:29">
      <c r="AC137" s="1"/>
    </row>
    <row r="138" spans="29:29">
      <c r="AC138" s="1"/>
    </row>
    <row r="139" spans="29:29">
      <c r="AC139" s="1"/>
    </row>
    <row r="140" spans="29:29">
      <c r="AC140" s="1"/>
    </row>
    <row r="141" spans="29:29">
      <c r="AC141" s="1"/>
    </row>
    <row r="142" spans="29:29">
      <c r="AC142" s="1"/>
    </row>
    <row r="143" spans="29:29">
      <c r="AC143" s="1"/>
    </row>
    <row r="144" spans="29:29">
      <c r="AC144" s="1"/>
    </row>
    <row r="145" spans="29:29">
      <c r="AC145" s="1"/>
    </row>
    <row r="146" spans="29:29">
      <c r="AC146" s="1"/>
    </row>
    <row r="147" spans="29:29">
      <c r="AC147" s="1"/>
    </row>
    <row r="148" spans="29:29">
      <c r="AC148" s="1"/>
    </row>
    <row r="149" spans="29:29">
      <c r="AC149" s="1"/>
    </row>
    <row r="150" spans="29:29">
      <c r="AC150" s="1"/>
    </row>
    <row r="151" spans="29:29">
      <c r="AC151" s="1"/>
    </row>
    <row r="152" spans="29:29">
      <c r="AC152" s="1"/>
    </row>
    <row r="153" spans="29:29">
      <c r="AC153" s="1"/>
    </row>
    <row r="154" spans="29:29">
      <c r="AC154" s="1"/>
    </row>
    <row r="155" spans="29:29">
      <c r="AC155" s="1"/>
    </row>
    <row r="156" spans="29:29">
      <c r="AC156" s="1"/>
    </row>
    <row r="157" spans="29:29">
      <c r="AC157" s="1"/>
    </row>
    <row r="158" spans="29:29">
      <c r="AC158" s="1"/>
    </row>
    <row r="159" spans="29:29">
      <c r="AC159" s="1"/>
    </row>
    <row r="160" spans="29:29">
      <c r="AC160" s="1"/>
    </row>
    <row r="161" spans="29:29">
      <c r="AC161" s="1"/>
    </row>
    <row r="162" spans="29:29">
      <c r="AC162" s="1"/>
    </row>
    <row r="163" spans="29:29">
      <c r="AC163" s="1"/>
    </row>
    <row r="164" spans="29:29">
      <c r="AC164" s="1"/>
    </row>
    <row r="165" spans="29:29">
      <c r="AC165" s="1"/>
    </row>
    <row r="166" spans="29:29">
      <c r="AC166" s="1"/>
    </row>
    <row r="167" spans="29:29">
      <c r="AC167" s="1"/>
    </row>
    <row r="168" spans="29:29">
      <c r="AC168" s="1"/>
    </row>
    <row r="169" spans="29:29">
      <c r="AC169" s="1"/>
    </row>
    <row r="170" spans="29:29">
      <c r="AC170" s="1"/>
    </row>
    <row r="171" spans="29:29">
      <c r="AC171" s="1"/>
    </row>
    <row r="172" spans="29:29">
      <c r="AC172" s="1"/>
    </row>
    <row r="173" spans="29:29">
      <c r="AC173" s="1"/>
    </row>
    <row r="174" spans="29:29">
      <c r="AC174" s="1"/>
    </row>
    <row r="175" spans="29:29">
      <c r="AC175" s="1"/>
    </row>
    <row r="176" spans="29:29">
      <c r="AC176" s="1"/>
    </row>
    <row r="177" spans="29:29">
      <c r="AC177" s="1"/>
    </row>
    <row r="178" spans="29:29">
      <c r="AC178" s="1"/>
    </row>
    <row r="179" spans="29:29">
      <c r="AC179" s="1"/>
    </row>
    <row r="180" spans="29:29">
      <c r="AC180" s="1"/>
    </row>
    <row r="181" spans="29:29">
      <c r="AC181" s="1"/>
    </row>
    <row r="182" spans="29:29">
      <c r="AC182" s="1"/>
    </row>
    <row r="183" spans="29:29">
      <c r="AC183" s="1"/>
    </row>
    <row r="184" spans="29:29">
      <c r="AC184" s="1"/>
    </row>
    <row r="185" spans="29:29">
      <c r="AC185" s="1"/>
    </row>
    <row r="186" spans="29:29">
      <c r="AC186" s="1"/>
    </row>
    <row r="187" spans="29:29">
      <c r="AC187" s="1"/>
    </row>
    <row r="188" spans="29:29">
      <c r="AC188" s="1"/>
    </row>
    <row r="189" spans="29:29">
      <c r="AC189" s="1"/>
    </row>
    <row r="190" spans="29:29">
      <c r="AC190" s="1"/>
    </row>
    <row r="191" spans="29:29">
      <c r="AC191" s="1"/>
    </row>
    <row r="192" spans="29:29">
      <c r="AC192" s="1"/>
    </row>
    <row r="193" spans="29:29">
      <c r="AC193" s="1"/>
    </row>
    <row r="194" spans="29:29">
      <c r="AC194" s="1"/>
    </row>
    <row r="195" spans="29:29">
      <c r="AC195" s="1"/>
    </row>
    <row r="196" spans="29:29">
      <c r="AC196" s="1"/>
    </row>
    <row r="197" spans="29:29">
      <c r="AC197" s="1"/>
    </row>
    <row r="198" spans="29:29">
      <c r="AC198" s="1"/>
    </row>
    <row r="199" spans="29:29">
      <c r="AC199" s="1"/>
    </row>
    <row r="200" spans="29:29">
      <c r="AC200" s="1"/>
    </row>
    <row r="201" spans="29:29">
      <c r="AC201" s="1"/>
    </row>
    <row r="202" spans="29:29">
      <c r="AC202" s="1"/>
    </row>
    <row r="203" spans="29:29">
      <c r="AC203" s="1"/>
    </row>
    <row r="204" spans="29:29">
      <c r="AC204" s="1"/>
    </row>
    <row r="205" spans="29:29">
      <c r="AC205" s="1"/>
    </row>
    <row r="206" spans="29:29">
      <c r="AC206" s="1"/>
    </row>
    <row r="207" spans="29:29">
      <c r="AC207" s="1"/>
    </row>
    <row r="208" spans="29:29">
      <c r="AC208" s="1"/>
    </row>
    <row r="209" spans="29:29">
      <c r="AC209" s="1"/>
    </row>
    <row r="210" spans="29:29">
      <c r="AC210" s="1"/>
    </row>
    <row r="211" spans="29:29">
      <c r="AC211" s="1"/>
    </row>
    <row r="212" spans="29:29">
      <c r="AC212" s="1"/>
    </row>
    <row r="213" spans="29:29">
      <c r="AC213" s="1"/>
    </row>
    <row r="214" spans="29:29">
      <c r="AC214" s="1"/>
    </row>
    <row r="215" spans="29:29">
      <c r="AC215" s="1"/>
    </row>
    <row r="216" spans="29:29">
      <c r="AC216" s="1"/>
    </row>
    <row r="217" spans="29:29">
      <c r="AC217" s="1"/>
    </row>
    <row r="218" spans="29:29">
      <c r="AC218" s="1"/>
    </row>
    <row r="219" spans="29:29">
      <c r="AC219" s="1"/>
    </row>
    <row r="220" spans="29:29">
      <c r="AC220" s="1"/>
    </row>
    <row r="221" spans="29:29">
      <c r="AC221" s="1"/>
    </row>
    <row r="222" spans="29:29">
      <c r="AC222" s="1"/>
    </row>
    <row r="223" spans="29:29">
      <c r="AC223" s="1"/>
    </row>
    <row r="224" spans="29:29">
      <c r="AC224" s="1"/>
    </row>
    <row r="225" spans="29:29">
      <c r="AC225" s="1"/>
    </row>
    <row r="226" spans="29:29">
      <c r="AC226" s="1"/>
    </row>
    <row r="227" spans="29:29">
      <c r="AC227" s="1"/>
    </row>
    <row r="228" spans="29:29">
      <c r="AC228" s="1"/>
    </row>
    <row r="229" spans="29:29">
      <c r="AC229" s="1"/>
    </row>
    <row r="230" spans="29:29">
      <c r="AC230" s="1"/>
    </row>
    <row r="231" spans="29:29">
      <c r="AC231" s="1"/>
    </row>
    <row r="232" spans="29:29">
      <c r="AC232" s="1"/>
    </row>
    <row r="233" spans="29:29">
      <c r="AC233" s="1"/>
    </row>
    <row r="234" spans="29:29">
      <c r="AC234" s="1"/>
    </row>
    <row r="235" spans="29:29">
      <c r="AC235" s="1"/>
    </row>
    <row r="236" spans="29:29">
      <c r="AC236" s="1"/>
    </row>
    <row r="237" spans="29:29">
      <c r="AC237" s="1"/>
    </row>
    <row r="238" spans="29:29">
      <c r="AC238" s="1"/>
    </row>
    <row r="239" spans="29:29">
      <c r="AC239" s="1"/>
    </row>
    <row r="240" spans="29:29">
      <c r="AC240" s="1"/>
    </row>
    <row r="241" spans="29:29">
      <c r="AC241" s="1"/>
    </row>
    <row r="242" spans="29:29">
      <c r="AC242" s="1"/>
    </row>
    <row r="243" spans="29:29">
      <c r="AC243" s="1"/>
    </row>
    <row r="244" spans="29:29">
      <c r="AC244" s="1"/>
    </row>
    <row r="245" spans="29:29">
      <c r="AC245" s="1"/>
    </row>
    <row r="246" spans="29:29">
      <c r="AC246" s="1"/>
    </row>
    <row r="247" spans="29:29">
      <c r="AC247" s="1"/>
    </row>
    <row r="248" spans="29:29">
      <c r="AC248" s="1"/>
    </row>
    <row r="249" spans="29:29">
      <c r="AC249" s="1"/>
    </row>
    <row r="250" spans="29:29">
      <c r="AC250" s="1"/>
    </row>
    <row r="251" spans="29:29">
      <c r="AC251" s="1"/>
    </row>
    <row r="252" spans="29:29">
      <c r="AC252" s="1"/>
    </row>
    <row r="253" spans="29:29">
      <c r="AC253" s="1"/>
    </row>
    <row r="254" spans="29:29">
      <c r="AC254" s="1"/>
    </row>
    <row r="255" spans="29:29">
      <c r="AC255" s="1"/>
    </row>
    <row r="256" spans="29:29">
      <c r="AC256" s="1"/>
    </row>
    <row r="257" spans="29:29">
      <c r="AC257" s="1"/>
    </row>
    <row r="258" spans="29:29">
      <c r="AC258" s="1"/>
    </row>
    <row r="259" spans="29:29">
      <c r="AC259" s="1"/>
    </row>
    <row r="260" spans="29:29">
      <c r="AC260" s="1"/>
    </row>
    <row r="261" spans="29:29">
      <c r="AC261" s="1"/>
    </row>
    <row r="262" spans="29:29">
      <c r="AC262" s="1"/>
    </row>
    <row r="263" spans="29:29">
      <c r="AC263" s="1"/>
    </row>
    <row r="264" spans="29:29">
      <c r="AC264" s="1"/>
    </row>
    <row r="265" spans="29:29">
      <c r="AC265" s="1"/>
    </row>
    <row r="266" spans="29:29">
      <c r="AC266" s="1"/>
    </row>
    <row r="267" spans="29:29">
      <c r="AC267" s="1"/>
    </row>
    <row r="268" spans="29:29">
      <c r="AC268" s="1"/>
    </row>
    <row r="269" spans="29:29">
      <c r="AC269" s="1"/>
    </row>
    <row r="270" spans="29:29">
      <c r="AC270" s="1"/>
    </row>
    <row r="271" spans="29:29">
      <c r="AC271" s="1"/>
    </row>
    <row r="272" spans="29:29">
      <c r="AC272" s="1"/>
    </row>
    <row r="273" spans="29:29">
      <c r="AC273" s="1"/>
    </row>
    <row r="274" spans="29:29">
      <c r="AC274" s="1"/>
    </row>
    <row r="275" spans="29:29">
      <c r="AC275" s="1"/>
    </row>
    <row r="276" spans="29:29">
      <c r="AC276" s="1"/>
    </row>
    <row r="277" spans="29:29">
      <c r="AC277" s="1"/>
    </row>
    <row r="278" spans="29:29">
      <c r="AC278" s="1"/>
    </row>
    <row r="279" spans="29:29">
      <c r="AC279" s="1"/>
    </row>
    <row r="280" spans="29:29">
      <c r="AC280" s="1"/>
    </row>
    <row r="281" spans="29:29">
      <c r="AC281" s="1"/>
    </row>
    <row r="282" spans="29:29">
      <c r="AC282" s="1"/>
    </row>
    <row r="283" spans="29:29">
      <c r="AC283" s="1"/>
    </row>
    <row r="284" spans="29:29">
      <c r="AC284" s="1"/>
    </row>
    <row r="285" spans="29:29">
      <c r="AC285" s="1"/>
    </row>
    <row r="286" spans="29:29">
      <c r="AC286" s="1"/>
    </row>
    <row r="287" spans="29:29">
      <c r="AC287" s="1"/>
    </row>
    <row r="288" spans="29:29">
      <c r="AC288" s="1"/>
    </row>
    <row r="289" spans="29:29">
      <c r="AC289" s="1"/>
    </row>
    <row r="290" spans="29:29">
      <c r="AC290" s="1"/>
    </row>
    <row r="291" spans="29:29">
      <c r="AC291" s="1"/>
    </row>
    <row r="292" spans="29:29">
      <c r="AC292" s="1"/>
    </row>
    <row r="293" spans="29:29">
      <c r="AC293" s="1"/>
    </row>
    <row r="294" spans="29:29">
      <c r="AC294" s="1"/>
    </row>
    <row r="295" spans="29:29">
      <c r="AC295" s="1"/>
    </row>
    <row r="296" spans="29:29">
      <c r="AC296" s="1"/>
    </row>
    <row r="297" spans="29:29">
      <c r="AC297" s="1"/>
    </row>
    <row r="298" spans="29:29">
      <c r="AC298" s="1"/>
    </row>
    <row r="299" spans="29:29">
      <c r="AC299" s="1"/>
    </row>
    <row r="300" spans="29:29">
      <c r="AC300" s="1"/>
    </row>
    <row r="301" spans="29:29">
      <c r="AC301" s="1"/>
    </row>
    <row r="302" spans="29:29">
      <c r="AC302" s="1"/>
    </row>
    <row r="303" spans="29:29">
      <c r="AC303" s="1"/>
    </row>
    <row r="304" spans="29:29">
      <c r="AC304" s="1"/>
    </row>
    <row r="305" spans="29:29">
      <c r="AC305" s="1"/>
    </row>
    <row r="306" spans="29:29">
      <c r="AC306" s="1"/>
    </row>
    <row r="307" spans="29:29">
      <c r="AC307" s="1"/>
    </row>
    <row r="308" spans="29:29">
      <c r="AC308" s="1"/>
    </row>
    <row r="309" spans="29:29">
      <c r="AC309" s="1"/>
    </row>
    <row r="310" spans="29:29">
      <c r="AC310" s="1"/>
    </row>
    <row r="311" spans="29:29">
      <c r="AC311" s="1"/>
    </row>
    <row r="312" spans="29:29">
      <c r="AC312" s="1"/>
    </row>
    <row r="313" spans="29:29">
      <c r="AC313" s="1"/>
    </row>
    <row r="314" spans="29:29">
      <c r="AC314" s="1"/>
    </row>
    <row r="315" spans="29:29">
      <c r="AC315" s="1"/>
    </row>
    <row r="316" spans="29:29">
      <c r="AC316" s="1"/>
    </row>
    <row r="317" spans="29:29">
      <c r="AC317" s="1"/>
    </row>
    <row r="318" spans="29:29">
      <c r="AC318" s="1"/>
    </row>
    <row r="319" spans="29:29">
      <c r="AC319" s="1"/>
    </row>
    <row r="320" spans="29:29">
      <c r="AC320" s="1"/>
    </row>
    <row r="321" spans="29:29">
      <c r="AC321" s="1"/>
    </row>
    <row r="322" spans="29:29">
      <c r="AC322" s="1"/>
    </row>
    <row r="323" spans="29:29">
      <c r="AC323" s="1"/>
    </row>
    <row r="324" spans="29:29">
      <c r="AC324" s="1"/>
    </row>
    <row r="325" spans="29:29">
      <c r="AC325" s="1"/>
    </row>
    <row r="326" spans="29:29">
      <c r="AC326" s="1"/>
    </row>
    <row r="327" spans="29:29">
      <c r="AC327" s="1"/>
    </row>
    <row r="328" spans="29:29">
      <c r="AC328" s="1"/>
    </row>
    <row r="329" spans="29:29">
      <c r="AC329" s="1"/>
    </row>
    <row r="330" spans="29:29">
      <c r="AC330" s="1"/>
    </row>
    <row r="331" spans="29:29">
      <c r="AC331" s="1"/>
    </row>
    <row r="332" spans="29:29">
      <c r="AC332" s="1"/>
    </row>
    <row r="333" spans="29:29">
      <c r="AC333" s="1"/>
    </row>
    <row r="334" spans="29:29">
      <c r="AC334" s="1"/>
    </row>
    <row r="335" spans="29:29">
      <c r="AC335" s="1"/>
    </row>
    <row r="336" spans="29:29">
      <c r="AC336" s="1"/>
    </row>
    <row r="337" spans="29:29">
      <c r="AC337" s="1"/>
    </row>
    <row r="338" spans="29:29">
      <c r="AC338" s="1"/>
    </row>
    <row r="339" spans="29:29">
      <c r="AC339" s="1"/>
    </row>
    <row r="340" spans="29:29">
      <c r="AC340" s="1"/>
    </row>
    <row r="341" spans="29:29">
      <c r="AC341" s="1"/>
    </row>
    <row r="342" spans="29:29">
      <c r="AC342" s="1"/>
    </row>
    <row r="343" spans="29:29">
      <c r="AC343" s="1"/>
    </row>
    <row r="344" spans="29:29">
      <c r="AC344" s="1"/>
    </row>
    <row r="345" spans="29:29">
      <c r="AC345" s="1"/>
    </row>
    <row r="346" spans="29:29">
      <c r="AC346" s="1"/>
    </row>
    <row r="347" spans="29:29">
      <c r="AC347" s="1"/>
    </row>
    <row r="348" spans="29:29">
      <c r="AC348" s="1"/>
    </row>
    <row r="349" spans="29:29">
      <c r="AC349" s="1"/>
    </row>
    <row r="350" spans="29:29">
      <c r="AC350" s="1"/>
    </row>
    <row r="351" spans="29:29">
      <c r="AC351" s="1"/>
    </row>
    <row r="352" spans="29:29">
      <c r="AC352" s="1"/>
    </row>
    <row r="353" spans="29:29">
      <c r="AC353" s="1"/>
    </row>
    <row r="354" spans="29:29">
      <c r="AC354" s="1"/>
    </row>
    <row r="355" spans="29:29">
      <c r="AC355" s="1"/>
    </row>
    <row r="356" spans="29:29">
      <c r="AC356" s="1"/>
    </row>
    <row r="357" spans="29:29">
      <c r="AC357" s="1"/>
    </row>
    <row r="358" spans="29:29">
      <c r="AC358" s="1"/>
    </row>
    <row r="359" spans="29:29">
      <c r="AC359" s="1"/>
    </row>
    <row r="360" spans="29:29">
      <c r="AC360" s="1"/>
    </row>
    <row r="361" spans="29:29">
      <c r="AC361" s="1"/>
    </row>
    <row r="362" spans="29:29">
      <c r="AC362" s="1"/>
    </row>
    <row r="363" spans="29:29">
      <c r="AC363" s="1"/>
    </row>
    <row r="364" spans="29:29">
      <c r="AC364" s="1"/>
    </row>
    <row r="365" spans="29:29">
      <c r="AC365" s="1"/>
    </row>
    <row r="366" spans="29:29">
      <c r="AC366" s="1"/>
    </row>
    <row r="367" spans="29:29">
      <c r="AC367" s="1"/>
    </row>
    <row r="368" spans="29:29">
      <c r="AC368" s="1"/>
    </row>
    <row r="369" spans="29:29">
      <c r="AC369" s="1"/>
    </row>
    <row r="370" spans="29:29">
      <c r="AC370" s="1"/>
    </row>
    <row r="371" spans="29:29">
      <c r="AC371" s="1"/>
    </row>
    <row r="372" spans="29:29">
      <c r="AC372" s="1"/>
    </row>
    <row r="373" spans="29:29">
      <c r="AC373" s="1"/>
    </row>
    <row r="374" spans="29:29">
      <c r="AC374" s="1"/>
    </row>
    <row r="375" spans="29:29">
      <c r="AC375" s="1"/>
    </row>
    <row r="376" spans="29:29">
      <c r="AC376" s="1"/>
    </row>
    <row r="377" spans="29:29">
      <c r="AC377" s="1"/>
    </row>
    <row r="378" spans="29:29">
      <c r="AC378" s="1"/>
    </row>
    <row r="379" spans="29:29">
      <c r="AC379" s="1"/>
    </row>
    <row r="380" spans="29:29">
      <c r="AC380" s="1"/>
    </row>
    <row r="381" spans="29:29">
      <c r="AC381" s="1"/>
    </row>
    <row r="382" spans="29:29">
      <c r="AC382" s="1"/>
    </row>
    <row r="383" spans="29:29">
      <c r="AC383" s="1"/>
    </row>
    <row r="384" spans="29:29">
      <c r="AC384" s="1"/>
    </row>
    <row r="385" spans="29:29">
      <c r="AC385" s="1"/>
    </row>
    <row r="386" spans="29:29">
      <c r="AC386" s="1"/>
    </row>
    <row r="387" spans="29:29">
      <c r="AC387" s="1"/>
    </row>
    <row r="388" spans="29:29">
      <c r="AC388" s="1"/>
    </row>
    <row r="389" spans="29:29">
      <c r="AC389" s="1"/>
    </row>
    <row r="390" spans="29:29">
      <c r="AC390" s="1"/>
    </row>
    <row r="391" spans="29:29">
      <c r="AC391" s="1"/>
    </row>
    <row r="392" spans="29:29">
      <c r="AC392" s="1"/>
    </row>
    <row r="393" spans="29:29">
      <c r="AC393" s="1"/>
    </row>
    <row r="394" spans="29:29">
      <c r="AC394" s="1"/>
    </row>
    <row r="395" spans="29:29">
      <c r="AC395" s="1"/>
    </row>
    <row r="396" spans="29:29">
      <c r="AC396" s="1"/>
    </row>
    <row r="397" spans="29:29">
      <c r="AC397" s="1"/>
    </row>
    <row r="398" spans="29:29">
      <c r="AC398" s="1"/>
    </row>
    <row r="399" spans="29:29">
      <c r="AC399" s="1"/>
    </row>
    <row r="400" spans="29:29">
      <c r="AC400" s="1"/>
    </row>
    <row r="401" spans="29:29">
      <c r="AC401" s="1"/>
    </row>
    <row r="402" spans="29:29">
      <c r="AC402" s="1"/>
    </row>
    <row r="403" spans="29:29">
      <c r="AC403" s="1"/>
    </row>
    <row r="404" spans="29:29">
      <c r="AC404" s="1"/>
    </row>
    <row r="405" spans="29:29">
      <c r="AC405" s="1"/>
    </row>
    <row r="406" spans="29:29">
      <c r="AC406" s="1"/>
    </row>
    <row r="407" spans="29:29">
      <c r="AC407" s="1"/>
    </row>
    <row r="408" spans="29:29">
      <c r="AC408" s="1"/>
    </row>
    <row r="409" spans="29:29">
      <c r="AC409" s="1"/>
    </row>
    <row r="410" spans="29:29">
      <c r="AC410" s="1"/>
    </row>
    <row r="411" spans="29:29">
      <c r="AC411" s="1"/>
    </row>
    <row r="412" spans="29:29">
      <c r="AC412" s="1"/>
    </row>
    <row r="413" spans="29:29">
      <c r="AC413" s="1"/>
    </row>
    <row r="414" spans="29:29">
      <c r="AC414" s="1"/>
    </row>
    <row r="415" spans="29:29">
      <c r="AC415" s="1"/>
    </row>
    <row r="416" spans="29:29">
      <c r="AC416" s="1"/>
    </row>
    <row r="417" spans="29:29">
      <c r="AC417" s="1"/>
    </row>
    <row r="418" spans="29:29">
      <c r="AC418" s="1"/>
    </row>
    <row r="419" spans="29:29">
      <c r="AC419" s="1"/>
    </row>
    <row r="420" spans="29:29">
      <c r="AC420" s="1"/>
    </row>
    <row r="421" spans="29:29">
      <c r="AC421" s="1"/>
    </row>
    <row r="422" spans="29:29">
      <c r="AC422" s="1"/>
    </row>
    <row r="423" spans="29:29">
      <c r="AC423" s="1"/>
    </row>
    <row r="424" spans="29:29">
      <c r="AC424" s="1"/>
    </row>
    <row r="425" spans="29:29">
      <c r="AC425" s="1"/>
    </row>
    <row r="426" spans="29:29">
      <c r="AC426" s="1"/>
    </row>
    <row r="427" spans="29:29">
      <c r="AC427" s="1"/>
    </row>
    <row r="428" spans="29:29">
      <c r="AC428" s="1"/>
    </row>
    <row r="429" spans="29:29">
      <c r="AC429" s="1"/>
    </row>
    <row r="430" spans="29:29">
      <c r="AC430" s="1"/>
    </row>
    <row r="431" spans="29:29">
      <c r="AC431" s="1"/>
    </row>
    <row r="432" spans="29:29">
      <c r="AC432" s="1"/>
    </row>
    <row r="433" spans="29:29">
      <c r="AC433" s="1"/>
    </row>
    <row r="434" spans="29:29">
      <c r="AC434" s="1"/>
    </row>
    <row r="435" spans="29:29">
      <c r="AC435" s="1"/>
    </row>
    <row r="436" spans="29:29">
      <c r="AC436" s="1"/>
    </row>
    <row r="437" spans="29:29">
      <c r="AC437" s="1"/>
    </row>
    <row r="438" spans="29:29">
      <c r="AC438" s="1"/>
    </row>
    <row r="439" spans="29:29">
      <c r="AC439" s="1"/>
    </row>
    <row r="440" spans="29:29">
      <c r="AC440" s="1"/>
    </row>
    <row r="441" spans="29:29">
      <c r="AC441" s="1"/>
    </row>
    <row r="442" spans="29:29">
      <c r="AC442" s="1"/>
    </row>
    <row r="443" spans="29:29">
      <c r="AC443" s="1"/>
    </row>
    <row r="444" spans="29:29">
      <c r="AC444" s="1"/>
    </row>
    <row r="445" spans="29:29">
      <c r="AC445" s="1"/>
    </row>
    <row r="446" spans="29:29">
      <c r="AC446" s="1"/>
    </row>
    <row r="447" spans="29:29">
      <c r="AC447" s="1"/>
    </row>
    <row r="448" spans="29:29">
      <c r="AC448" s="1"/>
    </row>
    <row r="449" spans="29:29">
      <c r="AC449" s="1"/>
    </row>
    <row r="450" spans="29:29">
      <c r="AC450" s="1"/>
    </row>
    <row r="451" spans="29:29">
      <c r="AC451" s="1"/>
    </row>
    <row r="452" spans="29:29">
      <c r="AC452" s="1"/>
    </row>
    <row r="453" spans="29:29">
      <c r="AC453" s="1"/>
    </row>
    <row r="454" spans="29:29">
      <c r="AC454" s="1"/>
    </row>
    <row r="455" spans="29:29">
      <c r="AC455" s="1"/>
    </row>
    <row r="456" spans="29:29">
      <c r="AC456" s="1"/>
    </row>
    <row r="457" spans="29:29">
      <c r="AC457" s="1"/>
    </row>
    <row r="458" spans="29:29">
      <c r="AC458" s="1"/>
    </row>
    <row r="459" spans="29:29">
      <c r="AC459" s="1"/>
    </row>
    <row r="460" spans="29:29">
      <c r="AC460" s="1"/>
    </row>
    <row r="461" spans="29:29">
      <c r="AC461" s="1"/>
    </row>
    <row r="462" spans="29:29">
      <c r="AC462" s="1"/>
    </row>
    <row r="463" spans="29:29">
      <c r="AC463" s="1"/>
    </row>
    <row r="464" spans="29:29">
      <c r="AC464" s="1"/>
    </row>
    <row r="465" spans="29:29">
      <c r="AC465" s="1"/>
    </row>
    <row r="466" spans="29:29">
      <c r="AC466" s="1"/>
    </row>
    <row r="467" spans="29:29">
      <c r="AC467" s="1"/>
    </row>
    <row r="468" spans="29:29">
      <c r="AC468" s="1"/>
    </row>
    <row r="469" spans="29:29">
      <c r="AC469" s="1"/>
    </row>
    <row r="470" spans="29:29">
      <c r="AC470" s="1"/>
    </row>
    <row r="471" spans="29:29">
      <c r="AC471" s="1"/>
    </row>
    <row r="472" spans="29:29">
      <c r="AC472" s="1"/>
    </row>
    <row r="473" spans="29:29">
      <c r="AC473" s="1"/>
    </row>
    <row r="474" spans="29:29">
      <c r="AC474" s="1"/>
    </row>
    <row r="475" spans="29:29">
      <c r="AC475" s="1"/>
    </row>
    <row r="476" spans="29:29">
      <c r="AC476" s="1"/>
    </row>
    <row r="477" spans="29:29">
      <c r="AC477" s="1"/>
    </row>
    <row r="478" spans="29:29">
      <c r="AC478" s="1"/>
    </row>
    <row r="479" spans="29:29">
      <c r="AC479" s="1"/>
    </row>
    <row r="480" spans="29:29">
      <c r="AC480" s="1"/>
    </row>
    <row r="481" spans="29:29">
      <c r="AC481" s="1"/>
    </row>
    <row r="482" spans="29:29">
      <c r="AC482" s="1"/>
    </row>
    <row r="483" spans="29:29">
      <c r="AC483" s="1"/>
    </row>
    <row r="484" spans="29:29">
      <c r="AC484" s="1"/>
    </row>
    <row r="485" spans="29:29">
      <c r="AC485" s="1"/>
    </row>
    <row r="486" spans="29:29">
      <c r="AC486" s="1"/>
    </row>
    <row r="487" spans="29:29">
      <c r="AC487" s="1"/>
    </row>
    <row r="488" spans="29:29">
      <c r="AC488" s="1"/>
    </row>
    <row r="489" spans="29:29">
      <c r="AC489" s="1"/>
    </row>
    <row r="490" spans="29:29">
      <c r="AC490" s="1"/>
    </row>
    <row r="491" spans="29:29">
      <c r="AC491" s="1"/>
    </row>
    <row r="492" spans="29:29">
      <c r="AC492" s="1"/>
    </row>
    <row r="493" spans="29:29">
      <c r="AC493" s="1"/>
    </row>
    <row r="494" spans="29:29">
      <c r="AC494" s="1"/>
    </row>
    <row r="495" spans="29:29">
      <c r="AC495" s="1"/>
    </row>
    <row r="496" spans="29:29">
      <c r="AC496" s="1"/>
    </row>
    <row r="497" spans="29:29">
      <c r="AC497" s="1"/>
    </row>
    <row r="498" spans="29:29">
      <c r="AC498" s="1"/>
    </row>
    <row r="499" spans="29:29">
      <c r="AC499" s="1"/>
    </row>
    <row r="500" spans="29:29">
      <c r="AC500" s="1"/>
    </row>
    <row r="501" spans="29:29">
      <c r="AC501" s="1"/>
    </row>
    <row r="502" spans="29:29">
      <c r="AC502" s="1"/>
    </row>
    <row r="503" spans="29:29">
      <c r="AC503" s="1"/>
    </row>
    <row r="504" spans="29:29">
      <c r="AC504" s="1"/>
    </row>
    <row r="505" spans="29:29">
      <c r="AC505" s="1"/>
    </row>
    <row r="506" spans="29:29">
      <c r="AC506" s="1"/>
    </row>
    <row r="507" spans="29:29">
      <c r="AC507" s="1"/>
    </row>
    <row r="508" spans="29:29">
      <c r="AC508" s="1"/>
    </row>
    <row r="509" spans="29:29">
      <c r="AC509" s="1"/>
    </row>
    <row r="510" spans="29:29">
      <c r="AC510" s="1"/>
    </row>
    <row r="511" spans="29:29">
      <c r="AC511" s="1"/>
    </row>
    <row r="512" spans="29:29">
      <c r="AC512" s="1"/>
    </row>
    <row r="513" spans="29:29">
      <c r="AC513" s="1"/>
    </row>
    <row r="514" spans="29:29">
      <c r="AC514" s="1"/>
    </row>
    <row r="515" spans="29:29">
      <c r="AC515" s="1"/>
    </row>
    <row r="516" spans="29:29">
      <c r="AC516" s="1"/>
    </row>
    <row r="517" spans="29:29">
      <c r="AC517" s="1"/>
    </row>
    <row r="518" spans="29:29">
      <c r="AC518" s="1"/>
    </row>
    <row r="519" spans="29:29">
      <c r="AC519" s="1"/>
    </row>
    <row r="520" spans="29:29">
      <c r="AC520" s="1"/>
    </row>
    <row r="521" spans="29:29">
      <c r="AC521" s="1"/>
    </row>
    <row r="522" spans="29:29">
      <c r="AC522" s="1"/>
    </row>
    <row r="523" spans="29:29">
      <c r="AC523" s="1"/>
    </row>
    <row r="524" spans="29:29">
      <c r="AC524" s="1"/>
    </row>
    <row r="525" spans="29:29">
      <c r="AC525" s="1"/>
    </row>
    <row r="526" spans="29:29">
      <c r="AC526" s="1"/>
    </row>
    <row r="527" spans="29:29">
      <c r="AC527" s="1"/>
    </row>
    <row r="528" spans="29:29">
      <c r="AC528" s="1"/>
    </row>
    <row r="529" spans="29:29">
      <c r="AC529" s="1"/>
    </row>
    <row r="530" spans="29:29">
      <c r="AC530" s="1"/>
    </row>
    <row r="531" spans="29:29">
      <c r="AC531" s="1"/>
    </row>
    <row r="532" spans="29:29">
      <c r="AC532" s="1"/>
    </row>
    <row r="533" spans="29:29">
      <c r="AC533" s="1"/>
    </row>
    <row r="534" spans="29:29">
      <c r="AC534" s="1"/>
    </row>
    <row r="535" spans="29:29">
      <c r="AC535" s="1"/>
    </row>
    <row r="536" spans="29:29">
      <c r="AC536" s="1"/>
    </row>
    <row r="537" spans="29:29">
      <c r="AC537" s="1"/>
    </row>
    <row r="538" spans="29:29">
      <c r="AC538" s="1"/>
    </row>
    <row r="539" spans="29:29">
      <c r="AC539" s="1"/>
    </row>
    <row r="540" spans="29:29">
      <c r="AC540" s="1"/>
    </row>
    <row r="541" spans="29:29">
      <c r="AC541" s="1"/>
    </row>
    <row r="542" spans="29:29">
      <c r="AC542" s="1"/>
    </row>
    <row r="543" spans="29:29">
      <c r="AC543" s="1"/>
    </row>
    <row r="544" spans="29:29">
      <c r="AC544" s="1"/>
    </row>
    <row r="545" spans="29:29">
      <c r="AC545" s="1"/>
    </row>
    <row r="546" spans="29:29">
      <c r="AC546" s="1"/>
    </row>
    <row r="547" spans="29:29">
      <c r="AC547" s="1"/>
    </row>
    <row r="548" spans="29:29">
      <c r="AC548" s="1"/>
    </row>
    <row r="549" spans="29:29">
      <c r="AC549" s="1"/>
    </row>
    <row r="550" spans="29:29">
      <c r="AC550" s="1"/>
    </row>
    <row r="551" spans="29:29">
      <c r="AC551" s="1"/>
    </row>
    <row r="552" spans="29:29">
      <c r="AC552" s="1"/>
    </row>
    <row r="553" spans="29:29">
      <c r="AC553" s="1"/>
    </row>
    <row r="554" spans="29:29">
      <c r="AC554" s="1"/>
    </row>
    <row r="555" spans="29:29">
      <c r="AC555" s="1"/>
    </row>
    <row r="556" spans="29:29">
      <c r="AC556" s="1"/>
    </row>
    <row r="557" spans="29:29">
      <c r="AC557" s="1"/>
    </row>
    <row r="558" spans="29:29">
      <c r="AC558" s="1"/>
    </row>
    <row r="559" spans="29:29">
      <c r="AC559" s="1"/>
    </row>
    <row r="560" spans="29:29">
      <c r="AC560" s="1"/>
    </row>
    <row r="561" spans="29:29">
      <c r="AC561" s="1"/>
    </row>
    <row r="562" spans="29:29">
      <c r="AC562" s="1"/>
    </row>
    <row r="563" spans="29:29">
      <c r="AC563" s="1"/>
    </row>
    <row r="564" spans="29:29">
      <c r="AC564" s="1"/>
    </row>
    <row r="565" spans="29:29">
      <c r="AC565" s="1"/>
    </row>
    <row r="566" spans="29:29">
      <c r="AC566" s="1"/>
    </row>
    <row r="567" spans="29:29">
      <c r="AC567" s="1"/>
    </row>
    <row r="568" spans="29:29">
      <c r="AC568" s="1"/>
    </row>
    <row r="569" spans="29:29">
      <c r="AC569" s="1"/>
    </row>
    <row r="570" spans="29:29">
      <c r="AC570" s="1"/>
    </row>
    <row r="571" spans="29:29">
      <c r="AC571" s="1"/>
    </row>
    <row r="572" spans="29:29">
      <c r="AC572" s="1"/>
    </row>
    <row r="573" spans="29:29">
      <c r="AC573" s="1"/>
    </row>
    <row r="574" spans="29:29">
      <c r="AC574" s="1"/>
    </row>
    <row r="575" spans="29:29">
      <c r="AC575" s="1"/>
    </row>
    <row r="576" spans="29:29">
      <c r="AC576" s="1"/>
    </row>
    <row r="577" spans="29:29">
      <c r="AC577" s="1"/>
    </row>
    <row r="578" spans="29:29">
      <c r="AC578" s="1"/>
    </row>
    <row r="579" spans="29:29">
      <c r="AC579" s="1"/>
    </row>
    <row r="580" spans="29:29">
      <c r="AC580" s="1"/>
    </row>
    <row r="581" spans="29:29">
      <c r="AC581" s="1"/>
    </row>
    <row r="582" spans="29:29">
      <c r="AC582" s="1"/>
    </row>
    <row r="583" spans="29:29">
      <c r="AC583" s="1"/>
    </row>
    <row r="584" spans="29:29">
      <c r="AC584" s="1"/>
    </row>
    <row r="585" spans="29:29">
      <c r="AC585" s="1"/>
    </row>
    <row r="586" spans="29:29">
      <c r="AC586" s="1"/>
    </row>
    <row r="587" spans="29:29">
      <c r="AC587" s="1"/>
    </row>
    <row r="588" spans="29:29">
      <c r="AC588" s="1"/>
    </row>
    <row r="589" spans="29:29">
      <c r="AC589" s="1"/>
    </row>
    <row r="590" spans="29:29">
      <c r="AC590" s="1"/>
    </row>
    <row r="591" spans="29:29">
      <c r="AC591" s="1"/>
    </row>
    <row r="592" spans="29:29">
      <c r="AC592" s="1"/>
    </row>
    <row r="593" spans="29:29">
      <c r="AC593" s="1"/>
    </row>
    <row r="594" spans="29:29">
      <c r="AC594" s="1"/>
    </row>
    <row r="595" spans="29:29">
      <c r="AC595" s="1"/>
    </row>
    <row r="596" spans="29:29">
      <c r="AC596" s="1"/>
    </row>
    <row r="597" spans="29:29">
      <c r="AC597" s="1"/>
    </row>
    <row r="598" spans="29:29">
      <c r="AC598" s="1"/>
    </row>
    <row r="599" spans="29:29">
      <c r="AC599" s="1"/>
    </row>
    <row r="600" spans="29:29">
      <c r="AC600" s="1"/>
    </row>
    <row r="601" spans="29:29">
      <c r="AC601" s="1"/>
    </row>
    <row r="602" spans="29:29">
      <c r="AC602" s="1"/>
    </row>
    <row r="603" spans="29:29">
      <c r="AC603" s="1"/>
    </row>
    <row r="604" spans="29:29">
      <c r="AC604" s="1"/>
    </row>
    <row r="605" spans="29:29">
      <c r="AC605" s="1"/>
    </row>
    <row r="606" spans="29:29">
      <c r="AC606" s="1"/>
    </row>
    <row r="607" spans="29:29">
      <c r="AC607" s="1"/>
    </row>
    <row r="608" spans="29:29">
      <c r="AC608" s="1"/>
    </row>
    <row r="609" spans="29:29">
      <c r="AC609" s="1"/>
    </row>
    <row r="610" spans="29:29">
      <c r="AC610" s="1"/>
    </row>
    <row r="611" spans="29:29">
      <c r="AC611" s="1"/>
    </row>
    <row r="612" spans="29:29">
      <c r="AC612" s="1"/>
    </row>
    <row r="613" spans="29:29">
      <c r="AC613" s="1"/>
    </row>
    <row r="614" spans="29:29">
      <c r="AC614" s="1"/>
    </row>
    <row r="615" spans="29:29">
      <c r="AC615" s="1"/>
    </row>
    <row r="616" spans="29:29">
      <c r="AC616" s="1"/>
    </row>
    <row r="617" spans="29:29">
      <c r="AC617" s="1"/>
    </row>
    <row r="618" spans="29:29">
      <c r="AC618" s="1"/>
    </row>
    <row r="619" spans="29:29">
      <c r="AC619" s="1"/>
    </row>
    <row r="620" spans="29:29">
      <c r="AC620" s="1"/>
    </row>
    <row r="621" spans="29:29">
      <c r="AC621" s="1"/>
    </row>
    <row r="622" spans="29:29">
      <c r="AC622" s="1"/>
    </row>
    <row r="623" spans="29:29">
      <c r="AC623" s="1"/>
    </row>
    <row r="624" spans="29:29">
      <c r="AC624" s="1"/>
    </row>
    <row r="625" spans="29:29">
      <c r="AC625" s="1"/>
    </row>
    <row r="626" spans="29:29">
      <c r="AC626" s="1"/>
    </row>
    <row r="627" spans="29:29">
      <c r="AC627" s="1"/>
    </row>
    <row r="628" spans="29:29">
      <c r="AC628" s="1"/>
    </row>
    <row r="629" spans="29:29">
      <c r="AC629" s="1"/>
    </row>
    <row r="630" spans="29:29">
      <c r="AC630" s="1"/>
    </row>
    <row r="631" spans="29:29">
      <c r="AC631" s="1"/>
    </row>
    <row r="632" spans="29:29">
      <c r="AC632" s="1"/>
    </row>
    <row r="633" spans="29:29">
      <c r="AC633" s="1"/>
    </row>
    <row r="634" spans="29:29">
      <c r="AC634" s="1"/>
    </row>
    <row r="635" spans="29:29">
      <c r="AC635" s="1"/>
    </row>
    <row r="636" spans="29:29">
      <c r="AC636" s="1"/>
    </row>
    <row r="637" spans="29:29">
      <c r="AC637" s="1"/>
    </row>
    <row r="638" spans="29:29">
      <c r="AC638" s="1"/>
    </row>
    <row r="639" spans="29:29">
      <c r="AC639" s="1"/>
    </row>
    <row r="640" spans="29:29">
      <c r="AC640" s="1"/>
    </row>
    <row r="641" spans="29:29">
      <c r="AC641" s="1"/>
    </row>
    <row r="642" spans="29:29">
      <c r="AC642" s="1"/>
    </row>
    <row r="643" spans="29:29">
      <c r="AC643" s="1"/>
    </row>
    <row r="644" spans="29:29">
      <c r="AC644" s="1"/>
    </row>
    <row r="645" spans="29:29">
      <c r="AC645" s="1"/>
    </row>
    <row r="646" spans="29:29">
      <c r="AC646" s="1"/>
    </row>
    <row r="647" spans="29:29">
      <c r="AC647" s="1"/>
    </row>
    <row r="648" spans="29:29">
      <c r="AC648" s="1"/>
    </row>
    <row r="649" spans="29:29">
      <c r="AC649" s="1"/>
    </row>
    <row r="650" spans="29:29">
      <c r="AC650" s="1"/>
    </row>
    <row r="651" spans="29:29">
      <c r="AC651" s="1"/>
    </row>
    <row r="652" spans="29:29">
      <c r="AC652" s="1"/>
    </row>
    <row r="653" spans="29:29">
      <c r="AC653" s="1"/>
    </row>
    <row r="654" spans="29:29">
      <c r="AC654" s="1"/>
    </row>
    <row r="655" spans="29:29">
      <c r="AC655" s="1"/>
    </row>
    <row r="656" spans="29:29">
      <c r="AC656" s="1"/>
    </row>
    <row r="657" spans="29:29">
      <c r="AC657" s="1"/>
    </row>
    <row r="658" spans="29:29">
      <c r="AC658" s="1"/>
    </row>
    <row r="659" spans="29:29">
      <c r="AC659" s="1"/>
    </row>
    <row r="660" spans="29:29">
      <c r="AC660" s="1"/>
    </row>
    <row r="661" spans="29:29">
      <c r="AC661" s="1"/>
    </row>
    <row r="662" spans="29:29">
      <c r="AC662" s="1"/>
    </row>
    <row r="663" spans="29:29">
      <c r="AC663" s="1"/>
    </row>
    <row r="664" spans="29:29">
      <c r="AC664" s="1"/>
    </row>
    <row r="665" spans="29:29">
      <c r="AC665" s="1"/>
    </row>
    <row r="666" spans="29:29">
      <c r="AC666" s="1"/>
    </row>
    <row r="667" spans="29:29">
      <c r="AC667" s="1"/>
    </row>
    <row r="668" spans="29:29">
      <c r="AC668" s="1"/>
    </row>
    <row r="669" spans="29:29">
      <c r="AC669" s="1"/>
    </row>
    <row r="670" spans="29:29">
      <c r="AC670" s="1"/>
    </row>
    <row r="671" spans="29:29">
      <c r="AC671" s="1"/>
    </row>
    <row r="672" spans="29:29">
      <c r="AC672" s="1"/>
    </row>
    <row r="673" spans="29:29">
      <c r="AC673" s="1"/>
    </row>
    <row r="674" spans="29:29">
      <c r="AC674" s="1"/>
    </row>
    <row r="675" spans="29:29">
      <c r="AC675" s="1"/>
    </row>
    <row r="676" spans="29:29">
      <c r="AC676" s="1"/>
    </row>
    <row r="677" spans="29:29">
      <c r="AC677" s="1"/>
    </row>
    <row r="678" spans="29:29">
      <c r="AC678" s="1"/>
    </row>
    <row r="679" spans="29:29">
      <c r="AC679" s="1"/>
    </row>
    <row r="680" spans="29:29">
      <c r="AC680" s="1"/>
    </row>
    <row r="681" spans="29:29">
      <c r="AC681" s="1"/>
    </row>
    <row r="682" spans="29:29">
      <c r="AC682" s="1"/>
    </row>
    <row r="683" spans="29:29">
      <c r="AC683" s="1"/>
    </row>
    <row r="684" spans="29:29">
      <c r="AC684" s="1"/>
    </row>
    <row r="685" spans="29:29">
      <c r="AC685" s="1"/>
    </row>
    <row r="686" spans="29:29">
      <c r="AC686" s="1"/>
    </row>
    <row r="687" spans="29:29">
      <c r="AC687" s="1"/>
    </row>
    <row r="688" spans="29:29">
      <c r="AC688" s="1"/>
    </row>
    <row r="689" spans="29:29">
      <c r="AC689" s="1"/>
    </row>
    <row r="690" spans="29:29">
      <c r="AC690" s="1"/>
    </row>
    <row r="691" spans="29:29">
      <c r="AC691" s="1"/>
    </row>
    <row r="692" spans="29:29">
      <c r="AC692" s="1"/>
    </row>
    <row r="693" spans="29:29">
      <c r="AC693" s="1"/>
    </row>
    <row r="694" spans="29:29">
      <c r="AC694" s="1"/>
    </row>
    <row r="695" spans="29:29">
      <c r="AC695" s="1"/>
    </row>
    <row r="696" spans="29:29">
      <c r="AC696" s="1"/>
    </row>
    <row r="697" spans="29:29">
      <c r="AC697" s="1"/>
    </row>
    <row r="698" spans="29:29">
      <c r="AC698" s="1"/>
    </row>
    <row r="699" spans="29:29">
      <c r="AC699" s="1"/>
    </row>
    <row r="700" spans="29:29">
      <c r="AC700" s="1"/>
    </row>
    <row r="701" spans="29:29">
      <c r="AC701" s="1"/>
    </row>
    <row r="702" spans="29:29">
      <c r="AC702" s="1"/>
    </row>
    <row r="703" spans="29:29">
      <c r="AC703" s="1"/>
    </row>
    <row r="704" spans="29:29">
      <c r="AC704" s="1"/>
    </row>
    <row r="705" spans="29:29">
      <c r="AC705" s="1"/>
    </row>
    <row r="706" spans="29:29">
      <c r="AC706" s="1"/>
    </row>
    <row r="707" spans="29:29">
      <c r="AC707" s="1"/>
    </row>
    <row r="708" spans="29:29">
      <c r="AC708" s="1"/>
    </row>
    <row r="709" spans="29:29">
      <c r="AC709" s="1"/>
    </row>
    <row r="710" spans="29:29">
      <c r="AC710" s="1"/>
    </row>
    <row r="711" spans="29:29">
      <c r="AC711" s="1"/>
    </row>
    <row r="712" spans="29:29">
      <c r="AC712" s="1"/>
    </row>
    <row r="713" spans="29:29">
      <c r="AC713" s="1"/>
    </row>
    <row r="714" spans="29:29">
      <c r="AC714" s="1"/>
    </row>
    <row r="715" spans="29:29">
      <c r="AC715" s="1"/>
    </row>
    <row r="716" spans="29:29">
      <c r="AC716" s="1"/>
    </row>
    <row r="717" spans="29:29">
      <c r="AC717" s="1"/>
    </row>
    <row r="718" spans="29:29">
      <c r="AC718" s="1"/>
    </row>
    <row r="719" spans="29:29">
      <c r="AC719" s="1"/>
    </row>
    <row r="720" spans="29:29">
      <c r="AC720" s="1"/>
    </row>
    <row r="721" spans="29:29">
      <c r="AC721" s="1"/>
    </row>
    <row r="722" spans="29:29">
      <c r="AC722" s="1"/>
    </row>
    <row r="723" spans="29:29">
      <c r="AC723" s="1"/>
    </row>
    <row r="724" spans="29:29">
      <c r="AC724" s="1"/>
    </row>
    <row r="725" spans="29:29">
      <c r="AC725" s="1"/>
    </row>
    <row r="726" spans="29:29">
      <c r="AC726" s="1"/>
    </row>
    <row r="727" spans="29:29">
      <c r="AC727" s="1"/>
    </row>
    <row r="728" spans="29:29">
      <c r="AC728" s="1"/>
    </row>
    <row r="729" spans="29:29">
      <c r="AC729" s="1"/>
    </row>
    <row r="730" spans="29:29">
      <c r="AC730" s="1"/>
    </row>
    <row r="731" spans="29:29">
      <c r="AC731" s="1"/>
    </row>
    <row r="732" spans="29:29">
      <c r="AC732" s="1"/>
    </row>
    <row r="733" spans="29:29">
      <c r="AC733" s="1"/>
    </row>
    <row r="734" spans="29:29">
      <c r="AC734" s="1"/>
    </row>
    <row r="735" spans="29:29">
      <c r="AC735" s="1"/>
    </row>
    <row r="736" spans="29:29">
      <c r="AC736" s="1"/>
    </row>
    <row r="737" spans="29:29">
      <c r="AC737" s="1"/>
    </row>
    <row r="738" spans="29:29">
      <c r="AC738" s="1"/>
    </row>
    <row r="739" spans="29:29">
      <c r="AC739" s="1"/>
    </row>
    <row r="740" spans="29:29">
      <c r="AC740" s="1"/>
    </row>
    <row r="741" spans="29:29">
      <c r="AC741" s="1"/>
    </row>
    <row r="742" spans="29:29">
      <c r="AC742" s="1"/>
    </row>
    <row r="743" spans="29:29">
      <c r="AC743" s="1"/>
    </row>
    <row r="744" spans="29:29">
      <c r="AC744" s="1"/>
    </row>
    <row r="745" spans="29:29">
      <c r="AC745" s="1"/>
    </row>
    <row r="746" spans="29:29">
      <c r="AC746" s="1"/>
    </row>
    <row r="747" spans="29:29">
      <c r="AC747" s="1"/>
    </row>
    <row r="748" spans="29:29">
      <c r="AC748" s="1"/>
    </row>
    <row r="749" spans="29:29">
      <c r="AC749" s="1"/>
    </row>
    <row r="750" spans="29:29">
      <c r="AC750" s="1"/>
    </row>
    <row r="751" spans="29:29">
      <c r="AC751" s="1"/>
    </row>
    <row r="752" spans="29:29">
      <c r="AC752" s="1"/>
    </row>
    <row r="753" spans="29:29">
      <c r="AC753" s="1"/>
    </row>
    <row r="754" spans="29:29">
      <c r="AC754" s="1"/>
    </row>
    <row r="755" spans="29:29">
      <c r="AC755" s="1"/>
    </row>
    <row r="756" spans="29:29">
      <c r="AC756" s="1"/>
    </row>
    <row r="757" spans="29:29">
      <c r="AC757" s="1"/>
    </row>
    <row r="758" spans="29:29">
      <c r="AC758" s="1"/>
    </row>
    <row r="759" spans="29:29">
      <c r="AC759" s="1"/>
    </row>
    <row r="760" spans="29:29">
      <c r="AC760" s="1"/>
    </row>
    <row r="761" spans="29:29">
      <c r="AC761" s="1"/>
    </row>
    <row r="762" spans="29:29">
      <c r="AC762" s="1"/>
    </row>
    <row r="763" spans="29:29">
      <c r="AC763" s="1"/>
    </row>
    <row r="764" spans="29:29">
      <c r="AC764" s="1"/>
    </row>
    <row r="765" spans="29:29">
      <c r="AC765" s="1"/>
    </row>
    <row r="766" spans="29:29">
      <c r="AC766" s="1"/>
    </row>
    <row r="767" spans="29:29">
      <c r="AC767" s="1"/>
    </row>
    <row r="768" spans="29:29">
      <c r="AC768" s="1"/>
    </row>
    <row r="769" spans="29:29">
      <c r="AC769" s="1"/>
    </row>
    <row r="770" spans="29:29">
      <c r="AC770" s="1"/>
    </row>
    <row r="771" spans="29:29">
      <c r="AC771" s="1"/>
    </row>
    <row r="772" spans="29:29">
      <c r="AC772" s="1"/>
    </row>
    <row r="773" spans="29:29">
      <c r="AC773" s="1"/>
    </row>
    <row r="774" spans="29:29">
      <c r="AC774" s="1"/>
    </row>
    <row r="775" spans="29:29">
      <c r="AC775" s="1"/>
    </row>
    <row r="776" spans="29:29">
      <c r="AC776" s="1"/>
    </row>
    <row r="777" spans="29:29">
      <c r="AC777" s="1"/>
    </row>
    <row r="778" spans="29:29">
      <c r="AC778" s="1"/>
    </row>
    <row r="779" spans="29:29">
      <c r="AC779" s="1"/>
    </row>
    <row r="780" spans="29:29">
      <c r="AC780" s="1"/>
    </row>
    <row r="781" spans="29:29">
      <c r="AC781" s="1"/>
    </row>
    <row r="782" spans="29:29">
      <c r="AC782" s="1"/>
    </row>
    <row r="783" spans="29:29">
      <c r="AC783" s="1"/>
    </row>
    <row r="784" spans="29:29">
      <c r="AC784" s="1"/>
    </row>
    <row r="785" spans="29:29">
      <c r="AC785" s="1"/>
    </row>
    <row r="786" spans="29:29">
      <c r="AC786" s="1"/>
    </row>
    <row r="787" spans="29:29">
      <c r="AC787" s="1"/>
    </row>
    <row r="788" spans="29:29">
      <c r="AC788" s="1"/>
    </row>
    <row r="789" spans="29:29">
      <c r="AC789" s="1"/>
    </row>
    <row r="790" spans="29:29">
      <c r="AC790" s="1"/>
    </row>
    <row r="791" spans="29:29">
      <c r="AC791" s="1"/>
    </row>
    <row r="792" spans="29:29">
      <c r="AC792" s="1"/>
    </row>
    <row r="793" spans="29:29">
      <c r="AC793" s="1"/>
    </row>
    <row r="794" spans="29:29">
      <c r="AC794" s="1"/>
    </row>
    <row r="795" spans="29:29">
      <c r="AC795" s="1"/>
    </row>
    <row r="796" spans="29:29">
      <c r="AC796" s="1"/>
    </row>
    <row r="797" spans="29:29">
      <c r="AC797" s="1"/>
    </row>
    <row r="798" spans="29:29">
      <c r="AC798" s="1"/>
    </row>
    <row r="799" spans="29:29">
      <c r="AC799" s="1"/>
    </row>
    <row r="800" spans="29:29">
      <c r="AC800" s="1"/>
    </row>
    <row r="801" spans="29:29">
      <c r="AC801" s="1"/>
    </row>
    <row r="802" spans="29:29">
      <c r="AC802" s="1"/>
    </row>
    <row r="803" spans="29:29">
      <c r="AC803" s="1"/>
    </row>
    <row r="804" spans="29:29">
      <c r="AC804" s="1"/>
    </row>
    <row r="805" spans="29:29">
      <c r="AC805" s="1"/>
    </row>
    <row r="806" spans="29:29">
      <c r="AC806" s="1"/>
    </row>
    <row r="807" spans="29:29">
      <c r="AC807" s="1"/>
    </row>
    <row r="808" spans="29:29">
      <c r="AC808" s="1"/>
    </row>
    <row r="809" spans="29:29">
      <c r="AC809" s="1"/>
    </row>
    <row r="810" spans="29:29">
      <c r="AC810" s="1"/>
    </row>
    <row r="811" spans="29:29">
      <c r="AC811" s="1"/>
    </row>
    <row r="812" spans="29:29">
      <c r="AC812" s="1"/>
    </row>
    <row r="813" spans="29:29">
      <c r="AC813" s="1"/>
    </row>
    <row r="814" spans="29:29">
      <c r="AC814" s="1"/>
    </row>
    <row r="815" spans="29:29">
      <c r="AC815" s="1"/>
    </row>
    <row r="816" spans="29:29">
      <c r="AC816" s="1"/>
    </row>
    <row r="817" spans="29:29">
      <c r="AC817" s="1"/>
    </row>
    <row r="818" spans="29:29">
      <c r="AC818" s="1"/>
    </row>
    <row r="819" spans="29:29">
      <c r="AC819" s="1"/>
    </row>
    <row r="820" spans="29:29">
      <c r="AC820" s="1"/>
    </row>
    <row r="821" spans="29:29">
      <c r="AC821" s="1"/>
    </row>
    <row r="822" spans="29:29">
      <c r="AC822" s="1"/>
    </row>
    <row r="823" spans="29:29">
      <c r="AC823" s="1"/>
    </row>
    <row r="824" spans="29:29">
      <c r="AC824" s="1"/>
    </row>
    <row r="825" spans="29:29">
      <c r="AC825" s="1"/>
    </row>
    <row r="826" spans="29:29">
      <c r="AC826" s="1"/>
    </row>
    <row r="827" spans="29:29">
      <c r="AC827" s="1"/>
    </row>
    <row r="828" spans="29:29">
      <c r="AC828" s="1"/>
    </row>
    <row r="829" spans="29:29">
      <c r="AC829" s="1"/>
    </row>
    <row r="830" spans="29:29">
      <c r="AC830" s="1"/>
    </row>
    <row r="831" spans="29:29">
      <c r="AC831" s="1"/>
    </row>
    <row r="832" spans="29:29">
      <c r="AC832" s="1"/>
    </row>
    <row r="833" spans="29:29">
      <c r="AC833" s="1"/>
    </row>
    <row r="834" spans="29:29">
      <c r="AC834" s="1"/>
    </row>
    <row r="835" spans="29:29">
      <c r="AC835" s="1"/>
    </row>
    <row r="836" spans="29:29">
      <c r="AC836" s="1"/>
    </row>
    <row r="837" spans="29:29">
      <c r="AC837" s="1"/>
    </row>
    <row r="838" spans="29:29">
      <c r="AC838" s="1"/>
    </row>
    <row r="839" spans="29:29">
      <c r="AC839" s="1"/>
    </row>
    <row r="840" spans="29:29">
      <c r="AC840" s="1"/>
    </row>
    <row r="841" spans="29:29">
      <c r="AC841" s="1"/>
    </row>
    <row r="842" spans="29:29">
      <c r="AC842" s="1"/>
    </row>
    <row r="843" spans="29:29">
      <c r="AC843" s="1"/>
    </row>
    <row r="844" spans="29:29">
      <c r="AC844" s="1"/>
    </row>
    <row r="845" spans="29:29">
      <c r="AC845" s="1"/>
    </row>
    <row r="846" spans="29:29">
      <c r="AC846" s="1"/>
    </row>
    <row r="847" spans="29:29">
      <c r="AC847" s="1"/>
    </row>
    <row r="848" spans="29:29">
      <c r="AC848" s="1"/>
    </row>
    <row r="849" spans="29:29">
      <c r="AC849" s="1"/>
    </row>
    <row r="850" spans="29:29">
      <c r="AC850" s="1"/>
    </row>
    <row r="851" spans="29:29">
      <c r="AC851" s="1"/>
    </row>
    <row r="852" spans="29:29">
      <c r="AC852" s="1"/>
    </row>
    <row r="853" spans="29:29">
      <c r="AC853" s="1"/>
    </row>
    <row r="854" spans="29:29">
      <c r="AC854" s="1"/>
    </row>
    <row r="855" spans="29:29">
      <c r="AC855" s="1"/>
    </row>
    <row r="856" spans="29:29">
      <c r="AC856" s="1"/>
    </row>
    <row r="857" spans="29:29">
      <c r="AC857" s="1"/>
    </row>
    <row r="858" spans="29:29">
      <c r="AC858" s="1"/>
    </row>
    <row r="859" spans="29:29">
      <c r="AC859" s="1"/>
    </row>
    <row r="860" spans="29:29">
      <c r="AC860" s="1"/>
    </row>
    <row r="861" spans="29:29">
      <c r="AC861" s="1"/>
    </row>
    <row r="862" spans="29:29">
      <c r="AC862" s="1"/>
    </row>
    <row r="863" spans="29:29">
      <c r="AC863" s="1"/>
    </row>
    <row r="864" spans="29:29">
      <c r="AC864" s="1"/>
    </row>
    <row r="865" spans="29:29">
      <c r="AC865" s="1"/>
    </row>
    <row r="866" spans="29:29">
      <c r="AC866" s="1"/>
    </row>
    <row r="867" spans="29:29">
      <c r="AC867" s="1"/>
    </row>
    <row r="868" spans="29:29">
      <c r="AC868" s="1"/>
    </row>
    <row r="869" spans="29:29">
      <c r="AC869" s="1"/>
    </row>
    <row r="870" spans="29:29">
      <c r="AC870" s="1"/>
    </row>
    <row r="871" spans="29:29">
      <c r="AC871" s="1"/>
    </row>
    <row r="872" spans="29:29">
      <c r="AC872" s="1"/>
    </row>
    <row r="873" spans="29:29">
      <c r="AC873" s="1"/>
    </row>
    <row r="874" spans="29:29">
      <c r="AC874" s="1"/>
    </row>
    <row r="875" spans="29:29">
      <c r="AC875" s="1"/>
    </row>
    <row r="876" spans="29:29">
      <c r="AC876" s="1"/>
    </row>
    <row r="877" spans="29:29">
      <c r="AC877" s="1"/>
    </row>
    <row r="878" spans="29:29">
      <c r="AC878" s="1"/>
    </row>
    <row r="879" spans="29:29">
      <c r="AC879" s="1"/>
    </row>
    <row r="880" spans="29:29">
      <c r="AC880" s="1"/>
    </row>
    <row r="881" spans="29:29">
      <c r="AC881" s="1"/>
    </row>
    <row r="882" spans="29:29">
      <c r="AC882" s="1"/>
    </row>
    <row r="883" spans="29:29">
      <c r="AC883" s="1"/>
    </row>
    <row r="884" spans="29:29">
      <c r="AC884" s="1"/>
    </row>
    <row r="885" spans="29:29">
      <c r="AC885" s="1"/>
    </row>
    <row r="886" spans="29:29">
      <c r="AC886" s="1"/>
    </row>
    <row r="887" spans="29:29">
      <c r="AC887" s="1"/>
    </row>
    <row r="888" spans="29:29">
      <c r="AC888" s="1"/>
    </row>
    <row r="889" spans="29:29">
      <c r="AC889" s="1"/>
    </row>
    <row r="890" spans="29:29">
      <c r="AC890" s="1"/>
    </row>
    <row r="891" spans="29:29">
      <c r="AC891" s="1"/>
    </row>
    <row r="892" spans="29:29">
      <c r="AC892" s="1"/>
    </row>
    <row r="893" spans="29:29">
      <c r="AC893" s="1"/>
    </row>
    <row r="894" spans="29:29">
      <c r="AC894" s="1"/>
    </row>
    <row r="895" spans="29:29">
      <c r="AC895" s="1"/>
    </row>
    <row r="896" spans="29:29">
      <c r="AC896" s="1"/>
    </row>
    <row r="897" spans="29:29">
      <c r="AC897" s="1"/>
    </row>
    <row r="898" spans="29:29">
      <c r="AC898" s="1"/>
    </row>
    <row r="899" spans="29:29">
      <c r="AC899" s="1"/>
    </row>
    <row r="900" spans="29:29">
      <c r="AC900" s="1"/>
    </row>
    <row r="901" spans="29:29">
      <c r="AC901" s="1"/>
    </row>
    <row r="902" spans="29:29">
      <c r="AC902" s="1"/>
    </row>
    <row r="903" spans="29:29">
      <c r="AC903" s="1"/>
    </row>
    <row r="904" spans="29:29">
      <c r="AC904" s="1"/>
    </row>
    <row r="905" spans="29:29">
      <c r="AC905" s="1"/>
    </row>
    <row r="906" spans="29:29">
      <c r="AC906" s="1"/>
    </row>
    <row r="907" spans="29:29">
      <c r="AC907" s="1"/>
    </row>
    <row r="908" spans="29:29">
      <c r="AC908" s="1"/>
    </row>
    <row r="909" spans="29:29">
      <c r="AC909" s="1"/>
    </row>
    <row r="910" spans="29:29">
      <c r="AC910" s="1"/>
    </row>
    <row r="911" spans="29:29">
      <c r="AC911" s="1"/>
    </row>
    <row r="912" spans="29:29">
      <c r="AC912" s="1"/>
    </row>
    <row r="913" spans="29:29">
      <c r="AC913" s="1"/>
    </row>
    <row r="914" spans="29:29">
      <c r="AC914" s="1"/>
    </row>
    <row r="915" spans="29:29">
      <c r="AC915" s="1"/>
    </row>
    <row r="916" spans="29:29">
      <c r="AC916" s="1"/>
    </row>
    <row r="917" spans="29:29">
      <c r="AC917" s="1"/>
    </row>
    <row r="918" spans="29:29">
      <c r="AC918" s="1"/>
    </row>
    <row r="919" spans="29:29">
      <c r="AC919" s="1"/>
    </row>
    <row r="920" spans="29:29">
      <c r="AC920" s="1"/>
    </row>
    <row r="921" spans="29:29">
      <c r="AC921" s="1"/>
    </row>
    <row r="922" spans="29:29">
      <c r="AC922" s="1"/>
    </row>
    <row r="923" spans="29:29">
      <c r="AC923" s="1"/>
    </row>
    <row r="924" spans="29:29">
      <c r="AC924" s="1"/>
    </row>
    <row r="925" spans="29:29">
      <c r="AC925" s="1"/>
    </row>
    <row r="926" spans="29:29">
      <c r="AC926" s="1"/>
    </row>
    <row r="927" spans="29:29">
      <c r="AC927" s="1"/>
    </row>
    <row r="928" spans="29:29">
      <c r="AC928" s="1"/>
    </row>
    <row r="929" spans="29:29">
      <c r="AC929" s="1"/>
    </row>
    <row r="930" spans="29:29">
      <c r="AC930" s="1"/>
    </row>
    <row r="931" spans="29:29">
      <c r="AC931" s="1"/>
    </row>
    <row r="932" spans="29:29">
      <c r="AC932" s="1"/>
    </row>
    <row r="933" spans="29:29">
      <c r="AC933" s="1"/>
    </row>
    <row r="934" spans="29:29">
      <c r="AC934" s="1"/>
    </row>
    <row r="935" spans="29:29">
      <c r="AC935" s="1"/>
    </row>
    <row r="936" spans="29:29">
      <c r="AC936" s="1"/>
    </row>
    <row r="937" spans="29:29">
      <c r="AC937" s="1"/>
    </row>
    <row r="938" spans="29:29">
      <c r="AC938" s="1"/>
    </row>
    <row r="939" spans="29:29">
      <c r="AC939" s="1"/>
    </row>
    <row r="940" spans="29:29">
      <c r="AC940" s="1"/>
    </row>
    <row r="941" spans="29:29">
      <c r="AC941" s="1"/>
    </row>
    <row r="942" spans="29:29">
      <c r="AC942" s="1"/>
    </row>
    <row r="943" spans="29:29">
      <c r="AC943" s="1"/>
    </row>
    <row r="944" spans="29:29">
      <c r="AC944" s="1"/>
    </row>
    <row r="945" spans="29:29">
      <c r="AC945" s="1"/>
    </row>
    <row r="946" spans="29:29">
      <c r="AC946" s="1"/>
    </row>
    <row r="947" spans="29:29">
      <c r="AC947" s="1"/>
    </row>
    <row r="948" spans="29:29">
      <c r="AC948" s="1"/>
    </row>
    <row r="949" spans="29:29">
      <c r="AC949" s="1"/>
    </row>
    <row r="950" spans="29:29">
      <c r="AC950" s="1"/>
    </row>
    <row r="951" spans="29:29">
      <c r="AC951" s="1"/>
    </row>
    <row r="952" spans="29:29">
      <c r="AC952" s="1"/>
    </row>
    <row r="953" spans="29:29">
      <c r="AC953" s="1"/>
    </row>
    <row r="954" spans="29:29">
      <c r="AC954" s="1"/>
    </row>
    <row r="955" spans="29:29">
      <c r="AC955" s="1"/>
    </row>
    <row r="956" spans="29:29">
      <c r="AC956" s="1"/>
    </row>
    <row r="957" spans="29:29">
      <c r="AC957" s="1"/>
    </row>
    <row r="958" spans="29:29">
      <c r="AC958" s="1"/>
    </row>
    <row r="959" spans="29:29">
      <c r="AC959" s="1"/>
    </row>
    <row r="960" spans="29:29">
      <c r="AC960" s="1"/>
    </row>
    <row r="961" spans="29:29">
      <c r="AC961" s="1"/>
    </row>
    <row r="962" spans="29:29">
      <c r="AC962" s="1"/>
    </row>
    <row r="963" spans="29:29">
      <c r="AC963" s="1"/>
    </row>
    <row r="964" spans="29:29">
      <c r="AC964" s="1"/>
    </row>
    <row r="965" spans="29:29">
      <c r="AC965" s="1"/>
    </row>
    <row r="966" spans="29:29">
      <c r="AC966" s="1"/>
    </row>
    <row r="967" spans="29:29">
      <c r="AC967" s="1"/>
    </row>
    <row r="968" spans="29:29">
      <c r="AC968" s="1"/>
    </row>
    <row r="969" spans="29:29">
      <c r="AC969" s="1"/>
    </row>
    <row r="970" spans="29:29">
      <c r="AC970" s="1"/>
    </row>
    <row r="971" spans="29:29">
      <c r="AC971" s="1"/>
    </row>
    <row r="972" spans="29:29">
      <c r="AC972" s="1"/>
    </row>
    <row r="973" spans="29:29">
      <c r="AC973" s="1"/>
    </row>
    <row r="974" spans="29:29">
      <c r="AC974" s="1"/>
    </row>
    <row r="975" spans="29:29">
      <c r="AC975" s="1"/>
    </row>
    <row r="976" spans="29:29">
      <c r="AC976" s="1"/>
    </row>
    <row r="977" spans="29:29">
      <c r="AC977" s="1"/>
    </row>
    <row r="978" spans="29:29">
      <c r="AC978" s="1"/>
    </row>
    <row r="979" spans="29:29">
      <c r="AC979" s="1"/>
    </row>
    <row r="980" spans="29:29">
      <c r="AC980" s="1"/>
    </row>
    <row r="981" spans="29:29">
      <c r="AC981" s="1"/>
    </row>
    <row r="982" spans="29:29">
      <c r="AC982" s="1"/>
    </row>
    <row r="983" spans="29:29">
      <c r="AC983" s="1"/>
    </row>
    <row r="984" spans="29:29">
      <c r="AC984" s="1"/>
    </row>
    <row r="985" spans="29:29">
      <c r="AC985" s="1"/>
    </row>
    <row r="986" spans="29:29">
      <c r="AC986" s="1"/>
    </row>
    <row r="987" spans="29:29">
      <c r="AC987" s="1"/>
    </row>
    <row r="988" spans="29:29">
      <c r="AC988" s="1"/>
    </row>
    <row r="989" spans="29:29">
      <c r="AC989" s="1"/>
    </row>
    <row r="990" spans="29:29">
      <c r="AC990" s="1"/>
    </row>
    <row r="991" spans="29:29">
      <c r="AC991" s="1"/>
    </row>
    <row r="992" spans="29:29">
      <c r="AC992" s="1"/>
    </row>
    <row r="993" spans="29:29">
      <c r="AC993" s="1"/>
    </row>
    <row r="994" spans="29:29">
      <c r="AC994" s="1"/>
    </row>
    <row r="995" spans="29:29">
      <c r="AC995" s="1"/>
    </row>
    <row r="996" spans="29:29">
      <c r="AC996" s="1"/>
    </row>
    <row r="997" spans="29:29">
      <c r="AC997" s="1"/>
    </row>
    <row r="998" spans="29:29">
      <c r="AC998" s="1"/>
    </row>
    <row r="999" spans="29:29">
      <c r="AC999" s="1"/>
    </row>
    <row r="1000" spans="29:29">
      <c r="AC1000" s="1"/>
    </row>
    <row r="1001" spans="29:29">
      <c r="AC1001" s="1"/>
    </row>
    <row r="1002" spans="29:29">
      <c r="AC1002" s="1"/>
    </row>
    <row r="1003" spans="29:29">
      <c r="AC1003" s="1"/>
    </row>
    <row r="1004" spans="29:29">
      <c r="AC1004" s="1"/>
    </row>
    <row r="1005" spans="29:29">
      <c r="AC1005" s="1"/>
    </row>
    <row r="1006" spans="29:29">
      <c r="AC1006" s="1"/>
    </row>
    <row r="1007" spans="29:29">
      <c r="AC1007" s="1"/>
    </row>
    <row r="1008" spans="29:29">
      <c r="AC1008" s="1"/>
    </row>
    <row r="1009" spans="29:29">
      <c r="AC1009" s="1"/>
    </row>
    <row r="1010" spans="29:29">
      <c r="AC1010" s="1"/>
    </row>
    <row r="1011" spans="29:29">
      <c r="AC1011" s="1"/>
    </row>
    <row r="1012" spans="29:29">
      <c r="AC1012" s="1"/>
    </row>
    <row r="1013" spans="29:29">
      <c r="AC1013" s="1"/>
    </row>
    <row r="1014" spans="29:29">
      <c r="AC1014" s="1"/>
    </row>
    <row r="1015" spans="29:29">
      <c r="AC1015" s="1"/>
    </row>
    <row r="1016" spans="29:29">
      <c r="AC1016" s="1"/>
    </row>
    <row r="1017" spans="29:29">
      <c r="AC1017" s="1"/>
    </row>
    <row r="1018" spans="29:29">
      <c r="AC1018" s="1"/>
    </row>
    <row r="1019" spans="29:29">
      <c r="AC1019" s="1"/>
    </row>
    <row r="1020" spans="29:29">
      <c r="AC1020" s="1"/>
    </row>
    <row r="1021" spans="29:29">
      <c r="AC1021" s="1"/>
    </row>
    <row r="1022" spans="29:29">
      <c r="AC1022" s="1"/>
    </row>
    <row r="1023" spans="29:29">
      <c r="AC1023" s="1"/>
    </row>
    <row r="1024" spans="29:29">
      <c r="AC1024" s="1"/>
    </row>
    <row r="1025" spans="29:29">
      <c r="AC1025" s="1"/>
    </row>
    <row r="1026" spans="29:29">
      <c r="AC1026" s="1"/>
    </row>
    <row r="1027" spans="29:29">
      <c r="AC1027" s="1"/>
    </row>
    <row r="1028" spans="29:29">
      <c r="AC1028" s="1"/>
    </row>
    <row r="1029" spans="29:29">
      <c r="AC1029" s="1"/>
    </row>
    <row r="1030" spans="29:29">
      <c r="AC1030" s="1"/>
    </row>
    <row r="1031" spans="29:29">
      <c r="AC1031" s="1"/>
    </row>
    <row r="1032" spans="29:29">
      <c r="AC1032" s="1"/>
    </row>
    <row r="1033" spans="29:29">
      <c r="AC1033" s="1"/>
    </row>
    <row r="1034" spans="29:29">
      <c r="AC1034" s="1"/>
    </row>
    <row r="1035" spans="29:29">
      <c r="AC1035" s="1"/>
    </row>
    <row r="1036" spans="29:29">
      <c r="AC1036" s="1"/>
    </row>
    <row r="1037" spans="29:29">
      <c r="AC1037" s="1"/>
    </row>
    <row r="1038" spans="29:29">
      <c r="AC1038" s="1"/>
    </row>
    <row r="1039" spans="29:29">
      <c r="AC1039" s="1"/>
    </row>
    <row r="1040" spans="29:29">
      <c r="AC1040" s="1"/>
    </row>
    <row r="1041" spans="29:29">
      <c r="AC1041" s="1"/>
    </row>
    <row r="1042" spans="29:29">
      <c r="AC1042" s="1"/>
    </row>
    <row r="1043" spans="29:29">
      <c r="AC1043" s="1"/>
    </row>
    <row r="1044" spans="29:29">
      <c r="AC1044" s="1"/>
    </row>
    <row r="1045" spans="29:29">
      <c r="AC1045" s="1"/>
    </row>
    <row r="1046" spans="29:29">
      <c r="AC1046" s="1"/>
    </row>
    <row r="1047" spans="29:29">
      <c r="AC1047" s="1"/>
    </row>
    <row r="1048" spans="29:29">
      <c r="AC1048" s="1"/>
    </row>
    <row r="1049" spans="29:29">
      <c r="AC1049" s="1"/>
    </row>
    <row r="1050" spans="29:29">
      <c r="AC1050" s="1"/>
    </row>
    <row r="1051" spans="29:29">
      <c r="AC1051" s="1"/>
    </row>
    <row r="1052" spans="29:29">
      <c r="AC1052" s="1"/>
    </row>
    <row r="1053" spans="29:29">
      <c r="AC1053" s="1"/>
    </row>
    <row r="1054" spans="29:29">
      <c r="AC1054" s="1"/>
    </row>
    <row r="1055" spans="29:29">
      <c r="AC1055" s="1"/>
    </row>
    <row r="1056" spans="29:29">
      <c r="AC1056" s="1"/>
    </row>
    <row r="1057" spans="29:29">
      <c r="AC1057" s="1"/>
    </row>
    <row r="1058" spans="29:29">
      <c r="AC1058" s="1"/>
    </row>
    <row r="1059" spans="29:29">
      <c r="AC1059" s="1"/>
    </row>
    <row r="1060" spans="29:29">
      <c r="AC1060" s="1"/>
    </row>
    <row r="1061" spans="29:29">
      <c r="AC1061" s="1"/>
    </row>
    <row r="1062" spans="29:29">
      <c r="AC1062" s="1"/>
    </row>
    <row r="1063" spans="29:29">
      <c r="AC1063" s="1"/>
    </row>
    <row r="1064" spans="29:29">
      <c r="AC1064" s="1"/>
    </row>
    <row r="1065" spans="29:29">
      <c r="AC1065" s="1"/>
    </row>
    <row r="1066" spans="29:29">
      <c r="AC1066" s="1"/>
    </row>
    <row r="1067" spans="29:29">
      <c r="AC1067" s="1"/>
    </row>
    <row r="1068" spans="29:29">
      <c r="AC1068" s="1"/>
    </row>
    <row r="1069" spans="29:29">
      <c r="AC1069" s="1"/>
    </row>
    <row r="1070" spans="29:29">
      <c r="AC1070" s="1"/>
    </row>
    <row r="1071" spans="29:29">
      <c r="AC1071" s="1"/>
    </row>
    <row r="1072" spans="29:29">
      <c r="AC1072" s="1"/>
    </row>
    <row r="1073" spans="29:29">
      <c r="AC1073" s="1"/>
    </row>
    <row r="1074" spans="29:29">
      <c r="AC1074" s="1"/>
    </row>
    <row r="1075" spans="29:29">
      <c r="AC1075" s="1"/>
    </row>
    <row r="1076" spans="29:29">
      <c r="AC1076" s="1"/>
    </row>
    <row r="1077" spans="29:29">
      <c r="AC1077" s="1"/>
    </row>
    <row r="1078" spans="29:29">
      <c r="AC1078" s="1"/>
    </row>
    <row r="1079" spans="29:29">
      <c r="AC1079" s="1"/>
    </row>
    <row r="1080" spans="29:29">
      <c r="AC1080" s="1"/>
    </row>
    <row r="1081" spans="29:29">
      <c r="AC1081" s="1"/>
    </row>
    <row r="1082" spans="29:29">
      <c r="AC1082" s="1"/>
    </row>
    <row r="1083" spans="29:29">
      <c r="AC1083" s="1"/>
    </row>
    <row r="1084" spans="29:29">
      <c r="AC1084" s="1"/>
    </row>
    <row r="1085" spans="29:29">
      <c r="AC1085" s="1"/>
    </row>
    <row r="1086" spans="29:29">
      <c r="AC1086" s="1"/>
    </row>
    <row r="1087" spans="29:29">
      <c r="AC1087" s="1"/>
    </row>
    <row r="1088" spans="29:29">
      <c r="AC1088" s="1"/>
    </row>
    <row r="1089" spans="29:29">
      <c r="AC1089" s="1"/>
    </row>
    <row r="1090" spans="29:29">
      <c r="AC1090" s="1"/>
    </row>
    <row r="1091" spans="29:29">
      <c r="AC1091" s="1"/>
    </row>
    <row r="1092" spans="29:29">
      <c r="AC1092" s="1"/>
    </row>
    <row r="1093" spans="29:29">
      <c r="AC1093" s="1"/>
    </row>
    <row r="1094" spans="29:29">
      <c r="AC1094" s="1"/>
    </row>
    <row r="1095" spans="29:29">
      <c r="AC1095" s="1"/>
    </row>
    <row r="1096" spans="29:29">
      <c r="AC1096" s="1"/>
    </row>
    <row r="1097" spans="29:29">
      <c r="AC1097" s="1"/>
    </row>
    <row r="1098" spans="29:29">
      <c r="AC1098" s="1"/>
    </row>
    <row r="1099" spans="29:29">
      <c r="AC1099" s="1"/>
    </row>
    <row r="1100" spans="29:29">
      <c r="AC1100" s="1"/>
    </row>
    <row r="1101" spans="29:29">
      <c r="AC1101" s="1"/>
    </row>
    <row r="1102" spans="29:29">
      <c r="AC1102" s="1"/>
    </row>
    <row r="1103" spans="29:29">
      <c r="AC1103" s="1"/>
    </row>
    <row r="1104" spans="29:29">
      <c r="AC1104" s="1"/>
    </row>
    <row r="1105" spans="29:29">
      <c r="AC1105" s="1"/>
    </row>
    <row r="1106" spans="29:29">
      <c r="AC1106" s="1"/>
    </row>
    <row r="1107" spans="29:29">
      <c r="AC1107" s="1"/>
    </row>
    <row r="1108" spans="29:29">
      <c r="AC1108" s="1"/>
    </row>
    <row r="1109" spans="29:29">
      <c r="AC1109" s="1"/>
    </row>
    <row r="1110" spans="29:29">
      <c r="AC1110" s="1"/>
    </row>
    <row r="1111" spans="29:29">
      <c r="AC1111" s="1"/>
    </row>
    <row r="1112" spans="29:29">
      <c r="AC1112" s="1"/>
    </row>
    <row r="1113" spans="29:29">
      <c r="AC1113" s="1"/>
    </row>
    <row r="1114" spans="29:29">
      <c r="AC1114" s="1"/>
    </row>
    <row r="1115" spans="29:29">
      <c r="AC1115" s="1"/>
    </row>
    <row r="1116" spans="29:29">
      <c r="AC1116" s="1"/>
    </row>
    <row r="1117" spans="29:29">
      <c r="AC1117" s="1"/>
    </row>
    <row r="1118" spans="29:29">
      <c r="AC1118" s="1"/>
    </row>
    <row r="1119" spans="29:29">
      <c r="AC1119" s="1"/>
    </row>
    <row r="1120" spans="29:29">
      <c r="AC1120" s="1"/>
    </row>
    <row r="1121" spans="29:29">
      <c r="AC1121" s="1"/>
    </row>
    <row r="1122" spans="29:29">
      <c r="AC1122" s="1"/>
    </row>
    <row r="1123" spans="29:29">
      <c r="AC1123" s="1"/>
    </row>
    <row r="1124" spans="29:29">
      <c r="AC1124" s="1"/>
    </row>
    <row r="1125" spans="29:29">
      <c r="AC1125" s="1"/>
    </row>
    <row r="1126" spans="29:29">
      <c r="AC1126" s="1"/>
    </row>
    <row r="1127" spans="29:29">
      <c r="AC1127" s="1"/>
    </row>
    <row r="1128" spans="29:29">
      <c r="AC1128" s="1"/>
    </row>
    <row r="1129" spans="29:29">
      <c r="AC1129" s="1"/>
    </row>
    <row r="1130" spans="29:29">
      <c r="AC1130" s="1"/>
    </row>
    <row r="1131" spans="29:29">
      <c r="AC1131" s="1"/>
    </row>
    <row r="1132" spans="29:29">
      <c r="AC1132" s="1"/>
    </row>
    <row r="1133" spans="29:29">
      <c r="AC1133" s="1"/>
    </row>
    <row r="1134" spans="29:29">
      <c r="AC1134" s="1"/>
    </row>
    <row r="1135" spans="29:29">
      <c r="AC1135" s="1"/>
    </row>
    <row r="1136" spans="29:29">
      <c r="AC1136" s="1"/>
    </row>
    <row r="1137" spans="29:29">
      <c r="AC1137" s="1"/>
    </row>
    <row r="1138" spans="29:29">
      <c r="AC1138" s="1"/>
    </row>
    <row r="1139" spans="29:29">
      <c r="AC1139" s="1"/>
    </row>
    <row r="1140" spans="29:29">
      <c r="AC1140" s="1"/>
    </row>
    <row r="1141" spans="29:29">
      <c r="AC1141" s="1"/>
    </row>
    <row r="1142" spans="29:29">
      <c r="AC1142" s="1"/>
    </row>
    <row r="1143" spans="29:29">
      <c r="AC1143" s="1"/>
    </row>
    <row r="1144" spans="29:29">
      <c r="AC1144" s="1"/>
    </row>
    <row r="1145" spans="29:29">
      <c r="AC1145" s="1"/>
    </row>
    <row r="1146" spans="29:29">
      <c r="AC1146" s="1"/>
    </row>
    <row r="1147" spans="29:29">
      <c r="AC1147" s="1"/>
    </row>
    <row r="1148" spans="29:29">
      <c r="AC1148" s="1"/>
    </row>
    <row r="1149" spans="29:29">
      <c r="AC1149" s="1"/>
    </row>
    <row r="1150" spans="29:29">
      <c r="AC1150" s="1"/>
    </row>
    <row r="1151" spans="29:29">
      <c r="AC1151" s="1"/>
    </row>
    <row r="1152" spans="29:29">
      <c r="AC1152" s="1"/>
    </row>
    <row r="1153" spans="29:29">
      <c r="AC1153" s="1"/>
    </row>
    <row r="1154" spans="29:29">
      <c r="AC1154" s="1"/>
    </row>
    <row r="1155" spans="29:29">
      <c r="AC1155" s="1"/>
    </row>
    <row r="1156" spans="29:29">
      <c r="AC1156" s="1"/>
    </row>
    <row r="1157" spans="29:29">
      <c r="AC1157" s="1"/>
    </row>
    <row r="1158" spans="29:29">
      <c r="AC1158" s="1"/>
    </row>
    <row r="1159" spans="29:29">
      <c r="AC1159" s="1"/>
    </row>
    <row r="1160" spans="29:29">
      <c r="AC1160" s="1"/>
    </row>
    <row r="1161" spans="29:29">
      <c r="AC1161" s="1"/>
    </row>
    <row r="1162" spans="29:29">
      <c r="AC1162" s="1"/>
    </row>
    <row r="1163" spans="29:29">
      <c r="AC1163" s="1"/>
    </row>
    <row r="1164" spans="29:29">
      <c r="AC1164" s="1"/>
    </row>
    <row r="1165" spans="29:29">
      <c r="AC1165" s="1"/>
    </row>
    <row r="1166" spans="29:29">
      <c r="AC1166" s="1"/>
    </row>
    <row r="1167" spans="29:29">
      <c r="AC1167" s="1"/>
    </row>
    <row r="1168" spans="29:29">
      <c r="AC1168" s="1"/>
    </row>
    <row r="1169" spans="29:29">
      <c r="AC1169" s="1"/>
    </row>
    <row r="1170" spans="29:29">
      <c r="AC1170" s="1"/>
    </row>
    <row r="1171" spans="29:29">
      <c r="AC1171" s="1"/>
    </row>
    <row r="1172" spans="29:29">
      <c r="AC1172" s="1"/>
    </row>
    <row r="1173" spans="29:29">
      <c r="AC1173" s="1"/>
    </row>
    <row r="1174" spans="29:29">
      <c r="AC1174" s="1"/>
    </row>
    <row r="1175" spans="29:29">
      <c r="AC1175" s="1"/>
    </row>
    <row r="1176" spans="29:29">
      <c r="AC1176" s="1"/>
    </row>
    <row r="1177" spans="29:29">
      <c r="AC1177" s="1"/>
    </row>
    <row r="1178" spans="29:29">
      <c r="AC1178" s="1"/>
    </row>
    <row r="1179" spans="29:29">
      <c r="AC1179" s="1"/>
    </row>
    <row r="1180" spans="29:29">
      <c r="AC1180" s="1"/>
    </row>
    <row r="1181" spans="29:29">
      <c r="AC1181" s="1"/>
    </row>
    <row r="1182" spans="29:29">
      <c r="AC1182" s="1"/>
    </row>
    <row r="1183" spans="29:29">
      <c r="AC1183" s="1"/>
    </row>
    <row r="1184" spans="29:29">
      <c r="AC1184" s="1"/>
    </row>
    <row r="1185" spans="29:29">
      <c r="AC1185" s="1"/>
    </row>
    <row r="1186" spans="29:29">
      <c r="AC1186" s="1"/>
    </row>
    <row r="1187" spans="29:29">
      <c r="AC1187" s="1"/>
    </row>
    <row r="1188" spans="29:29">
      <c r="AC1188" s="1"/>
    </row>
    <row r="1189" spans="29:29">
      <c r="AC1189" s="1"/>
    </row>
    <row r="1190" spans="29:29">
      <c r="AC1190" s="1"/>
    </row>
    <row r="1191" spans="29:29">
      <c r="AC1191" s="1"/>
    </row>
    <row r="1192" spans="29:29">
      <c r="AC1192" s="1"/>
    </row>
    <row r="1193" spans="29:29">
      <c r="AC1193" s="1"/>
    </row>
    <row r="1194" spans="29:29">
      <c r="AC1194" s="1"/>
    </row>
    <row r="1195" spans="29:29">
      <c r="AC1195" s="1"/>
    </row>
    <row r="1196" spans="29:29">
      <c r="AC1196" s="1"/>
    </row>
    <row r="1197" spans="29:29">
      <c r="AC1197" s="1"/>
    </row>
    <row r="1198" spans="29:29">
      <c r="AC1198" s="1"/>
    </row>
    <row r="1199" spans="29:29">
      <c r="AC1199" s="1"/>
    </row>
    <row r="1200" spans="29:29">
      <c r="AC1200" s="1"/>
    </row>
    <row r="1201" spans="29:29">
      <c r="AC1201" s="1"/>
    </row>
    <row r="1202" spans="29:29">
      <c r="AC1202" s="1"/>
    </row>
    <row r="1203" spans="29:29">
      <c r="AC1203" s="1"/>
    </row>
    <row r="1204" spans="29:29">
      <c r="AC1204" s="1"/>
    </row>
    <row r="1205" spans="29:29">
      <c r="AC1205" s="1"/>
    </row>
    <row r="1206" spans="29:29">
      <c r="AC1206" s="1"/>
    </row>
    <row r="1207" spans="29:29">
      <c r="AC1207" s="1"/>
    </row>
    <row r="1208" spans="29:29">
      <c r="AC1208" s="1"/>
    </row>
    <row r="1209" spans="29:29">
      <c r="AC1209" s="1"/>
    </row>
    <row r="1210" spans="29:29">
      <c r="AC1210" s="1"/>
    </row>
    <row r="1211" spans="29:29">
      <c r="AC1211" s="1"/>
    </row>
    <row r="1212" spans="29:29">
      <c r="AC1212" s="1"/>
    </row>
    <row r="1213" spans="29:29">
      <c r="AC1213" s="1"/>
    </row>
    <row r="1214" spans="29:29">
      <c r="AC1214" s="1"/>
    </row>
    <row r="1215" spans="29:29">
      <c r="AC1215" s="1"/>
    </row>
    <row r="1216" spans="29:29">
      <c r="AC1216" s="1"/>
    </row>
    <row r="1217" spans="29:29">
      <c r="AC1217" s="1"/>
    </row>
    <row r="1218" spans="29:29">
      <c r="AC1218" s="1"/>
    </row>
    <row r="1219" spans="29:29">
      <c r="AC1219" s="1"/>
    </row>
    <row r="1220" spans="29:29">
      <c r="AC1220" s="1"/>
    </row>
    <row r="1221" spans="29:29">
      <c r="AC1221" s="1"/>
    </row>
    <row r="1222" spans="29:29">
      <c r="AC1222" s="1"/>
    </row>
    <row r="1223" spans="29:29">
      <c r="AC1223" s="1"/>
    </row>
    <row r="1224" spans="29:29">
      <c r="AC1224" s="1"/>
    </row>
    <row r="1225" spans="29:29">
      <c r="AC1225" s="1"/>
    </row>
    <row r="1226" spans="29:29">
      <c r="AC1226" s="1"/>
    </row>
    <row r="1227" spans="29:29">
      <c r="AC1227" s="1"/>
    </row>
    <row r="1228" spans="29:29">
      <c r="AC1228" s="1"/>
    </row>
    <row r="1229" spans="29:29">
      <c r="AC1229" s="1"/>
    </row>
    <row r="1230" spans="29:29">
      <c r="AC1230" s="1"/>
    </row>
    <row r="1231" spans="29:29">
      <c r="AC1231" s="1"/>
    </row>
    <row r="1232" spans="29:29">
      <c r="AC1232" s="1"/>
    </row>
    <row r="1233" spans="29:29">
      <c r="AC1233" s="1"/>
    </row>
    <row r="1234" spans="29:29">
      <c r="AC1234" s="1"/>
    </row>
    <row r="1235" spans="29:29">
      <c r="AC1235" s="1"/>
    </row>
    <row r="1236" spans="29:29">
      <c r="AC1236" s="1"/>
    </row>
    <row r="1237" spans="29:29">
      <c r="AC1237" s="1"/>
    </row>
    <row r="1238" spans="29:29">
      <c r="AC1238" s="1"/>
    </row>
    <row r="1239" spans="29:29">
      <c r="AC1239" s="1"/>
    </row>
    <row r="1240" spans="29:29">
      <c r="AC1240" s="1"/>
    </row>
    <row r="1241" spans="29:29">
      <c r="AC1241" s="1"/>
    </row>
    <row r="1242" spans="29:29">
      <c r="AC1242" s="1"/>
    </row>
    <row r="1243" spans="29:29">
      <c r="AC1243" s="1"/>
    </row>
    <row r="1244" spans="29:29">
      <c r="AC1244" s="1"/>
    </row>
    <row r="1245" spans="29:29">
      <c r="AC1245" s="1"/>
    </row>
    <row r="1246" spans="29:29">
      <c r="AC1246" s="1"/>
    </row>
    <row r="1247" spans="29:29">
      <c r="AC1247" s="1"/>
    </row>
    <row r="1248" spans="29:29">
      <c r="AC1248" s="1"/>
    </row>
    <row r="1249" spans="29:29">
      <c r="AC1249" s="1"/>
    </row>
    <row r="1250" spans="29:29">
      <c r="AC1250" s="1"/>
    </row>
    <row r="1251" spans="29:29">
      <c r="AC1251" s="1"/>
    </row>
    <row r="1252" spans="29:29">
      <c r="AC1252" s="1"/>
    </row>
    <row r="1253" spans="29:29">
      <c r="AC1253" s="1"/>
    </row>
    <row r="1254" spans="29:29">
      <c r="AC1254" s="1"/>
    </row>
    <row r="1255" spans="29:29">
      <c r="AC1255" s="1"/>
    </row>
    <row r="1256" spans="29:29">
      <c r="AC1256" s="1"/>
    </row>
    <row r="1257" spans="29:29">
      <c r="AC1257" s="1"/>
    </row>
    <row r="1258" spans="29:29">
      <c r="AC1258" s="1"/>
    </row>
    <row r="1259" spans="29:29">
      <c r="AC1259" s="1"/>
    </row>
    <row r="1260" spans="29:29">
      <c r="AC1260" s="1"/>
    </row>
    <row r="1261" spans="29:29">
      <c r="AC1261" s="1"/>
    </row>
    <row r="1262" spans="29:29">
      <c r="AC1262" s="1"/>
    </row>
    <row r="1263" spans="29:29">
      <c r="AC1263" s="1"/>
    </row>
    <row r="1264" spans="29:29">
      <c r="AC1264" s="1"/>
    </row>
    <row r="1265" spans="29:29">
      <c r="AC1265" s="1"/>
    </row>
    <row r="1266" spans="29:29">
      <c r="AC1266" s="1"/>
    </row>
    <row r="1267" spans="29:29">
      <c r="AC1267" s="1"/>
    </row>
    <row r="1268" spans="29:29">
      <c r="AC1268" s="1"/>
    </row>
    <row r="1269" spans="29:29">
      <c r="AC1269" s="1"/>
    </row>
    <row r="1270" spans="29:29">
      <c r="AC1270" s="1"/>
    </row>
    <row r="1271" spans="29:29">
      <c r="AC1271" s="1"/>
    </row>
    <row r="1272" spans="29:29">
      <c r="AC1272" s="1"/>
    </row>
    <row r="1273" spans="29:29">
      <c r="AC1273" s="1"/>
    </row>
    <row r="1274" spans="29:29">
      <c r="AC1274" s="1"/>
    </row>
    <row r="1275" spans="29:29">
      <c r="AC1275" s="1"/>
    </row>
    <row r="1276" spans="29:29">
      <c r="AC1276" s="1"/>
    </row>
    <row r="1277" spans="29:29">
      <c r="AC1277" s="1"/>
    </row>
    <row r="1278" spans="29:29">
      <c r="AC1278" s="1"/>
    </row>
    <row r="1279" spans="29:29">
      <c r="AC1279" s="1"/>
    </row>
    <row r="1280" spans="29:29">
      <c r="AC1280" s="1"/>
    </row>
    <row r="1281" spans="29:29">
      <c r="AC1281" s="1"/>
    </row>
    <row r="1282" spans="29:29">
      <c r="AC1282" s="1"/>
    </row>
    <row r="1283" spans="29:29">
      <c r="AC1283" s="1"/>
    </row>
    <row r="1284" spans="29:29">
      <c r="AC1284" s="1"/>
    </row>
    <row r="1285" spans="29:29">
      <c r="AC1285" s="1"/>
    </row>
    <row r="1286" spans="29:29">
      <c r="AC1286" s="1"/>
    </row>
    <row r="1287" spans="29:29">
      <c r="AC1287" s="1"/>
    </row>
    <row r="1288" spans="29:29">
      <c r="AC1288" s="1"/>
    </row>
    <row r="1289" spans="29:29">
      <c r="AC1289" s="1"/>
    </row>
    <row r="1290" spans="29:29">
      <c r="AC1290" s="1"/>
    </row>
    <row r="1291" spans="29:29">
      <c r="AC1291" s="1"/>
    </row>
    <row r="1292" spans="29:29">
      <c r="AC1292" s="1"/>
    </row>
    <row r="1293" spans="29:29">
      <c r="AC1293" s="1"/>
    </row>
    <row r="1294" spans="29:29">
      <c r="AC1294" s="1"/>
    </row>
    <row r="1295" spans="29:29">
      <c r="AC1295" s="1"/>
    </row>
    <row r="1296" spans="29:29">
      <c r="AC1296" s="1"/>
    </row>
    <row r="1297" spans="29:29">
      <c r="AC1297" s="1"/>
    </row>
    <row r="1298" spans="29:29">
      <c r="AC1298" s="1"/>
    </row>
    <row r="1299" spans="29:29">
      <c r="AC1299" s="1"/>
    </row>
    <row r="1300" spans="29:29">
      <c r="AC1300" s="1"/>
    </row>
    <row r="1301" spans="29:29">
      <c r="AC1301" s="1"/>
    </row>
    <row r="1302" spans="29:29">
      <c r="AC1302" s="1"/>
    </row>
    <row r="1303" spans="29:29">
      <c r="AC1303" s="1"/>
    </row>
    <row r="1304" spans="29:29">
      <c r="AC1304" s="1"/>
    </row>
    <row r="1305" spans="29:29">
      <c r="AC1305" s="1"/>
    </row>
    <row r="1306" spans="29:29">
      <c r="AC1306" s="1"/>
    </row>
    <row r="1307" spans="29:29">
      <c r="AC1307" s="1"/>
    </row>
    <row r="1308" spans="29:29">
      <c r="AC1308" s="1"/>
    </row>
    <row r="1309" spans="29:29">
      <c r="AC1309" s="1"/>
    </row>
    <row r="1310" spans="29:29">
      <c r="AC1310" s="1"/>
    </row>
    <row r="1311" spans="29:29">
      <c r="AC1311" s="1"/>
    </row>
    <row r="1312" spans="29:29">
      <c r="AC1312" s="1"/>
    </row>
    <row r="1313" spans="29:29">
      <c r="AC1313" s="1"/>
    </row>
    <row r="1314" spans="29:29">
      <c r="AC1314" s="1"/>
    </row>
    <row r="1315" spans="29:29">
      <c r="AC1315" s="1"/>
    </row>
    <row r="1316" spans="29:29">
      <c r="AC1316" s="1"/>
    </row>
    <row r="1317" spans="29:29">
      <c r="AC1317" s="1"/>
    </row>
    <row r="1318" spans="29:29">
      <c r="AC1318" s="1"/>
    </row>
    <row r="1319" spans="29:29">
      <c r="AC1319" s="1"/>
    </row>
    <row r="1320" spans="29:29">
      <c r="AC1320" s="1"/>
    </row>
    <row r="1321" spans="29:29">
      <c r="AC1321" s="1"/>
    </row>
    <row r="1322" spans="29:29">
      <c r="AC1322" s="1"/>
    </row>
    <row r="1323" spans="29:29">
      <c r="AC1323" s="1"/>
    </row>
    <row r="1324" spans="29:29">
      <c r="AC1324" s="1"/>
    </row>
    <row r="1325" spans="29:29">
      <c r="AC1325" s="1"/>
    </row>
    <row r="1326" spans="29:29">
      <c r="AC1326" s="1"/>
    </row>
    <row r="1327" spans="29:29">
      <c r="AC1327" s="1"/>
    </row>
    <row r="1328" spans="29:29">
      <c r="AC1328" s="1"/>
    </row>
    <row r="1329" spans="29:29">
      <c r="AC1329" s="1"/>
    </row>
    <row r="1330" spans="29:29">
      <c r="AC1330" s="1"/>
    </row>
    <row r="1331" spans="29:29">
      <c r="AC1331" s="1"/>
    </row>
    <row r="1332" spans="29:29">
      <c r="AC1332" s="1"/>
    </row>
    <row r="1333" spans="29:29">
      <c r="AC1333" s="1"/>
    </row>
    <row r="1334" spans="29:29">
      <c r="AC1334" s="1"/>
    </row>
    <row r="1335" spans="29:29">
      <c r="AC1335" s="1"/>
    </row>
    <row r="1336" spans="29:29">
      <c r="AC1336" s="1"/>
    </row>
    <row r="1337" spans="29:29">
      <c r="AC1337" s="1"/>
    </row>
    <row r="1338" spans="29:29">
      <c r="AC1338" s="1"/>
    </row>
    <row r="1339" spans="29:29">
      <c r="AC1339" s="1"/>
    </row>
    <row r="1340" spans="29:29">
      <c r="AC1340" s="1"/>
    </row>
    <row r="1341" spans="29:29">
      <c r="AC1341" s="1"/>
    </row>
    <row r="1342" spans="29:29">
      <c r="AC1342" s="1"/>
    </row>
    <row r="1343" spans="29:29">
      <c r="AC1343" s="1"/>
    </row>
    <row r="1344" spans="29:29">
      <c r="AC1344" s="1"/>
    </row>
    <row r="1345" spans="29:29">
      <c r="AC1345" s="1"/>
    </row>
    <row r="1346" spans="29:29">
      <c r="AC1346" s="1"/>
    </row>
    <row r="1347" spans="29:29">
      <c r="AC1347" s="1"/>
    </row>
    <row r="1348" spans="29:29">
      <c r="AC1348" s="1"/>
    </row>
    <row r="1349" spans="29:29">
      <c r="AC1349" s="1"/>
    </row>
    <row r="1350" spans="29:29">
      <c r="AC1350" s="1"/>
    </row>
    <row r="1351" spans="29:29">
      <c r="AC1351" s="1"/>
    </row>
    <row r="1352" spans="29:29">
      <c r="AC1352" s="1"/>
    </row>
    <row r="1353" spans="29:29">
      <c r="AC1353" s="1"/>
    </row>
    <row r="1354" spans="29:29">
      <c r="AC1354" s="1"/>
    </row>
    <row r="1355" spans="29:29">
      <c r="AC1355" s="1"/>
    </row>
    <row r="1356" spans="29:29">
      <c r="AC1356" s="1"/>
    </row>
    <row r="1357" spans="29:29">
      <c r="AC1357" s="1"/>
    </row>
    <row r="1358" spans="29:29">
      <c r="AC1358" s="1"/>
    </row>
    <row r="1359" spans="29:29">
      <c r="AC1359" s="1"/>
    </row>
    <row r="1360" spans="29:29">
      <c r="AC1360" s="1"/>
    </row>
    <row r="1361" spans="29:29">
      <c r="AC1361" s="1"/>
    </row>
    <row r="1362" spans="29:29">
      <c r="AC1362" s="1"/>
    </row>
    <row r="1363" spans="29:29">
      <c r="AC1363" s="1"/>
    </row>
    <row r="1364" spans="29:29">
      <c r="AC1364" s="1"/>
    </row>
    <row r="1365" spans="29:29">
      <c r="AC1365" s="1"/>
    </row>
    <row r="1366" spans="29:29">
      <c r="AC1366" s="1"/>
    </row>
    <row r="1367" spans="29:29">
      <c r="AC1367" s="1"/>
    </row>
    <row r="1368" spans="29:29">
      <c r="AC1368" s="1"/>
    </row>
    <row r="1369" spans="29:29">
      <c r="AC1369" s="1"/>
    </row>
    <row r="1370" spans="29:29">
      <c r="AC1370" s="1"/>
    </row>
    <row r="1371" spans="29:29">
      <c r="AC1371" s="1"/>
    </row>
    <row r="1372" spans="29:29">
      <c r="AC1372" s="1"/>
    </row>
    <row r="1373" spans="29:29">
      <c r="AC1373" s="1"/>
    </row>
    <row r="1374" spans="29:29">
      <c r="AC1374" s="1"/>
    </row>
    <row r="1375" spans="29:29">
      <c r="AC1375" s="1"/>
    </row>
    <row r="1376" spans="29:29">
      <c r="AC1376" s="1"/>
    </row>
    <row r="1377" spans="29:29">
      <c r="AC1377" s="1"/>
    </row>
    <row r="1378" spans="29:29">
      <c r="AC1378" s="1"/>
    </row>
    <row r="1379" spans="29:29">
      <c r="AC1379" s="1"/>
    </row>
    <row r="1380" spans="29:29">
      <c r="AC1380" s="1"/>
    </row>
    <row r="1381" spans="29:29">
      <c r="AC1381" s="1"/>
    </row>
    <row r="1382" spans="29:29">
      <c r="AC1382" s="1"/>
    </row>
    <row r="1383" spans="29:29">
      <c r="AC1383" s="1"/>
    </row>
    <row r="1384" spans="29:29">
      <c r="AC1384" s="1"/>
    </row>
    <row r="1385" spans="29:29">
      <c r="AC1385" s="1"/>
    </row>
    <row r="1386" spans="29:29">
      <c r="AC1386" s="1"/>
    </row>
    <row r="1387" spans="29:29">
      <c r="AC1387" s="1"/>
    </row>
    <row r="1388" spans="29:29">
      <c r="AC1388" s="1"/>
    </row>
    <row r="1389" spans="29:29">
      <c r="AC1389" s="1"/>
    </row>
    <row r="1390" spans="29:29">
      <c r="AC1390" s="1"/>
    </row>
    <row r="1391" spans="29:29">
      <c r="AC1391" s="1"/>
    </row>
    <row r="1392" spans="29:29">
      <c r="AC1392" s="1"/>
    </row>
    <row r="1393" spans="29:29">
      <c r="AC1393" s="1"/>
    </row>
    <row r="1394" spans="29:29">
      <c r="AC1394" s="1"/>
    </row>
    <row r="1395" spans="29:29">
      <c r="AC1395" s="1"/>
    </row>
    <row r="1396" spans="29:29">
      <c r="AC1396" s="1"/>
    </row>
    <row r="1397" spans="29:29">
      <c r="AC1397" s="1"/>
    </row>
    <row r="1398" spans="29:29">
      <c r="AC1398" s="1"/>
    </row>
    <row r="1399" spans="29:29">
      <c r="AC1399" s="1"/>
    </row>
    <row r="1400" spans="29:29">
      <c r="AC1400" s="1"/>
    </row>
    <row r="1401" spans="29:29">
      <c r="AC1401" s="1"/>
    </row>
    <row r="1402" spans="29:29">
      <c r="AC1402" s="1"/>
    </row>
    <row r="1403" spans="29:29">
      <c r="AC1403" s="1"/>
    </row>
    <row r="1404" spans="29:29">
      <c r="AC1404" s="1"/>
    </row>
    <row r="1405" spans="29:29">
      <c r="AC1405" s="1"/>
    </row>
    <row r="1406" spans="29:29">
      <c r="AC1406" s="1"/>
    </row>
    <row r="1407" spans="29:29">
      <c r="AC1407" s="1"/>
    </row>
    <row r="1408" spans="29:29">
      <c r="AC1408" s="1"/>
    </row>
    <row r="1409" spans="29:29">
      <c r="AC1409" s="1"/>
    </row>
    <row r="1410" spans="29:29">
      <c r="AC1410" s="1"/>
    </row>
    <row r="1411" spans="29:29">
      <c r="AC1411" s="1"/>
    </row>
    <row r="1412" spans="29:29">
      <c r="AC1412" s="1"/>
    </row>
    <row r="1413" spans="29:29">
      <c r="AC1413" s="1"/>
    </row>
    <row r="1414" spans="29:29">
      <c r="AC1414" s="1"/>
    </row>
    <row r="1415" spans="29:29">
      <c r="AC1415" s="1"/>
    </row>
    <row r="1416" spans="29:29">
      <c r="AC1416" s="1"/>
    </row>
    <row r="1417" spans="29:29">
      <c r="AC1417" s="1"/>
    </row>
    <row r="1418" spans="29:29">
      <c r="AC1418" s="1"/>
    </row>
    <row r="1419" spans="29:29">
      <c r="AC1419" s="1"/>
    </row>
    <row r="1420" spans="29:29">
      <c r="AC1420" s="1"/>
    </row>
    <row r="1421" spans="29:29">
      <c r="AC1421" s="1"/>
    </row>
    <row r="1422" spans="29:29">
      <c r="AC1422" s="1"/>
    </row>
    <row r="1423" spans="29:29">
      <c r="AC1423" s="1"/>
    </row>
    <row r="1424" spans="29:29">
      <c r="AC1424" s="1"/>
    </row>
    <row r="1425" spans="29:29">
      <c r="AC1425" s="1"/>
    </row>
    <row r="1426" spans="29:29">
      <c r="AC1426" s="1"/>
    </row>
    <row r="1427" spans="29:29">
      <c r="AC1427" s="1"/>
    </row>
    <row r="1428" spans="29:29">
      <c r="AC1428" s="1"/>
    </row>
    <row r="1429" spans="29:29">
      <c r="AC1429" s="1"/>
    </row>
    <row r="1430" spans="29:29">
      <c r="AC1430" s="1"/>
    </row>
    <row r="1431" spans="29:29">
      <c r="AC1431" s="1"/>
    </row>
    <row r="1432" spans="29:29">
      <c r="AC1432" s="1"/>
    </row>
    <row r="1433" spans="29:29">
      <c r="AC1433" s="1"/>
    </row>
    <row r="1434" spans="29:29">
      <c r="AC1434" s="1"/>
    </row>
    <row r="1435" spans="29:29">
      <c r="AC1435" s="1"/>
    </row>
    <row r="1436" spans="29:29">
      <c r="AC1436" s="1"/>
    </row>
    <row r="1437" spans="29:29">
      <c r="AC1437" s="1"/>
    </row>
    <row r="1438" spans="29:29">
      <c r="AC1438" s="1"/>
    </row>
    <row r="1439" spans="29:29">
      <c r="AC1439" s="1"/>
    </row>
    <row r="1440" spans="29:29">
      <c r="AC1440" s="1"/>
    </row>
    <row r="1441" spans="29:29">
      <c r="AC1441" s="1"/>
    </row>
    <row r="1442" spans="29:29">
      <c r="AC1442" s="1"/>
    </row>
    <row r="1443" spans="29:29">
      <c r="AC1443" s="1"/>
    </row>
    <row r="1444" spans="29:29">
      <c r="AC1444" s="1"/>
    </row>
    <row r="1445" spans="29:29">
      <c r="AC1445" s="1"/>
    </row>
    <row r="1446" spans="29:29">
      <c r="AC1446" s="1"/>
    </row>
    <row r="1447" spans="29:29">
      <c r="AC1447" s="1"/>
    </row>
    <row r="1448" spans="29:29">
      <c r="AC1448" s="1"/>
    </row>
    <row r="1449" spans="29:29">
      <c r="AC1449" s="1"/>
    </row>
    <row r="1450" spans="29:29">
      <c r="AC1450" s="1"/>
    </row>
    <row r="1451" spans="29:29">
      <c r="AC1451" s="1"/>
    </row>
    <row r="1452" spans="29:29">
      <c r="AC1452" s="1"/>
    </row>
    <row r="1453" spans="29:29">
      <c r="AC1453" s="1"/>
    </row>
    <row r="1454" spans="29:29">
      <c r="AC1454" s="1"/>
    </row>
    <row r="1455" spans="29:29">
      <c r="AC1455" s="1"/>
    </row>
    <row r="1456" spans="29:29">
      <c r="AC1456" s="1"/>
    </row>
    <row r="1457" spans="29:29">
      <c r="AC1457" s="1"/>
    </row>
    <row r="1458" spans="29:29">
      <c r="AC1458" s="1"/>
    </row>
    <row r="1459" spans="29:29">
      <c r="AC1459" s="1"/>
    </row>
    <row r="1460" spans="29:29">
      <c r="AC1460" s="1"/>
    </row>
    <row r="1461" spans="29:29">
      <c r="AC1461" s="1"/>
    </row>
    <row r="1462" spans="29:29">
      <c r="AC1462" s="1"/>
    </row>
    <row r="1463" spans="29:29">
      <c r="AC1463" s="1"/>
    </row>
    <row r="1464" spans="29:29">
      <c r="AC1464" s="1"/>
    </row>
    <row r="1465" spans="29:29">
      <c r="AC1465" s="1"/>
    </row>
    <row r="1466" spans="29:29">
      <c r="AC1466" s="1"/>
    </row>
    <row r="1467" spans="29:29">
      <c r="AC1467" s="1"/>
    </row>
    <row r="1468" spans="29:29">
      <c r="AC1468" s="1"/>
    </row>
    <row r="1469" spans="29:29">
      <c r="AC1469" s="1"/>
    </row>
    <row r="1470" spans="29:29">
      <c r="AC1470" s="1"/>
    </row>
    <row r="1471" spans="29:29">
      <c r="AC1471" s="1"/>
    </row>
    <row r="1472" spans="29:29">
      <c r="AC1472" s="1"/>
    </row>
    <row r="1473" spans="29:29">
      <c r="AC1473" s="1"/>
    </row>
    <row r="1474" spans="29:29">
      <c r="AC1474" s="1"/>
    </row>
    <row r="1475" spans="29:29">
      <c r="AC1475" s="1"/>
    </row>
    <row r="1476" spans="29:29">
      <c r="AC1476" s="1"/>
    </row>
    <row r="1477" spans="29:29">
      <c r="AC1477" s="1"/>
    </row>
    <row r="1478" spans="29:29">
      <c r="AC1478" s="1"/>
    </row>
    <row r="1479" spans="29:29">
      <c r="AC1479" s="1"/>
    </row>
    <row r="1480" spans="29:29">
      <c r="AC1480" s="1"/>
    </row>
    <row r="1481" spans="29:29">
      <c r="AC1481" s="1"/>
    </row>
    <row r="1482" spans="29:29">
      <c r="AC1482" s="1"/>
    </row>
    <row r="1483" spans="29:29">
      <c r="AC1483" s="1"/>
    </row>
    <row r="1484" spans="29:29">
      <c r="AC1484" s="1"/>
    </row>
    <row r="1485" spans="29:29">
      <c r="AC1485" s="1"/>
    </row>
    <row r="1486" spans="29:29">
      <c r="AC1486" s="1"/>
    </row>
    <row r="1487" spans="29:29">
      <c r="AC1487" s="1"/>
    </row>
    <row r="1488" spans="29:29">
      <c r="AC1488" s="1"/>
    </row>
    <row r="1489" spans="29:29">
      <c r="AC1489" s="1"/>
    </row>
    <row r="1490" spans="29:29">
      <c r="AC1490" s="1"/>
    </row>
    <row r="1491" spans="29:29">
      <c r="AC1491" s="1"/>
    </row>
    <row r="1492" spans="29:29">
      <c r="AC1492" s="1"/>
    </row>
    <row r="1493" spans="29:29">
      <c r="AC1493" s="1"/>
    </row>
    <row r="1494" spans="29:29">
      <c r="AC1494" s="1"/>
    </row>
    <row r="1495" spans="29:29">
      <c r="AC1495" s="1"/>
    </row>
    <row r="1496" spans="29:29">
      <c r="AC1496" s="1"/>
    </row>
    <row r="1497" spans="29:29">
      <c r="AC1497" s="1"/>
    </row>
    <row r="1498" spans="29:29">
      <c r="AC1498" s="1"/>
    </row>
    <row r="1499" spans="29:29">
      <c r="AC1499" s="1"/>
    </row>
    <row r="1500" spans="29:29">
      <c r="AC1500" s="1"/>
    </row>
    <row r="1501" spans="29:29">
      <c r="AC1501" s="1"/>
    </row>
    <row r="1502" spans="29:29">
      <c r="AC1502" s="1"/>
    </row>
    <row r="1503" spans="29:29">
      <c r="AC1503" s="1"/>
    </row>
    <row r="1504" spans="29:29">
      <c r="AC1504" s="1"/>
    </row>
    <row r="1505" spans="29:29">
      <c r="AC1505" s="1"/>
    </row>
    <row r="1506" spans="29:29">
      <c r="AC1506" s="1"/>
    </row>
    <row r="1507" spans="29:29">
      <c r="AC1507" s="1"/>
    </row>
    <row r="1508" spans="29:29">
      <c r="AC1508" s="1"/>
    </row>
    <row r="1509" spans="29:29">
      <c r="AC1509" s="1"/>
    </row>
    <row r="1510" spans="29:29">
      <c r="AC1510" s="1"/>
    </row>
    <row r="1511" spans="29:29">
      <c r="AC1511" s="1"/>
    </row>
    <row r="1512" spans="29:29">
      <c r="AC1512" s="1"/>
    </row>
    <row r="1513" spans="29:29">
      <c r="AC1513" s="1"/>
    </row>
    <row r="1514" spans="29:29">
      <c r="AC1514" s="1"/>
    </row>
    <row r="1515" spans="29:29">
      <c r="AC1515" s="1"/>
    </row>
    <row r="1516" spans="29:29">
      <c r="AC1516" s="1"/>
    </row>
    <row r="1517" spans="29:29">
      <c r="AC1517" s="1"/>
    </row>
    <row r="1518" spans="29:29">
      <c r="AC1518" s="1"/>
    </row>
    <row r="1519" spans="29:29">
      <c r="AC1519" s="1"/>
    </row>
    <row r="1520" spans="29:29">
      <c r="AC1520" s="1"/>
    </row>
    <row r="1521" spans="29:29">
      <c r="AC1521" s="1"/>
    </row>
    <row r="1522" spans="29:29">
      <c r="AC1522" s="1"/>
    </row>
    <row r="1523" spans="29:29">
      <c r="AC1523" s="1"/>
    </row>
    <row r="1524" spans="29:29">
      <c r="AC1524" s="1"/>
    </row>
    <row r="1525" spans="29:29">
      <c r="AC1525" s="1"/>
    </row>
    <row r="1526" spans="29:29">
      <c r="AC1526" s="1"/>
    </row>
    <row r="1527" spans="29:29">
      <c r="AC1527" s="1"/>
    </row>
    <row r="1528" spans="29:29">
      <c r="AC1528" s="1"/>
    </row>
    <row r="1529" spans="29:29">
      <c r="AC1529" s="1"/>
    </row>
    <row r="1530" spans="29:29">
      <c r="AC1530" s="1"/>
    </row>
    <row r="1531" spans="29:29">
      <c r="AC1531" s="1"/>
    </row>
    <row r="1532" spans="29:29">
      <c r="AC1532" s="1"/>
    </row>
    <row r="1533" spans="29:29">
      <c r="AC1533" s="1"/>
    </row>
    <row r="1534" spans="29:29">
      <c r="AC1534" s="1"/>
    </row>
    <row r="1535" spans="29:29">
      <c r="AC1535" s="1"/>
    </row>
    <row r="1536" spans="29:29">
      <c r="AC1536" s="1"/>
    </row>
    <row r="1537" spans="29:29">
      <c r="AC1537" s="1"/>
    </row>
    <row r="1538" spans="29:29">
      <c r="AC1538" s="1"/>
    </row>
    <row r="1539" spans="29:29">
      <c r="AC1539" s="1"/>
    </row>
    <row r="1540" spans="29:29">
      <c r="AC1540" s="1"/>
    </row>
    <row r="1541" spans="29:29">
      <c r="AC1541" s="1"/>
    </row>
    <row r="1542" spans="29:29">
      <c r="AC1542" s="1"/>
    </row>
    <row r="1543" spans="29:29">
      <c r="AC1543" s="1"/>
    </row>
    <row r="1544" spans="29:29">
      <c r="AC1544" s="1"/>
    </row>
    <row r="1545" spans="29:29">
      <c r="AC1545" s="1"/>
    </row>
    <row r="1546" spans="29:29">
      <c r="AC1546" s="1"/>
    </row>
    <row r="1547" spans="29:29">
      <c r="AC1547" s="1"/>
    </row>
    <row r="1548" spans="29:29">
      <c r="AC1548" s="1"/>
    </row>
    <row r="1549" spans="29:29">
      <c r="AC1549" s="1"/>
    </row>
    <row r="1550" spans="29:29">
      <c r="AC1550" s="1"/>
    </row>
    <row r="1551" spans="29:29">
      <c r="AC1551" s="1"/>
    </row>
    <row r="1552" spans="29:29">
      <c r="AC1552" s="1"/>
    </row>
    <row r="1553" spans="29:29">
      <c r="AC1553" s="1"/>
    </row>
    <row r="1554" spans="29:29">
      <c r="AC1554" s="1"/>
    </row>
    <row r="1555" spans="29:29">
      <c r="AC1555" s="1"/>
    </row>
    <row r="1556" spans="29:29">
      <c r="AC1556" s="1"/>
    </row>
    <row r="1557" spans="29:29">
      <c r="AC1557" s="1"/>
    </row>
    <row r="1558" spans="29:29">
      <c r="AC1558" s="1"/>
    </row>
    <row r="1559" spans="29:29">
      <c r="AC1559" s="1"/>
    </row>
    <row r="1560" spans="29:29">
      <c r="AC1560" s="1"/>
    </row>
    <row r="1561" spans="29:29">
      <c r="AC1561" s="1"/>
    </row>
    <row r="1562" spans="29:29">
      <c r="AC1562" s="1"/>
    </row>
    <row r="1563" spans="29:29">
      <c r="AC1563" s="1"/>
    </row>
    <row r="1564" spans="29:29">
      <c r="AC1564" s="1"/>
    </row>
    <row r="1565" spans="29:29">
      <c r="AC1565" s="1"/>
    </row>
    <row r="1566" spans="29:29">
      <c r="AC1566" s="1"/>
    </row>
    <row r="1567" spans="29:29">
      <c r="AC1567" s="1"/>
    </row>
    <row r="1568" spans="29:29">
      <c r="AC1568" s="1"/>
    </row>
    <row r="1569" spans="29:29">
      <c r="AC1569" s="1"/>
    </row>
    <row r="1570" spans="29:29">
      <c r="AC1570" s="1"/>
    </row>
    <row r="1571" spans="29:29">
      <c r="AC1571" s="1"/>
    </row>
    <row r="1572" spans="29:29">
      <c r="AC1572" s="1"/>
    </row>
    <row r="1573" spans="29:29">
      <c r="AC1573" s="1"/>
    </row>
    <row r="1574" spans="29:29">
      <c r="AC1574" s="1"/>
    </row>
    <row r="1575" spans="29:29">
      <c r="AC1575" s="1"/>
    </row>
    <row r="1576" spans="29:29">
      <c r="AC1576" s="1"/>
    </row>
    <row r="1577" spans="29:29">
      <c r="AC1577" s="1"/>
    </row>
    <row r="1578" spans="29:29">
      <c r="AC1578" s="1"/>
    </row>
    <row r="1579" spans="29:29">
      <c r="AC1579" s="1"/>
    </row>
    <row r="1580" spans="29:29">
      <c r="AC1580" s="1"/>
    </row>
    <row r="1581" spans="29:29">
      <c r="AC1581" s="1"/>
    </row>
    <row r="1582" spans="29:29">
      <c r="AC1582" s="1"/>
    </row>
    <row r="1583" spans="29:29">
      <c r="AC1583" s="1"/>
    </row>
    <row r="1584" spans="29:29">
      <c r="AC1584" s="1"/>
    </row>
    <row r="1585" spans="29:29">
      <c r="AC1585" s="1"/>
    </row>
    <row r="1586" spans="29:29">
      <c r="AC1586" s="1"/>
    </row>
    <row r="1587" spans="29:29">
      <c r="AC1587" s="1"/>
    </row>
    <row r="1588" spans="29:29">
      <c r="AC1588" s="1"/>
    </row>
    <row r="1589" spans="29:29">
      <c r="AC1589" s="1"/>
    </row>
    <row r="1590" spans="29:29">
      <c r="AC1590" s="1"/>
    </row>
    <row r="1591" spans="29:29">
      <c r="AC1591" s="1"/>
    </row>
    <row r="1592" spans="29:29">
      <c r="AC1592" s="1"/>
    </row>
    <row r="1593" spans="29:29">
      <c r="AC1593" s="1"/>
    </row>
    <row r="1594" spans="29:29">
      <c r="AC1594" s="1"/>
    </row>
    <row r="1595" spans="29:29">
      <c r="AC1595" s="1"/>
    </row>
    <row r="1596" spans="29:29">
      <c r="AC1596" s="1"/>
    </row>
    <row r="1597" spans="29:29">
      <c r="AC1597" s="1"/>
    </row>
    <row r="1598" spans="29:29">
      <c r="AC1598" s="1"/>
    </row>
    <row r="1599" spans="29:29">
      <c r="AC1599" s="1"/>
    </row>
    <row r="1600" spans="29:29">
      <c r="AC1600" s="1"/>
    </row>
    <row r="1601" spans="29:29">
      <c r="AC1601" s="1"/>
    </row>
    <row r="1602" spans="29:29">
      <c r="AC1602" s="1"/>
    </row>
    <row r="1603" spans="29:29">
      <c r="AC1603" s="1"/>
    </row>
    <row r="1604" spans="29:29">
      <c r="AC1604" s="1"/>
    </row>
    <row r="1605" spans="29:29">
      <c r="AC1605" s="1"/>
    </row>
    <row r="1606" spans="29:29">
      <c r="AC1606" s="1"/>
    </row>
    <row r="1607" spans="29:29">
      <c r="AC1607" s="1"/>
    </row>
    <row r="1608" spans="29:29">
      <c r="AC1608" s="1"/>
    </row>
    <row r="1609" spans="29:29">
      <c r="AC1609" s="1"/>
    </row>
    <row r="1610" spans="29:29">
      <c r="AC1610" s="1"/>
    </row>
    <row r="1611" spans="29:29">
      <c r="AC1611" s="1"/>
    </row>
    <row r="1612" spans="29:29">
      <c r="AC1612" s="1"/>
    </row>
    <row r="1613" spans="29:29">
      <c r="AC1613" s="1"/>
    </row>
    <row r="1614" spans="29:29">
      <c r="AC1614" s="1"/>
    </row>
    <row r="1615" spans="29:29">
      <c r="AC1615" s="1"/>
    </row>
    <row r="1616" spans="29:29">
      <c r="AC1616" s="1"/>
    </row>
    <row r="1617" spans="29:29">
      <c r="AC1617" s="1"/>
    </row>
    <row r="1618" spans="29:29">
      <c r="AC1618" s="1"/>
    </row>
    <row r="1619" spans="29:29">
      <c r="AC1619" s="1"/>
    </row>
    <row r="1620" spans="29:29">
      <c r="AC1620" s="1"/>
    </row>
    <row r="1621" spans="29:29">
      <c r="AC1621" s="1"/>
    </row>
    <row r="1622" spans="29:29">
      <c r="AC1622" s="1"/>
    </row>
    <row r="1623" spans="29:29">
      <c r="AC1623" s="1"/>
    </row>
    <row r="1624" spans="29:29">
      <c r="AC1624" s="1"/>
    </row>
    <row r="1625" spans="29:29">
      <c r="AC1625" s="1"/>
    </row>
    <row r="1626" spans="29:29">
      <c r="AC1626" s="1"/>
    </row>
    <row r="1627" spans="29:29">
      <c r="AC1627" s="1"/>
    </row>
    <row r="1628" spans="29:29">
      <c r="AC1628" s="1"/>
    </row>
    <row r="1629" spans="29:29">
      <c r="AC1629" s="1"/>
    </row>
    <row r="1630" spans="29:29">
      <c r="AC1630" s="1"/>
    </row>
    <row r="1631" spans="29:29">
      <c r="AC1631" s="1"/>
    </row>
    <row r="1632" spans="29:29">
      <c r="AC1632" s="1"/>
    </row>
    <row r="1633" spans="29:29">
      <c r="AC1633" s="1"/>
    </row>
    <row r="1634" spans="29:29">
      <c r="AC1634" s="1"/>
    </row>
    <row r="1635" spans="29:29">
      <c r="AC1635" s="1"/>
    </row>
    <row r="1636" spans="29:29">
      <c r="AC1636" s="1"/>
    </row>
    <row r="1637" spans="29:29">
      <c r="AC1637" s="1"/>
    </row>
    <row r="1638" spans="29:29">
      <c r="AC1638" s="1"/>
    </row>
    <row r="1639" spans="29:29">
      <c r="AC1639" s="1"/>
    </row>
    <row r="1640" spans="29:29">
      <c r="AC1640" s="1"/>
    </row>
    <row r="1641" spans="29:29">
      <c r="AC1641" s="1"/>
    </row>
    <row r="1642" spans="29:29">
      <c r="AC1642" s="1"/>
    </row>
    <row r="1643" spans="29:29">
      <c r="AC1643" s="1"/>
    </row>
    <row r="1644" spans="29:29">
      <c r="AC1644" s="1"/>
    </row>
    <row r="1645" spans="29:29">
      <c r="AC1645" s="1"/>
    </row>
    <row r="1646" spans="29:29">
      <c r="AC1646" s="1"/>
    </row>
    <row r="1647" spans="29:29">
      <c r="AC1647" s="1"/>
    </row>
    <row r="1648" spans="29:29">
      <c r="AC1648" s="1"/>
    </row>
    <row r="1649" spans="29:29">
      <c r="AC1649" s="1"/>
    </row>
    <row r="1650" spans="29:29">
      <c r="AC1650" s="1"/>
    </row>
    <row r="1651" spans="29:29">
      <c r="AC1651" s="1"/>
    </row>
    <row r="1652" spans="29:29">
      <c r="AC1652" s="1"/>
    </row>
    <row r="1653" spans="29:29">
      <c r="AC1653" s="1"/>
    </row>
    <row r="1654" spans="29:29">
      <c r="AC1654" s="1"/>
    </row>
    <row r="1655" spans="29:29">
      <c r="AC1655" s="1"/>
    </row>
    <row r="1656" spans="29:29">
      <c r="AC1656" s="1"/>
    </row>
    <row r="1657" spans="29:29">
      <c r="AC1657" s="1"/>
    </row>
    <row r="1658" spans="29:29">
      <c r="AC1658" s="1"/>
    </row>
    <row r="1659" spans="29:29">
      <c r="AC1659" s="1"/>
    </row>
    <row r="1660" spans="29:29">
      <c r="AC1660" s="1"/>
    </row>
    <row r="1661" spans="29:29">
      <c r="AC1661" s="1"/>
    </row>
    <row r="1662" spans="29:29">
      <c r="AC1662" s="1"/>
    </row>
    <row r="1663" spans="29:29">
      <c r="AC1663" s="1"/>
    </row>
    <row r="1664" spans="29:29">
      <c r="AC1664" s="1"/>
    </row>
    <row r="1665" spans="29:29">
      <c r="AC1665" s="1"/>
    </row>
    <row r="1666" spans="29:29">
      <c r="AC1666" s="1"/>
    </row>
    <row r="1667" spans="29:29">
      <c r="AC1667" s="1"/>
    </row>
    <row r="1668" spans="29:29">
      <c r="AC1668" s="1"/>
    </row>
    <row r="1669" spans="29:29">
      <c r="AC1669" s="1"/>
    </row>
    <row r="1670" spans="29:29">
      <c r="AC1670" s="1"/>
    </row>
    <row r="1671" spans="29:29">
      <c r="AC1671" s="1"/>
    </row>
    <row r="1672" spans="29:29">
      <c r="AC1672" s="1"/>
    </row>
    <row r="1673" spans="29:29">
      <c r="AC1673" s="1"/>
    </row>
    <row r="1674" spans="29:29">
      <c r="AC1674" s="1"/>
    </row>
    <row r="1675" spans="29:29">
      <c r="AC1675" s="1"/>
    </row>
    <row r="1676" spans="29:29">
      <c r="AC1676" s="1"/>
    </row>
    <row r="1677" spans="29:29">
      <c r="AC1677" s="1"/>
    </row>
    <row r="1678" spans="29:29">
      <c r="AC1678" s="1"/>
    </row>
    <row r="1679" spans="29:29">
      <c r="AC1679" s="1"/>
    </row>
    <row r="1680" spans="29:29">
      <c r="AC1680" s="1"/>
    </row>
    <row r="1681" spans="29:29">
      <c r="AC1681" s="1"/>
    </row>
    <row r="1682" spans="29:29">
      <c r="AC1682" s="1"/>
    </row>
    <row r="1683" spans="29:29">
      <c r="AC1683" s="1"/>
    </row>
    <row r="1684" spans="29:29">
      <c r="AC1684" s="1"/>
    </row>
    <row r="1685" spans="29:29">
      <c r="AC1685" s="1"/>
    </row>
    <row r="1686" spans="29:29">
      <c r="AC1686" s="1"/>
    </row>
    <row r="1687" spans="29:29">
      <c r="AC1687" s="1"/>
    </row>
    <row r="1688" spans="29:29">
      <c r="AC1688" s="1"/>
    </row>
    <row r="1689" spans="29:29">
      <c r="AC1689" s="1"/>
    </row>
    <row r="1690" spans="29:29">
      <c r="AC1690" s="1"/>
    </row>
    <row r="1691" spans="29:29">
      <c r="AC1691" s="1"/>
    </row>
    <row r="1692" spans="29:29">
      <c r="AC1692" s="1"/>
    </row>
    <row r="1693" spans="29:29">
      <c r="AC1693" s="1"/>
    </row>
    <row r="1694" spans="29:29">
      <c r="AC1694" s="1"/>
    </row>
    <row r="1695" spans="29:29">
      <c r="AC1695" s="1"/>
    </row>
    <row r="1696" spans="29:29">
      <c r="AC1696" s="1"/>
    </row>
    <row r="1697" spans="29:29">
      <c r="AC1697" s="1"/>
    </row>
    <row r="1698" spans="29:29">
      <c r="AC1698" s="1"/>
    </row>
    <row r="1699" spans="29:29">
      <c r="AC1699" s="1"/>
    </row>
    <row r="1700" spans="29:29">
      <c r="AC1700" s="1"/>
    </row>
    <row r="1701" spans="29:29">
      <c r="AC1701" s="1"/>
    </row>
    <row r="1702" spans="29:29">
      <c r="AC1702" s="1"/>
    </row>
    <row r="1703" spans="29:29">
      <c r="AC1703" s="1"/>
    </row>
    <row r="1704" spans="29:29">
      <c r="AC1704" s="1"/>
    </row>
    <row r="1705" spans="29:29">
      <c r="AC1705" s="1"/>
    </row>
    <row r="1706" spans="29:29">
      <c r="AC1706" s="1"/>
    </row>
    <row r="1707" spans="29:29">
      <c r="AC1707" s="1"/>
    </row>
    <row r="1708" spans="29:29">
      <c r="AC1708" s="1"/>
    </row>
    <row r="1709" spans="29:29">
      <c r="AC1709" s="1"/>
    </row>
    <row r="1710" spans="29:29">
      <c r="AC1710" s="1"/>
    </row>
    <row r="1711" spans="29:29">
      <c r="AC1711" s="1"/>
    </row>
    <row r="1712" spans="29:29">
      <c r="AC1712" s="1"/>
    </row>
    <row r="1713" spans="29:29">
      <c r="AC1713" s="1"/>
    </row>
    <row r="1714" spans="29:29">
      <c r="AC1714" s="1"/>
    </row>
    <row r="1715" spans="29:29">
      <c r="AC1715" s="1"/>
    </row>
    <row r="1716" spans="29:29">
      <c r="AC1716" s="1"/>
    </row>
    <row r="1717" spans="29:29">
      <c r="AC1717" s="1"/>
    </row>
    <row r="1718" spans="29:29">
      <c r="AC1718" s="1"/>
    </row>
    <row r="1719" spans="29:29">
      <c r="AC1719" s="1"/>
    </row>
    <row r="1720" spans="29:29">
      <c r="AC1720" s="1"/>
    </row>
    <row r="1721" spans="29:29">
      <c r="AC1721" s="1"/>
    </row>
    <row r="1722" spans="29:29">
      <c r="AC1722" s="1"/>
    </row>
    <row r="1723" spans="29:29">
      <c r="AC1723" s="1"/>
    </row>
    <row r="1724" spans="29:29">
      <c r="AC1724" s="1"/>
    </row>
    <row r="1725" spans="29:29">
      <c r="AC1725" s="1"/>
    </row>
    <row r="1726" spans="29:29">
      <c r="AC1726" s="1"/>
    </row>
    <row r="1727" spans="29:29">
      <c r="AC1727" s="1"/>
    </row>
    <row r="1728" spans="29:29">
      <c r="AC1728" s="1"/>
    </row>
    <row r="1729" spans="29:29">
      <c r="AC1729" s="1"/>
    </row>
    <row r="1730" spans="29:29">
      <c r="AC1730" s="1"/>
    </row>
    <row r="1731" spans="29:29">
      <c r="AC1731" s="1"/>
    </row>
    <row r="1732" spans="29:29">
      <c r="AC1732" s="1"/>
    </row>
    <row r="1733" spans="29:29">
      <c r="AC1733" s="1"/>
    </row>
    <row r="1734" spans="29:29">
      <c r="AC1734" s="1"/>
    </row>
    <row r="1735" spans="29:29">
      <c r="AC1735" s="1"/>
    </row>
    <row r="1736" spans="29:29">
      <c r="AC1736" s="1"/>
    </row>
    <row r="1737" spans="29:29">
      <c r="AC1737" s="1"/>
    </row>
    <row r="1738" spans="29:29">
      <c r="AC1738" s="1"/>
    </row>
    <row r="1739" spans="29:29">
      <c r="AC1739" s="1"/>
    </row>
    <row r="1740" spans="29:29">
      <c r="AC1740" s="1"/>
    </row>
    <row r="1741" spans="29:29">
      <c r="AC1741" s="1"/>
    </row>
    <row r="1742" spans="29:29">
      <c r="AC1742" s="1"/>
    </row>
    <row r="1743" spans="29:29">
      <c r="AC1743" s="1"/>
    </row>
    <row r="1744" spans="29:29">
      <c r="AC1744" s="1"/>
    </row>
    <row r="1745" spans="29:29">
      <c r="AC1745" s="1"/>
    </row>
    <row r="1746" spans="29:29">
      <c r="AC1746" s="1"/>
    </row>
    <row r="1747" spans="29:29">
      <c r="AC1747" s="1"/>
    </row>
    <row r="1748" spans="29:29">
      <c r="AC1748" s="1"/>
    </row>
    <row r="1749" spans="29:29">
      <c r="AC1749" s="1"/>
    </row>
    <row r="1750" spans="29:29">
      <c r="AC1750" s="1"/>
    </row>
    <row r="1751" spans="29:29">
      <c r="AC1751" s="1"/>
    </row>
    <row r="1752" spans="29:29">
      <c r="AC1752" s="1"/>
    </row>
    <row r="1753" spans="29:29">
      <c r="AC1753" s="1"/>
    </row>
    <row r="1754" spans="29:29">
      <c r="AC1754" s="1"/>
    </row>
    <row r="1755" spans="29:29">
      <c r="AC1755" s="1"/>
    </row>
    <row r="1756" spans="29:29">
      <c r="AC1756" s="1"/>
    </row>
    <row r="1757" spans="29:29">
      <c r="AC1757" s="1"/>
    </row>
    <row r="1758" spans="29:29">
      <c r="AC1758" s="1"/>
    </row>
    <row r="1759" spans="29:29">
      <c r="AC1759" s="1"/>
    </row>
    <row r="1760" spans="29:29">
      <c r="AC1760" s="1"/>
    </row>
    <row r="1761" spans="29:29">
      <c r="AC1761" s="1"/>
    </row>
    <row r="1762" spans="29:29">
      <c r="AC1762" s="1"/>
    </row>
    <row r="1763" spans="29:29">
      <c r="AC1763" s="1"/>
    </row>
    <row r="1764" spans="29:29">
      <c r="AC1764" s="1"/>
    </row>
    <row r="1765" spans="29:29">
      <c r="AC1765" s="1"/>
    </row>
    <row r="1766" spans="29:29">
      <c r="AC1766" s="1"/>
    </row>
    <row r="1767" spans="29:29">
      <c r="AC1767" s="1"/>
    </row>
    <row r="1768" spans="29:29">
      <c r="AC1768" s="1"/>
    </row>
    <row r="1769" spans="29:29">
      <c r="AC1769" s="1"/>
    </row>
    <row r="1770" spans="29:29">
      <c r="AC1770" s="1"/>
    </row>
    <row r="1771" spans="29:29">
      <c r="AC1771" s="1"/>
    </row>
    <row r="1772" spans="29:29">
      <c r="AC1772" s="1"/>
    </row>
    <row r="1773" spans="29:29">
      <c r="AC1773" s="1"/>
    </row>
    <row r="1774" spans="29:29">
      <c r="AC1774" s="1"/>
    </row>
    <row r="1775" spans="29:29">
      <c r="AC1775" s="1"/>
    </row>
    <row r="1776" spans="29:29">
      <c r="AC1776" s="1"/>
    </row>
    <row r="1777" spans="29:29">
      <c r="AC1777" s="1"/>
    </row>
    <row r="1778" spans="29:29">
      <c r="AC1778" s="1"/>
    </row>
    <row r="1779" spans="29:29">
      <c r="AC1779" s="1"/>
    </row>
    <row r="1780" spans="29:29">
      <c r="AC1780" s="1"/>
    </row>
    <row r="1781" spans="29:29">
      <c r="AC1781" s="1"/>
    </row>
    <row r="1782" spans="29:29">
      <c r="AC1782" s="1"/>
    </row>
    <row r="1783" spans="29:29">
      <c r="AC1783" s="1"/>
    </row>
    <row r="1784" spans="29:29">
      <c r="AC1784" s="1"/>
    </row>
    <row r="1785" spans="29:29">
      <c r="AC1785" s="1"/>
    </row>
    <row r="1786" spans="29:29">
      <c r="AC1786" s="1"/>
    </row>
    <row r="1787" spans="29:29">
      <c r="AC1787" s="1"/>
    </row>
    <row r="1788" spans="29:29">
      <c r="AC1788" s="1"/>
    </row>
    <row r="1789" spans="29:29">
      <c r="AC1789" s="1"/>
    </row>
    <row r="1790" spans="29:29">
      <c r="AC1790" s="1"/>
    </row>
    <row r="1791" spans="29:29">
      <c r="AC1791" s="1"/>
    </row>
    <row r="1792" spans="29:29">
      <c r="AC1792" s="1"/>
    </row>
    <row r="1793" spans="29:29">
      <c r="AC1793" s="1"/>
    </row>
    <row r="1794" spans="29:29">
      <c r="AC1794" s="1"/>
    </row>
    <row r="1795" spans="29:29">
      <c r="AC1795" s="1"/>
    </row>
    <row r="1796" spans="29:29">
      <c r="AC1796" s="1"/>
    </row>
    <row r="1797" spans="29:29">
      <c r="AC1797" s="1"/>
    </row>
    <row r="1798" spans="29:29">
      <c r="AC1798" s="1"/>
    </row>
    <row r="1799" spans="29:29">
      <c r="AC1799" s="1"/>
    </row>
    <row r="1800" spans="29:29">
      <c r="AC1800" s="1"/>
    </row>
    <row r="1801" spans="29:29">
      <c r="AC1801" s="1"/>
    </row>
    <row r="1802" spans="29:29">
      <c r="AC1802" s="1"/>
    </row>
    <row r="1803" spans="29:29">
      <c r="AC1803" s="1"/>
    </row>
    <row r="1804" spans="29:29">
      <c r="AC1804" s="1"/>
    </row>
    <row r="1805" spans="29:29">
      <c r="AC1805" s="1"/>
    </row>
    <row r="1806" spans="29:29">
      <c r="AC1806" s="1"/>
    </row>
    <row r="1807" spans="29:29">
      <c r="AC1807" s="1"/>
    </row>
    <row r="1808" spans="29:29">
      <c r="AC1808" s="1"/>
    </row>
    <row r="1809" spans="29:29">
      <c r="AC1809" s="1"/>
    </row>
    <row r="1810" spans="29:29">
      <c r="AC1810" s="1"/>
    </row>
    <row r="1811" spans="29:29">
      <c r="AC1811" s="1"/>
    </row>
    <row r="1812" spans="29:29">
      <c r="AC1812" s="1"/>
    </row>
    <row r="1813" spans="29:29">
      <c r="AC1813" s="1"/>
    </row>
    <row r="1814" spans="29:29">
      <c r="AC1814" s="1"/>
    </row>
    <row r="1815" spans="29:29">
      <c r="AC1815" s="1"/>
    </row>
    <row r="1816" spans="29:29">
      <c r="AC1816" s="1"/>
    </row>
    <row r="1817" spans="29:29">
      <c r="AC1817" s="1"/>
    </row>
    <row r="1818" spans="29:29">
      <c r="AC1818" s="1"/>
    </row>
    <row r="1819" spans="29:29">
      <c r="AC1819" s="1"/>
    </row>
    <row r="1820" spans="29:29">
      <c r="AC1820" s="1"/>
    </row>
    <row r="1821" spans="29:29">
      <c r="AC1821" s="1"/>
    </row>
    <row r="1822" spans="29:29">
      <c r="AC1822" s="1"/>
    </row>
    <row r="1823" spans="29:29">
      <c r="AC1823" s="1"/>
    </row>
    <row r="1824" spans="29:29">
      <c r="AC1824" s="1"/>
    </row>
    <row r="1825" spans="29:29">
      <c r="AC1825" s="1"/>
    </row>
    <row r="1826" spans="29:29">
      <c r="AC1826" s="1"/>
    </row>
    <row r="1827" spans="29:29">
      <c r="AC1827" s="1"/>
    </row>
    <row r="1828" spans="29:29">
      <c r="AC1828" s="1"/>
    </row>
    <row r="1829" spans="29:29">
      <c r="AC1829" s="1"/>
    </row>
    <row r="1830" spans="29:29">
      <c r="AC1830" s="1"/>
    </row>
    <row r="1831" spans="29:29">
      <c r="AC1831" s="1"/>
    </row>
    <row r="1832" spans="29:29">
      <c r="AC1832" s="1"/>
    </row>
    <row r="1833" spans="29:29">
      <c r="AC1833" s="1"/>
    </row>
    <row r="1834" spans="29:29">
      <c r="AC1834" s="1"/>
    </row>
    <row r="1835" spans="29:29">
      <c r="AC1835" s="1"/>
    </row>
    <row r="1836" spans="29:29">
      <c r="AC1836" s="1"/>
    </row>
    <row r="1837" spans="29:29">
      <c r="AC1837" s="1"/>
    </row>
    <row r="1838" spans="29:29">
      <c r="AC1838" s="1"/>
    </row>
    <row r="1839" spans="29:29">
      <c r="AC1839" s="1"/>
    </row>
    <row r="1840" spans="29:29">
      <c r="AC1840" s="1"/>
    </row>
    <row r="1841" spans="29:29">
      <c r="AC1841" s="1"/>
    </row>
    <row r="1842" spans="29:29">
      <c r="AC1842" s="1"/>
    </row>
    <row r="1843" spans="29:29">
      <c r="AC1843" s="1"/>
    </row>
    <row r="1844" spans="29:29">
      <c r="AC1844" s="1"/>
    </row>
    <row r="1845" spans="29:29">
      <c r="AC1845" s="1"/>
    </row>
    <row r="1846" spans="29:29">
      <c r="AC1846" s="1"/>
    </row>
    <row r="1847" spans="29:29">
      <c r="AC1847" s="1"/>
    </row>
    <row r="1848" spans="29:29">
      <c r="AC1848" s="1"/>
    </row>
    <row r="1849" spans="29:29">
      <c r="AC1849" s="1"/>
    </row>
    <row r="1850" spans="29:29">
      <c r="AC1850" s="1"/>
    </row>
    <row r="1851" spans="29:29">
      <c r="AC1851" s="1"/>
    </row>
    <row r="1852" spans="29:29">
      <c r="AC1852" s="1"/>
    </row>
    <row r="1853" spans="29:29">
      <c r="AC1853" s="1"/>
    </row>
    <row r="1854" spans="29:29">
      <c r="AC1854" s="1"/>
    </row>
    <row r="1855" spans="29:29">
      <c r="AC1855" s="1"/>
    </row>
    <row r="1856" spans="29:29">
      <c r="AC1856" s="1"/>
    </row>
    <row r="1857" spans="29:29">
      <c r="AC1857" s="1"/>
    </row>
    <row r="1858" spans="29:29">
      <c r="AC1858" s="1"/>
    </row>
    <row r="1859" spans="29:29">
      <c r="AC1859" s="1"/>
    </row>
    <row r="1860" spans="29:29">
      <c r="AC1860" s="1"/>
    </row>
    <row r="1861" spans="29:29">
      <c r="AC1861" s="1"/>
    </row>
    <row r="1862" spans="29:29">
      <c r="AC1862" s="1"/>
    </row>
    <row r="1863" spans="29:29">
      <c r="AC1863" s="1"/>
    </row>
    <row r="1864" spans="29:29">
      <c r="AC1864" s="1"/>
    </row>
    <row r="1865" spans="29:29">
      <c r="AC1865" s="1"/>
    </row>
    <row r="1866" spans="29:29">
      <c r="AC1866" s="1"/>
    </row>
    <row r="1867" spans="29:29">
      <c r="AC1867" s="1"/>
    </row>
    <row r="1868" spans="29:29">
      <c r="AC1868" s="1"/>
    </row>
    <row r="1869" spans="29:29">
      <c r="AC1869" s="1"/>
    </row>
    <row r="1870" spans="29:29">
      <c r="AC1870" s="1"/>
    </row>
    <row r="1871" spans="29:29">
      <c r="AC1871" s="1"/>
    </row>
    <row r="1872" spans="29:29">
      <c r="AC1872" s="1"/>
    </row>
    <row r="1873" spans="29:29">
      <c r="AC1873" s="1"/>
    </row>
    <row r="1874" spans="29:29">
      <c r="AC1874" s="1"/>
    </row>
    <row r="1875" spans="29:29">
      <c r="AC1875" s="1"/>
    </row>
    <row r="1876" spans="29:29">
      <c r="AC1876" s="1"/>
    </row>
    <row r="1877" spans="29:29">
      <c r="AC1877" s="1"/>
    </row>
    <row r="1878" spans="29:29">
      <c r="AC1878" s="1"/>
    </row>
    <row r="1879" spans="29:29">
      <c r="AC1879" s="1"/>
    </row>
    <row r="1880" spans="29:29">
      <c r="AC1880" s="1"/>
    </row>
    <row r="1881" spans="29:29">
      <c r="AC1881" s="1"/>
    </row>
    <row r="1882" spans="29:29">
      <c r="AC1882" s="1"/>
    </row>
    <row r="1883" spans="29:29">
      <c r="AC1883" s="1"/>
    </row>
    <row r="1884" spans="29:29">
      <c r="AC1884" s="1"/>
    </row>
    <row r="1885" spans="29:29">
      <c r="AC1885" s="1"/>
    </row>
    <row r="1886" spans="29:29">
      <c r="AC1886" s="1"/>
    </row>
    <row r="1887" spans="29:29">
      <c r="AC1887" s="1"/>
    </row>
    <row r="1888" spans="29:29">
      <c r="AC1888" s="1"/>
    </row>
    <row r="1889" spans="29:29">
      <c r="AC1889" s="1"/>
    </row>
    <row r="1890" spans="29:29">
      <c r="AC1890" s="1"/>
    </row>
    <row r="1891" spans="29:29">
      <c r="AC1891" s="1"/>
    </row>
    <row r="1892" spans="29:29">
      <c r="AC1892" s="1"/>
    </row>
    <row r="1893" spans="29:29">
      <c r="AC1893" s="1"/>
    </row>
    <row r="1894" spans="29:29">
      <c r="AC1894" s="1"/>
    </row>
    <row r="1895" spans="29:29">
      <c r="AC1895" s="1"/>
    </row>
    <row r="1896" spans="29:29">
      <c r="AC1896" s="1"/>
    </row>
    <row r="1897" spans="29:29">
      <c r="AC1897" s="1"/>
    </row>
    <row r="1898" spans="29:29">
      <c r="AC1898" s="1"/>
    </row>
    <row r="1899" spans="29:29">
      <c r="AC1899" s="1"/>
    </row>
    <row r="1900" spans="29:29">
      <c r="AC1900" s="1"/>
    </row>
    <row r="1901" spans="29:29">
      <c r="AC1901" s="1"/>
    </row>
    <row r="1902" spans="29:29">
      <c r="AC1902" s="1"/>
    </row>
    <row r="1903" spans="29:29">
      <c r="AC1903" s="1"/>
    </row>
    <row r="1904" spans="29:29">
      <c r="AC1904" s="1"/>
    </row>
    <row r="1905" spans="29:29">
      <c r="AC1905" s="1"/>
    </row>
    <row r="1906" spans="29:29">
      <c r="AC1906" s="1"/>
    </row>
    <row r="1907" spans="29:29">
      <c r="AC1907" s="1"/>
    </row>
    <row r="1908" spans="29:29">
      <c r="AC1908" s="1"/>
    </row>
    <row r="1909" spans="29:29">
      <c r="AC1909" s="1"/>
    </row>
    <row r="1910" spans="29:29">
      <c r="AC1910" s="1"/>
    </row>
    <row r="1911" spans="29:29">
      <c r="AC1911" s="1"/>
    </row>
    <row r="1912" spans="29:29">
      <c r="AC1912" s="1"/>
    </row>
    <row r="1913" spans="29:29">
      <c r="AC1913" s="1"/>
    </row>
    <row r="1914" spans="29:29">
      <c r="AC1914" s="1"/>
    </row>
    <row r="1915" spans="29:29">
      <c r="AC1915" s="1"/>
    </row>
    <row r="1916" spans="29:29">
      <c r="AC1916" s="1"/>
    </row>
    <row r="1917" spans="29:29">
      <c r="AC1917" s="1"/>
    </row>
    <row r="1918" spans="29:29">
      <c r="AC1918" s="1"/>
    </row>
    <row r="1919" spans="29:29">
      <c r="AC1919" s="1"/>
    </row>
    <row r="1920" spans="29:29">
      <c r="AC1920" s="1"/>
    </row>
    <row r="1921" spans="29:29">
      <c r="AC1921" s="1"/>
    </row>
    <row r="1922" spans="29:29">
      <c r="AC1922" s="1"/>
    </row>
    <row r="1923" spans="29:29">
      <c r="AC1923" s="1"/>
    </row>
    <row r="1924" spans="29:29">
      <c r="AC1924" s="1"/>
    </row>
    <row r="1925" spans="29:29">
      <c r="AC1925" s="1"/>
    </row>
    <row r="1926" spans="29:29">
      <c r="AC1926" s="1"/>
    </row>
    <row r="1927" spans="29:29">
      <c r="AC1927" s="1"/>
    </row>
    <row r="1928" spans="29:29">
      <c r="AC1928" s="1"/>
    </row>
    <row r="1929" spans="29:29">
      <c r="AC1929" s="1"/>
    </row>
    <row r="1930" spans="29:29">
      <c r="AC1930" s="1"/>
    </row>
    <row r="1931" spans="29:29">
      <c r="AC1931" s="1"/>
    </row>
    <row r="1932" spans="29:29">
      <c r="AC1932" s="1"/>
    </row>
    <row r="1933" spans="29:29">
      <c r="AC1933" s="1"/>
    </row>
    <row r="1934" spans="29:29">
      <c r="AC1934" s="1"/>
    </row>
    <row r="1935" spans="29:29">
      <c r="AC1935" s="1"/>
    </row>
    <row r="1936" spans="29:29">
      <c r="AC1936" s="1"/>
    </row>
    <row r="1937" spans="29:29">
      <c r="AC1937" s="1"/>
    </row>
    <row r="1938" spans="29:29">
      <c r="AC1938" s="1"/>
    </row>
    <row r="1939" spans="29:29">
      <c r="AC1939" s="1"/>
    </row>
    <row r="1940" spans="29:29">
      <c r="AC1940" s="1"/>
    </row>
    <row r="1941" spans="29:29">
      <c r="AC1941" s="1"/>
    </row>
    <row r="1942" spans="29:29">
      <c r="AC1942" s="1"/>
    </row>
    <row r="1943" spans="29:29">
      <c r="AC1943" s="1"/>
    </row>
    <row r="1944" spans="29:29">
      <c r="AC1944" s="1"/>
    </row>
    <row r="1945" spans="29:29">
      <c r="AC1945" s="1"/>
    </row>
    <row r="1946" spans="29:29">
      <c r="AC1946" s="1"/>
    </row>
    <row r="1947" spans="29:29">
      <c r="AC1947" s="1"/>
    </row>
    <row r="1948" spans="29:29">
      <c r="AC1948" s="1"/>
    </row>
    <row r="1949" spans="29:29">
      <c r="AC1949" s="1"/>
    </row>
    <row r="1950" spans="29:29">
      <c r="AC1950" s="1"/>
    </row>
    <row r="1951" spans="29:29">
      <c r="AC1951" s="1"/>
    </row>
    <row r="1952" spans="29:29">
      <c r="AC1952" s="1"/>
    </row>
    <row r="1953" spans="29:29">
      <c r="AC1953" s="1"/>
    </row>
    <row r="1954" spans="29:29">
      <c r="AC1954" s="1"/>
    </row>
    <row r="1955" spans="29:29">
      <c r="AC1955" s="1"/>
    </row>
    <row r="1956" spans="29:29">
      <c r="AC1956" s="1"/>
    </row>
    <row r="1957" spans="29:29">
      <c r="AC1957" s="1"/>
    </row>
    <row r="1958" spans="29:29">
      <c r="AC1958" s="1"/>
    </row>
    <row r="1959" spans="29:29">
      <c r="AC1959" s="1"/>
    </row>
    <row r="1960" spans="29:29">
      <c r="AC1960" s="1"/>
    </row>
    <row r="1961" spans="29:29">
      <c r="AC1961" s="1"/>
    </row>
    <row r="1962" spans="29:29">
      <c r="AC1962" s="1"/>
    </row>
    <row r="1963" spans="29:29">
      <c r="AC1963" s="1"/>
    </row>
    <row r="1964" spans="29:29">
      <c r="AC1964" s="1"/>
    </row>
    <row r="1965" spans="29:29">
      <c r="AC1965" s="1"/>
    </row>
    <row r="1966" spans="29:29">
      <c r="AC1966" s="1"/>
    </row>
    <row r="1967" spans="29:29">
      <c r="AC1967" s="1"/>
    </row>
    <row r="1968" spans="29:29">
      <c r="AC1968" s="1"/>
    </row>
    <row r="1969" spans="29:29">
      <c r="AC1969" s="1"/>
    </row>
    <row r="1970" spans="29:29">
      <c r="AC1970" s="1"/>
    </row>
    <row r="1971" spans="29:29">
      <c r="AC1971" s="1"/>
    </row>
    <row r="1972" spans="29:29">
      <c r="AC1972" s="1"/>
    </row>
    <row r="1973" spans="29:29">
      <c r="AC1973" s="1"/>
    </row>
    <row r="1974" spans="29:29">
      <c r="AC1974" s="1"/>
    </row>
    <row r="1975" spans="29:29">
      <c r="AC1975" s="1"/>
    </row>
    <row r="1976" spans="29:29">
      <c r="AC1976" s="1"/>
    </row>
    <row r="1977" spans="29:29">
      <c r="AC1977" s="1"/>
    </row>
    <row r="1978" spans="29:29">
      <c r="AC1978" s="1"/>
    </row>
    <row r="1979" spans="29:29">
      <c r="AC1979" s="1"/>
    </row>
    <row r="1980" spans="29:29">
      <c r="AC1980" s="1"/>
    </row>
    <row r="1981" spans="29:29">
      <c r="AC1981" s="1"/>
    </row>
    <row r="1982" spans="29:29">
      <c r="AC1982" s="1"/>
    </row>
    <row r="1983" spans="29:29">
      <c r="AC1983" s="1"/>
    </row>
    <row r="1984" spans="29:29">
      <c r="AC1984" s="1"/>
    </row>
    <row r="1985" spans="29:29">
      <c r="AC1985" s="1"/>
    </row>
    <row r="1986" spans="29:29">
      <c r="AC1986" s="1"/>
    </row>
    <row r="1987" spans="29:29">
      <c r="AC1987" s="1"/>
    </row>
    <row r="1988" spans="29:29">
      <c r="AC1988" s="1"/>
    </row>
    <row r="1989" spans="29:29">
      <c r="AC1989" s="1"/>
    </row>
    <row r="1990" spans="29:29">
      <c r="AC1990" s="1"/>
    </row>
    <row r="1991" spans="29:29">
      <c r="AC1991" s="1"/>
    </row>
    <row r="1992" spans="29:29">
      <c r="AC1992" s="1"/>
    </row>
    <row r="1993" spans="29:29">
      <c r="AC1993" s="1"/>
    </row>
    <row r="1994" spans="29:29">
      <c r="AC1994" s="1"/>
    </row>
    <row r="1995" spans="29:29">
      <c r="AC1995" s="1"/>
    </row>
    <row r="1996" spans="29:29">
      <c r="AC1996" s="1"/>
    </row>
    <row r="1997" spans="29:29">
      <c r="AC1997" s="1"/>
    </row>
    <row r="1998" spans="29:29">
      <c r="AC1998" s="1"/>
    </row>
    <row r="1999" spans="29:29">
      <c r="AC1999" s="1"/>
    </row>
    <row r="2000" spans="29:29">
      <c r="AC2000" s="1"/>
    </row>
    <row r="2001" spans="29:29">
      <c r="AC2001" s="1"/>
    </row>
    <row r="2002" spans="29:29">
      <c r="AC2002" s="1"/>
    </row>
    <row r="2003" spans="29:29">
      <c r="AC2003" s="1"/>
    </row>
    <row r="2004" spans="29:29">
      <c r="AC2004" s="1"/>
    </row>
    <row r="2005" spans="29:29">
      <c r="AC2005" s="1"/>
    </row>
    <row r="2006" spans="29:29">
      <c r="AC2006" s="1"/>
    </row>
    <row r="2007" spans="29:29">
      <c r="AC2007" s="1"/>
    </row>
    <row r="2008" spans="29:29">
      <c r="AC2008" s="1"/>
    </row>
    <row r="2009" spans="29:29">
      <c r="AC2009" s="1"/>
    </row>
    <row r="2010" spans="29:29">
      <c r="AC2010" s="1"/>
    </row>
    <row r="2011" spans="29:29">
      <c r="AC2011" s="1"/>
    </row>
    <row r="2012" spans="29:29">
      <c r="AC2012" s="1"/>
    </row>
    <row r="2013" spans="29:29">
      <c r="AC2013" s="1"/>
    </row>
    <row r="2014" spans="29:29">
      <c r="AC2014" s="1"/>
    </row>
    <row r="2015" spans="29:29">
      <c r="AC2015" s="1"/>
    </row>
    <row r="2016" spans="29:29">
      <c r="AC2016" s="1"/>
    </row>
    <row r="2017" spans="29:29">
      <c r="AC2017" s="1"/>
    </row>
    <row r="2018" spans="29:29">
      <c r="AC2018" s="1"/>
    </row>
    <row r="2019" spans="29:29">
      <c r="AC2019" s="1"/>
    </row>
    <row r="2020" spans="29:29">
      <c r="AC2020" s="1"/>
    </row>
    <row r="2021" spans="29:29">
      <c r="AC2021" s="1"/>
    </row>
    <row r="2022" spans="29:29">
      <c r="AC2022" s="1"/>
    </row>
    <row r="2023" spans="29:29">
      <c r="AC2023" s="1"/>
    </row>
    <row r="2024" spans="29:29">
      <c r="AC2024" s="1"/>
    </row>
    <row r="2025" spans="29:29">
      <c r="AC2025" s="1"/>
    </row>
    <row r="2026" spans="29:29">
      <c r="AC2026" s="1"/>
    </row>
    <row r="2027" spans="29:29">
      <c r="AC2027" s="1"/>
    </row>
    <row r="2028" spans="29:29">
      <c r="AC2028" s="1"/>
    </row>
    <row r="2029" spans="29:29">
      <c r="AC2029" s="1"/>
    </row>
    <row r="2030" spans="29:29">
      <c r="AC2030" s="1"/>
    </row>
    <row r="2031" spans="29:29">
      <c r="AC2031" s="1"/>
    </row>
    <row r="2032" spans="29:29">
      <c r="AC2032" s="1"/>
    </row>
    <row r="2033" spans="29:29">
      <c r="AC2033" s="1"/>
    </row>
    <row r="2034" spans="29:29">
      <c r="AC2034" s="1"/>
    </row>
    <row r="2035" spans="29:29">
      <c r="AC2035" s="1"/>
    </row>
    <row r="2036" spans="29:29">
      <c r="AC2036" s="1"/>
    </row>
    <row r="2037" spans="29:29">
      <c r="AC2037" s="1"/>
    </row>
    <row r="2038" spans="29:29">
      <c r="AC2038" s="1"/>
    </row>
    <row r="2039" spans="29:29">
      <c r="AC2039" s="1"/>
    </row>
    <row r="2040" spans="29:29">
      <c r="AC2040" s="1"/>
    </row>
    <row r="2041" spans="29:29">
      <c r="AC2041" s="1"/>
    </row>
    <row r="2042" spans="29:29">
      <c r="AC2042" s="1"/>
    </row>
    <row r="2043" spans="29:29">
      <c r="AC2043" s="1"/>
    </row>
    <row r="2044" spans="29:29">
      <c r="AC2044" s="1"/>
    </row>
    <row r="2045" spans="29:29">
      <c r="AC2045" s="1"/>
    </row>
    <row r="2046" spans="29:29">
      <c r="AC2046" s="1"/>
    </row>
    <row r="2047" spans="29:29">
      <c r="AC2047" s="1"/>
    </row>
    <row r="2048" spans="29:29">
      <c r="AC2048" s="1"/>
    </row>
    <row r="2049" spans="29:29">
      <c r="AC2049" s="1"/>
    </row>
    <row r="2050" spans="29:29">
      <c r="AC2050" s="1"/>
    </row>
    <row r="2051" spans="29:29">
      <c r="AC2051" s="1"/>
    </row>
    <row r="2052" spans="29:29">
      <c r="AC2052" s="1"/>
    </row>
    <row r="2053" spans="29:29">
      <c r="AC2053" s="1"/>
    </row>
    <row r="2054" spans="29:29">
      <c r="AC2054" s="1"/>
    </row>
    <row r="2055" spans="29:29">
      <c r="AC2055" s="1"/>
    </row>
    <row r="2056" spans="29:29">
      <c r="AC2056" s="1"/>
    </row>
    <row r="2057" spans="29:29">
      <c r="AC2057" s="1"/>
    </row>
    <row r="2058" spans="29:29">
      <c r="AC2058" s="1"/>
    </row>
    <row r="2059" spans="29:29">
      <c r="AC2059" s="1"/>
    </row>
    <row r="2060" spans="29:29">
      <c r="AC2060" s="1"/>
    </row>
    <row r="2061" spans="29:29">
      <c r="AC2061" s="1"/>
    </row>
    <row r="2062" spans="29:29">
      <c r="AC2062" s="1"/>
    </row>
    <row r="2063" spans="29:29">
      <c r="AC2063" s="1"/>
    </row>
    <row r="2064" spans="29:29">
      <c r="AC2064" s="1"/>
    </row>
    <row r="2065" spans="29:29">
      <c r="AC2065" s="1"/>
    </row>
    <row r="2066" spans="29:29">
      <c r="AC2066" s="1"/>
    </row>
    <row r="2067" spans="29:29">
      <c r="AC2067" s="1"/>
    </row>
    <row r="2068" spans="29:29">
      <c r="AC2068" s="1"/>
    </row>
    <row r="2069" spans="29:29">
      <c r="AC2069" s="1"/>
    </row>
    <row r="2070" spans="29:29">
      <c r="AC2070" s="1"/>
    </row>
    <row r="2071" spans="29:29">
      <c r="AC2071" s="1"/>
    </row>
    <row r="2072" spans="29:29">
      <c r="AC2072" s="1"/>
    </row>
    <row r="2073" spans="29:29">
      <c r="AC2073" s="1"/>
    </row>
    <row r="2074" spans="29:29">
      <c r="AC2074" s="1"/>
    </row>
    <row r="2075" spans="29:29">
      <c r="AC2075" s="1"/>
    </row>
    <row r="2076" spans="29:29">
      <c r="AC2076" s="1"/>
    </row>
    <row r="2077" spans="29:29">
      <c r="AC2077" s="1"/>
    </row>
    <row r="2078" spans="29:29">
      <c r="AC2078" s="1"/>
    </row>
    <row r="2079" spans="29:29">
      <c r="AC2079" s="1"/>
    </row>
    <row r="2080" spans="29:29">
      <c r="AC2080" s="1"/>
    </row>
    <row r="2081" spans="29:29">
      <c r="AC2081" s="1"/>
    </row>
    <row r="2082" spans="29:29">
      <c r="AC2082" s="1"/>
    </row>
    <row r="2083" spans="29:29">
      <c r="AC2083" s="1"/>
    </row>
    <row r="2084" spans="29:29">
      <c r="AC2084" s="1"/>
    </row>
    <row r="2085" spans="29:29">
      <c r="AC2085" s="1"/>
    </row>
    <row r="2086" spans="29:29">
      <c r="AC2086" s="1"/>
    </row>
    <row r="2087" spans="29:29">
      <c r="AC2087" s="1"/>
    </row>
    <row r="2088" spans="29:29">
      <c r="AC2088" s="1"/>
    </row>
    <row r="2089" spans="29:29">
      <c r="AC2089" s="1"/>
    </row>
    <row r="2090" spans="29:29">
      <c r="AC2090" s="1"/>
    </row>
    <row r="2091" spans="29:29">
      <c r="AC2091" s="1"/>
    </row>
    <row r="2092" spans="29:29">
      <c r="AC2092" s="1"/>
    </row>
    <row r="2093" spans="29:29">
      <c r="AC2093" s="1"/>
    </row>
    <row r="2094" spans="29:29">
      <c r="AC2094" s="1"/>
    </row>
    <row r="2095" spans="29:29">
      <c r="AC2095" s="1"/>
    </row>
    <row r="2096" spans="29:29">
      <c r="AC2096" s="1"/>
    </row>
    <row r="2097" spans="29:29">
      <c r="AC2097" s="1"/>
    </row>
    <row r="2098" spans="29:29">
      <c r="AC2098" s="1"/>
    </row>
    <row r="2099" spans="29:29">
      <c r="AC2099" s="1"/>
    </row>
    <row r="2100" spans="29:29">
      <c r="AC2100" s="1"/>
    </row>
    <row r="2101" spans="29:29">
      <c r="AC2101" s="1"/>
    </row>
    <row r="2102" spans="29:29">
      <c r="AC2102" s="1"/>
    </row>
    <row r="2103" spans="29:29">
      <c r="AC2103" s="1"/>
    </row>
    <row r="2104" spans="29:29">
      <c r="AC2104" s="1"/>
    </row>
    <row r="2105" spans="29:29">
      <c r="AC2105" s="1"/>
    </row>
    <row r="2106" spans="29:29">
      <c r="AC2106" s="1"/>
    </row>
    <row r="2107" spans="29:29">
      <c r="AC2107" s="1"/>
    </row>
    <row r="2108" spans="29:29">
      <c r="AC2108" s="1"/>
    </row>
    <row r="2109" spans="29:29">
      <c r="AC2109" s="1"/>
    </row>
    <row r="2110" spans="29:29">
      <c r="AC2110" s="1"/>
    </row>
    <row r="2111" spans="29:29">
      <c r="AC2111" s="1"/>
    </row>
    <row r="2112" spans="29:29">
      <c r="AC2112" s="1"/>
    </row>
    <row r="2113" spans="29:29">
      <c r="AC2113" s="1"/>
    </row>
    <row r="2114" spans="29:29">
      <c r="AC2114" s="1"/>
    </row>
    <row r="2115" spans="29:29">
      <c r="AC2115" s="1"/>
    </row>
    <row r="2116" spans="29:29">
      <c r="AC2116" s="1"/>
    </row>
    <row r="2117" spans="29:29">
      <c r="AC2117" s="1"/>
    </row>
    <row r="2118" spans="29:29">
      <c r="AC2118" s="1"/>
    </row>
    <row r="2119" spans="29:29">
      <c r="AC2119" s="1"/>
    </row>
    <row r="2120" spans="29:29">
      <c r="AC2120" s="1"/>
    </row>
    <row r="2121" spans="29:29">
      <c r="AC2121" s="1"/>
    </row>
    <row r="2122" spans="29:29">
      <c r="AC2122" s="1"/>
    </row>
    <row r="2123" spans="29:29">
      <c r="AC2123" s="1"/>
    </row>
    <row r="2124" spans="29:29">
      <c r="AC2124" s="1"/>
    </row>
    <row r="2125" spans="29:29">
      <c r="AC2125" s="1"/>
    </row>
    <row r="2126" spans="29:29">
      <c r="AC2126" s="1"/>
    </row>
    <row r="2127" spans="29:29">
      <c r="AC2127" s="1"/>
    </row>
    <row r="2128" spans="29:29">
      <c r="AC2128" s="1"/>
    </row>
    <row r="2129" spans="29:29">
      <c r="AC2129" s="1"/>
    </row>
    <row r="2130" spans="29:29">
      <c r="AC2130" s="1"/>
    </row>
    <row r="2131" spans="29:29">
      <c r="AC2131" s="1"/>
    </row>
    <row r="2132" spans="29:29">
      <c r="AC2132" s="1"/>
    </row>
    <row r="2133" spans="29:29">
      <c r="AC2133" s="1"/>
    </row>
    <row r="2134" spans="29:29">
      <c r="AC2134" s="1"/>
    </row>
    <row r="2135" spans="29:29">
      <c r="AC2135" s="1"/>
    </row>
    <row r="2136" spans="29:29">
      <c r="AC2136" s="1"/>
    </row>
    <row r="2137" spans="29:29">
      <c r="AC2137" s="1"/>
    </row>
    <row r="2138" spans="29:29">
      <c r="AC2138" s="1"/>
    </row>
    <row r="2139" spans="29:29">
      <c r="AC2139" s="1"/>
    </row>
    <row r="2140" spans="29:29">
      <c r="AC2140" s="1"/>
    </row>
    <row r="2141" spans="29:29">
      <c r="AC2141" s="1"/>
    </row>
    <row r="2142" spans="29:29">
      <c r="AC2142" s="1"/>
    </row>
    <row r="2143" spans="29:29">
      <c r="AC2143" s="1"/>
    </row>
    <row r="2144" spans="29:29">
      <c r="AC2144" s="1"/>
    </row>
    <row r="2145" spans="29:29">
      <c r="AC2145" s="1"/>
    </row>
    <row r="2146" spans="29:29">
      <c r="AC2146" s="1"/>
    </row>
    <row r="2147" spans="29:29">
      <c r="AC2147" s="1"/>
    </row>
    <row r="2148" spans="29:29">
      <c r="AC2148" s="1"/>
    </row>
    <row r="2149" spans="29:29">
      <c r="AC2149" s="1"/>
    </row>
    <row r="2150" spans="29:29">
      <c r="AC2150" s="1"/>
    </row>
    <row r="2151" spans="29:29">
      <c r="AC2151" s="1"/>
    </row>
    <row r="2152" spans="29:29">
      <c r="AC2152" s="1"/>
    </row>
    <row r="2153" spans="29:29">
      <c r="AC2153" s="1"/>
    </row>
    <row r="2154" spans="29:29">
      <c r="AC2154" s="1"/>
    </row>
    <row r="2155" spans="29:29">
      <c r="AC2155" s="1"/>
    </row>
    <row r="2156" spans="29:29">
      <c r="AC2156" s="1"/>
    </row>
    <row r="2157" spans="29:29">
      <c r="AC2157" s="1"/>
    </row>
    <row r="2158" spans="29:29">
      <c r="AC2158" s="1"/>
    </row>
    <row r="2159" spans="29:29">
      <c r="AC2159" s="1"/>
    </row>
    <row r="2160" spans="29:29">
      <c r="AC2160" s="1"/>
    </row>
    <row r="2161" spans="29:29">
      <c r="AC2161" s="1"/>
    </row>
    <row r="2162" spans="29:29">
      <c r="AC2162" s="1"/>
    </row>
    <row r="2163" spans="29:29">
      <c r="AC2163" s="1"/>
    </row>
    <row r="2164" spans="29:29">
      <c r="AC2164" s="1"/>
    </row>
    <row r="2165" spans="29:29">
      <c r="AC2165" s="1"/>
    </row>
    <row r="2166" spans="29:29">
      <c r="AC2166" s="1"/>
    </row>
    <row r="2167" spans="29:29">
      <c r="AC2167" s="1"/>
    </row>
    <row r="2168" spans="29:29">
      <c r="AC2168" s="1"/>
    </row>
    <row r="2169" spans="29:29">
      <c r="AC2169" s="1"/>
    </row>
    <row r="2170" spans="29:29">
      <c r="AC2170" s="1"/>
    </row>
    <row r="2171" spans="29:29">
      <c r="AC2171" s="1"/>
    </row>
    <row r="2172" spans="29:29">
      <c r="AC2172" s="1"/>
    </row>
    <row r="2173" spans="29:29">
      <c r="AC2173" s="1"/>
    </row>
    <row r="2174" spans="29:29">
      <c r="AC2174" s="1"/>
    </row>
    <row r="2175" spans="29:29">
      <c r="AC2175" s="1"/>
    </row>
    <row r="2176" spans="29:29">
      <c r="AC2176" s="1"/>
    </row>
    <row r="2177" spans="29:29">
      <c r="AC2177" s="1"/>
    </row>
    <row r="2178" spans="29:29">
      <c r="AC2178" s="1"/>
    </row>
    <row r="2179" spans="29:29">
      <c r="AC2179" s="1"/>
    </row>
    <row r="2180" spans="29:29">
      <c r="AC2180" s="1"/>
    </row>
    <row r="2181" spans="29:29">
      <c r="AC2181" s="1"/>
    </row>
    <row r="2182" spans="29:29">
      <c r="AC2182" s="1"/>
    </row>
    <row r="2183" spans="29:29">
      <c r="AC2183" s="1"/>
    </row>
    <row r="2184" spans="29:29">
      <c r="AC2184" s="1"/>
    </row>
    <row r="2185" spans="29:29">
      <c r="AC2185" s="1"/>
    </row>
    <row r="2186" spans="29:29">
      <c r="AC2186" s="1"/>
    </row>
    <row r="2187" spans="29:29">
      <c r="AC2187" s="1"/>
    </row>
    <row r="2188" spans="29:29">
      <c r="AC2188" s="1"/>
    </row>
    <row r="2189" spans="29:29">
      <c r="AC2189" s="1"/>
    </row>
    <row r="2190" spans="29:29">
      <c r="AC2190" s="1"/>
    </row>
    <row r="2191" spans="29:29">
      <c r="AC2191" s="1"/>
    </row>
    <row r="2192" spans="29:29">
      <c r="AC2192" s="1"/>
    </row>
    <row r="2193" spans="29:29">
      <c r="AC2193" s="1"/>
    </row>
    <row r="2194" spans="29:29">
      <c r="AC2194" s="1"/>
    </row>
    <row r="2195" spans="29:29">
      <c r="AC2195" s="1"/>
    </row>
    <row r="2196" spans="29:29">
      <c r="AC2196" s="1"/>
    </row>
    <row r="2197" spans="29:29">
      <c r="AC2197" s="1"/>
    </row>
    <row r="2198" spans="29:29">
      <c r="AC2198" s="1"/>
    </row>
    <row r="2199" spans="29:29">
      <c r="AC2199" s="1"/>
    </row>
    <row r="2200" spans="29:29">
      <c r="AC2200" s="1"/>
    </row>
    <row r="2201" spans="29:29">
      <c r="AC2201" s="1"/>
    </row>
    <row r="2202" spans="29:29">
      <c r="AC2202" s="1"/>
    </row>
    <row r="2203" spans="29:29">
      <c r="AC2203" s="1"/>
    </row>
    <row r="2204" spans="29:29">
      <c r="AC2204" s="1"/>
    </row>
    <row r="2205" spans="29:29">
      <c r="AC2205" s="1"/>
    </row>
    <row r="2206" spans="29:29">
      <c r="AC2206" s="1"/>
    </row>
    <row r="2207" spans="29:29">
      <c r="AC2207" s="1"/>
    </row>
    <row r="2208" spans="29:29">
      <c r="AC2208" s="1"/>
    </row>
    <row r="2209" spans="29:29">
      <c r="AC2209" s="1"/>
    </row>
    <row r="2210" spans="29:29">
      <c r="AC2210" s="1"/>
    </row>
    <row r="2211" spans="29:29">
      <c r="AC2211" s="1"/>
    </row>
    <row r="2212" spans="29:29">
      <c r="AC2212" s="1"/>
    </row>
    <row r="2213" spans="29:29">
      <c r="AC2213" s="1"/>
    </row>
    <row r="2214" spans="29:29">
      <c r="AC2214" s="1"/>
    </row>
    <row r="2215" spans="29:29">
      <c r="AC2215" s="1"/>
    </row>
    <row r="2216" spans="29:29">
      <c r="AC2216" s="1"/>
    </row>
    <row r="2217" spans="29:29">
      <c r="AC2217" s="1"/>
    </row>
    <row r="2218" spans="29:29">
      <c r="AC2218" s="1"/>
    </row>
    <row r="2219" spans="29:29">
      <c r="AC2219" s="1"/>
    </row>
    <row r="2220" spans="29:29">
      <c r="AC2220" s="1"/>
    </row>
    <row r="2221" spans="29:29">
      <c r="AC2221" s="1"/>
    </row>
    <row r="2222" spans="29:29">
      <c r="AC2222" s="1"/>
    </row>
    <row r="2223" spans="29:29">
      <c r="AC2223" s="1"/>
    </row>
    <row r="2224" spans="29:29">
      <c r="AC2224" s="1"/>
    </row>
    <row r="2225" spans="29:29">
      <c r="AC2225" s="1"/>
    </row>
    <row r="2226" spans="29:29">
      <c r="AC2226" s="1"/>
    </row>
    <row r="2227" spans="29:29">
      <c r="AC2227" s="1"/>
    </row>
    <row r="2228" spans="29:29">
      <c r="AC2228" s="1"/>
    </row>
    <row r="2229" spans="29:29">
      <c r="AC2229" s="1"/>
    </row>
    <row r="2230" spans="29:29">
      <c r="AC2230" s="1"/>
    </row>
    <row r="2231" spans="29:29">
      <c r="AC2231" s="1"/>
    </row>
    <row r="2232" spans="29:29">
      <c r="AC2232" s="1"/>
    </row>
    <row r="2233" spans="29:29">
      <c r="AC2233" s="1"/>
    </row>
    <row r="2234" spans="29:29">
      <c r="AC2234" s="1"/>
    </row>
    <row r="2235" spans="29:29">
      <c r="AC2235" s="1"/>
    </row>
    <row r="2236" spans="29:29">
      <c r="AC2236" s="1"/>
    </row>
    <row r="2237" spans="29:29">
      <c r="AC2237" s="1"/>
    </row>
    <row r="2238" spans="29:29">
      <c r="AC2238" s="1"/>
    </row>
    <row r="2239" spans="29:29">
      <c r="AC2239" s="1"/>
    </row>
    <row r="2240" spans="29:29">
      <c r="AC2240" s="1"/>
    </row>
    <row r="2241" spans="29:29">
      <c r="AC2241" s="1"/>
    </row>
    <row r="2242" spans="29:29">
      <c r="AC2242" s="1"/>
    </row>
    <row r="2243" spans="29:29">
      <c r="AC2243" s="1"/>
    </row>
    <row r="2244" spans="29:29">
      <c r="AC2244" s="1"/>
    </row>
    <row r="2245" spans="29:29">
      <c r="AC2245" s="1"/>
    </row>
    <row r="2246" spans="29:29">
      <c r="AC2246" s="1"/>
    </row>
    <row r="2247" spans="29:29">
      <c r="AC2247" s="1"/>
    </row>
    <row r="2248" spans="29:29">
      <c r="AC2248" s="1"/>
    </row>
    <row r="2249" spans="29:29">
      <c r="AC2249" s="1"/>
    </row>
    <row r="2250" spans="29:29">
      <c r="AC2250" s="1"/>
    </row>
    <row r="2251" spans="29:29">
      <c r="AC2251" s="1"/>
    </row>
    <row r="2252" spans="29:29">
      <c r="AC2252" s="1"/>
    </row>
    <row r="2253" spans="29:29">
      <c r="AC2253" s="1"/>
    </row>
    <row r="2254" spans="29:29">
      <c r="AC2254" s="1"/>
    </row>
    <row r="2255" spans="29:29">
      <c r="AC2255" s="1"/>
    </row>
    <row r="2256" spans="29:29">
      <c r="AC2256" s="1"/>
    </row>
    <row r="2257" spans="29:29">
      <c r="AC2257" s="1"/>
    </row>
    <row r="2258" spans="29:29">
      <c r="AC2258" s="1"/>
    </row>
    <row r="2259" spans="29:29">
      <c r="AC2259" s="1"/>
    </row>
    <row r="2260" spans="29:29">
      <c r="AC2260" s="1"/>
    </row>
    <row r="2261" spans="29:29">
      <c r="AC2261" s="1"/>
    </row>
    <row r="2262" spans="29:29">
      <c r="AC2262" s="1"/>
    </row>
    <row r="2263" spans="29:29">
      <c r="AC2263" s="1"/>
    </row>
    <row r="2264" spans="29:29">
      <c r="AC2264" s="1"/>
    </row>
    <row r="2265" spans="29:29">
      <c r="AC2265" s="1"/>
    </row>
    <row r="2266" spans="29:29">
      <c r="AC2266" s="1"/>
    </row>
    <row r="2267" spans="29:29">
      <c r="AC2267" s="1"/>
    </row>
    <row r="2268" spans="29:29">
      <c r="AC2268" s="1"/>
    </row>
    <row r="2269" spans="29:29">
      <c r="AC2269" s="1"/>
    </row>
    <row r="2270" spans="29:29">
      <c r="AC2270" s="1"/>
    </row>
    <row r="2271" spans="29:29">
      <c r="AC2271" s="1"/>
    </row>
    <row r="2272" spans="29:29">
      <c r="AC2272" s="1"/>
    </row>
    <row r="2273" spans="29:29">
      <c r="AC2273" s="1"/>
    </row>
    <row r="2274" spans="29:29">
      <c r="AC2274" s="1"/>
    </row>
    <row r="2275" spans="29:29">
      <c r="AC2275" s="1"/>
    </row>
    <row r="2276" spans="29:29">
      <c r="AC2276" s="1"/>
    </row>
    <row r="2277" spans="29:29">
      <c r="AC2277" s="1"/>
    </row>
    <row r="2278" spans="29:29">
      <c r="AC2278" s="1"/>
    </row>
    <row r="2279" spans="29:29">
      <c r="AC2279" s="1"/>
    </row>
    <row r="2280" spans="29:29">
      <c r="AC2280" s="1"/>
    </row>
    <row r="2281" spans="29:29">
      <c r="AC2281" s="1"/>
    </row>
    <row r="2282" spans="29:29">
      <c r="AC2282" s="1"/>
    </row>
    <row r="2283" spans="29:29">
      <c r="AC2283" s="1"/>
    </row>
    <row r="2284" spans="29:29">
      <c r="AC2284" s="1"/>
    </row>
    <row r="2285" spans="29:29">
      <c r="AC2285" s="1"/>
    </row>
    <row r="2286" spans="29:29">
      <c r="AC2286" s="1"/>
    </row>
    <row r="2287" spans="29:29">
      <c r="AC2287" s="1"/>
    </row>
    <row r="2288" spans="29:29">
      <c r="AC2288" s="1"/>
    </row>
    <row r="2289" spans="29:29">
      <c r="AC2289" s="1"/>
    </row>
    <row r="2290" spans="29:29">
      <c r="AC2290" s="1"/>
    </row>
    <row r="2291" spans="29:29">
      <c r="AC2291" s="1"/>
    </row>
    <row r="2292" spans="29:29">
      <c r="AC2292" s="1"/>
    </row>
    <row r="2293" spans="29:29">
      <c r="AC2293" s="1"/>
    </row>
    <row r="2294" spans="29:29">
      <c r="AC2294" s="1"/>
    </row>
    <row r="2295" spans="29:29">
      <c r="AC2295" s="1"/>
    </row>
    <row r="2296" spans="29:29">
      <c r="AC2296" s="1"/>
    </row>
    <row r="2297" spans="29:29">
      <c r="AC2297" s="1"/>
    </row>
    <row r="2298" spans="29:29">
      <c r="AC2298" s="1"/>
    </row>
    <row r="2299" spans="29:29">
      <c r="AC2299" s="1"/>
    </row>
    <row r="2300" spans="29:29">
      <c r="AC2300" s="1"/>
    </row>
    <row r="2301" spans="29:29">
      <c r="AC2301" s="1"/>
    </row>
    <row r="2302" spans="29:29">
      <c r="AC2302" s="1"/>
    </row>
    <row r="2303" spans="29:29">
      <c r="AC2303" s="1"/>
    </row>
    <row r="2304" spans="29:29">
      <c r="AC2304" s="1"/>
    </row>
    <row r="2305" spans="29:29">
      <c r="AC2305" s="1"/>
    </row>
    <row r="2306" spans="29:29">
      <c r="AC2306" s="1"/>
    </row>
    <row r="2307" spans="29:29">
      <c r="AC2307" s="1"/>
    </row>
    <row r="2308" spans="29:29">
      <c r="AC2308" s="1"/>
    </row>
    <row r="2309" spans="29:29">
      <c r="AC2309" s="1"/>
    </row>
    <row r="2310" spans="29:29">
      <c r="AC2310" s="1"/>
    </row>
    <row r="2311" spans="29:29">
      <c r="AC2311" s="1"/>
    </row>
    <row r="2312" spans="29:29">
      <c r="AC2312" s="1"/>
    </row>
    <row r="2313" spans="29:29">
      <c r="AC2313" s="1"/>
    </row>
    <row r="2314" spans="29:29">
      <c r="AC2314" s="1"/>
    </row>
    <row r="2315" spans="29:29">
      <c r="AC2315" s="1"/>
    </row>
    <row r="2316" spans="29:29">
      <c r="AC2316" s="1"/>
    </row>
    <row r="2317" spans="29:29">
      <c r="AC2317" s="1"/>
    </row>
    <row r="2318" spans="29:29">
      <c r="AC2318" s="1"/>
    </row>
    <row r="2319" spans="29:29">
      <c r="AC2319" s="1"/>
    </row>
    <row r="2320" spans="29:29">
      <c r="AC2320" s="1"/>
    </row>
    <row r="2321" spans="29:29">
      <c r="AC2321" s="1"/>
    </row>
    <row r="2322" spans="29:29">
      <c r="AC2322" s="1"/>
    </row>
    <row r="2323" spans="29:29">
      <c r="AC2323" s="1"/>
    </row>
    <row r="2324" spans="29:29">
      <c r="AC2324" s="1"/>
    </row>
    <row r="2325" spans="29:29">
      <c r="AC2325" s="1"/>
    </row>
    <row r="2326" spans="29:29">
      <c r="AC2326" s="1"/>
    </row>
    <row r="2327" spans="29:29">
      <c r="AC2327" s="1"/>
    </row>
    <row r="2328" spans="29:29">
      <c r="AC2328" s="1"/>
    </row>
    <row r="2329" spans="29:29">
      <c r="AC2329" s="1"/>
    </row>
    <row r="2330" spans="29:29">
      <c r="AC2330" s="1"/>
    </row>
    <row r="2331" spans="29:29">
      <c r="AC2331" s="1"/>
    </row>
    <row r="2332" spans="29:29">
      <c r="AC2332" s="1"/>
    </row>
    <row r="2333" spans="29:29">
      <c r="AC2333" s="1"/>
    </row>
    <row r="2334" spans="29:29">
      <c r="AC2334" s="1"/>
    </row>
    <row r="2335" spans="29:29">
      <c r="AC2335" s="1"/>
    </row>
    <row r="2336" spans="29:29">
      <c r="AC2336" s="1"/>
    </row>
    <row r="2337" spans="29:29">
      <c r="AC2337" s="1"/>
    </row>
    <row r="2338" spans="29:29">
      <c r="AC2338" s="1"/>
    </row>
    <row r="2339" spans="29:29">
      <c r="AC2339" s="1"/>
    </row>
    <row r="2340" spans="29:29">
      <c r="AC2340" s="1"/>
    </row>
    <row r="2341" spans="29:29">
      <c r="AC2341" s="1"/>
    </row>
    <row r="2342" spans="29:29">
      <c r="AC2342" s="1"/>
    </row>
    <row r="2343" spans="29:29">
      <c r="AC2343" s="1"/>
    </row>
    <row r="2344" spans="29:29">
      <c r="AC2344" s="1"/>
    </row>
    <row r="2345" spans="29:29">
      <c r="AC2345" s="1"/>
    </row>
    <row r="2346" spans="29:29">
      <c r="AC2346" s="1"/>
    </row>
    <row r="2347" spans="29:29">
      <c r="AC2347" s="1"/>
    </row>
    <row r="2348" spans="29:29">
      <c r="AC2348" s="1"/>
    </row>
    <row r="2349" spans="29:29">
      <c r="AC2349" s="1"/>
    </row>
    <row r="2350" spans="29:29">
      <c r="AC2350" s="1"/>
    </row>
    <row r="2351" spans="29:29">
      <c r="AC2351" s="1"/>
    </row>
    <row r="2352" spans="29:29">
      <c r="AC2352" s="1"/>
    </row>
    <row r="2353" spans="29:29">
      <c r="AC2353" s="1"/>
    </row>
    <row r="2354" spans="29:29">
      <c r="AC2354" s="1"/>
    </row>
    <row r="2355" spans="29:29">
      <c r="AC2355" s="1"/>
    </row>
    <row r="2356" spans="29:29">
      <c r="AC2356" s="1"/>
    </row>
    <row r="2357" spans="29:29">
      <c r="AC2357" s="1"/>
    </row>
    <row r="2358" spans="29:29">
      <c r="AC2358" s="1"/>
    </row>
    <row r="2359" spans="29:29">
      <c r="AC2359" s="1"/>
    </row>
    <row r="2360" spans="29:29">
      <c r="AC2360" s="1"/>
    </row>
    <row r="2361" spans="29:29">
      <c r="AC2361" s="1"/>
    </row>
    <row r="2362" spans="29:29">
      <c r="AC2362" s="1"/>
    </row>
    <row r="2363" spans="29:29">
      <c r="AC2363" s="1"/>
    </row>
    <row r="2364" spans="29:29">
      <c r="AC2364" s="1"/>
    </row>
    <row r="2365" spans="29:29">
      <c r="AC2365" s="1"/>
    </row>
    <row r="2366" spans="29:29">
      <c r="AC2366" s="1"/>
    </row>
    <row r="2367" spans="29:29">
      <c r="AC2367" s="1"/>
    </row>
    <row r="2368" spans="29:29">
      <c r="AC2368" s="1"/>
    </row>
    <row r="2369" spans="29:29">
      <c r="AC2369" s="1"/>
    </row>
    <row r="2370" spans="29:29">
      <c r="AC2370" s="1"/>
    </row>
    <row r="2371" spans="29:29">
      <c r="AC2371" s="1"/>
    </row>
    <row r="2372" spans="29:29">
      <c r="AC2372" s="1"/>
    </row>
    <row r="2373" spans="29:29">
      <c r="AC2373" s="1"/>
    </row>
    <row r="2374" spans="29:29">
      <c r="AC2374" s="1"/>
    </row>
    <row r="2375" spans="29:29">
      <c r="AC2375" s="1"/>
    </row>
    <row r="2376" spans="29:29">
      <c r="AC2376" s="1"/>
    </row>
    <row r="2377" spans="29:29">
      <c r="AC2377" s="1"/>
    </row>
    <row r="2378" spans="29:29">
      <c r="AC2378" s="1"/>
    </row>
    <row r="2379" spans="29:29">
      <c r="AC2379" s="1"/>
    </row>
    <row r="2380" spans="29:29">
      <c r="AC2380" s="1"/>
    </row>
    <row r="2381" spans="29:29">
      <c r="AC2381" s="1"/>
    </row>
    <row r="2382" spans="29:29">
      <c r="AC2382" s="1"/>
    </row>
    <row r="2383" spans="29:29">
      <c r="AC2383" s="1"/>
    </row>
    <row r="2384" spans="29:29">
      <c r="AC2384" s="1"/>
    </row>
    <row r="2385" spans="29:29">
      <c r="AC2385" s="1"/>
    </row>
    <row r="2386" spans="29:29">
      <c r="AC2386" s="1"/>
    </row>
    <row r="2387" spans="29:29">
      <c r="AC2387" s="1"/>
    </row>
    <row r="2388" spans="29:29">
      <c r="AC2388" s="1"/>
    </row>
    <row r="2389" spans="29:29">
      <c r="AC2389" s="1"/>
    </row>
    <row r="2390" spans="29:29">
      <c r="AC2390" s="1"/>
    </row>
    <row r="2391" spans="29:29">
      <c r="AC2391" s="1"/>
    </row>
    <row r="2392" spans="29:29">
      <c r="AC2392" s="1"/>
    </row>
    <row r="2393" spans="29:29">
      <c r="AC2393" s="1"/>
    </row>
    <row r="2394" spans="29:29">
      <c r="AC2394" s="1"/>
    </row>
    <row r="2395" spans="29:29">
      <c r="AC2395" s="1"/>
    </row>
    <row r="2396" spans="29:29">
      <c r="AC2396" s="1"/>
    </row>
    <row r="2397" spans="29:29">
      <c r="AC2397" s="1"/>
    </row>
    <row r="2398" spans="29:29">
      <c r="AC2398" s="1"/>
    </row>
    <row r="2399" spans="29:29">
      <c r="AC2399" s="1"/>
    </row>
    <row r="2400" spans="29:29">
      <c r="AC2400" s="1"/>
    </row>
    <row r="2401" spans="29:29">
      <c r="AC2401" s="1"/>
    </row>
    <row r="2402" spans="29:29">
      <c r="AC2402" s="1"/>
    </row>
    <row r="2403" spans="29:29">
      <c r="AC2403" s="1"/>
    </row>
    <row r="2404" spans="29:29">
      <c r="AC2404" s="1"/>
    </row>
    <row r="2405" spans="29:29">
      <c r="AC2405" s="1"/>
    </row>
    <row r="2406" spans="29:29">
      <c r="AC2406" s="1"/>
    </row>
    <row r="2407" spans="29:29">
      <c r="AC2407" s="1"/>
    </row>
    <row r="2408" spans="29:29">
      <c r="AC2408" s="1"/>
    </row>
    <row r="2409" spans="29:29">
      <c r="AC2409" s="1"/>
    </row>
    <row r="2410" spans="29:29">
      <c r="AC2410" s="1"/>
    </row>
    <row r="2411" spans="29:29">
      <c r="AC2411" s="1"/>
    </row>
    <row r="2412" spans="29:29">
      <c r="AC2412" s="1"/>
    </row>
    <row r="2413" spans="29:29">
      <c r="AC2413" s="1"/>
    </row>
    <row r="2414" spans="29:29">
      <c r="AC2414" s="1"/>
    </row>
    <row r="2415" spans="29:29">
      <c r="AC2415" s="1"/>
    </row>
    <row r="2416" spans="29:29">
      <c r="AC2416" s="1"/>
    </row>
    <row r="2417" spans="29:29">
      <c r="AC2417" s="1"/>
    </row>
    <row r="2418" spans="29:29">
      <c r="AC2418" s="1"/>
    </row>
    <row r="2419" spans="29:29">
      <c r="AC2419" s="1"/>
    </row>
    <row r="2420" spans="29:29">
      <c r="AC2420" s="1"/>
    </row>
    <row r="2421" spans="29:29">
      <c r="AC2421" s="1"/>
    </row>
    <row r="2422" spans="29:29">
      <c r="AC2422" s="1"/>
    </row>
    <row r="2423" spans="29:29">
      <c r="AC2423" s="1"/>
    </row>
    <row r="2424" spans="29:29">
      <c r="AC2424" s="1"/>
    </row>
    <row r="2425" spans="29:29">
      <c r="AC2425" s="1"/>
    </row>
    <row r="2426" spans="29:29">
      <c r="AC2426" s="1"/>
    </row>
    <row r="2427" spans="29:29">
      <c r="AC2427" s="1"/>
    </row>
    <row r="2428" spans="29:29">
      <c r="AC2428" s="1"/>
    </row>
    <row r="2429" spans="29:29">
      <c r="AC2429" s="1"/>
    </row>
    <row r="2430" spans="29:29">
      <c r="AC2430" s="1"/>
    </row>
    <row r="2431" spans="29:29">
      <c r="AC2431" s="1"/>
    </row>
    <row r="2432" spans="29:29">
      <c r="AC2432" s="1"/>
    </row>
    <row r="2433" spans="29:29">
      <c r="AC2433" s="1"/>
    </row>
    <row r="2434" spans="29:29">
      <c r="AC2434" s="1"/>
    </row>
    <row r="2435" spans="29:29">
      <c r="AC2435" s="1"/>
    </row>
    <row r="2436" spans="29:29">
      <c r="AC2436" s="1"/>
    </row>
    <row r="2437" spans="29:29">
      <c r="AC2437" s="1"/>
    </row>
    <row r="2438" spans="29:29">
      <c r="AC2438" s="1"/>
    </row>
    <row r="2439" spans="29:29">
      <c r="AC2439" s="1"/>
    </row>
    <row r="2440" spans="29:29">
      <c r="AC2440" s="1"/>
    </row>
    <row r="2441" spans="29:29">
      <c r="AC2441" s="1"/>
    </row>
    <row r="2442" spans="29:29">
      <c r="AC2442" s="1"/>
    </row>
    <row r="2443" spans="29:29">
      <c r="AC2443" s="1"/>
    </row>
    <row r="2444" spans="29:29">
      <c r="AC2444" s="1"/>
    </row>
    <row r="2445" spans="29:29">
      <c r="AC2445" s="1"/>
    </row>
    <row r="2446" spans="29:29">
      <c r="AC2446" s="1"/>
    </row>
    <row r="2447" spans="29:29">
      <c r="AC2447" s="1"/>
    </row>
    <row r="2448" spans="29:29">
      <c r="AC2448" s="1"/>
    </row>
    <row r="2449" spans="29:29">
      <c r="AC2449" s="1"/>
    </row>
    <row r="2450" spans="29:29">
      <c r="AC2450" s="1"/>
    </row>
    <row r="2451" spans="29:29">
      <c r="AC2451" s="1"/>
    </row>
    <row r="2452" spans="29:29">
      <c r="AC2452" s="1"/>
    </row>
    <row r="2453" spans="29:29">
      <c r="AC2453" s="1"/>
    </row>
    <row r="2454" spans="29:29">
      <c r="AC2454" s="1"/>
    </row>
    <row r="2455" spans="29:29">
      <c r="AC2455" s="1"/>
    </row>
    <row r="2456" spans="29:29">
      <c r="AC2456" s="1"/>
    </row>
    <row r="2457" spans="29:29">
      <c r="AC2457" s="1"/>
    </row>
    <row r="2458" spans="29:29">
      <c r="AC2458" s="1"/>
    </row>
    <row r="2459" spans="29:29">
      <c r="AC2459" s="1"/>
    </row>
    <row r="2460" spans="29:29">
      <c r="AC2460" s="1"/>
    </row>
    <row r="2461" spans="29:29">
      <c r="AC2461" s="1"/>
    </row>
    <row r="2462" spans="29:29">
      <c r="AC2462" s="1"/>
    </row>
    <row r="2463" spans="29:29">
      <c r="AC2463" s="1"/>
    </row>
    <row r="2464" spans="29:29">
      <c r="AC2464" s="1"/>
    </row>
    <row r="2465" spans="29:29">
      <c r="AC2465" s="1"/>
    </row>
    <row r="2466" spans="29:29">
      <c r="AC2466" s="1"/>
    </row>
    <row r="2467" spans="29:29">
      <c r="AC2467" s="1"/>
    </row>
    <row r="2468" spans="29:29">
      <c r="AC2468" s="1"/>
    </row>
    <row r="2469" spans="29:29">
      <c r="AC2469" s="1"/>
    </row>
    <row r="2470" spans="29:29">
      <c r="AC2470" s="1"/>
    </row>
    <row r="2471" spans="29:29">
      <c r="AC2471" s="1"/>
    </row>
    <row r="2472" spans="29:29">
      <c r="AC2472" s="1"/>
    </row>
    <row r="2473" spans="29:29">
      <c r="AC2473" s="1"/>
    </row>
    <row r="2474" spans="29:29">
      <c r="AC2474" s="1"/>
    </row>
    <row r="2475" spans="29:29">
      <c r="AC2475" s="1"/>
    </row>
    <row r="2476" spans="29:29">
      <c r="AC2476" s="1"/>
    </row>
    <row r="2477" spans="29:29">
      <c r="AC2477" s="1"/>
    </row>
    <row r="2478" spans="29:29">
      <c r="AC2478" s="1"/>
    </row>
    <row r="2479" spans="29:29">
      <c r="AC2479" s="1"/>
    </row>
    <row r="2480" spans="29:29">
      <c r="AC2480" s="1"/>
    </row>
    <row r="2481" spans="29:29">
      <c r="AC2481" s="1"/>
    </row>
    <row r="2482" spans="29:29">
      <c r="AC2482" s="1"/>
    </row>
    <row r="2483" spans="29:29">
      <c r="AC2483" s="1"/>
    </row>
    <row r="2484" spans="29:29">
      <c r="AC2484" s="1"/>
    </row>
    <row r="2485" spans="29:29">
      <c r="AC2485" s="1"/>
    </row>
    <row r="2486" spans="29:29">
      <c r="AC2486" s="1"/>
    </row>
    <row r="2487" spans="29:29">
      <c r="AC2487" s="1"/>
    </row>
    <row r="2488" spans="29:29">
      <c r="AC2488" s="1"/>
    </row>
    <row r="2489" spans="29:29">
      <c r="AC2489" s="1"/>
    </row>
    <row r="2490" spans="29:29">
      <c r="AC2490" s="1"/>
    </row>
    <row r="2491" spans="29:29">
      <c r="AC2491" s="1"/>
    </row>
    <row r="2492" spans="29:29">
      <c r="AC2492" s="1"/>
    </row>
    <row r="2493" spans="29:29">
      <c r="AC2493" s="1"/>
    </row>
    <row r="2494" spans="29:29">
      <c r="AC2494" s="1"/>
    </row>
    <row r="2495" spans="29:29">
      <c r="AC2495" s="1"/>
    </row>
    <row r="2496" spans="29:29">
      <c r="AC2496" s="1"/>
    </row>
    <row r="2497" spans="29:29">
      <c r="AC2497" s="1"/>
    </row>
    <row r="2498" spans="29:29">
      <c r="AC2498" s="1"/>
    </row>
    <row r="2499" spans="29:29">
      <c r="AC2499" s="1"/>
    </row>
    <row r="2500" spans="29:29">
      <c r="AC2500" s="1"/>
    </row>
    <row r="2501" spans="29:29">
      <c r="AC2501" s="1"/>
    </row>
    <row r="2502" spans="29:29">
      <c r="AC2502" s="1"/>
    </row>
    <row r="2503" spans="29:29">
      <c r="AC2503" s="1"/>
    </row>
    <row r="2504" spans="29:29">
      <c r="AC2504" s="1"/>
    </row>
    <row r="2505" spans="29:29">
      <c r="AC2505" s="1"/>
    </row>
    <row r="2506" spans="29:29">
      <c r="AC2506" s="1"/>
    </row>
    <row r="2507" spans="29:29">
      <c r="AC2507" s="1"/>
    </row>
    <row r="2508" spans="29:29">
      <c r="AC2508" s="1"/>
    </row>
    <row r="2509" spans="29:29">
      <c r="AC2509" s="1"/>
    </row>
    <row r="2510" spans="29:29">
      <c r="AC2510" s="1"/>
    </row>
    <row r="2511" spans="29:29">
      <c r="AC2511" s="1"/>
    </row>
    <row r="2512" spans="29:29">
      <c r="AC2512" s="1"/>
    </row>
    <row r="2513" spans="29:29">
      <c r="AC2513" s="1"/>
    </row>
    <row r="2514" spans="29:29">
      <c r="AC2514" s="1"/>
    </row>
    <row r="2515" spans="29:29">
      <c r="AC2515" s="1"/>
    </row>
    <row r="2516" spans="29:29">
      <c r="AC2516" s="1"/>
    </row>
    <row r="2517" spans="29:29">
      <c r="AC2517" s="1"/>
    </row>
    <row r="2518" spans="29:29">
      <c r="AC2518" s="1"/>
    </row>
    <row r="2519" spans="29:29">
      <c r="AC2519" s="1"/>
    </row>
    <row r="2520" spans="29:29">
      <c r="AC2520" s="1"/>
    </row>
    <row r="2521" spans="29:29">
      <c r="AC2521" s="1"/>
    </row>
    <row r="2522" spans="29:29">
      <c r="AC2522" s="1"/>
    </row>
    <row r="2523" spans="29:29">
      <c r="AC2523" s="1"/>
    </row>
    <row r="2524" spans="29:29">
      <c r="AC2524" s="1"/>
    </row>
    <row r="2525" spans="29:29">
      <c r="AC2525" s="1"/>
    </row>
    <row r="2526" spans="29:29">
      <c r="AC2526" s="1"/>
    </row>
    <row r="2527" spans="29:29">
      <c r="AC2527" s="1"/>
    </row>
    <row r="2528" spans="29:29">
      <c r="AC2528" s="1"/>
    </row>
    <row r="2529" spans="29:29">
      <c r="AC2529" s="1"/>
    </row>
    <row r="2530" spans="29:29">
      <c r="AC2530" s="1"/>
    </row>
    <row r="2531" spans="29:29">
      <c r="AC2531" s="1"/>
    </row>
    <row r="2532" spans="29:29">
      <c r="AC2532" s="1"/>
    </row>
    <row r="2533" spans="29:29">
      <c r="AC2533" s="1"/>
    </row>
    <row r="2534" spans="29:29">
      <c r="AC2534" s="1"/>
    </row>
    <row r="2535" spans="29:29">
      <c r="AC2535" s="1"/>
    </row>
    <row r="2536" spans="29:29">
      <c r="AC2536" s="1"/>
    </row>
    <row r="2537" spans="29:29">
      <c r="AC2537" s="1"/>
    </row>
    <row r="2538" spans="29:29">
      <c r="AC2538" s="1"/>
    </row>
    <row r="2539" spans="29:29">
      <c r="AC2539" s="1"/>
    </row>
    <row r="2540" spans="29:29">
      <c r="AC2540" s="1"/>
    </row>
    <row r="2541" spans="29:29">
      <c r="AC2541" s="1"/>
    </row>
    <row r="2542" spans="29:29">
      <c r="AC2542" s="1"/>
    </row>
    <row r="2543" spans="29:29">
      <c r="AC2543" s="1"/>
    </row>
    <row r="2544" spans="29:29">
      <c r="AC2544" s="1"/>
    </row>
    <row r="2545" spans="29:29">
      <c r="AC2545" s="1"/>
    </row>
    <row r="2546" spans="29:29">
      <c r="AC2546" s="1"/>
    </row>
    <row r="2547" spans="29:29">
      <c r="AC2547" s="1"/>
    </row>
    <row r="2548" spans="29:29">
      <c r="AC2548" s="1"/>
    </row>
    <row r="2549" spans="29:29">
      <c r="AC2549" s="1"/>
    </row>
    <row r="2550" spans="29:29">
      <c r="AC2550" s="1"/>
    </row>
    <row r="2551" spans="29:29">
      <c r="AC2551" s="1"/>
    </row>
    <row r="2552" spans="29:29">
      <c r="AC2552" s="1"/>
    </row>
    <row r="2553" spans="29:29">
      <c r="AC2553" s="1"/>
    </row>
    <row r="2554" spans="29:29">
      <c r="AC2554" s="1"/>
    </row>
    <row r="2555" spans="29:29">
      <c r="AC2555" s="1"/>
    </row>
    <row r="2556" spans="29:29">
      <c r="AC2556" s="1"/>
    </row>
    <row r="2557" spans="29:29">
      <c r="AC2557" s="1"/>
    </row>
    <row r="2558" spans="29:29">
      <c r="AC2558" s="1"/>
    </row>
    <row r="2559" spans="29:29">
      <c r="AC2559" s="1"/>
    </row>
    <row r="2560" spans="29:29">
      <c r="AC2560" s="1"/>
    </row>
    <row r="2561" spans="29:29">
      <c r="AC2561" s="1"/>
    </row>
    <row r="2562" spans="29:29">
      <c r="AC2562" s="1"/>
    </row>
    <row r="2563" spans="29:29">
      <c r="AC2563" s="1"/>
    </row>
    <row r="2564" spans="29:29">
      <c r="AC2564" s="1"/>
    </row>
    <row r="2565" spans="29:29">
      <c r="AC2565" s="1"/>
    </row>
    <row r="2566" spans="29:29">
      <c r="AC2566" s="1"/>
    </row>
    <row r="2567" spans="29:29">
      <c r="AC2567" s="1"/>
    </row>
    <row r="2568" spans="29:29">
      <c r="AC2568" s="1"/>
    </row>
    <row r="2569" spans="29:29">
      <c r="AC2569" s="1"/>
    </row>
    <row r="2570" spans="29:29">
      <c r="AC2570" s="1"/>
    </row>
    <row r="2571" spans="29:29">
      <c r="AC2571" s="1"/>
    </row>
    <row r="2572" spans="29:29">
      <c r="AC2572" s="1"/>
    </row>
    <row r="2573" spans="29:29">
      <c r="AC2573" s="1"/>
    </row>
    <row r="2574" spans="29:29">
      <c r="AC2574" s="1"/>
    </row>
    <row r="2575" spans="29:29">
      <c r="AC2575" s="1"/>
    </row>
    <row r="2576" spans="29:29">
      <c r="AC2576" s="1"/>
    </row>
    <row r="2577" spans="29:29">
      <c r="AC2577" s="1"/>
    </row>
    <row r="2578" spans="29:29">
      <c r="AC2578" s="1"/>
    </row>
    <row r="2579" spans="29:29">
      <c r="AC2579" s="1"/>
    </row>
    <row r="2580" spans="29:29">
      <c r="AC2580" s="1"/>
    </row>
    <row r="2581" spans="29:29">
      <c r="AC2581" s="1"/>
    </row>
    <row r="2582" spans="29:29">
      <c r="AC2582" s="1"/>
    </row>
    <row r="2583" spans="29:29">
      <c r="AC2583" s="1"/>
    </row>
    <row r="2584" spans="29:29">
      <c r="AC2584" s="1"/>
    </row>
    <row r="2585" spans="29:29">
      <c r="AC2585" s="1"/>
    </row>
    <row r="2586" spans="29:29">
      <c r="AC2586" s="1"/>
    </row>
    <row r="2587" spans="29:29">
      <c r="AC2587" s="1"/>
    </row>
    <row r="2588" spans="29:29">
      <c r="AC2588" s="1"/>
    </row>
    <row r="2589" spans="29:29">
      <c r="AC2589" s="1"/>
    </row>
    <row r="2590" spans="29:29">
      <c r="AC2590" s="1"/>
    </row>
    <row r="2591" spans="29:29">
      <c r="AC2591" s="1"/>
    </row>
    <row r="2592" spans="29:29">
      <c r="AC2592" s="1"/>
    </row>
    <row r="2593" spans="29:29">
      <c r="AC2593" s="1"/>
    </row>
    <row r="2594" spans="29:29">
      <c r="AC2594" s="1"/>
    </row>
    <row r="2595" spans="29:29">
      <c r="AC2595" s="1"/>
    </row>
    <row r="2596" spans="29:29">
      <c r="AC2596" s="1"/>
    </row>
    <row r="2597" spans="29:29">
      <c r="AC2597" s="1"/>
    </row>
    <row r="2598" spans="29:29">
      <c r="AC2598" s="1"/>
    </row>
    <row r="2599" spans="29:29">
      <c r="AC2599" s="1"/>
    </row>
    <row r="2600" spans="29:29">
      <c r="AC2600" s="1"/>
    </row>
    <row r="2601" spans="29:29">
      <c r="AC2601" s="1"/>
    </row>
    <row r="2602" spans="29:29">
      <c r="AC2602" s="1"/>
    </row>
    <row r="2603" spans="29:29">
      <c r="AC2603" s="1"/>
    </row>
    <row r="2604" spans="29:29">
      <c r="AC2604" s="1"/>
    </row>
    <row r="2605" spans="29:29">
      <c r="AC2605" s="1"/>
    </row>
    <row r="2606" spans="29:29">
      <c r="AC2606" s="1"/>
    </row>
    <row r="2607" spans="29:29">
      <c r="AC2607" s="1"/>
    </row>
    <row r="2608" spans="29:29">
      <c r="AC2608" s="1"/>
    </row>
    <row r="2609" spans="29:29">
      <c r="AC2609" s="1"/>
    </row>
    <row r="2610" spans="29:29">
      <c r="AC2610" s="1"/>
    </row>
    <row r="2611" spans="29:29">
      <c r="AC2611" s="1"/>
    </row>
    <row r="2612" spans="29:29">
      <c r="AC2612" s="1"/>
    </row>
    <row r="2613" spans="29:29">
      <c r="AC2613" s="1"/>
    </row>
    <row r="2614" spans="29:29">
      <c r="AC2614" s="1"/>
    </row>
    <row r="2615" spans="29:29">
      <c r="AC2615" s="1"/>
    </row>
    <row r="2616" spans="29:29">
      <c r="AC2616" s="1"/>
    </row>
    <row r="2617" spans="29:29">
      <c r="AC2617" s="1"/>
    </row>
    <row r="2618" spans="29:29">
      <c r="AC2618" s="1"/>
    </row>
    <row r="2619" spans="29:29">
      <c r="AC2619" s="1"/>
    </row>
    <row r="2620" spans="29:29">
      <c r="AC2620" s="1"/>
    </row>
    <row r="2621" spans="29:29">
      <c r="AC2621" s="1"/>
    </row>
    <row r="2622" spans="29:29">
      <c r="AC2622" s="1"/>
    </row>
    <row r="2623" spans="29:29">
      <c r="AC2623" s="1"/>
    </row>
    <row r="2624" spans="29:29">
      <c r="AC2624" s="1"/>
    </row>
    <row r="2625" spans="29:29">
      <c r="AC2625" s="1"/>
    </row>
    <row r="2626" spans="29:29">
      <c r="AC2626" s="1"/>
    </row>
    <row r="2627" spans="29:29">
      <c r="AC2627" s="1"/>
    </row>
    <row r="2628" spans="29:29">
      <c r="AC2628" s="1"/>
    </row>
    <row r="2629" spans="29:29">
      <c r="AC2629" s="1"/>
    </row>
    <row r="2630" spans="29:29">
      <c r="AC2630" s="1"/>
    </row>
    <row r="2631" spans="29:29">
      <c r="AC2631" s="1"/>
    </row>
    <row r="2632" spans="29:29">
      <c r="AC2632" s="1"/>
    </row>
    <row r="2633" spans="29:29">
      <c r="AC2633" s="1"/>
    </row>
    <row r="2634" spans="29:29">
      <c r="AC2634" s="1"/>
    </row>
    <row r="2635" spans="29:29">
      <c r="AC2635" s="1"/>
    </row>
    <row r="2636" spans="29:29">
      <c r="AC2636" s="1"/>
    </row>
    <row r="2637" spans="29:29">
      <c r="AC2637" s="1"/>
    </row>
    <row r="2638" spans="29:29">
      <c r="AC2638" s="1"/>
    </row>
    <row r="2639" spans="29:29">
      <c r="AC2639" s="1"/>
    </row>
    <row r="2640" spans="29:29">
      <c r="AC2640" s="1"/>
    </row>
    <row r="2641" spans="29:29">
      <c r="AC2641" s="1"/>
    </row>
    <row r="2642" spans="29:29">
      <c r="AC2642" s="1"/>
    </row>
    <row r="2643" spans="29:29">
      <c r="AC2643" s="1"/>
    </row>
    <row r="2644" spans="29:29">
      <c r="AC2644" s="1"/>
    </row>
    <row r="2645" spans="29:29">
      <c r="AC2645" s="1"/>
    </row>
    <row r="2646" spans="29:29">
      <c r="AC2646" s="1"/>
    </row>
    <row r="2647" spans="29:29">
      <c r="AC2647" s="1"/>
    </row>
    <row r="2648" spans="29:29">
      <c r="AC2648" s="1"/>
    </row>
    <row r="2649" spans="29:29">
      <c r="AC2649" s="1"/>
    </row>
    <row r="2650" spans="29:29">
      <c r="AC2650" s="1"/>
    </row>
    <row r="2651" spans="29:29">
      <c r="AC2651" s="1"/>
    </row>
    <row r="2652" spans="29:29">
      <c r="AC2652" s="1"/>
    </row>
    <row r="2653" spans="29:29">
      <c r="AC2653" s="1"/>
    </row>
    <row r="2654" spans="29:29">
      <c r="AC2654" s="1"/>
    </row>
    <row r="2655" spans="29:29">
      <c r="AC2655" s="1"/>
    </row>
    <row r="2656" spans="29:29">
      <c r="AC2656" s="1"/>
    </row>
    <row r="2657" spans="29:29">
      <c r="AC2657" s="1"/>
    </row>
    <row r="2658" spans="29:29">
      <c r="AC2658" s="1"/>
    </row>
    <row r="2659" spans="29:29">
      <c r="AC2659" s="1"/>
    </row>
    <row r="2660" spans="29:29">
      <c r="AC2660" s="1"/>
    </row>
    <row r="2661" spans="29:29">
      <c r="AC2661" s="1"/>
    </row>
    <row r="2662" spans="29:29">
      <c r="AC2662" s="1"/>
    </row>
    <row r="2663" spans="29:29">
      <c r="AC2663" s="1"/>
    </row>
    <row r="2664" spans="29:29">
      <c r="AC2664" s="1"/>
    </row>
    <row r="2665" spans="29:29">
      <c r="AC2665" s="1"/>
    </row>
    <row r="2666" spans="29:29">
      <c r="AC2666" s="1"/>
    </row>
    <row r="2667" spans="29:29">
      <c r="AC2667" s="1"/>
    </row>
    <row r="2668" spans="29:29">
      <c r="AC2668" s="1"/>
    </row>
    <row r="2669" spans="29:29">
      <c r="AC2669" s="1"/>
    </row>
    <row r="2670" spans="29:29">
      <c r="AC2670" s="1"/>
    </row>
    <row r="2671" spans="29:29">
      <c r="AC2671" s="1"/>
    </row>
    <row r="2672" spans="29:29">
      <c r="AC2672" s="1"/>
    </row>
    <row r="2673" spans="29:29">
      <c r="AC2673" s="1"/>
    </row>
    <row r="2674" spans="29:29">
      <c r="AC2674" s="1"/>
    </row>
    <row r="2675" spans="29:29">
      <c r="AC2675" s="1"/>
    </row>
    <row r="2676" spans="29:29">
      <c r="AC2676" s="1"/>
    </row>
    <row r="2677" spans="29:29">
      <c r="AC2677" s="1"/>
    </row>
    <row r="2678" spans="29:29">
      <c r="AC2678" s="1"/>
    </row>
    <row r="2679" spans="29:29">
      <c r="AC2679" s="1"/>
    </row>
    <row r="2680" spans="29:29">
      <c r="AC2680" s="1"/>
    </row>
    <row r="2681" spans="29:29">
      <c r="AC2681" s="1"/>
    </row>
    <row r="2682" spans="29:29">
      <c r="AC2682" s="1"/>
    </row>
    <row r="2683" spans="29:29">
      <c r="AC2683" s="1"/>
    </row>
    <row r="2684" spans="29:29">
      <c r="AC2684" s="1"/>
    </row>
    <row r="2685" spans="29:29">
      <c r="AC2685" s="1"/>
    </row>
    <row r="2686" spans="29:29">
      <c r="AC2686" s="1"/>
    </row>
    <row r="2687" spans="29:29">
      <c r="AC2687" s="1"/>
    </row>
    <row r="2688" spans="29:29">
      <c r="AC2688" s="1"/>
    </row>
    <row r="2689" spans="29:29">
      <c r="AC2689" s="1"/>
    </row>
    <row r="2690" spans="29:29">
      <c r="AC2690" s="1"/>
    </row>
    <row r="2691" spans="29:29">
      <c r="AC2691" s="1"/>
    </row>
    <row r="2692" spans="29:29">
      <c r="AC2692" s="1"/>
    </row>
    <row r="2693" spans="29:29">
      <c r="AC2693" s="1"/>
    </row>
    <row r="2694" spans="29:29">
      <c r="AC2694" s="1"/>
    </row>
    <row r="2695" spans="29:29">
      <c r="AC2695" s="1"/>
    </row>
    <row r="2696" spans="29:29">
      <c r="AC2696" s="1"/>
    </row>
    <row r="2697" spans="29:29">
      <c r="AC2697" s="1"/>
    </row>
    <row r="2698" spans="29:29">
      <c r="AC2698" s="1"/>
    </row>
    <row r="2699" spans="29:29">
      <c r="AC2699" s="1"/>
    </row>
    <row r="2700" spans="29:29">
      <c r="AC2700" s="1"/>
    </row>
    <row r="2701" spans="29:29">
      <c r="AC2701" s="1"/>
    </row>
    <row r="2702" spans="29:29">
      <c r="AC2702" s="1"/>
    </row>
    <row r="2703" spans="29:29">
      <c r="AC2703" s="1"/>
    </row>
    <row r="2704" spans="29:29">
      <c r="AC2704" s="1"/>
    </row>
    <row r="2705" spans="29:29">
      <c r="AC2705" s="1"/>
    </row>
    <row r="2706" spans="29:29">
      <c r="AC2706" s="1"/>
    </row>
    <row r="2707" spans="29:29">
      <c r="AC2707" s="1"/>
    </row>
    <row r="2708" spans="29:29">
      <c r="AC2708" s="1"/>
    </row>
    <row r="2709" spans="29:29">
      <c r="AC2709" s="1"/>
    </row>
    <row r="2710" spans="29:29">
      <c r="AC2710" s="1"/>
    </row>
    <row r="2711" spans="29:29">
      <c r="AC2711" s="1"/>
    </row>
    <row r="2712" spans="29:29">
      <c r="AC2712" s="1"/>
    </row>
    <row r="2713" spans="29:29">
      <c r="AC2713" s="1"/>
    </row>
    <row r="2714" spans="29:29">
      <c r="AC2714" s="1"/>
    </row>
    <row r="2715" spans="29:29">
      <c r="AC2715" s="1"/>
    </row>
    <row r="2716" spans="29:29">
      <c r="AC2716" s="1"/>
    </row>
    <row r="2717" spans="29:29">
      <c r="AC2717" s="1"/>
    </row>
    <row r="2718" spans="29:29">
      <c r="AC2718" s="1"/>
    </row>
    <row r="2719" spans="29:29">
      <c r="AC2719" s="1"/>
    </row>
    <row r="2720" spans="29:29">
      <c r="AC2720" s="1"/>
    </row>
    <row r="2721" spans="29:29">
      <c r="AC2721" s="1"/>
    </row>
    <row r="2722" spans="29:29">
      <c r="AC2722" s="1"/>
    </row>
    <row r="2723" spans="29:29">
      <c r="AC2723" s="1"/>
    </row>
    <row r="2724" spans="29:29">
      <c r="AC2724" s="1"/>
    </row>
    <row r="2725" spans="29:29">
      <c r="AC2725" s="1"/>
    </row>
    <row r="2726" spans="29:29">
      <c r="AC2726" s="1"/>
    </row>
    <row r="2727" spans="29:29">
      <c r="AC2727" s="1"/>
    </row>
    <row r="2728" spans="29:29">
      <c r="AC2728" s="1"/>
    </row>
    <row r="2729" spans="29:29">
      <c r="AC2729" s="1"/>
    </row>
    <row r="2730" spans="29:29">
      <c r="AC2730" s="1"/>
    </row>
    <row r="2731" spans="29:29">
      <c r="AC2731" s="1"/>
    </row>
    <row r="2732" spans="29:29">
      <c r="AC2732" s="1"/>
    </row>
    <row r="2733" spans="29:29">
      <c r="AC2733" s="1"/>
    </row>
    <row r="2734" spans="29:29">
      <c r="AC2734" s="1"/>
    </row>
    <row r="2735" spans="29:29">
      <c r="AC2735" s="1"/>
    </row>
    <row r="2736" spans="29:29">
      <c r="AC2736" s="1"/>
    </row>
    <row r="2737" spans="29:29">
      <c r="AC2737" s="1"/>
    </row>
    <row r="2738" spans="29:29">
      <c r="AC2738" s="1"/>
    </row>
    <row r="2739" spans="29:29">
      <c r="AC2739" s="1"/>
    </row>
    <row r="2740" spans="29:29">
      <c r="AC2740" s="1"/>
    </row>
    <row r="2741" spans="29:29">
      <c r="AC2741" s="1"/>
    </row>
    <row r="2742" spans="29:29">
      <c r="AC2742" s="1"/>
    </row>
    <row r="2743" spans="29:29">
      <c r="AC2743" s="1"/>
    </row>
    <row r="2744" spans="29:29">
      <c r="AC2744" s="1"/>
    </row>
    <row r="2745" spans="29:29">
      <c r="AC2745" s="1"/>
    </row>
    <row r="2746" spans="29:29">
      <c r="AC2746" s="1"/>
    </row>
    <row r="2747" spans="29:29">
      <c r="AC2747" s="1"/>
    </row>
    <row r="2748" spans="29:29">
      <c r="AC2748" s="1"/>
    </row>
    <row r="2749" spans="29:29">
      <c r="AC2749" s="1"/>
    </row>
    <row r="2750" spans="29:29">
      <c r="AC2750" s="1"/>
    </row>
    <row r="2751" spans="29:29">
      <c r="AC2751" s="1"/>
    </row>
    <row r="2752" spans="29:29">
      <c r="AC2752" s="1"/>
    </row>
    <row r="2753" spans="29:29">
      <c r="AC2753" s="1"/>
    </row>
    <row r="2754" spans="29:29">
      <c r="AC2754" s="1"/>
    </row>
    <row r="2755" spans="29:29">
      <c r="AC2755" s="1"/>
    </row>
    <row r="2756" spans="29:29">
      <c r="AC2756" s="1"/>
    </row>
    <row r="2757" spans="29:29">
      <c r="AC2757" s="1"/>
    </row>
    <row r="2758" spans="29:29">
      <c r="AC2758" s="1"/>
    </row>
    <row r="2759" spans="29:29">
      <c r="AC2759" s="1"/>
    </row>
    <row r="2760" spans="29:29">
      <c r="AC2760" s="1"/>
    </row>
    <row r="2761" spans="29:29">
      <c r="AC2761" s="1"/>
    </row>
    <row r="2762" spans="29:29">
      <c r="AC2762" s="1"/>
    </row>
    <row r="2763" spans="29:29">
      <c r="AC2763" s="1"/>
    </row>
    <row r="2764" spans="29:29">
      <c r="AC2764" s="1"/>
    </row>
    <row r="2765" spans="29:29">
      <c r="AC2765" s="1"/>
    </row>
    <row r="2766" spans="29:29">
      <c r="AC2766" s="1"/>
    </row>
    <row r="2767" spans="29:29">
      <c r="AC2767" s="1"/>
    </row>
    <row r="2768" spans="29:29">
      <c r="AC2768" s="1"/>
    </row>
    <row r="2769" spans="29:29">
      <c r="AC2769" s="1"/>
    </row>
    <row r="2770" spans="29:29">
      <c r="AC2770" s="1"/>
    </row>
    <row r="2771" spans="29:29">
      <c r="AC2771" s="1"/>
    </row>
    <row r="2772" spans="29:29">
      <c r="AC2772" s="1"/>
    </row>
    <row r="2773" spans="29:29">
      <c r="AC2773" s="1"/>
    </row>
    <row r="2774" spans="29:29">
      <c r="AC2774" s="1"/>
    </row>
    <row r="2775" spans="29:29">
      <c r="AC2775" s="1"/>
    </row>
    <row r="2776" spans="29:29">
      <c r="AC2776" s="1"/>
    </row>
    <row r="2777" spans="29:29">
      <c r="AC2777" s="1"/>
    </row>
    <row r="2778" spans="29:29">
      <c r="AC2778" s="1"/>
    </row>
    <row r="2779" spans="29:29">
      <c r="AC2779" s="1"/>
    </row>
    <row r="2780" spans="29:29">
      <c r="AC2780" s="1"/>
    </row>
    <row r="2781" spans="29:29">
      <c r="AC2781" s="1"/>
    </row>
    <row r="2782" spans="29:29">
      <c r="AC2782" s="1"/>
    </row>
    <row r="2783" spans="29:29">
      <c r="AC2783" s="1"/>
    </row>
    <row r="2784" spans="29:29">
      <c r="AC2784" s="1"/>
    </row>
    <row r="2785" spans="29:29">
      <c r="AC2785" s="1"/>
    </row>
    <row r="2786" spans="29:29">
      <c r="AC2786" s="1"/>
    </row>
    <row r="2787" spans="29:29">
      <c r="AC2787" s="1"/>
    </row>
    <row r="2788" spans="29:29">
      <c r="AC2788" s="1"/>
    </row>
    <row r="2789" spans="29:29">
      <c r="AC2789" s="1"/>
    </row>
    <row r="2790" spans="29:29">
      <c r="AC2790" s="1"/>
    </row>
    <row r="2791" spans="29:29">
      <c r="AC2791" s="1"/>
    </row>
    <row r="2792" spans="29:29">
      <c r="AC2792" s="1"/>
    </row>
    <row r="2793" spans="29:29">
      <c r="AC2793" s="1"/>
    </row>
    <row r="2794" spans="29:29">
      <c r="AC2794" s="1"/>
    </row>
    <row r="2795" spans="29:29">
      <c r="AC2795" s="1"/>
    </row>
    <row r="2796" spans="29:29">
      <c r="AC2796" s="1"/>
    </row>
    <row r="2797" spans="29:29">
      <c r="AC2797" s="1"/>
    </row>
    <row r="2798" spans="29:29">
      <c r="AC2798" s="1"/>
    </row>
    <row r="2799" spans="29:29">
      <c r="AC2799" s="1"/>
    </row>
    <row r="2800" spans="29:29">
      <c r="AC2800" s="1"/>
    </row>
    <row r="2801" spans="29:29">
      <c r="AC2801" s="1"/>
    </row>
    <row r="2802" spans="29:29">
      <c r="AC2802" s="1"/>
    </row>
    <row r="2803" spans="29:29">
      <c r="AC2803" s="1"/>
    </row>
    <row r="2804" spans="29:29">
      <c r="AC2804" s="1"/>
    </row>
    <row r="2805" spans="29:29">
      <c r="AC2805" s="1"/>
    </row>
    <row r="2806" spans="29:29">
      <c r="AC2806" s="1"/>
    </row>
    <row r="2807" spans="29:29">
      <c r="AC2807" s="1"/>
    </row>
    <row r="2808" spans="29:29">
      <c r="AC2808" s="1"/>
    </row>
    <row r="2809" spans="29:29">
      <c r="AC2809" s="1"/>
    </row>
    <row r="2810" spans="29:29">
      <c r="AC2810" s="1"/>
    </row>
    <row r="2811" spans="29:29">
      <c r="AC2811" s="1"/>
    </row>
    <row r="2812" spans="29:29">
      <c r="AC2812" s="1"/>
    </row>
    <row r="2813" spans="29:29">
      <c r="AC2813" s="1"/>
    </row>
    <row r="2814" spans="29:29">
      <c r="AC2814" s="1"/>
    </row>
    <row r="2815" spans="29:29">
      <c r="AC2815" s="1"/>
    </row>
    <row r="2816" spans="29:29">
      <c r="AC2816" s="1"/>
    </row>
    <row r="2817" spans="29:29">
      <c r="AC2817" s="1"/>
    </row>
    <row r="2818" spans="29:29">
      <c r="AC2818" s="1"/>
    </row>
    <row r="2819" spans="29:29">
      <c r="AC2819" s="1"/>
    </row>
    <row r="2820" spans="29:29">
      <c r="AC2820" s="1"/>
    </row>
    <row r="2821" spans="29:29">
      <c r="AC2821" s="1"/>
    </row>
    <row r="2822" spans="29:29">
      <c r="AC2822" s="1"/>
    </row>
    <row r="2823" spans="29:29">
      <c r="AC2823" s="1"/>
    </row>
    <row r="2824" spans="29:29">
      <c r="AC2824" s="1"/>
    </row>
    <row r="2825" spans="29:29">
      <c r="AC2825" s="1"/>
    </row>
    <row r="2826" spans="29:29">
      <c r="AC2826" s="1"/>
    </row>
    <row r="2827" spans="29:29">
      <c r="AC2827" s="1"/>
    </row>
    <row r="2828" spans="29:29">
      <c r="AC2828" s="1"/>
    </row>
    <row r="2829" spans="29:29">
      <c r="AC2829" s="1"/>
    </row>
    <row r="2830" spans="29:29">
      <c r="AC2830" s="1"/>
    </row>
    <row r="2831" spans="29:29">
      <c r="AC2831" s="1"/>
    </row>
    <row r="2832" spans="29:29">
      <c r="AC2832" s="1"/>
    </row>
    <row r="2833" spans="29:29">
      <c r="AC2833" s="1"/>
    </row>
    <row r="2834" spans="29:29">
      <c r="AC2834" s="1"/>
    </row>
    <row r="2835" spans="29:29">
      <c r="AC2835" s="1"/>
    </row>
    <row r="2836" spans="29:29">
      <c r="AC2836" s="1"/>
    </row>
    <row r="2837" spans="29:29">
      <c r="AC2837" s="1"/>
    </row>
    <row r="2838" spans="29:29">
      <c r="AC2838" s="1"/>
    </row>
    <row r="2839" spans="29:29">
      <c r="AC2839" s="1"/>
    </row>
    <row r="2840" spans="29:29">
      <c r="AC2840" s="1"/>
    </row>
    <row r="2841" spans="29:29">
      <c r="AC2841" s="1"/>
    </row>
    <row r="2842" spans="29:29">
      <c r="AC2842" s="1"/>
    </row>
    <row r="2843" spans="29:29">
      <c r="AC2843" s="1"/>
    </row>
    <row r="2844" spans="29:29">
      <c r="AC2844" s="1"/>
    </row>
    <row r="2845" spans="29:29">
      <c r="AC2845" s="1"/>
    </row>
    <row r="2846" spans="29:29">
      <c r="AC2846" s="1"/>
    </row>
    <row r="2847" spans="29:29">
      <c r="AC2847" s="1"/>
    </row>
    <row r="2848" spans="29:29">
      <c r="AC2848" s="1"/>
    </row>
    <row r="2849" spans="29:29">
      <c r="AC2849" s="1"/>
    </row>
    <row r="2850" spans="29:29">
      <c r="AC2850" s="1"/>
    </row>
    <row r="2851" spans="29:29">
      <c r="AC2851" s="1"/>
    </row>
    <row r="2852" spans="29:29">
      <c r="AC2852" s="1"/>
    </row>
    <row r="2853" spans="29:29">
      <c r="AC2853" s="1"/>
    </row>
    <row r="2854" spans="29:29">
      <c r="AC2854" s="1"/>
    </row>
    <row r="2855" spans="29:29">
      <c r="AC2855" s="1"/>
    </row>
    <row r="2856" spans="29:29">
      <c r="AC2856" s="1"/>
    </row>
    <row r="2857" spans="29:29">
      <c r="AC2857" s="1"/>
    </row>
    <row r="2858" spans="29:29">
      <c r="AC2858" s="1"/>
    </row>
    <row r="2859" spans="29:29">
      <c r="AC2859" s="1"/>
    </row>
    <row r="2860" spans="29:29">
      <c r="AC2860" s="1"/>
    </row>
    <row r="2861" spans="29:29">
      <c r="AC2861" s="1"/>
    </row>
    <row r="2862" spans="29:29">
      <c r="AC2862" s="1"/>
    </row>
    <row r="2863" spans="29:29">
      <c r="AC2863" s="1"/>
    </row>
    <row r="2864" spans="29:29">
      <c r="AC2864" s="1"/>
    </row>
    <row r="2865" spans="29:29">
      <c r="AC2865" s="1"/>
    </row>
    <row r="2866" spans="29:29">
      <c r="AC2866" s="1"/>
    </row>
    <row r="2867" spans="29:29">
      <c r="AC2867" s="1"/>
    </row>
    <row r="2868" spans="29:29">
      <c r="AC2868" s="1"/>
    </row>
    <row r="2869" spans="29:29">
      <c r="AC2869" s="1"/>
    </row>
    <row r="2870" spans="29:29">
      <c r="AC2870" s="1"/>
    </row>
    <row r="2871" spans="29:29">
      <c r="AC2871" s="1"/>
    </row>
    <row r="2872" spans="29:29">
      <c r="AC2872" s="1"/>
    </row>
    <row r="2873" spans="29:29">
      <c r="AC2873" s="1"/>
    </row>
    <row r="2874" spans="29:29">
      <c r="AC2874" s="1"/>
    </row>
    <row r="2875" spans="29:29">
      <c r="AC2875" s="1"/>
    </row>
    <row r="2876" spans="29:29">
      <c r="AC2876" s="1"/>
    </row>
    <row r="2877" spans="29:29">
      <c r="AC2877" s="1"/>
    </row>
    <row r="2878" spans="29:29">
      <c r="AC2878" s="1"/>
    </row>
    <row r="2879" spans="29:29">
      <c r="AC2879" s="1"/>
    </row>
    <row r="2880" spans="29:29">
      <c r="AC2880" s="1"/>
    </row>
    <row r="2881" spans="29:29">
      <c r="AC2881" s="1"/>
    </row>
    <row r="2882" spans="29:29">
      <c r="AC2882" s="1"/>
    </row>
    <row r="2883" spans="29:29">
      <c r="AC2883" s="1"/>
    </row>
    <row r="2884" spans="29:29">
      <c r="AC2884" s="1"/>
    </row>
    <row r="2885" spans="29:29">
      <c r="AC2885" s="1"/>
    </row>
    <row r="2886" spans="29:29">
      <c r="AC2886" s="1"/>
    </row>
    <row r="2887" spans="29:29">
      <c r="AC2887" s="1"/>
    </row>
    <row r="2888" spans="29:29">
      <c r="AC2888" s="1"/>
    </row>
    <row r="2889" spans="29:29">
      <c r="AC2889" s="1"/>
    </row>
    <row r="2890" spans="29:29">
      <c r="AC2890" s="1"/>
    </row>
    <row r="2891" spans="29:29">
      <c r="AC2891" s="1"/>
    </row>
    <row r="2892" spans="29:29">
      <c r="AC2892" s="1"/>
    </row>
    <row r="2893" spans="29:29">
      <c r="AC2893" s="1"/>
    </row>
    <row r="2894" spans="29:29">
      <c r="AC2894" s="1"/>
    </row>
    <row r="2895" spans="29:29">
      <c r="AC2895" s="1"/>
    </row>
    <row r="2896" spans="29:29">
      <c r="AC2896" s="1"/>
    </row>
    <row r="2897" spans="29:29">
      <c r="AC2897" s="1"/>
    </row>
    <row r="2898" spans="29:29">
      <c r="AC2898" s="1"/>
    </row>
    <row r="2899" spans="29:29">
      <c r="AC2899" s="1"/>
    </row>
    <row r="2900" spans="29:29">
      <c r="AC2900" s="1"/>
    </row>
    <row r="2901" spans="29:29">
      <c r="AC2901" s="1"/>
    </row>
    <row r="2902" spans="29:29">
      <c r="AC2902" s="1"/>
    </row>
    <row r="2903" spans="29:29">
      <c r="AC2903" s="1"/>
    </row>
    <row r="2904" spans="29:29">
      <c r="AC2904" s="1"/>
    </row>
    <row r="2905" spans="29:29">
      <c r="AC2905" s="1"/>
    </row>
    <row r="2906" spans="29:29">
      <c r="AC2906" s="1"/>
    </row>
    <row r="2907" spans="29:29">
      <c r="AC2907" s="1"/>
    </row>
    <row r="2908" spans="29:29">
      <c r="AC2908" s="1"/>
    </row>
    <row r="2909" spans="29:29">
      <c r="AC2909" s="1"/>
    </row>
    <row r="2910" spans="29:29">
      <c r="AC2910" s="1"/>
    </row>
    <row r="2911" spans="29:29">
      <c r="AC2911" s="1"/>
    </row>
    <row r="2912" spans="29:29">
      <c r="AC2912" s="1"/>
    </row>
    <row r="2913" spans="29:29">
      <c r="AC2913" s="1"/>
    </row>
    <row r="2914" spans="29:29">
      <c r="AC2914" s="1"/>
    </row>
    <row r="2915" spans="29:29">
      <c r="AC2915" s="1"/>
    </row>
    <row r="2916" spans="29:29">
      <c r="AC2916" s="1"/>
    </row>
    <row r="2917" spans="29:29">
      <c r="AC2917" s="1"/>
    </row>
    <row r="2918" spans="29:29">
      <c r="AC2918" s="1"/>
    </row>
    <row r="2919" spans="29:29">
      <c r="AC2919" s="1"/>
    </row>
    <row r="2920" spans="29:29">
      <c r="AC2920" s="1"/>
    </row>
    <row r="2921" spans="29:29">
      <c r="AC2921" s="1"/>
    </row>
    <row r="2922" spans="29:29">
      <c r="AC2922" s="1"/>
    </row>
    <row r="2923" spans="29:29">
      <c r="AC2923" s="1"/>
    </row>
    <row r="2924" spans="29:29">
      <c r="AC2924" s="1"/>
    </row>
    <row r="2925" spans="29:29">
      <c r="AC2925" s="1"/>
    </row>
    <row r="2926" spans="29:29">
      <c r="AC2926" s="1"/>
    </row>
    <row r="2927" spans="29:29">
      <c r="AC2927" s="1"/>
    </row>
    <row r="2928" spans="29:29">
      <c r="AC2928" s="1"/>
    </row>
    <row r="2929" spans="29:29">
      <c r="AC2929" s="1"/>
    </row>
    <row r="2930" spans="29:29">
      <c r="AC2930" s="1"/>
    </row>
    <row r="2931" spans="29:29">
      <c r="AC2931" s="1"/>
    </row>
    <row r="2932" spans="29:29">
      <c r="AC2932" s="1"/>
    </row>
    <row r="2933" spans="29:29">
      <c r="AC2933" s="1"/>
    </row>
    <row r="2934" spans="29:29">
      <c r="AC2934" s="1"/>
    </row>
    <row r="2935" spans="29:29">
      <c r="AC2935" s="1"/>
    </row>
    <row r="2936" spans="29:29">
      <c r="AC2936" s="1"/>
    </row>
    <row r="2937" spans="29:29">
      <c r="AC2937" s="1"/>
    </row>
    <row r="2938" spans="29:29">
      <c r="AC2938" s="1"/>
    </row>
    <row r="2939" spans="29:29">
      <c r="AC2939" s="1"/>
    </row>
    <row r="2940" spans="29:29">
      <c r="AC2940" s="1"/>
    </row>
    <row r="2941" spans="29:29">
      <c r="AC2941" s="1"/>
    </row>
    <row r="2942" spans="29:29">
      <c r="AC2942" s="1"/>
    </row>
    <row r="2943" spans="29:29">
      <c r="AC2943" s="1"/>
    </row>
    <row r="2944" spans="29:29">
      <c r="AC2944" s="1"/>
    </row>
    <row r="2945" spans="29:29">
      <c r="AC2945" s="1"/>
    </row>
    <row r="2946" spans="29:29">
      <c r="AC2946" s="1"/>
    </row>
    <row r="2947" spans="29:29">
      <c r="AC2947" s="1"/>
    </row>
    <row r="2948" spans="29:29">
      <c r="AC2948" s="1"/>
    </row>
    <row r="2949" spans="29:29">
      <c r="AC2949" s="1"/>
    </row>
    <row r="2950" spans="29:29">
      <c r="AC2950" s="1"/>
    </row>
    <row r="2951" spans="29:29">
      <c r="AC2951" s="1"/>
    </row>
    <row r="2952" spans="29:29">
      <c r="AC2952" s="1"/>
    </row>
    <row r="2953" spans="29:29">
      <c r="AC2953" s="1"/>
    </row>
    <row r="2954" spans="29:29">
      <c r="AC2954" s="1"/>
    </row>
    <row r="2955" spans="29:29">
      <c r="AC2955" s="1"/>
    </row>
    <row r="2956" spans="29:29">
      <c r="AC2956" s="1"/>
    </row>
    <row r="2957" spans="29:29">
      <c r="AC2957" s="1"/>
    </row>
    <row r="2958" spans="29:29">
      <c r="AC2958" s="1"/>
    </row>
    <row r="2959" spans="29:29">
      <c r="AC2959" s="1"/>
    </row>
    <row r="2960" spans="29:29">
      <c r="AC2960" s="1"/>
    </row>
    <row r="2961" spans="29:29">
      <c r="AC2961" s="1"/>
    </row>
    <row r="2962" spans="29:29">
      <c r="AC2962" s="1"/>
    </row>
    <row r="2963" spans="29:29">
      <c r="AC2963" s="1"/>
    </row>
    <row r="2964" spans="29:29">
      <c r="AC2964" s="1"/>
    </row>
    <row r="2965" spans="29:29">
      <c r="AC2965" s="1"/>
    </row>
    <row r="2966" spans="29:29">
      <c r="AC2966" s="1"/>
    </row>
    <row r="2967" spans="29:29">
      <c r="AC2967" s="1"/>
    </row>
    <row r="2968" spans="29:29">
      <c r="AC2968" s="1"/>
    </row>
    <row r="2969" spans="29:29">
      <c r="AC2969" s="1"/>
    </row>
    <row r="2970" spans="29:29">
      <c r="AC2970" s="1"/>
    </row>
    <row r="2971" spans="29:29">
      <c r="AC2971" s="1"/>
    </row>
    <row r="2972" spans="29:29">
      <c r="AC2972" s="1"/>
    </row>
    <row r="2973" spans="29:29">
      <c r="AC2973" s="1"/>
    </row>
    <row r="2974" spans="29:29">
      <c r="AC2974" s="1"/>
    </row>
    <row r="2975" spans="29:29">
      <c r="AC2975" s="1"/>
    </row>
    <row r="2976" spans="29:29">
      <c r="AC2976" s="1"/>
    </row>
    <row r="2977" spans="29:29">
      <c r="AC2977" s="1"/>
    </row>
    <row r="2978" spans="29:29">
      <c r="AC2978" s="1"/>
    </row>
    <row r="2979" spans="29:29">
      <c r="AC2979" s="1"/>
    </row>
    <row r="2980" spans="29:29">
      <c r="AC2980" s="1"/>
    </row>
    <row r="2981" spans="29:29">
      <c r="AC2981" s="1"/>
    </row>
    <row r="2982" spans="29:29">
      <c r="AC2982" s="1"/>
    </row>
    <row r="2983" spans="29:29">
      <c r="AC2983" s="1"/>
    </row>
    <row r="2984" spans="29:29">
      <c r="AC2984" s="1"/>
    </row>
    <row r="2985" spans="29:29">
      <c r="AC2985" s="1"/>
    </row>
    <row r="2986" spans="29:29">
      <c r="AC2986" s="1"/>
    </row>
    <row r="2987" spans="29:29">
      <c r="AC2987" s="1"/>
    </row>
    <row r="2988" spans="29:29">
      <c r="AC2988" s="1"/>
    </row>
    <row r="2989" spans="29:29">
      <c r="AC2989" s="1"/>
    </row>
    <row r="2990" spans="29:29">
      <c r="AC2990" s="1"/>
    </row>
    <row r="2991" spans="29:29">
      <c r="AC2991" s="1"/>
    </row>
    <row r="2992" spans="29:29">
      <c r="AC2992" s="1"/>
    </row>
    <row r="2993" spans="29:29">
      <c r="AC2993" s="1"/>
    </row>
    <row r="2994" spans="29:29">
      <c r="AC2994" s="1"/>
    </row>
    <row r="2995" spans="29:29">
      <c r="AC2995" s="1"/>
    </row>
    <row r="2996" spans="29:29">
      <c r="AC2996" s="1"/>
    </row>
    <row r="2997" spans="29:29">
      <c r="AC2997" s="1"/>
    </row>
    <row r="2998" spans="29:29">
      <c r="AC2998" s="1"/>
    </row>
    <row r="2999" spans="29:29">
      <c r="AC2999" s="1"/>
    </row>
    <row r="3000" spans="29:29">
      <c r="AC3000" s="1"/>
    </row>
    <row r="3001" spans="29:29">
      <c r="AC3001" s="1"/>
    </row>
    <row r="3002" spans="29:29">
      <c r="AC3002" s="1"/>
    </row>
    <row r="3003" spans="29:29">
      <c r="AC3003" s="1"/>
    </row>
    <row r="3004" spans="29:29">
      <c r="AC3004" s="1"/>
    </row>
    <row r="3005" spans="29:29">
      <c r="AC3005" s="1"/>
    </row>
    <row r="3006" spans="29:29">
      <c r="AC3006" s="1"/>
    </row>
    <row r="3007" spans="29:29">
      <c r="AC3007" s="1"/>
    </row>
    <row r="3008" spans="29:29">
      <c r="AC3008" s="1"/>
    </row>
    <row r="3009" spans="29:29">
      <c r="AC3009" s="1"/>
    </row>
    <row r="3010" spans="29:29">
      <c r="AC3010" s="1"/>
    </row>
    <row r="3011" spans="29:29">
      <c r="AC3011" s="1"/>
    </row>
    <row r="3012" spans="29:29">
      <c r="AC3012" s="1"/>
    </row>
    <row r="3013" spans="29:29">
      <c r="AC3013" s="1"/>
    </row>
    <row r="3014" spans="29:29">
      <c r="AC3014" s="1"/>
    </row>
    <row r="3015" spans="29:29">
      <c r="AC3015" s="1"/>
    </row>
    <row r="3016" spans="29:29">
      <c r="AC3016" s="1"/>
    </row>
    <row r="3017" spans="29:29">
      <c r="AC3017" s="1"/>
    </row>
    <row r="3018" spans="29:29">
      <c r="AC3018" s="1"/>
    </row>
    <row r="3019" spans="29:29">
      <c r="AC3019" s="1"/>
    </row>
    <row r="3020" spans="29:29">
      <c r="AC3020" s="1"/>
    </row>
    <row r="3021" spans="29:29">
      <c r="AC3021" s="1"/>
    </row>
    <row r="3022" spans="29:29">
      <c r="AC3022" s="1"/>
    </row>
    <row r="3023" spans="29:29">
      <c r="AC3023" s="1"/>
    </row>
    <row r="3024" spans="29:29">
      <c r="AC3024" s="1"/>
    </row>
    <row r="3025" spans="29:29">
      <c r="AC3025" s="1"/>
    </row>
    <row r="3026" spans="29:29">
      <c r="AC3026" s="1"/>
    </row>
    <row r="3027" spans="29:29">
      <c r="AC3027" s="1"/>
    </row>
    <row r="3028" spans="29:29">
      <c r="AC3028" s="1"/>
    </row>
    <row r="3029" spans="29:29">
      <c r="AC3029" s="1"/>
    </row>
    <row r="3030" spans="29:29">
      <c r="AC3030" s="1"/>
    </row>
    <row r="3031" spans="29:29">
      <c r="AC3031" s="1"/>
    </row>
    <row r="3032" spans="29:29">
      <c r="AC3032" s="1"/>
    </row>
    <row r="3033" spans="29:29">
      <c r="AC3033" s="1"/>
    </row>
    <row r="3034" spans="29:29">
      <c r="AC3034" s="1"/>
    </row>
    <row r="3035" spans="29:29">
      <c r="AC3035" s="1"/>
    </row>
    <row r="3036" spans="29:29">
      <c r="AC3036" s="1"/>
    </row>
    <row r="3037" spans="29:29">
      <c r="AC3037" s="1"/>
    </row>
    <row r="3038" spans="29:29">
      <c r="AC3038" s="1"/>
    </row>
    <row r="3039" spans="29:29">
      <c r="AC3039" s="1"/>
    </row>
    <row r="3040" spans="29:29">
      <c r="AC3040" s="1"/>
    </row>
    <row r="3041" spans="29:29">
      <c r="AC3041" s="1"/>
    </row>
    <row r="3042" spans="29:29">
      <c r="AC3042" s="1"/>
    </row>
    <row r="3043" spans="29:29">
      <c r="AC3043" s="1"/>
    </row>
    <row r="3044" spans="29:29">
      <c r="AC3044" s="1"/>
    </row>
    <row r="3045" spans="29:29">
      <c r="AC3045" s="1"/>
    </row>
    <row r="3046" spans="29:29">
      <c r="AC3046" s="1"/>
    </row>
    <row r="3047" spans="29:29">
      <c r="AC3047" s="1"/>
    </row>
    <row r="3048" spans="29:29">
      <c r="AC3048" s="1"/>
    </row>
    <row r="3049" spans="29:29">
      <c r="AC3049" s="1"/>
    </row>
    <row r="3050" spans="29:29">
      <c r="AC3050" s="1"/>
    </row>
    <row r="3051" spans="29:29">
      <c r="AC3051" s="1"/>
    </row>
    <row r="3052" spans="29:29">
      <c r="AC3052" s="1"/>
    </row>
    <row r="3053" spans="29:29">
      <c r="AC3053" s="1"/>
    </row>
    <row r="3054" spans="29:29">
      <c r="AC3054" s="1"/>
    </row>
    <row r="3055" spans="29:29">
      <c r="AC3055" s="1"/>
    </row>
    <row r="3056" spans="29:29">
      <c r="AC3056" s="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D24"/>
  <sheetViews>
    <sheetView tabSelected="1" workbookViewId="0">
      <selection activeCell="D22" sqref="D22"/>
    </sheetView>
  </sheetViews>
  <sheetFormatPr baseColWidth="10" defaultRowHeight="14.4"/>
  <cols>
    <col min="1" max="1" width="27.6640625" bestFit="1" customWidth="1"/>
    <col min="2" max="2" width="18.21875" bestFit="1" customWidth="1"/>
  </cols>
  <sheetData>
    <row r="1" spans="1:4">
      <c r="B1" t="s">
        <v>85</v>
      </c>
      <c r="C1" s="1">
        <v>41944</v>
      </c>
    </row>
    <row r="4" spans="1:4">
      <c r="A4" t="s">
        <v>35</v>
      </c>
    </row>
    <row r="7" spans="1:4">
      <c r="A7" t="s">
        <v>36</v>
      </c>
      <c r="B7">
        <f>COUNTA('Base de donnée'!S2:S3050&lt;='Tableau de Bord'!C1)</f>
        <v>1</v>
      </c>
      <c r="C7" s="1"/>
      <c r="D7" t="s">
        <v>110</v>
      </c>
    </row>
    <row r="10" spans="1:4">
      <c r="A10" t="s">
        <v>37</v>
      </c>
      <c r="D10" t="s">
        <v>111</v>
      </c>
    </row>
    <row r="13" spans="1:4">
      <c r="A13" t="s">
        <v>38</v>
      </c>
    </row>
    <row r="16" spans="1:4">
      <c r="A16" t="s">
        <v>39</v>
      </c>
      <c r="B16" s="23">
        <f>AVERAGE('Base de donnée'!O2:O3002)</f>
        <v>631.79950000000031</v>
      </c>
    </row>
    <row r="19" spans="1:1">
      <c r="A19" t="s">
        <v>86</v>
      </c>
    </row>
    <row r="22" spans="1:1">
      <c r="A22" t="s">
        <v>40</v>
      </c>
    </row>
    <row r="24" spans="1:1">
      <c r="A24" t="s">
        <v>57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J14"/>
  <sheetViews>
    <sheetView workbookViewId="0">
      <selection activeCell="H6" sqref="H6"/>
    </sheetView>
  </sheetViews>
  <sheetFormatPr baseColWidth="10" defaultRowHeight="14.4"/>
  <cols>
    <col min="1" max="1" width="12.33203125" bestFit="1" customWidth="1"/>
    <col min="2" max="2" width="23.88671875" bestFit="1" customWidth="1"/>
    <col min="3" max="3" width="22.44140625" bestFit="1" customWidth="1"/>
    <col min="4" max="4" width="33.21875" bestFit="1" customWidth="1"/>
    <col min="5" max="5" width="22.6640625" bestFit="1" customWidth="1"/>
  </cols>
  <sheetData>
    <row r="1" spans="1:10">
      <c r="C1" s="37" t="s">
        <v>12</v>
      </c>
      <c r="D1" s="38"/>
      <c r="E1" s="38"/>
      <c r="F1" s="39"/>
    </row>
    <row r="2" spans="1:10">
      <c r="C2" s="40"/>
      <c r="D2" s="41"/>
      <c r="E2" s="41"/>
      <c r="F2" s="42"/>
    </row>
    <row r="3" spans="1:10" ht="15" thickBot="1">
      <c r="C3" s="43"/>
      <c r="D3" s="44"/>
      <c r="E3" s="44"/>
      <c r="F3" s="45"/>
    </row>
    <row r="5" spans="1:10" ht="15" thickBot="1"/>
    <row r="6" spans="1:10" ht="15" thickBot="1">
      <c r="A6" s="12" t="s">
        <v>10</v>
      </c>
      <c r="B6" s="13" t="s">
        <v>1</v>
      </c>
      <c r="C6" s="13" t="s">
        <v>2</v>
      </c>
      <c r="D6" s="13" t="s">
        <v>13</v>
      </c>
      <c r="E6" s="13" t="s">
        <v>14</v>
      </c>
    </row>
    <row r="7" spans="1:10">
      <c r="A7" s="3">
        <v>1</v>
      </c>
      <c r="B7" s="8" t="s">
        <v>3</v>
      </c>
      <c r="C7" s="7" t="s">
        <v>5</v>
      </c>
      <c r="D7" s="9">
        <f>378.25+211.6</f>
        <v>589.85</v>
      </c>
      <c r="E7" s="16">
        <f>392.28+219.45</f>
        <v>611.73</v>
      </c>
    </row>
    <row r="8" spans="1:10">
      <c r="A8" s="3">
        <v>2</v>
      </c>
      <c r="B8" s="8" t="s">
        <v>3</v>
      </c>
      <c r="C8" s="2" t="s">
        <v>4</v>
      </c>
      <c r="D8" s="9">
        <f>441.29+105.72</f>
        <v>547.01</v>
      </c>
      <c r="E8" s="17">
        <f>457.66+109.64</f>
        <v>567.30000000000007</v>
      </c>
      <c r="J8" s="2"/>
    </row>
    <row r="9" spans="1:10">
      <c r="A9" s="3">
        <v>3</v>
      </c>
      <c r="B9" s="8" t="s">
        <v>3</v>
      </c>
      <c r="C9" s="7" t="s">
        <v>6</v>
      </c>
      <c r="D9" s="9">
        <v>472.8</v>
      </c>
      <c r="E9" s="17">
        <v>490.34</v>
      </c>
    </row>
    <row r="10" spans="1:10">
      <c r="A10" s="3">
        <v>4</v>
      </c>
      <c r="B10" s="8" t="s">
        <v>9</v>
      </c>
      <c r="C10" s="8" t="s">
        <v>8</v>
      </c>
      <c r="D10" s="4">
        <f>472.8+236.39</f>
        <v>709.19</v>
      </c>
      <c r="E10" s="17">
        <f>490.34+245.16</f>
        <v>735.5</v>
      </c>
    </row>
    <row r="11" spans="1:10">
      <c r="A11" s="3">
        <v>5</v>
      </c>
      <c r="B11" s="8" t="s">
        <v>0</v>
      </c>
      <c r="C11" s="7" t="s">
        <v>5</v>
      </c>
      <c r="D11" s="9">
        <f>408.34+211.6</f>
        <v>619.93999999999994</v>
      </c>
      <c r="E11" s="17">
        <f>423.49+219.45</f>
        <v>642.94000000000005</v>
      </c>
    </row>
    <row r="12" spans="1:10">
      <c r="A12" s="3">
        <v>6</v>
      </c>
      <c r="B12" s="8" t="str">
        <f>+B11</f>
        <v>Rhumatologie</v>
      </c>
      <c r="C12" s="8" t="s">
        <v>4</v>
      </c>
      <c r="D12" s="4">
        <f>476.41+105.72</f>
        <v>582.13</v>
      </c>
      <c r="E12" s="17">
        <f>494.08+109.64</f>
        <v>603.72</v>
      </c>
    </row>
    <row r="13" spans="1:10">
      <c r="A13" s="3">
        <v>7</v>
      </c>
      <c r="B13" s="8" t="s">
        <v>0</v>
      </c>
      <c r="C13" s="2" t="s">
        <v>6</v>
      </c>
      <c r="D13" s="9">
        <v>510.51</v>
      </c>
      <c r="E13" s="17">
        <v>529.45000000000005</v>
      </c>
    </row>
    <row r="14" spans="1:10" ht="15" thickBot="1">
      <c r="A14" s="5">
        <v>8</v>
      </c>
      <c r="B14" s="11" t="s">
        <v>7</v>
      </c>
      <c r="C14" s="6" t="s">
        <v>8</v>
      </c>
      <c r="D14" s="10">
        <f>510.52+255.25</f>
        <v>765.77</v>
      </c>
      <c r="E14" s="18">
        <f>529.45+264.72</f>
        <v>794.17000000000007</v>
      </c>
    </row>
  </sheetData>
  <autoFilter ref="A6:E6"/>
  <mergeCells count="1">
    <mergeCell ref="C1:F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4"/>
  <sheetViews>
    <sheetView workbookViewId="0">
      <selection activeCell="A15" sqref="A15"/>
    </sheetView>
  </sheetViews>
  <sheetFormatPr baseColWidth="10" defaultRowHeight="14.4"/>
  <cols>
    <col min="1" max="1" width="30.33203125" bestFit="1" customWidth="1"/>
    <col min="3" max="3" width="20.109375" bestFit="1" customWidth="1"/>
    <col min="5" max="5" width="22.88671875" customWidth="1"/>
  </cols>
  <sheetData>
    <row r="1" spans="1:6">
      <c r="C1" t="s">
        <v>95</v>
      </c>
    </row>
    <row r="5" spans="1:6">
      <c r="A5" s="25" t="s">
        <v>41</v>
      </c>
      <c r="B5" s="25" t="s">
        <v>97</v>
      </c>
      <c r="C5" s="24" t="s">
        <v>98</v>
      </c>
    </row>
    <row r="6" spans="1:6">
      <c r="A6" s="26" t="s">
        <v>96</v>
      </c>
      <c r="B6" s="15">
        <v>3</v>
      </c>
      <c r="C6" s="27">
        <v>0.65</v>
      </c>
      <c r="E6" t="s">
        <v>103</v>
      </c>
    </row>
    <row r="7" spans="1:6">
      <c r="A7" s="26" t="s">
        <v>58</v>
      </c>
      <c r="B7" s="15">
        <v>3</v>
      </c>
      <c r="C7" s="27">
        <v>0.65</v>
      </c>
    </row>
    <row r="8" spans="1:6">
      <c r="A8" s="26" t="s">
        <v>60</v>
      </c>
      <c r="B8" s="15">
        <v>15</v>
      </c>
      <c r="C8" s="27">
        <v>0.65</v>
      </c>
    </row>
    <row r="9" spans="1:6">
      <c r="A9" s="26" t="s">
        <v>59</v>
      </c>
      <c r="B9" s="15">
        <v>20</v>
      </c>
      <c r="C9" s="27">
        <v>0.65</v>
      </c>
    </row>
    <row r="12" spans="1:6">
      <c r="A12" s="32" t="s">
        <v>41</v>
      </c>
      <c r="B12" s="33" t="s">
        <v>58</v>
      </c>
      <c r="C12" s="33" t="s">
        <v>60</v>
      </c>
      <c r="D12" s="33" t="s">
        <v>59</v>
      </c>
      <c r="E12" s="24" t="s">
        <v>102</v>
      </c>
    </row>
    <row r="13" spans="1:6">
      <c r="A13" s="34" t="s">
        <v>106</v>
      </c>
      <c r="B13" s="15">
        <v>6</v>
      </c>
      <c r="C13" s="15">
        <v>8</v>
      </c>
      <c r="D13" s="15">
        <v>10</v>
      </c>
      <c r="E13" s="31">
        <v>0.35</v>
      </c>
      <c r="F13" t="s">
        <v>104</v>
      </c>
    </row>
    <row r="14" spans="1:6">
      <c r="A14" s="34" t="s">
        <v>107</v>
      </c>
      <c r="B14" s="15">
        <v>7</v>
      </c>
      <c r="C14" s="15">
        <v>6</v>
      </c>
      <c r="D14" s="15">
        <v>8</v>
      </c>
      <c r="E14" s="31">
        <v>0.35</v>
      </c>
      <c r="F14" t="s">
        <v>105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9"/>
  <dimension ref="A1:A7"/>
  <sheetViews>
    <sheetView workbookViewId="0">
      <selection activeCell="A9" sqref="A9"/>
    </sheetView>
  </sheetViews>
  <sheetFormatPr baseColWidth="10" defaultRowHeight="14.4"/>
  <sheetData>
    <row r="1" spans="1:1">
      <c r="A1" t="s">
        <v>69</v>
      </c>
    </row>
    <row r="3" spans="1:1">
      <c r="A3" t="s">
        <v>70</v>
      </c>
    </row>
    <row r="5" spans="1:1">
      <c r="A5" t="s">
        <v>71</v>
      </c>
    </row>
    <row r="7" spans="1:1">
      <c r="A7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Consignes</vt:lpstr>
      <vt:lpstr>Base de donnée</vt:lpstr>
      <vt:lpstr>Tableau de Bord</vt:lpstr>
      <vt:lpstr>Grille Tarifaire </vt:lpstr>
      <vt:lpstr>Délai de reglement </vt:lpstr>
      <vt:lpstr>Hypothese tableau de trésorerie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Salomon</dc:creator>
  <cp:lastModifiedBy>Etienne</cp:lastModifiedBy>
  <dcterms:created xsi:type="dcterms:W3CDTF">2013-10-30T15:52:26Z</dcterms:created>
  <dcterms:modified xsi:type="dcterms:W3CDTF">2014-11-22T16:30:14Z</dcterms:modified>
</cp:coreProperties>
</file>