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0940" windowHeight="7560" tabRatio="1000" activeTab="1"/>
  </bookViews>
  <sheets>
    <sheet name="Base de donnée" sheetId="10" r:id="rId1"/>
    <sheet name="Base cumule " sheetId="13" r:id="rId2"/>
    <sheet name="Grille Tarifaire " sheetId="6" r:id="rId3"/>
    <sheet name="Tableau de Trésorerie" sheetId="4" r:id="rId4"/>
    <sheet name="Hypothese tableau de trésorerie" sheetId="9" r:id="rId5"/>
    <sheet name="Prévisionnel Budget Réalisation" sheetId="5" r:id="rId6"/>
    <sheet name="CICE" sheetId="7" r:id="rId7"/>
    <sheet name="Base date " sheetId="1" r:id="rId8"/>
    <sheet name="Feuil2" sheetId="14" r:id="rId9"/>
    <sheet name="Feuil1" sheetId="8" r:id="rId10"/>
    <sheet name="Réservation curiste" sheetId="2" r:id="rId11"/>
  </sheets>
  <definedNames>
    <definedName name="_xlnm._FilterDatabase" localSheetId="7" hidden="1">'Base date '!$A$2:$B$367</definedName>
    <definedName name="_xlnm._FilterDatabase" localSheetId="2" hidden="1">'Grille Tarifaire '!$A$6:$E$6</definedName>
    <definedName name="_xlnm._FilterDatabase" localSheetId="10" hidden="1">'Réservation curiste'!$B$14:$F$380</definedName>
  </definedNames>
  <calcPr calcId="125725"/>
  <pivotCaches>
    <pivotCache cacheId="0" r:id="rId12"/>
    <pivotCache cacheId="1" r:id="rId13"/>
  </pivotCaches>
</workbook>
</file>

<file path=xl/calcChain.xml><?xml version="1.0" encoding="utf-8"?>
<calcChain xmlns="http://schemas.openxmlformats.org/spreadsheetml/2006/main">
  <c r="S12" i="10"/>
  <c r="S11"/>
  <c r="S10"/>
  <c r="Q10"/>
  <c r="Q11"/>
  <c r="Q12"/>
  <c r="O12"/>
  <c r="O11"/>
  <c r="O10"/>
  <c r="F26" i="2"/>
  <c r="S3" i="10"/>
  <c r="S4"/>
  <c r="S5"/>
  <c r="S6"/>
  <c r="S7"/>
  <c r="S8"/>
  <c r="S9"/>
  <c r="S2"/>
  <c r="Q3"/>
  <c r="Q4"/>
  <c r="Q5"/>
  <c r="Q6"/>
  <c r="Q7"/>
  <c r="Q8"/>
  <c r="Q9"/>
  <c r="Q2"/>
  <c r="O3"/>
  <c r="O4"/>
  <c r="O5"/>
  <c r="O6"/>
  <c r="O7"/>
  <c r="O8"/>
  <c r="O9"/>
  <c r="O2"/>
  <c r="B75" i="4"/>
  <c r="C24"/>
  <c r="D24"/>
  <c r="E24"/>
  <c r="F24"/>
  <c r="G24"/>
  <c r="H24"/>
  <c r="I24"/>
  <c r="J24"/>
  <c r="K24"/>
  <c r="L24"/>
  <c r="M24"/>
  <c r="B24"/>
  <c r="C26"/>
  <c r="D26"/>
  <c r="E26"/>
  <c r="F26"/>
  <c r="G26"/>
  <c r="H26"/>
  <c r="I26"/>
  <c r="J26"/>
  <c r="K26"/>
  <c r="L26"/>
  <c r="M26"/>
  <c r="B26"/>
  <c r="C48"/>
  <c r="D48"/>
  <c r="E48"/>
  <c r="F48"/>
  <c r="G48"/>
  <c r="H48"/>
  <c r="I48"/>
  <c r="J48"/>
  <c r="K48"/>
  <c r="L48"/>
  <c r="M48"/>
  <c r="B48"/>
  <c r="C68"/>
  <c r="D68"/>
  <c r="E68"/>
  <c r="F68"/>
  <c r="G68"/>
  <c r="H68"/>
  <c r="I68"/>
  <c r="J68"/>
  <c r="K68"/>
  <c r="L68"/>
  <c r="M68"/>
  <c r="B68"/>
  <c r="C56"/>
  <c r="D56"/>
  <c r="E56"/>
  <c r="F56"/>
  <c r="G56"/>
  <c r="H56"/>
  <c r="I56"/>
  <c r="J56"/>
  <c r="K56"/>
  <c r="L56"/>
  <c r="M56"/>
  <c r="B56"/>
  <c r="C75"/>
  <c r="D75"/>
  <c r="E75"/>
  <c r="F75"/>
  <c r="G75"/>
  <c r="H75"/>
  <c r="I75"/>
  <c r="J75"/>
  <c r="K75"/>
  <c r="L75"/>
  <c r="M75"/>
  <c r="B79"/>
  <c r="C77" s="1"/>
  <c r="C79" s="1"/>
  <c r="D77" s="1"/>
  <c r="C15"/>
  <c r="D15"/>
  <c r="E15"/>
  <c r="F15"/>
  <c r="G15"/>
  <c r="H15"/>
  <c r="I15"/>
  <c r="J15"/>
  <c r="K15"/>
  <c r="L15"/>
  <c r="M15"/>
  <c r="D5"/>
  <c r="D21" s="1"/>
  <c r="H5"/>
  <c r="L5"/>
  <c r="C7"/>
  <c r="C5" s="1"/>
  <c r="D7"/>
  <c r="E7"/>
  <c r="E5" s="1"/>
  <c r="E21" s="1"/>
  <c r="F7"/>
  <c r="F5" s="1"/>
  <c r="F21" s="1"/>
  <c r="G7"/>
  <c r="G5" s="1"/>
  <c r="H7"/>
  <c r="I7"/>
  <c r="I5" s="1"/>
  <c r="I21" s="1"/>
  <c r="J7"/>
  <c r="J5" s="1"/>
  <c r="J21" s="1"/>
  <c r="K7"/>
  <c r="K5" s="1"/>
  <c r="L7"/>
  <c r="M7"/>
  <c r="M5" s="1"/>
  <c r="M21" s="1"/>
  <c r="L21"/>
  <c r="B15"/>
  <c r="B7"/>
  <c r="B5" s="1"/>
  <c r="B21" s="1"/>
  <c r="I9" i="2"/>
  <c r="E8" i="6"/>
  <c r="E12"/>
  <c r="B12"/>
  <c r="E7"/>
  <c r="E11"/>
  <c r="E10"/>
  <c r="D10"/>
  <c r="E14"/>
  <c r="D14"/>
  <c r="D79" i="4" l="1"/>
  <c r="E77" s="1"/>
  <c r="E79" s="1"/>
  <c r="F77" s="1"/>
  <c r="F79" s="1"/>
  <c r="G77" s="1"/>
  <c r="G79" s="1"/>
  <c r="H77" s="1"/>
  <c r="H79" s="1"/>
  <c r="I77" s="1"/>
  <c r="I79" s="1"/>
  <c r="J77" s="1"/>
  <c r="J79" s="1"/>
  <c r="K77" s="1"/>
  <c r="K79" s="1"/>
  <c r="L77" s="1"/>
  <c r="L79" s="1"/>
  <c r="M77" s="1"/>
  <c r="M79" s="1"/>
  <c r="H21"/>
  <c r="K21"/>
  <c r="G21"/>
  <c r="C21"/>
  <c r="E376" i="2"/>
  <c r="E369"/>
  <c r="E362"/>
  <c r="E355"/>
  <c r="E348"/>
  <c r="E341"/>
  <c r="E334"/>
  <c r="E327"/>
  <c r="E320"/>
  <c r="E313"/>
  <c r="E306"/>
  <c r="E299"/>
  <c r="E292"/>
  <c r="E285"/>
  <c r="E278"/>
  <c r="E271"/>
  <c r="E264"/>
  <c r="E257"/>
  <c r="E250"/>
  <c r="E243"/>
  <c r="E236"/>
  <c r="E229"/>
  <c r="E222"/>
  <c r="E215"/>
  <c r="E208"/>
  <c r="E201"/>
  <c r="E194"/>
  <c r="E187"/>
  <c r="E180"/>
  <c r="E173"/>
  <c r="E166"/>
  <c r="E159"/>
  <c r="E152"/>
  <c r="E145"/>
  <c r="E138"/>
  <c r="E131"/>
  <c r="E124"/>
  <c r="E117"/>
  <c r="E110"/>
  <c r="E103"/>
  <c r="E96"/>
  <c r="E89"/>
  <c r="E82"/>
  <c r="E75"/>
  <c r="E68"/>
  <c r="E61"/>
  <c r="E54"/>
  <c r="E47"/>
  <c r="F19"/>
  <c r="H34"/>
  <c r="C4" i="1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"/>
  <c r="F377" i="2"/>
  <c r="F370"/>
  <c r="F363"/>
  <c r="F356"/>
  <c r="F349"/>
  <c r="F342"/>
  <c r="F335"/>
  <c r="F328"/>
  <c r="F321"/>
  <c r="D11" i="6"/>
  <c r="D7"/>
  <c r="D8"/>
  <c r="D12"/>
  <c r="E33" i="2" l="1"/>
  <c r="E40"/>
  <c r="E26"/>
  <c r="A3" i="1"/>
  <c r="B3" l="1"/>
  <c r="C16" i="2" s="1"/>
  <c r="B16"/>
  <c r="D16" s="1"/>
  <c r="A4" i="1"/>
  <c r="B4" l="1"/>
  <c r="C17" i="2" s="1"/>
  <c r="B17"/>
  <c r="D17" s="1"/>
  <c r="A5" i="1"/>
  <c r="B5" l="1"/>
  <c r="C18" i="2" s="1"/>
  <c r="B18"/>
  <c r="D18" s="1"/>
  <c r="A6" i="1"/>
  <c r="B6" l="1"/>
  <c r="C19" i="2" s="1"/>
  <c r="B19"/>
  <c r="D19" s="1"/>
  <c r="A7" i="1"/>
  <c r="A8" l="1"/>
  <c r="B21" i="2" s="1"/>
  <c r="D21" s="1"/>
  <c r="B20"/>
  <c r="D20" s="1"/>
  <c r="B7" i="1"/>
  <c r="C20" i="2" s="1"/>
  <c r="A9" i="1"/>
  <c r="B22" i="2" s="1"/>
  <c r="D22" s="1"/>
  <c r="B8" i="1"/>
  <c r="C21" i="2" s="1"/>
  <c r="A10" i="1" l="1"/>
  <c r="B23" i="2" s="1"/>
  <c r="D23" s="1"/>
  <c r="B9" i="1"/>
  <c r="C22" i="2" s="1"/>
  <c r="A11" i="1" l="1"/>
  <c r="B24" i="2" s="1"/>
  <c r="D24" s="1"/>
  <c r="B10" i="1"/>
  <c r="C23" i="2" s="1"/>
  <c r="A12" i="1" l="1"/>
  <c r="B25" i="2" s="1"/>
  <c r="D25" s="1"/>
  <c r="B11" i="1"/>
  <c r="C24" i="2" s="1"/>
  <c r="A13" i="1" l="1"/>
  <c r="B26" i="2" s="1"/>
  <c r="D26" s="1"/>
  <c r="B12" i="1"/>
  <c r="C25" i="2" s="1"/>
  <c r="A14" i="1" l="1"/>
  <c r="B27" i="2" s="1"/>
  <c r="D27" s="1"/>
  <c r="B13" i="1"/>
  <c r="C26" i="2" s="1"/>
  <c r="A15" i="1" l="1"/>
  <c r="B28" i="2" s="1"/>
  <c r="D28" s="1"/>
  <c r="B14" i="1"/>
  <c r="C27" i="2" s="1"/>
  <c r="A16" i="1" l="1"/>
  <c r="B29" i="2" s="1"/>
  <c r="D29" s="1"/>
  <c r="B15" i="1"/>
  <c r="C28" i="2" s="1"/>
  <c r="A17" i="1" l="1"/>
  <c r="B30" i="2" s="1"/>
  <c r="D30" s="1"/>
  <c r="B16" i="1"/>
  <c r="C29" i="2" s="1"/>
  <c r="A18" i="1" l="1"/>
  <c r="B31" i="2" s="1"/>
  <c r="D31" s="1"/>
  <c r="B17" i="1"/>
  <c r="C30" i="2" s="1"/>
  <c r="A19" i="1" l="1"/>
  <c r="B32" i="2" s="1"/>
  <c r="D32" s="1"/>
  <c r="B18" i="1"/>
  <c r="C31" i="2" s="1"/>
  <c r="A20" i="1" l="1"/>
  <c r="B33" i="2" s="1"/>
  <c r="D33" s="1"/>
  <c r="B19" i="1"/>
  <c r="C32" i="2" s="1"/>
  <c r="A21" i="1" l="1"/>
  <c r="B34" i="2" s="1"/>
  <c r="D34" s="1"/>
  <c r="B20" i="1"/>
  <c r="C33" i="2" s="1"/>
  <c r="A22" i="1" l="1"/>
  <c r="B35" i="2" s="1"/>
  <c r="D35" s="1"/>
  <c r="B21" i="1"/>
  <c r="C34" i="2" s="1"/>
  <c r="A23" i="1" l="1"/>
  <c r="B36" i="2" s="1"/>
  <c r="D36" s="1"/>
  <c r="B22" i="1"/>
  <c r="C35" i="2" s="1"/>
  <c r="A24" i="1" l="1"/>
  <c r="B37" i="2" s="1"/>
  <c r="D37" s="1"/>
  <c r="B23" i="1"/>
  <c r="C36" i="2" s="1"/>
  <c r="A25" i="1" l="1"/>
  <c r="B38" i="2" s="1"/>
  <c r="D38" s="1"/>
  <c r="B24" i="1"/>
  <c r="C37" i="2" s="1"/>
  <c r="A26" i="1" l="1"/>
  <c r="B39" i="2" s="1"/>
  <c r="D39" s="1"/>
  <c r="B25" i="1"/>
  <c r="C38" i="2" s="1"/>
  <c r="A27" i="1" l="1"/>
  <c r="B40" i="2" s="1"/>
  <c r="D40" s="1"/>
  <c r="B26" i="1"/>
  <c r="C39" i="2" s="1"/>
  <c r="A28" i="1" l="1"/>
  <c r="B41" i="2" s="1"/>
  <c r="D41" s="1"/>
  <c r="B27" i="1"/>
  <c r="C40" i="2" s="1"/>
  <c r="A29" i="1" l="1"/>
  <c r="B42" i="2" s="1"/>
  <c r="D42" s="1"/>
  <c r="B28" i="1"/>
  <c r="C41" i="2" s="1"/>
  <c r="A30" i="1" l="1"/>
  <c r="B43" i="2" s="1"/>
  <c r="D43" s="1"/>
  <c r="B29" i="1"/>
  <c r="C42" i="2" s="1"/>
  <c r="A31" i="1" l="1"/>
  <c r="B44" i="2" s="1"/>
  <c r="D44" s="1"/>
  <c r="B30" i="1"/>
  <c r="C43" i="2" s="1"/>
  <c r="A32" i="1" l="1"/>
  <c r="B45" i="2" s="1"/>
  <c r="D45" s="1"/>
  <c r="B31" i="1"/>
  <c r="C44" i="2" s="1"/>
  <c r="A33" i="1" l="1"/>
  <c r="B46" i="2" s="1"/>
  <c r="D46" s="1"/>
  <c r="B32" i="1"/>
  <c r="C45" i="2" s="1"/>
  <c r="A34" i="1" l="1"/>
  <c r="B47" i="2" s="1"/>
  <c r="D47" s="1"/>
  <c r="B33" i="1"/>
  <c r="C46" i="2" s="1"/>
  <c r="A35" i="1" l="1"/>
  <c r="B48" i="2" s="1"/>
  <c r="D48" s="1"/>
  <c r="B34" i="1"/>
  <c r="C47" i="2" s="1"/>
  <c r="A36" i="1" l="1"/>
  <c r="B49" i="2" s="1"/>
  <c r="D49" s="1"/>
  <c r="B35" i="1"/>
  <c r="C48" i="2" s="1"/>
  <c r="A37" i="1" l="1"/>
  <c r="B50" i="2" s="1"/>
  <c r="D50" s="1"/>
  <c r="B36" i="1"/>
  <c r="C49" i="2" s="1"/>
  <c r="A38" i="1" l="1"/>
  <c r="B51" i="2" s="1"/>
  <c r="D51" s="1"/>
  <c r="B37" i="1"/>
  <c r="C50" i="2" s="1"/>
  <c r="A39" i="1" l="1"/>
  <c r="B52" i="2" s="1"/>
  <c r="D52" s="1"/>
  <c r="B38" i="1"/>
  <c r="C51" i="2" s="1"/>
  <c r="A40" i="1" l="1"/>
  <c r="B53" i="2" s="1"/>
  <c r="D53" s="1"/>
  <c r="B39" i="1"/>
  <c r="C52" i="2" s="1"/>
  <c r="A41" i="1" l="1"/>
  <c r="B54" i="2" s="1"/>
  <c r="D54" s="1"/>
  <c r="B40" i="1"/>
  <c r="C53" i="2" s="1"/>
  <c r="A42" i="1" l="1"/>
  <c r="B55" i="2" s="1"/>
  <c r="D55" s="1"/>
  <c r="B41" i="1"/>
  <c r="C54" i="2" s="1"/>
  <c r="A43" i="1" l="1"/>
  <c r="B56" i="2" s="1"/>
  <c r="D56" s="1"/>
  <c r="B42" i="1"/>
  <c r="C55" i="2" s="1"/>
  <c r="A44" i="1" l="1"/>
  <c r="B57" i="2" s="1"/>
  <c r="D57" s="1"/>
  <c r="B43" i="1"/>
  <c r="C56" i="2" s="1"/>
  <c r="A45" i="1" l="1"/>
  <c r="B58" i="2" s="1"/>
  <c r="D58" s="1"/>
  <c r="B44" i="1"/>
  <c r="C57" i="2" s="1"/>
  <c r="A46" i="1" l="1"/>
  <c r="B59" i="2" s="1"/>
  <c r="D59" s="1"/>
  <c r="B45" i="1"/>
  <c r="C58" i="2" s="1"/>
  <c r="A47" i="1" l="1"/>
  <c r="B60" i="2" s="1"/>
  <c r="D60" s="1"/>
  <c r="B46" i="1"/>
  <c r="C59" i="2" s="1"/>
  <c r="A48" i="1" l="1"/>
  <c r="B61" i="2" s="1"/>
  <c r="D61" s="1"/>
  <c r="B47" i="1"/>
  <c r="C60" i="2" s="1"/>
  <c r="A49" i="1" l="1"/>
  <c r="B62" i="2" s="1"/>
  <c r="D62" s="1"/>
  <c r="B48" i="1"/>
  <c r="C61" i="2" s="1"/>
  <c r="A50" i="1" l="1"/>
  <c r="B63" i="2" s="1"/>
  <c r="D63" s="1"/>
  <c r="B49" i="1"/>
  <c r="C62" i="2" s="1"/>
  <c r="A51" i="1" l="1"/>
  <c r="B64" i="2" s="1"/>
  <c r="D64" s="1"/>
  <c r="B50" i="1"/>
  <c r="C63" i="2" s="1"/>
  <c r="A52" i="1" l="1"/>
  <c r="B65" i="2" s="1"/>
  <c r="D65" s="1"/>
  <c r="B51" i="1"/>
  <c r="C64" i="2" s="1"/>
  <c r="A53" i="1" l="1"/>
  <c r="B66" i="2" s="1"/>
  <c r="D66" s="1"/>
  <c r="B52" i="1"/>
  <c r="C65" i="2" s="1"/>
  <c r="A54" i="1" l="1"/>
  <c r="B67" i="2" s="1"/>
  <c r="D67" s="1"/>
  <c r="B53" i="1"/>
  <c r="C66" i="2" s="1"/>
  <c r="A55" i="1" l="1"/>
  <c r="B68" i="2" s="1"/>
  <c r="D68" s="1"/>
  <c r="B54" i="1"/>
  <c r="C67" i="2" s="1"/>
  <c r="A56" i="1" l="1"/>
  <c r="B69" i="2" s="1"/>
  <c r="D69" s="1"/>
  <c r="B55" i="1"/>
  <c r="C68" i="2" s="1"/>
  <c r="A57" i="1" l="1"/>
  <c r="B70" i="2" s="1"/>
  <c r="D70" s="1"/>
  <c r="B56" i="1"/>
  <c r="C69" i="2" s="1"/>
  <c r="A58" i="1" l="1"/>
  <c r="B71" i="2" s="1"/>
  <c r="D71" s="1"/>
  <c r="B57" i="1"/>
  <c r="C70" i="2" s="1"/>
  <c r="A59" i="1" l="1"/>
  <c r="B72" i="2" s="1"/>
  <c r="D72" s="1"/>
  <c r="B58" i="1"/>
  <c r="C71" i="2" s="1"/>
  <c r="A60" i="1" l="1"/>
  <c r="B73" i="2" s="1"/>
  <c r="D73" s="1"/>
  <c r="B59" i="1"/>
  <c r="C72" i="2" s="1"/>
  <c r="A61" i="1" l="1"/>
  <c r="B74" i="2" s="1"/>
  <c r="D74" s="1"/>
  <c r="B60" i="1"/>
  <c r="C73" i="2" s="1"/>
  <c r="A62" i="1" l="1"/>
  <c r="B75" i="2" s="1"/>
  <c r="D75" s="1"/>
  <c r="B61" i="1"/>
  <c r="C74" i="2" s="1"/>
  <c r="A63" i="1" l="1"/>
  <c r="B76" i="2" s="1"/>
  <c r="D76" s="1"/>
  <c r="B62" i="1"/>
  <c r="C75" i="2" s="1"/>
  <c r="A64" i="1" l="1"/>
  <c r="B77" i="2" s="1"/>
  <c r="D77" s="1"/>
  <c r="B63" i="1"/>
  <c r="C76" i="2" s="1"/>
  <c r="A65" i="1" l="1"/>
  <c r="B78" i="2" s="1"/>
  <c r="D78" s="1"/>
  <c r="B64" i="1"/>
  <c r="C77" i="2" s="1"/>
  <c r="A66" i="1" l="1"/>
  <c r="B79" i="2" s="1"/>
  <c r="D79" s="1"/>
  <c r="B65" i="1"/>
  <c r="C78" i="2" s="1"/>
  <c r="A67" i="1" l="1"/>
  <c r="B80" i="2" s="1"/>
  <c r="D80" s="1"/>
  <c r="B66" i="1"/>
  <c r="C79" i="2" s="1"/>
  <c r="A68" i="1" l="1"/>
  <c r="B81" i="2" s="1"/>
  <c r="D81" s="1"/>
  <c r="B67" i="1"/>
  <c r="C80" i="2" s="1"/>
  <c r="A69" i="1" l="1"/>
  <c r="B82" i="2" s="1"/>
  <c r="D82" s="1"/>
  <c r="B68" i="1"/>
  <c r="C81" i="2" s="1"/>
  <c r="A70" i="1" l="1"/>
  <c r="B83" i="2" s="1"/>
  <c r="D83" s="1"/>
  <c r="B69" i="1"/>
  <c r="C82" i="2" s="1"/>
  <c r="A71" i="1" l="1"/>
  <c r="B84" i="2" s="1"/>
  <c r="D84" s="1"/>
  <c r="B70" i="1"/>
  <c r="C83" i="2" s="1"/>
  <c r="A72" i="1" l="1"/>
  <c r="B85" i="2" s="1"/>
  <c r="D85" s="1"/>
  <c r="B71" i="1"/>
  <c r="C84" i="2" s="1"/>
  <c r="A73" i="1" l="1"/>
  <c r="B86" i="2" s="1"/>
  <c r="D86" s="1"/>
  <c r="B72" i="1"/>
  <c r="C85" i="2" s="1"/>
  <c r="A74" i="1" l="1"/>
  <c r="B87" i="2" s="1"/>
  <c r="D87" s="1"/>
  <c r="B73" i="1"/>
  <c r="C86" i="2" s="1"/>
  <c r="A75" i="1" l="1"/>
  <c r="B88" i="2" s="1"/>
  <c r="D88" s="1"/>
  <c r="B74" i="1"/>
  <c r="C87" i="2" s="1"/>
  <c r="A76" i="1" l="1"/>
  <c r="B89" i="2" s="1"/>
  <c r="D89" s="1"/>
  <c r="B75" i="1"/>
  <c r="C88" i="2" s="1"/>
  <c r="A77" i="1" l="1"/>
  <c r="B90" i="2" s="1"/>
  <c r="D90" s="1"/>
  <c r="B76" i="1"/>
  <c r="C89" i="2" s="1"/>
  <c r="A78" i="1" l="1"/>
  <c r="B91" i="2" s="1"/>
  <c r="D91" s="1"/>
  <c r="B77" i="1"/>
  <c r="C90" i="2" s="1"/>
  <c r="A79" i="1" l="1"/>
  <c r="B92" i="2" s="1"/>
  <c r="D92" s="1"/>
  <c r="B78" i="1"/>
  <c r="C91" i="2" s="1"/>
  <c r="A80" i="1" l="1"/>
  <c r="B93" i="2" s="1"/>
  <c r="D93" s="1"/>
  <c r="B79" i="1"/>
  <c r="C92" i="2" s="1"/>
  <c r="A81" i="1" l="1"/>
  <c r="B94" i="2" s="1"/>
  <c r="D94" s="1"/>
  <c r="B80" i="1"/>
  <c r="C93" i="2" s="1"/>
  <c r="A82" i="1" l="1"/>
  <c r="B95" i="2" s="1"/>
  <c r="D95" s="1"/>
  <c r="B81" i="1"/>
  <c r="C94" i="2" s="1"/>
  <c r="A83" i="1" l="1"/>
  <c r="B96" i="2" s="1"/>
  <c r="D96" s="1"/>
  <c r="B82" i="1"/>
  <c r="C95" i="2" s="1"/>
  <c r="A84" i="1" l="1"/>
  <c r="B97" i="2" s="1"/>
  <c r="D97" s="1"/>
  <c r="B83" i="1"/>
  <c r="C96" i="2" s="1"/>
  <c r="A85" i="1" l="1"/>
  <c r="B98" i="2" s="1"/>
  <c r="D98" s="1"/>
  <c r="B84" i="1"/>
  <c r="C97" i="2" s="1"/>
  <c r="A86" i="1" l="1"/>
  <c r="B99" i="2" s="1"/>
  <c r="D99" s="1"/>
  <c r="B85" i="1"/>
  <c r="C98" i="2" s="1"/>
  <c r="A87" i="1" l="1"/>
  <c r="B100" i="2" s="1"/>
  <c r="D100" s="1"/>
  <c r="B86" i="1"/>
  <c r="C99" i="2" s="1"/>
  <c r="A88" i="1" l="1"/>
  <c r="B101" i="2" s="1"/>
  <c r="D101" s="1"/>
  <c r="B87" i="1"/>
  <c r="C100" i="2" s="1"/>
  <c r="A89" i="1" l="1"/>
  <c r="B102" i="2" s="1"/>
  <c r="D102" s="1"/>
  <c r="B88" i="1"/>
  <c r="C101" i="2" s="1"/>
  <c r="A90" i="1" l="1"/>
  <c r="B103" i="2" s="1"/>
  <c r="D103" s="1"/>
  <c r="B89" i="1"/>
  <c r="C102" i="2" s="1"/>
  <c r="A91" i="1" l="1"/>
  <c r="B104" i="2" s="1"/>
  <c r="D104" s="1"/>
  <c r="B90" i="1"/>
  <c r="C103" i="2" s="1"/>
  <c r="A92" i="1" l="1"/>
  <c r="B105" i="2" s="1"/>
  <c r="D105" s="1"/>
  <c r="B91" i="1"/>
  <c r="C104" i="2" s="1"/>
  <c r="A93" i="1" l="1"/>
  <c r="B106" i="2" s="1"/>
  <c r="D106" s="1"/>
  <c r="B92" i="1"/>
  <c r="C105" i="2" s="1"/>
  <c r="A94" i="1" l="1"/>
  <c r="B107" i="2" s="1"/>
  <c r="D107" s="1"/>
  <c r="B93" i="1"/>
  <c r="C106" i="2" s="1"/>
  <c r="A95" i="1" l="1"/>
  <c r="B108" i="2" s="1"/>
  <c r="D108" s="1"/>
  <c r="B94" i="1"/>
  <c r="C107" i="2" s="1"/>
  <c r="A96" i="1" l="1"/>
  <c r="B109" i="2" s="1"/>
  <c r="D109" s="1"/>
  <c r="B95" i="1"/>
  <c r="C108" i="2" s="1"/>
  <c r="A97" i="1" l="1"/>
  <c r="B110" i="2" s="1"/>
  <c r="D110" s="1"/>
  <c r="B96" i="1"/>
  <c r="C109" i="2" s="1"/>
  <c r="A98" i="1" l="1"/>
  <c r="B111" i="2" s="1"/>
  <c r="D111" s="1"/>
  <c r="B97" i="1"/>
  <c r="C110" i="2" s="1"/>
  <c r="A99" i="1" l="1"/>
  <c r="B112" i="2" s="1"/>
  <c r="D112" s="1"/>
  <c r="B98" i="1"/>
  <c r="C111" i="2" s="1"/>
  <c r="A100" i="1" l="1"/>
  <c r="B113" i="2" s="1"/>
  <c r="D113" s="1"/>
  <c r="B99" i="1"/>
  <c r="C112" i="2" s="1"/>
  <c r="A101" i="1" l="1"/>
  <c r="B114" i="2" s="1"/>
  <c r="D114" s="1"/>
  <c r="B100" i="1"/>
  <c r="C113" i="2" s="1"/>
  <c r="A102" i="1" l="1"/>
  <c r="B115" i="2" s="1"/>
  <c r="D115" s="1"/>
  <c r="B101" i="1"/>
  <c r="C114" i="2" s="1"/>
  <c r="A103" i="1" l="1"/>
  <c r="B116" i="2" s="1"/>
  <c r="D116" s="1"/>
  <c r="B102" i="1"/>
  <c r="C115" i="2" s="1"/>
  <c r="A104" i="1" l="1"/>
  <c r="B117" i="2" s="1"/>
  <c r="D117" s="1"/>
  <c r="B103" i="1"/>
  <c r="C116" i="2" s="1"/>
  <c r="A105" i="1" l="1"/>
  <c r="B118" i="2" s="1"/>
  <c r="D118" s="1"/>
  <c r="B104" i="1"/>
  <c r="C117" i="2" s="1"/>
  <c r="A106" i="1" l="1"/>
  <c r="B119" i="2" s="1"/>
  <c r="D119" s="1"/>
  <c r="B105" i="1"/>
  <c r="C118" i="2" s="1"/>
  <c r="A107" i="1" l="1"/>
  <c r="B120" i="2" s="1"/>
  <c r="D120" s="1"/>
  <c r="B106" i="1"/>
  <c r="C119" i="2" s="1"/>
  <c r="A108" i="1" l="1"/>
  <c r="B121" i="2" s="1"/>
  <c r="D121" s="1"/>
  <c r="B107" i="1"/>
  <c r="C120" i="2" s="1"/>
  <c r="A109" i="1" l="1"/>
  <c r="B122" i="2" s="1"/>
  <c r="D122" s="1"/>
  <c r="B108" i="1"/>
  <c r="C121" i="2" s="1"/>
  <c r="A110" i="1" l="1"/>
  <c r="B123" i="2" s="1"/>
  <c r="D123" s="1"/>
  <c r="B109" i="1"/>
  <c r="C122" i="2" s="1"/>
  <c r="A111" i="1" l="1"/>
  <c r="B124" i="2" s="1"/>
  <c r="D124" s="1"/>
  <c r="B110" i="1"/>
  <c r="C123" i="2" s="1"/>
  <c r="A112" i="1" l="1"/>
  <c r="B125" i="2" s="1"/>
  <c r="D125" s="1"/>
  <c r="B111" i="1"/>
  <c r="C124" i="2" s="1"/>
  <c r="A113" i="1" l="1"/>
  <c r="B126" i="2" s="1"/>
  <c r="D126" s="1"/>
  <c r="B112" i="1"/>
  <c r="C125" i="2" s="1"/>
  <c r="A114" i="1" l="1"/>
  <c r="B127" i="2" s="1"/>
  <c r="D127" s="1"/>
  <c r="B113" i="1"/>
  <c r="C126" i="2" s="1"/>
  <c r="A115" i="1" l="1"/>
  <c r="B128" i="2" s="1"/>
  <c r="D128" s="1"/>
  <c r="B114" i="1"/>
  <c r="C127" i="2" s="1"/>
  <c r="A116" i="1" l="1"/>
  <c r="B129" i="2" s="1"/>
  <c r="D129" s="1"/>
  <c r="B115" i="1"/>
  <c r="C128" i="2" s="1"/>
  <c r="A117" i="1" l="1"/>
  <c r="B130" i="2" s="1"/>
  <c r="D130" s="1"/>
  <c r="B116" i="1"/>
  <c r="C129" i="2" s="1"/>
  <c r="A118" i="1" l="1"/>
  <c r="B131" i="2" s="1"/>
  <c r="D131" s="1"/>
  <c r="B117" i="1"/>
  <c r="C130" i="2" s="1"/>
  <c r="A119" i="1" l="1"/>
  <c r="B132" i="2" s="1"/>
  <c r="D132" s="1"/>
  <c r="B118" i="1"/>
  <c r="C131" i="2" s="1"/>
  <c r="A120" i="1" l="1"/>
  <c r="B133" i="2" s="1"/>
  <c r="D133" s="1"/>
  <c r="B119" i="1"/>
  <c r="C132" i="2" s="1"/>
  <c r="A121" i="1" l="1"/>
  <c r="B134" i="2" s="1"/>
  <c r="D134" s="1"/>
  <c r="B120" i="1"/>
  <c r="C133" i="2" s="1"/>
  <c r="A122" i="1" l="1"/>
  <c r="B135" i="2" s="1"/>
  <c r="D135" s="1"/>
  <c r="B121" i="1"/>
  <c r="C134" i="2" s="1"/>
  <c r="A123" i="1" l="1"/>
  <c r="B136" i="2" s="1"/>
  <c r="D136" s="1"/>
  <c r="B122" i="1"/>
  <c r="C135" i="2" s="1"/>
  <c r="A124" i="1" l="1"/>
  <c r="B137" i="2" s="1"/>
  <c r="D137" s="1"/>
  <c r="B123" i="1"/>
  <c r="C136" i="2" s="1"/>
  <c r="A125" i="1" l="1"/>
  <c r="B138" i="2" s="1"/>
  <c r="D138" s="1"/>
  <c r="B124" i="1"/>
  <c r="C137" i="2" s="1"/>
  <c r="A126" i="1" l="1"/>
  <c r="B139" i="2" s="1"/>
  <c r="D139" s="1"/>
  <c r="B125" i="1"/>
  <c r="C138" i="2" s="1"/>
  <c r="A127" i="1" l="1"/>
  <c r="B140" i="2" s="1"/>
  <c r="D140" s="1"/>
  <c r="B126" i="1"/>
  <c r="C139" i="2" s="1"/>
  <c r="A128" i="1" l="1"/>
  <c r="B141" i="2" s="1"/>
  <c r="D141" s="1"/>
  <c r="B127" i="1"/>
  <c r="C140" i="2" s="1"/>
  <c r="A129" i="1" l="1"/>
  <c r="B142" i="2" s="1"/>
  <c r="D142" s="1"/>
  <c r="B128" i="1"/>
  <c r="C141" i="2" s="1"/>
  <c r="A130" i="1" l="1"/>
  <c r="B143" i="2" s="1"/>
  <c r="D143" s="1"/>
  <c r="B129" i="1"/>
  <c r="C142" i="2" s="1"/>
  <c r="A131" i="1" l="1"/>
  <c r="B144" i="2" s="1"/>
  <c r="D144" s="1"/>
  <c r="B130" i="1"/>
  <c r="C143" i="2" s="1"/>
  <c r="A132" i="1" l="1"/>
  <c r="B145" i="2" s="1"/>
  <c r="D145" s="1"/>
  <c r="B131" i="1"/>
  <c r="C144" i="2" s="1"/>
  <c r="A133" i="1" l="1"/>
  <c r="B146" i="2" s="1"/>
  <c r="D146" s="1"/>
  <c r="B132" i="1"/>
  <c r="C145" i="2" s="1"/>
  <c r="A134" i="1" l="1"/>
  <c r="B147" i="2" s="1"/>
  <c r="D147" s="1"/>
  <c r="B133" i="1"/>
  <c r="C146" i="2" s="1"/>
  <c r="A135" i="1" l="1"/>
  <c r="B148" i="2" s="1"/>
  <c r="D148" s="1"/>
  <c r="B134" i="1"/>
  <c r="C147" i="2" s="1"/>
  <c r="A136" i="1" l="1"/>
  <c r="B149" i="2" s="1"/>
  <c r="D149" s="1"/>
  <c r="B135" i="1"/>
  <c r="C148" i="2" s="1"/>
  <c r="A137" i="1" l="1"/>
  <c r="B150" i="2" s="1"/>
  <c r="D150" s="1"/>
  <c r="B136" i="1"/>
  <c r="C149" i="2" s="1"/>
  <c r="A138" i="1" l="1"/>
  <c r="B151" i="2" s="1"/>
  <c r="D151" s="1"/>
  <c r="B137" i="1"/>
  <c r="C150" i="2" s="1"/>
  <c r="A139" i="1" l="1"/>
  <c r="B152" i="2" s="1"/>
  <c r="D152" s="1"/>
  <c r="B138" i="1"/>
  <c r="C151" i="2" s="1"/>
  <c r="A140" i="1" l="1"/>
  <c r="B153" i="2" s="1"/>
  <c r="D153" s="1"/>
  <c r="B139" i="1"/>
  <c r="C152" i="2" s="1"/>
  <c r="A141" i="1" l="1"/>
  <c r="B154" i="2" s="1"/>
  <c r="D154" s="1"/>
  <c r="B140" i="1"/>
  <c r="C153" i="2" s="1"/>
  <c r="A142" i="1" l="1"/>
  <c r="B155" i="2" s="1"/>
  <c r="D155" s="1"/>
  <c r="B141" i="1"/>
  <c r="C154" i="2" s="1"/>
  <c r="A143" i="1" l="1"/>
  <c r="B156" i="2" s="1"/>
  <c r="D156" s="1"/>
  <c r="B142" i="1"/>
  <c r="C155" i="2" s="1"/>
  <c r="A144" i="1" l="1"/>
  <c r="B157" i="2" s="1"/>
  <c r="D157" s="1"/>
  <c r="B143" i="1"/>
  <c r="C156" i="2" s="1"/>
  <c r="A145" i="1" l="1"/>
  <c r="B158" i="2" s="1"/>
  <c r="D158" s="1"/>
  <c r="B144" i="1"/>
  <c r="C157" i="2" s="1"/>
  <c r="A146" i="1" l="1"/>
  <c r="B159" i="2" s="1"/>
  <c r="D159" s="1"/>
  <c r="B145" i="1"/>
  <c r="C158" i="2" s="1"/>
  <c r="A147" i="1" l="1"/>
  <c r="B160" i="2" s="1"/>
  <c r="D160" s="1"/>
  <c r="B146" i="1"/>
  <c r="C159" i="2" s="1"/>
  <c r="A148" i="1" l="1"/>
  <c r="B161" i="2" s="1"/>
  <c r="D161" s="1"/>
  <c r="B147" i="1"/>
  <c r="C160" i="2" s="1"/>
  <c r="A149" i="1" l="1"/>
  <c r="B162" i="2" s="1"/>
  <c r="D162" s="1"/>
  <c r="B148" i="1"/>
  <c r="C161" i="2" s="1"/>
  <c r="A150" i="1" l="1"/>
  <c r="B163" i="2" s="1"/>
  <c r="D163" s="1"/>
  <c r="B149" i="1"/>
  <c r="C162" i="2" s="1"/>
  <c r="A151" i="1" l="1"/>
  <c r="B164" i="2" s="1"/>
  <c r="D164" s="1"/>
  <c r="B150" i="1"/>
  <c r="C163" i="2" s="1"/>
  <c r="A152" i="1" l="1"/>
  <c r="B165" i="2" s="1"/>
  <c r="D165" s="1"/>
  <c r="B151" i="1"/>
  <c r="C164" i="2" s="1"/>
  <c r="A153" i="1" l="1"/>
  <c r="B166" i="2" s="1"/>
  <c r="D166" s="1"/>
  <c r="B152" i="1"/>
  <c r="C165" i="2" s="1"/>
  <c r="A154" i="1" l="1"/>
  <c r="B167" i="2" s="1"/>
  <c r="D167" s="1"/>
  <c r="B153" i="1"/>
  <c r="C166" i="2" s="1"/>
  <c r="A155" i="1" l="1"/>
  <c r="B168" i="2" s="1"/>
  <c r="D168" s="1"/>
  <c r="B154" i="1"/>
  <c r="C167" i="2" s="1"/>
  <c r="A156" i="1" l="1"/>
  <c r="B169" i="2" s="1"/>
  <c r="D169" s="1"/>
  <c r="B155" i="1"/>
  <c r="C168" i="2" s="1"/>
  <c r="A157" i="1" l="1"/>
  <c r="B170" i="2" s="1"/>
  <c r="D170" s="1"/>
  <c r="B156" i="1"/>
  <c r="C169" i="2" s="1"/>
  <c r="A158" i="1" l="1"/>
  <c r="B171" i="2" s="1"/>
  <c r="D171" s="1"/>
  <c r="B157" i="1"/>
  <c r="C170" i="2" s="1"/>
  <c r="A159" i="1" l="1"/>
  <c r="B172" i="2" s="1"/>
  <c r="D172" s="1"/>
  <c r="B158" i="1"/>
  <c r="C171" i="2" s="1"/>
  <c r="A160" i="1" l="1"/>
  <c r="B173" i="2" s="1"/>
  <c r="D173" s="1"/>
  <c r="B159" i="1"/>
  <c r="C172" i="2" s="1"/>
  <c r="A161" i="1" l="1"/>
  <c r="B174" i="2" s="1"/>
  <c r="D174" s="1"/>
  <c r="B160" i="1"/>
  <c r="C173" i="2" s="1"/>
  <c r="A162" i="1" l="1"/>
  <c r="B175" i="2" s="1"/>
  <c r="D175" s="1"/>
  <c r="B161" i="1"/>
  <c r="C174" i="2" s="1"/>
  <c r="A163" i="1" l="1"/>
  <c r="B176" i="2" s="1"/>
  <c r="D176" s="1"/>
  <c r="B162" i="1"/>
  <c r="C175" i="2" s="1"/>
  <c r="A164" i="1" l="1"/>
  <c r="B177" i="2" s="1"/>
  <c r="D177" s="1"/>
  <c r="B163" i="1"/>
  <c r="C176" i="2" s="1"/>
  <c r="A165" i="1" l="1"/>
  <c r="B178" i="2" s="1"/>
  <c r="D178" s="1"/>
  <c r="B164" i="1"/>
  <c r="C177" i="2" s="1"/>
  <c r="A166" i="1" l="1"/>
  <c r="B179" i="2" s="1"/>
  <c r="D179" s="1"/>
  <c r="B165" i="1"/>
  <c r="C178" i="2" s="1"/>
  <c r="A167" i="1" l="1"/>
  <c r="B180" i="2" s="1"/>
  <c r="D180" s="1"/>
  <c r="B166" i="1"/>
  <c r="C179" i="2" s="1"/>
  <c r="A168" i="1" l="1"/>
  <c r="B181" i="2" s="1"/>
  <c r="D181" s="1"/>
  <c r="B167" i="1"/>
  <c r="C180" i="2" s="1"/>
  <c r="A169" i="1" l="1"/>
  <c r="B182" i="2" s="1"/>
  <c r="D182" s="1"/>
  <c r="B168" i="1"/>
  <c r="C181" i="2" s="1"/>
  <c r="A170" i="1" l="1"/>
  <c r="B183" i="2" s="1"/>
  <c r="D183" s="1"/>
  <c r="B169" i="1"/>
  <c r="C182" i="2" s="1"/>
  <c r="A171" i="1" l="1"/>
  <c r="B184" i="2" s="1"/>
  <c r="D184" s="1"/>
  <c r="B170" i="1"/>
  <c r="C183" i="2" s="1"/>
  <c r="A172" i="1" l="1"/>
  <c r="B185" i="2" s="1"/>
  <c r="D185" s="1"/>
  <c r="B171" i="1"/>
  <c r="C184" i="2" s="1"/>
  <c r="A173" i="1" l="1"/>
  <c r="B186" i="2" s="1"/>
  <c r="D186" s="1"/>
  <c r="B172" i="1"/>
  <c r="C185" i="2" s="1"/>
  <c r="A174" i="1" l="1"/>
  <c r="B187" i="2" s="1"/>
  <c r="D187" s="1"/>
  <c r="B173" i="1"/>
  <c r="C186" i="2" s="1"/>
  <c r="A175" i="1" l="1"/>
  <c r="B188" i="2" s="1"/>
  <c r="D188" s="1"/>
  <c r="B174" i="1"/>
  <c r="C187" i="2" s="1"/>
  <c r="A176" i="1" l="1"/>
  <c r="B189" i="2" s="1"/>
  <c r="D189" s="1"/>
  <c r="B175" i="1"/>
  <c r="C188" i="2" s="1"/>
  <c r="A177" i="1" l="1"/>
  <c r="B190" i="2" s="1"/>
  <c r="D190" s="1"/>
  <c r="B176" i="1"/>
  <c r="C189" i="2" s="1"/>
  <c r="A178" i="1" l="1"/>
  <c r="B191" i="2" s="1"/>
  <c r="D191" s="1"/>
  <c r="B177" i="1"/>
  <c r="C190" i="2" s="1"/>
  <c r="A179" i="1" l="1"/>
  <c r="B192" i="2" s="1"/>
  <c r="D192" s="1"/>
  <c r="B178" i="1"/>
  <c r="C191" i="2" s="1"/>
  <c r="A180" i="1" l="1"/>
  <c r="B193" i="2" s="1"/>
  <c r="D193" s="1"/>
  <c r="B179" i="1"/>
  <c r="C192" i="2" s="1"/>
  <c r="A181" i="1" l="1"/>
  <c r="B194" i="2" s="1"/>
  <c r="D194" s="1"/>
  <c r="B180" i="1"/>
  <c r="C193" i="2" s="1"/>
  <c r="A182" i="1" l="1"/>
  <c r="B195" i="2" s="1"/>
  <c r="D195" s="1"/>
  <c r="B181" i="1"/>
  <c r="C194" i="2" s="1"/>
  <c r="A183" i="1" l="1"/>
  <c r="B196" i="2" s="1"/>
  <c r="D196" s="1"/>
  <c r="B182" i="1"/>
  <c r="C195" i="2" s="1"/>
  <c r="A184" i="1" l="1"/>
  <c r="B197" i="2" s="1"/>
  <c r="D197" s="1"/>
  <c r="B183" i="1"/>
  <c r="C196" i="2" s="1"/>
  <c r="A185" i="1" l="1"/>
  <c r="B198" i="2" s="1"/>
  <c r="D198" s="1"/>
  <c r="B184" i="1"/>
  <c r="C197" i="2" s="1"/>
  <c r="A186" i="1" l="1"/>
  <c r="B199" i="2" s="1"/>
  <c r="D199" s="1"/>
  <c r="B185" i="1"/>
  <c r="C198" i="2" s="1"/>
  <c r="A187" i="1" l="1"/>
  <c r="B200" i="2" s="1"/>
  <c r="D200" s="1"/>
  <c r="B186" i="1"/>
  <c r="C199" i="2" s="1"/>
  <c r="A188" i="1" l="1"/>
  <c r="B201" i="2" s="1"/>
  <c r="D201" s="1"/>
  <c r="B187" i="1"/>
  <c r="C200" i="2" s="1"/>
  <c r="A189" i="1" l="1"/>
  <c r="B202" i="2" s="1"/>
  <c r="D202" s="1"/>
  <c r="B188" i="1"/>
  <c r="C201" i="2" s="1"/>
  <c r="A190" i="1" l="1"/>
  <c r="B203" i="2" s="1"/>
  <c r="D203" s="1"/>
  <c r="B189" i="1"/>
  <c r="C202" i="2" s="1"/>
  <c r="A191" i="1" l="1"/>
  <c r="B204" i="2" s="1"/>
  <c r="D204" s="1"/>
  <c r="B190" i="1"/>
  <c r="C203" i="2" s="1"/>
  <c r="A192" i="1" l="1"/>
  <c r="B205" i="2" s="1"/>
  <c r="D205" s="1"/>
  <c r="B191" i="1"/>
  <c r="C204" i="2" s="1"/>
  <c r="A193" i="1" l="1"/>
  <c r="B206" i="2" s="1"/>
  <c r="D206" s="1"/>
  <c r="B192" i="1"/>
  <c r="C205" i="2" s="1"/>
  <c r="A194" i="1" l="1"/>
  <c r="B207" i="2" s="1"/>
  <c r="D207" s="1"/>
  <c r="B193" i="1"/>
  <c r="C206" i="2" s="1"/>
  <c r="A195" i="1" l="1"/>
  <c r="B208" i="2" s="1"/>
  <c r="D208" s="1"/>
  <c r="B194" i="1"/>
  <c r="C207" i="2" s="1"/>
  <c r="A196" i="1" l="1"/>
  <c r="B209" i="2" s="1"/>
  <c r="D209" s="1"/>
  <c r="B195" i="1"/>
  <c r="C208" i="2" s="1"/>
  <c r="A197" i="1" l="1"/>
  <c r="B210" i="2" s="1"/>
  <c r="D210" s="1"/>
  <c r="B196" i="1"/>
  <c r="C209" i="2" s="1"/>
  <c r="A198" i="1" l="1"/>
  <c r="B211" i="2" s="1"/>
  <c r="D211" s="1"/>
  <c r="B197" i="1"/>
  <c r="C210" i="2" s="1"/>
  <c r="A199" i="1" l="1"/>
  <c r="B212" i="2" s="1"/>
  <c r="D212" s="1"/>
  <c r="B198" i="1"/>
  <c r="C211" i="2" s="1"/>
  <c r="A200" i="1" l="1"/>
  <c r="B213" i="2" s="1"/>
  <c r="D213" s="1"/>
  <c r="B199" i="1"/>
  <c r="C212" i="2" s="1"/>
  <c r="A201" i="1" l="1"/>
  <c r="B214" i="2" s="1"/>
  <c r="D214" s="1"/>
  <c r="B200" i="1"/>
  <c r="C213" i="2" s="1"/>
  <c r="A202" i="1" l="1"/>
  <c r="B215" i="2" s="1"/>
  <c r="D215" s="1"/>
  <c r="B201" i="1"/>
  <c r="C214" i="2" s="1"/>
  <c r="A203" i="1" l="1"/>
  <c r="B216" i="2" s="1"/>
  <c r="D216" s="1"/>
  <c r="B202" i="1"/>
  <c r="C215" i="2" s="1"/>
  <c r="A204" i="1" l="1"/>
  <c r="B217" i="2" s="1"/>
  <c r="D217" s="1"/>
  <c r="B203" i="1"/>
  <c r="C216" i="2" s="1"/>
  <c r="A205" i="1" l="1"/>
  <c r="B218" i="2" s="1"/>
  <c r="D218" s="1"/>
  <c r="B204" i="1"/>
  <c r="C217" i="2" s="1"/>
  <c r="A206" i="1" l="1"/>
  <c r="B219" i="2" s="1"/>
  <c r="D219" s="1"/>
  <c r="B205" i="1"/>
  <c r="C218" i="2" s="1"/>
  <c r="A207" i="1" l="1"/>
  <c r="B220" i="2" s="1"/>
  <c r="D220" s="1"/>
  <c r="B206" i="1"/>
  <c r="C219" i="2" s="1"/>
  <c r="A208" i="1" l="1"/>
  <c r="B221" i="2" s="1"/>
  <c r="D221" s="1"/>
  <c r="B207" i="1"/>
  <c r="C220" i="2" s="1"/>
  <c r="A209" i="1" l="1"/>
  <c r="B222" i="2" s="1"/>
  <c r="D222" s="1"/>
  <c r="B208" i="1"/>
  <c r="C221" i="2" s="1"/>
  <c r="A210" i="1" l="1"/>
  <c r="B223" i="2" s="1"/>
  <c r="D223" s="1"/>
  <c r="B209" i="1"/>
  <c r="C222" i="2" s="1"/>
  <c r="A211" i="1" l="1"/>
  <c r="B224" i="2" s="1"/>
  <c r="D224" s="1"/>
  <c r="B210" i="1"/>
  <c r="C223" i="2" s="1"/>
  <c r="A212" i="1" l="1"/>
  <c r="B225" i="2" s="1"/>
  <c r="D225" s="1"/>
  <c r="B211" i="1"/>
  <c r="C224" i="2" s="1"/>
  <c r="A213" i="1" l="1"/>
  <c r="B226" i="2" s="1"/>
  <c r="D226" s="1"/>
  <c r="B212" i="1"/>
  <c r="C225" i="2" s="1"/>
  <c r="A214" i="1" l="1"/>
  <c r="B227" i="2" s="1"/>
  <c r="D227" s="1"/>
  <c r="B213" i="1"/>
  <c r="C226" i="2" s="1"/>
  <c r="A215" i="1" l="1"/>
  <c r="B228" i="2" s="1"/>
  <c r="D228" s="1"/>
  <c r="B214" i="1"/>
  <c r="C227" i="2" s="1"/>
  <c r="A216" i="1" l="1"/>
  <c r="B229" i="2" s="1"/>
  <c r="D229" s="1"/>
  <c r="B215" i="1"/>
  <c r="C228" i="2" s="1"/>
  <c r="A217" i="1" l="1"/>
  <c r="B230" i="2" s="1"/>
  <c r="D230" s="1"/>
  <c r="B216" i="1"/>
  <c r="C229" i="2" s="1"/>
  <c r="A218" i="1" l="1"/>
  <c r="B231" i="2" s="1"/>
  <c r="D231" s="1"/>
  <c r="B217" i="1"/>
  <c r="C230" i="2" s="1"/>
  <c r="A219" i="1" l="1"/>
  <c r="B232" i="2" s="1"/>
  <c r="D232" s="1"/>
  <c r="B218" i="1"/>
  <c r="C231" i="2" s="1"/>
  <c r="A220" i="1" l="1"/>
  <c r="B233" i="2" s="1"/>
  <c r="D233" s="1"/>
  <c r="B219" i="1"/>
  <c r="C232" i="2" s="1"/>
  <c r="A221" i="1" l="1"/>
  <c r="B234" i="2" s="1"/>
  <c r="D234" s="1"/>
  <c r="B220" i="1"/>
  <c r="C233" i="2" s="1"/>
  <c r="A222" i="1" l="1"/>
  <c r="B235" i="2" s="1"/>
  <c r="D235" s="1"/>
  <c r="B221" i="1"/>
  <c r="C234" i="2" s="1"/>
  <c r="A223" i="1" l="1"/>
  <c r="B236" i="2" s="1"/>
  <c r="D236" s="1"/>
  <c r="B222" i="1"/>
  <c r="C235" i="2" s="1"/>
  <c r="A224" i="1" l="1"/>
  <c r="B237" i="2" s="1"/>
  <c r="D237" s="1"/>
  <c r="B223" i="1"/>
  <c r="C236" i="2" s="1"/>
  <c r="A225" i="1" l="1"/>
  <c r="B238" i="2" s="1"/>
  <c r="D238" s="1"/>
  <c r="B224" i="1"/>
  <c r="C237" i="2" s="1"/>
  <c r="A226" i="1" l="1"/>
  <c r="B239" i="2" s="1"/>
  <c r="D239" s="1"/>
  <c r="B225" i="1"/>
  <c r="C238" i="2" s="1"/>
  <c r="A227" i="1" l="1"/>
  <c r="B240" i="2" s="1"/>
  <c r="D240" s="1"/>
  <c r="B226" i="1"/>
  <c r="C239" i="2" s="1"/>
  <c r="A228" i="1" l="1"/>
  <c r="B241" i="2" s="1"/>
  <c r="D241" s="1"/>
  <c r="B227" i="1"/>
  <c r="C240" i="2" s="1"/>
  <c r="A229" i="1" l="1"/>
  <c r="B242" i="2" s="1"/>
  <c r="D242" s="1"/>
  <c r="B228" i="1"/>
  <c r="C241" i="2" s="1"/>
  <c r="A230" i="1" l="1"/>
  <c r="B243" i="2" s="1"/>
  <c r="D243" s="1"/>
  <c r="B229" i="1"/>
  <c r="C242" i="2" s="1"/>
  <c r="A231" i="1" l="1"/>
  <c r="B244" i="2" s="1"/>
  <c r="D244" s="1"/>
  <c r="B230" i="1"/>
  <c r="C243" i="2" s="1"/>
  <c r="A232" i="1" l="1"/>
  <c r="B245" i="2" s="1"/>
  <c r="D245" s="1"/>
  <c r="B231" i="1"/>
  <c r="C244" i="2" s="1"/>
  <c r="A233" i="1" l="1"/>
  <c r="B246" i="2" s="1"/>
  <c r="D246" s="1"/>
  <c r="B232" i="1"/>
  <c r="C245" i="2" s="1"/>
  <c r="A234" i="1" l="1"/>
  <c r="B247" i="2" s="1"/>
  <c r="D247" s="1"/>
  <c r="B233" i="1"/>
  <c r="C246" i="2" s="1"/>
  <c r="A235" i="1" l="1"/>
  <c r="B248" i="2" s="1"/>
  <c r="D248" s="1"/>
  <c r="B234" i="1"/>
  <c r="C247" i="2" s="1"/>
  <c r="A236" i="1" l="1"/>
  <c r="B249" i="2" s="1"/>
  <c r="D249" s="1"/>
  <c r="B235" i="1"/>
  <c r="C248" i="2" s="1"/>
  <c r="A237" i="1" l="1"/>
  <c r="B250" i="2" s="1"/>
  <c r="D250" s="1"/>
  <c r="B236" i="1"/>
  <c r="C249" i="2" s="1"/>
  <c r="A238" i="1" l="1"/>
  <c r="B251" i="2" s="1"/>
  <c r="D251" s="1"/>
  <c r="B237" i="1"/>
  <c r="C250" i="2" s="1"/>
  <c r="A239" i="1" l="1"/>
  <c r="B252" i="2" s="1"/>
  <c r="D252" s="1"/>
  <c r="B238" i="1"/>
  <c r="C251" i="2" s="1"/>
  <c r="A240" i="1" l="1"/>
  <c r="B253" i="2" s="1"/>
  <c r="D253" s="1"/>
  <c r="B239" i="1"/>
  <c r="C252" i="2" s="1"/>
  <c r="A241" i="1" l="1"/>
  <c r="B254" i="2" s="1"/>
  <c r="D254" s="1"/>
  <c r="B240" i="1"/>
  <c r="C253" i="2" s="1"/>
  <c r="A242" i="1" l="1"/>
  <c r="B255" i="2" s="1"/>
  <c r="D255" s="1"/>
  <c r="B241" i="1"/>
  <c r="C254" i="2" s="1"/>
  <c r="A243" i="1" l="1"/>
  <c r="B256" i="2" s="1"/>
  <c r="D256" s="1"/>
  <c r="B242" i="1"/>
  <c r="C255" i="2" s="1"/>
  <c r="A244" i="1" l="1"/>
  <c r="B257" i="2" s="1"/>
  <c r="D257" s="1"/>
  <c r="B243" i="1"/>
  <c r="C256" i="2" s="1"/>
  <c r="A245" i="1" l="1"/>
  <c r="B258" i="2" s="1"/>
  <c r="D258" s="1"/>
  <c r="B244" i="1"/>
  <c r="C257" i="2" s="1"/>
  <c r="A246" i="1" l="1"/>
  <c r="B259" i="2" s="1"/>
  <c r="D259" s="1"/>
  <c r="B245" i="1"/>
  <c r="C258" i="2" s="1"/>
  <c r="A247" i="1" l="1"/>
  <c r="B260" i="2" s="1"/>
  <c r="D260" s="1"/>
  <c r="B246" i="1"/>
  <c r="C259" i="2" s="1"/>
  <c r="A248" i="1" l="1"/>
  <c r="B261" i="2" s="1"/>
  <c r="D261" s="1"/>
  <c r="B247" i="1"/>
  <c r="C260" i="2" s="1"/>
  <c r="A249" i="1" l="1"/>
  <c r="B262" i="2" s="1"/>
  <c r="D262" s="1"/>
  <c r="B248" i="1"/>
  <c r="C261" i="2" s="1"/>
  <c r="A250" i="1" l="1"/>
  <c r="B263" i="2" s="1"/>
  <c r="D263" s="1"/>
  <c r="B249" i="1"/>
  <c r="C262" i="2" s="1"/>
  <c r="A251" i="1" l="1"/>
  <c r="B264" i="2" s="1"/>
  <c r="D264" s="1"/>
  <c r="B250" i="1"/>
  <c r="C263" i="2" s="1"/>
  <c r="A252" i="1" l="1"/>
  <c r="B265" i="2" s="1"/>
  <c r="D265" s="1"/>
  <c r="B251" i="1"/>
  <c r="C264" i="2" s="1"/>
  <c r="A253" i="1" l="1"/>
  <c r="B266" i="2" s="1"/>
  <c r="D266" s="1"/>
  <c r="B252" i="1"/>
  <c r="C265" i="2" s="1"/>
  <c r="A254" i="1" l="1"/>
  <c r="B267" i="2" s="1"/>
  <c r="D267" s="1"/>
  <c r="B253" i="1"/>
  <c r="C266" i="2" s="1"/>
  <c r="A255" i="1" l="1"/>
  <c r="B268" i="2" s="1"/>
  <c r="D268" s="1"/>
  <c r="B254" i="1"/>
  <c r="C267" i="2" s="1"/>
  <c r="A256" i="1" l="1"/>
  <c r="B269" i="2" s="1"/>
  <c r="D269" s="1"/>
  <c r="B255" i="1"/>
  <c r="C268" i="2" s="1"/>
  <c r="A257" i="1" l="1"/>
  <c r="B270" i="2" s="1"/>
  <c r="D270" s="1"/>
  <c r="B256" i="1"/>
  <c r="C269" i="2" s="1"/>
  <c r="A258" i="1" l="1"/>
  <c r="B271" i="2" s="1"/>
  <c r="D271" s="1"/>
  <c r="B257" i="1"/>
  <c r="C270" i="2" s="1"/>
  <c r="A259" i="1" l="1"/>
  <c r="B272" i="2" s="1"/>
  <c r="D272" s="1"/>
  <c r="B258" i="1"/>
  <c r="C271" i="2" s="1"/>
  <c r="A260" i="1" l="1"/>
  <c r="B273" i="2" s="1"/>
  <c r="D273" s="1"/>
  <c r="B259" i="1"/>
  <c r="C272" i="2" s="1"/>
  <c r="A261" i="1" l="1"/>
  <c r="B274" i="2" s="1"/>
  <c r="D274" s="1"/>
  <c r="B260" i="1"/>
  <c r="C273" i="2" s="1"/>
  <c r="A262" i="1" l="1"/>
  <c r="B275" i="2" s="1"/>
  <c r="D275" s="1"/>
  <c r="B261" i="1"/>
  <c r="C274" i="2" s="1"/>
  <c r="A263" i="1" l="1"/>
  <c r="B276" i="2" s="1"/>
  <c r="D276" s="1"/>
  <c r="B262" i="1"/>
  <c r="C275" i="2" s="1"/>
  <c r="A264" i="1" l="1"/>
  <c r="B277" i="2" s="1"/>
  <c r="D277" s="1"/>
  <c r="B263" i="1"/>
  <c r="C276" i="2" s="1"/>
  <c r="A265" i="1" l="1"/>
  <c r="B278" i="2" s="1"/>
  <c r="D278" s="1"/>
  <c r="B264" i="1"/>
  <c r="C277" i="2" s="1"/>
  <c r="A266" i="1" l="1"/>
  <c r="B279" i="2" s="1"/>
  <c r="D279" s="1"/>
  <c r="B265" i="1"/>
  <c r="C278" i="2" s="1"/>
  <c r="A267" i="1" l="1"/>
  <c r="B280" i="2" s="1"/>
  <c r="D280" s="1"/>
  <c r="B266" i="1"/>
  <c r="C279" i="2" s="1"/>
  <c r="A268" i="1" l="1"/>
  <c r="B281" i="2" s="1"/>
  <c r="D281" s="1"/>
  <c r="B267" i="1"/>
  <c r="C280" i="2" s="1"/>
  <c r="A269" i="1" l="1"/>
  <c r="B282" i="2" s="1"/>
  <c r="D282" s="1"/>
  <c r="B268" i="1"/>
  <c r="C281" i="2" s="1"/>
  <c r="A270" i="1" l="1"/>
  <c r="B283" i="2" s="1"/>
  <c r="D283" s="1"/>
  <c r="B269" i="1"/>
  <c r="C282" i="2" s="1"/>
  <c r="A271" i="1" l="1"/>
  <c r="B284" i="2" s="1"/>
  <c r="D284" s="1"/>
  <c r="B270" i="1"/>
  <c r="C283" i="2" s="1"/>
  <c r="A272" i="1" l="1"/>
  <c r="B285" i="2" s="1"/>
  <c r="D285" s="1"/>
  <c r="B271" i="1"/>
  <c r="C284" i="2" s="1"/>
  <c r="A273" i="1" l="1"/>
  <c r="B286" i="2" s="1"/>
  <c r="D286" s="1"/>
  <c r="B272" i="1"/>
  <c r="C285" i="2" s="1"/>
  <c r="A274" i="1" l="1"/>
  <c r="B287" i="2" s="1"/>
  <c r="D287" s="1"/>
  <c r="B273" i="1"/>
  <c r="C286" i="2" s="1"/>
  <c r="A275" i="1" l="1"/>
  <c r="B288" i="2" s="1"/>
  <c r="D288" s="1"/>
  <c r="B274" i="1"/>
  <c r="C287" i="2" s="1"/>
  <c r="A276" i="1" l="1"/>
  <c r="B289" i="2" s="1"/>
  <c r="D289" s="1"/>
  <c r="B275" i="1"/>
  <c r="C288" i="2" s="1"/>
  <c r="A277" i="1" l="1"/>
  <c r="B290" i="2" s="1"/>
  <c r="D290" s="1"/>
  <c r="B276" i="1"/>
  <c r="C289" i="2" s="1"/>
  <c r="A278" i="1" l="1"/>
  <c r="B291" i="2" s="1"/>
  <c r="D291" s="1"/>
  <c r="B277" i="1"/>
  <c r="C290" i="2" s="1"/>
  <c r="A279" i="1" l="1"/>
  <c r="B292" i="2" s="1"/>
  <c r="D292" s="1"/>
  <c r="B278" i="1"/>
  <c r="C291" i="2" s="1"/>
  <c r="A280" i="1" l="1"/>
  <c r="B293" i="2" s="1"/>
  <c r="D293" s="1"/>
  <c r="B279" i="1"/>
  <c r="C292" i="2" s="1"/>
  <c r="A281" i="1" l="1"/>
  <c r="B294" i="2" s="1"/>
  <c r="D294" s="1"/>
  <c r="B280" i="1"/>
  <c r="C293" i="2" s="1"/>
  <c r="A282" i="1" l="1"/>
  <c r="B295" i="2" s="1"/>
  <c r="D295" s="1"/>
  <c r="B281" i="1"/>
  <c r="C294" i="2" s="1"/>
  <c r="A283" i="1" l="1"/>
  <c r="B296" i="2" s="1"/>
  <c r="D296" s="1"/>
  <c r="B282" i="1"/>
  <c r="C295" i="2" s="1"/>
  <c r="A284" i="1" l="1"/>
  <c r="B297" i="2" s="1"/>
  <c r="D297" s="1"/>
  <c r="B283" i="1"/>
  <c r="C296" i="2" s="1"/>
  <c r="A285" i="1" l="1"/>
  <c r="B298" i="2" s="1"/>
  <c r="D298" s="1"/>
  <c r="B284" i="1"/>
  <c r="C297" i="2" s="1"/>
  <c r="A286" i="1" l="1"/>
  <c r="B299" i="2" s="1"/>
  <c r="D299" s="1"/>
  <c r="B285" i="1"/>
  <c r="C298" i="2" s="1"/>
  <c r="A287" i="1" l="1"/>
  <c r="B300" i="2" s="1"/>
  <c r="D300" s="1"/>
  <c r="B286" i="1"/>
  <c r="C299" i="2" s="1"/>
  <c r="A288" i="1" l="1"/>
  <c r="B301" i="2" s="1"/>
  <c r="D301" s="1"/>
  <c r="B287" i="1"/>
  <c r="C300" i="2" s="1"/>
  <c r="A289" i="1" l="1"/>
  <c r="B302" i="2" s="1"/>
  <c r="D302" s="1"/>
  <c r="B288" i="1"/>
  <c r="C301" i="2" s="1"/>
  <c r="A290" i="1" l="1"/>
  <c r="B303" i="2" s="1"/>
  <c r="D303" s="1"/>
  <c r="B289" i="1"/>
  <c r="C302" i="2" s="1"/>
  <c r="A291" i="1" l="1"/>
  <c r="B304" i="2" s="1"/>
  <c r="D304" s="1"/>
  <c r="B290" i="1"/>
  <c r="C303" i="2" s="1"/>
  <c r="A292" i="1" l="1"/>
  <c r="B305" i="2" s="1"/>
  <c r="D305" s="1"/>
  <c r="B291" i="1"/>
  <c r="C304" i="2" s="1"/>
  <c r="A293" i="1" l="1"/>
  <c r="B306" i="2" s="1"/>
  <c r="D306" s="1"/>
  <c r="B292" i="1"/>
  <c r="C305" i="2" s="1"/>
  <c r="A294" i="1" l="1"/>
  <c r="B307" i="2" s="1"/>
  <c r="D307" s="1"/>
  <c r="B293" i="1"/>
  <c r="C306" i="2" s="1"/>
  <c r="A295" i="1" l="1"/>
  <c r="B308" i="2" s="1"/>
  <c r="D308" s="1"/>
  <c r="B294" i="1"/>
  <c r="C307" i="2" s="1"/>
  <c r="A296" i="1" l="1"/>
  <c r="B309" i="2" s="1"/>
  <c r="D309" s="1"/>
  <c r="B295" i="1"/>
  <c r="C308" i="2" s="1"/>
  <c r="A297" i="1" l="1"/>
  <c r="B310" i="2" s="1"/>
  <c r="D310" s="1"/>
  <c r="B296" i="1"/>
  <c r="C309" i="2" s="1"/>
  <c r="A298" i="1" l="1"/>
  <c r="B311" i="2" s="1"/>
  <c r="D311" s="1"/>
  <c r="B297" i="1"/>
  <c r="C310" i="2" s="1"/>
  <c r="A299" i="1" l="1"/>
  <c r="B312" i="2" s="1"/>
  <c r="D312" s="1"/>
  <c r="B298" i="1"/>
  <c r="C311" i="2" s="1"/>
  <c r="A300" i="1" l="1"/>
  <c r="B313" i="2" s="1"/>
  <c r="D313" s="1"/>
  <c r="B299" i="1"/>
  <c r="C312" i="2" s="1"/>
  <c r="A301" i="1" l="1"/>
  <c r="B314" i="2" s="1"/>
  <c r="D314" s="1"/>
  <c r="B300" i="1"/>
  <c r="C313" i="2" s="1"/>
  <c r="A302" i="1" l="1"/>
  <c r="B315" i="2" s="1"/>
  <c r="D315" s="1"/>
  <c r="B301" i="1"/>
  <c r="C314" i="2" s="1"/>
  <c r="A303" i="1" l="1"/>
  <c r="B316" i="2" s="1"/>
  <c r="D316" s="1"/>
  <c r="B302" i="1"/>
  <c r="C315" i="2" s="1"/>
  <c r="A304" i="1" l="1"/>
  <c r="B317" i="2" s="1"/>
  <c r="D317" s="1"/>
  <c r="B303" i="1"/>
  <c r="C316" i="2" s="1"/>
  <c r="A305" i="1" l="1"/>
  <c r="B318" i="2" s="1"/>
  <c r="D318" s="1"/>
  <c r="B304" i="1"/>
  <c r="C317" i="2" s="1"/>
  <c r="A306" i="1" l="1"/>
  <c r="B319" i="2" s="1"/>
  <c r="D319" s="1"/>
  <c r="B305" i="1"/>
  <c r="C318" i="2" s="1"/>
  <c r="A307" i="1" l="1"/>
  <c r="B320" i="2" s="1"/>
  <c r="D320" s="1"/>
  <c r="B306" i="1"/>
  <c r="C319" i="2" s="1"/>
  <c r="A308" i="1" l="1"/>
  <c r="B321" i="2" s="1"/>
  <c r="D321" s="1"/>
  <c r="B307" i="1"/>
  <c r="C320" i="2" s="1"/>
  <c r="A309" i="1" l="1"/>
  <c r="B322" i="2" s="1"/>
  <c r="D322" s="1"/>
  <c r="B308" i="1"/>
  <c r="C321" i="2" s="1"/>
  <c r="A310" i="1" l="1"/>
  <c r="B323" i="2" s="1"/>
  <c r="D323" s="1"/>
  <c r="B309" i="1"/>
  <c r="C322" i="2" s="1"/>
  <c r="A311" i="1" l="1"/>
  <c r="B324" i="2" s="1"/>
  <c r="D324" s="1"/>
  <c r="B310" i="1"/>
  <c r="C323" i="2" s="1"/>
  <c r="A312" i="1" l="1"/>
  <c r="B325" i="2" s="1"/>
  <c r="D325" s="1"/>
  <c r="B311" i="1"/>
  <c r="C324" i="2" s="1"/>
  <c r="A313" i="1" l="1"/>
  <c r="B326" i="2" s="1"/>
  <c r="D326" s="1"/>
  <c r="B312" i="1"/>
  <c r="C325" i="2" s="1"/>
  <c r="A314" i="1" l="1"/>
  <c r="B327" i="2" s="1"/>
  <c r="D327" s="1"/>
  <c r="B313" i="1"/>
  <c r="C326" i="2" s="1"/>
  <c r="A315" i="1" l="1"/>
  <c r="B328" i="2" s="1"/>
  <c r="D328" s="1"/>
  <c r="B314" i="1"/>
  <c r="C327" i="2" s="1"/>
  <c r="A316" i="1" l="1"/>
  <c r="B329" i="2" s="1"/>
  <c r="D329" s="1"/>
  <c r="B315" i="1"/>
  <c r="C328" i="2" s="1"/>
  <c r="A317" i="1" l="1"/>
  <c r="B330" i="2" s="1"/>
  <c r="D330" s="1"/>
  <c r="B316" i="1"/>
  <c r="C329" i="2" s="1"/>
  <c r="A318" i="1" l="1"/>
  <c r="B331" i="2" s="1"/>
  <c r="D331" s="1"/>
  <c r="B317" i="1"/>
  <c r="C330" i="2" s="1"/>
  <c r="A319" i="1" l="1"/>
  <c r="B332" i="2" s="1"/>
  <c r="D332" s="1"/>
  <c r="B318" i="1"/>
  <c r="C331" i="2" s="1"/>
  <c r="A320" i="1" l="1"/>
  <c r="B333" i="2" s="1"/>
  <c r="D333" s="1"/>
  <c r="B319" i="1"/>
  <c r="C332" i="2" s="1"/>
  <c r="A321" i="1" l="1"/>
  <c r="B334" i="2" s="1"/>
  <c r="D334" s="1"/>
  <c r="B320" i="1"/>
  <c r="C333" i="2" s="1"/>
  <c r="A322" i="1" l="1"/>
  <c r="B335" i="2" s="1"/>
  <c r="D335" s="1"/>
  <c r="B321" i="1"/>
  <c r="C334" i="2" s="1"/>
  <c r="A323" i="1" l="1"/>
  <c r="B336" i="2" s="1"/>
  <c r="D336" s="1"/>
  <c r="B322" i="1"/>
  <c r="C335" i="2" s="1"/>
  <c r="A324" i="1" l="1"/>
  <c r="B337" i="2" s="1"/>
  <c r="D337" s="1"/>
  <c r="B323" i="1"/>
  <c r="C336" i="2" s="1"/>
  <c r="A325" i="1" l="1"/>
  <c r="B338" i="2" s="1"/>
  <c r="D338" s="1"/>
  <c r="B324" i="1"/>
  <c r="C337" i="2" s="1"/>
  <c r="A326" i="1" l="1"/>
  <c r="B339" i="2" s="1"/>
  <c r="D339" s="1"/>
  <c r="B325" i="1"/>
  <c r="C338" i="2" s="1"/>
  <c r="A327" i="1" l="1"/>
  <c r="B340" i="2" s="1"/>
  <c r="D340" s="1"/>
  <c r="B326" i="1"/>
  <c r="C339" i="2" s="1"/>
  <c r="A328" i="1" l="1"/>
  <c r="B341" i="2" s="1"/>
  <c r="D341" s="1"/>
  <c r="B327" i="1"/>
  <c r="C340" i="2" s="1"/>
  <c r="A329" i="1" l="1"/>
  <c r="B342" i="2" s="1"/>
  <c r="D342" s="1"/>
  <c r="B328" i="1"/>
  <c r="C341" i="2" s="1"/>
  <c r="A330" i="1" l="1"/>
  <c r="B343" i="2" s="1"/>
  <c r="D343" s="1"/>
  <c r="B329" i="1"/>
  <c r="C342" i="2" s="1"/>
  <c r="A331" i="1" l="1"/>
  <c r="B344" i="2" s="1"/>
  <c r="D344" s="1"/>
  <c r="B330" i="1"/>
  <c r="C343" i="2" s="1"/>
  <c r="A332" i="1" l="1"/>
  <c r="B345" i="2" s="1"/>
  <c r="D345" s="1"/>
  <c r="B331" i="1"/>
  <c r="C344" i="2" s="1"/>
  <c r="A333" i="1" l="1"/>
  <c r="B346" i="2" s="1"/>
  <c r="D346" s="1"/>
  <c r="B332" i="1"/>
  <c r="C345" i="2" s="1"/>
  <c r="A334" i="1" l="1"/>
  <c r="B347" i="2" s="1"/>
  <c r="D347" s="1"/>
  <c r="B333" i="1"/>
  <c r="C346" i="2" s="1"/>
  <c r="A335" i="1" l="1"/>
  <c r="B348" i="2" s="1"/>
  <c r="D348" s="1"/>
  <c r="B334" i="1"/>
  <c r="C347" i="2" s="1"/>
  <c r="A336" i="1" l="1"/>
  <c r="B349" i="2" s="1"/>
  <c r="D349" s="1"/>
  <c r="B335" i="1"/>
  <c r="C348" i="2" s="1"/>
  <c r="A337" i="1" l="1"/>
  <c r="B350" i="2" s="1"/>
  <c r="D350" s="1"/>
  <c r="B336" i="1"/>
  <c r="C349" i="2" s="1"/>
  <c r="A338" i="1" l="1"/>
  <c r="B351" i="2" s="1"/>
  <c r="D351" s="1"/>
  <c r="B337" i="1"/>
  <c r="C350" i="2" s="1"/>
  <c r="A339" i="1" l="1"/>
  <c r="B352" i="2" s="1"/>
  <c r="D352" s="1"/>
  <c r="B338" i="1"/>
  <c r="C351" i="2" s="1"/>
  <c r="A340" i="1" l="1"/>
  <c r="B353" i="2" s="1"/>
  <c r="D353" s="1"/>
  <c r="B339" i="1"/>
  <c r="C352" i="2" s="1"/>
  <c r="A341" i="1" l="1"/>
  <c r="B354" i="2" s="1"/>
  <c r="D354" s="1"/>
  <c r="B340" i="1"/>
  <c r="C353" i="2" s="1"/>
  <c r="A342" i="1" l="1"/>
  <c r="B355" i="2" s="1"/>
  <c r="D355" s="1"/>
  <c r="B341" i="1"/>
  <c r="C354" i="2" s="1"/>
  <c r="A343" i="1" l="1"/>
  <c r="B356" i="2" s="1"/>
  <c r="D356" s="1"/>
  <c r="B342" i="1"/>
  <c r="C355" i="2" s="1"/>
  <c r="A344" i="1" l="1"/>
  <c r="B357" i="2" s="1"/>
  <c r="D357" s="1"/>
  <c r="B343" i="1"/>
  <c r="C356" i="2" s="1"/>
  <c r="A345" i="1" l="1"/>
  <c r="B358" i="2" s="1"/>
  <c r="D358" s="1"/>
  <c r="B344" i="1"/>
  <c r="C357" i="2" s="1"/>
  <c r="A346" i="1" l="1"/>
  <c r="B359" i="2" s="1"/>
  <c r="D359" s="1"/>
  <c r="B345" i="1"/>
  <c r="C358" i="2" s="1"/>
  <c r="A347" i="1" l="1"/>
  <c r="B360" i="2" s="1"/>
  <c r="D360" s="1"/>
  <c r="B346" i="1"/>
  <c r="C359" i="2" s="1"/>
  <c r="A348" i="1" l="1"/>
  <c r="B361" i="2" s="1"/>
  <c r="D361" s="1"/>
  <c r="B347" i="1"/>
  <c r="C360" i="2" s="1"/>
  <c r="A349" i="1" l="1"/>
  <c r="B362" i="2" s="1"/>
  <c r="D362" s="1"/>
  <c r="B348" i="1"/>
  <c r="C361" i="2" s="1"/>
  <c r="A350" i="1" l="1"/>
  <c r="B363" i="2" s="1"/>
  <c r="D363" s="1"/>
  <c r="B349" i="1"/>
  <c r="C362" i="2" s="1"/>
  <c r="A351" i="1" l="1"/>
  <c r="B364" i="2" s="1"/>
  <c r="D364" s="1"/>
  <c r="B350" i="1"/>
  <c r="C363" i="2" s="1"/>
  <c r="A352" i="1" l="1"/>
  <c r="B365" i="2" s="1"/>
  <c r="D365" s="1"/>
  <c r="B351" i="1"/>
  <c r="C364" i="2" s="1"/>
  <c r="A353" i="1" l="1"/>
  <c r="B366" i="2" s="1"/>
  <c r="D366" s="1"/>
  <c r="B352" i="1"/>
  <c r="C365" i="2" s="1"/>
  <c r="A354" i="1" l="1"/>
  <c r="B367" i="2" s="1"/>
  <c r="D367" s="1"/>
  <c r="B353" i="1"/>
  <c r="C366" i="2" s="1"/>
  <c r="A355" i="1" l="1"/>
  <c r="B368" i="2" s="1"/>
  <c r="D368" s="1"/>
  <c r="B354" i="1"/>
  <c r="C367" i="2" s="1"/>
  <c r="A356" i="1" l="1"/>
  <c r="B369" i="2" s="1"/>
  <c r="D369" s="1"/>
  <c r="B355" i="1"/>
  <c r="C368" i="2" s="1"/>
  <c r="A357" i="1" l="1"/>
  <c r="B370" i="2" s="1"/>
  <c r="D370" s="1"/>
  <c r="B356" i="1"/>
  <c r="C369" i="2" s="1"/>
  <c r="A358" i="1" l="1"/>
  <c r="B371" i="2" s="1"/>
  <c r="D371" s="1"/>
  <c r="B357" i="1"/>
  <c r="C370" i="2" s="1"/>
  <c r="A359" i="1" l="1"/>
  <c r="B372" i="2" s="1"/>
  <c r="D372" s="1"/>
  <c r="B358" i="1"/>
  <c r="C371" i="2" s="1"/>
  <c r="A360" i="1" l="1"/>
  <c r="B373" i="2" s="1"/>
  <c r="D373" s="1"/>
  <c r="B359" i="1"/>
  <c r="C372" i="2" s="1"/>
  <c r="A361" i="1" l="1"/>
  <c r="B374" i="2" s="1"/>
  <c r="D374" s="1"/>
  <c r="B360" i="1"/>
  <c r="C373" i="2" s="1"/>
  <c r="A362" i="1" l="1"/>
  <c r="B375" i="2" s="1"/>
  <c r="D375" s="1"/>
  <c r="B361" i="1"/>
  <c r="C374" i="2" s="1"/>
  <c r="A363" i="1" l="1"/>
  <c r="B376" i="2" s="1"/>
  <c r="D376" s="1"/>
  <c r="B362" i="1"/>
  <c r="C375" i="2" s="1"/>
  <c r="A364" i="1" l="1"/>
  <c r="B377" i="2" s="1"/>
  <c r="D377" s="1"/>
  <c r="B363" i="1"/>
  <c r="C376" i="2" s="1"/>
  <c r="A365" i="1" l="1"/>
  <c r="B378" i="2" s="1"/>
  <c r="D378" s="1"/>
  <c r="B364" i="1"/>
  <c r="C377" i="2" s="1"/>
  <c r="A366" i="1" l="1"/>
  <c r="B379" i="2" s="1"/>
  <c r="D379" s="1"/>
  <c r="B365" i="1"/>
  <c r="C378" i="2" s="1"/>
  <c r="A367" i="1" l="1"/>
  <c r="B366"/>
  <c r="C379" i="2" s="1"/>
  <c r="B367" i="1" l="1"/>
  <c r="C380" i="2" s="1"/>
  <c r="B380"/>
  <c r="D380" s="1"/>
</calcChain>
</file>

<file path=xl/sharedStrings.xml><?xml version="1.0" encoding="utf-8"?>
<sst xmlns="http://schemas.openxmlformats.org/spreadsheetml/2006/main" count="260" uniqueCount="173">
  <si>
    <t>Date</t>
  </si>
  <si>
    <t>N° jour</t>
  </si>
  <si>
    <t xml:space="preserve">Tableau de Réservation Curistes </t>
  </si>
  <si>
    <t xml:space="preserve">Nombre de curiste </t>
  </si>
  <si>
    <t xml:space="preserve">Pathologies </t>
  </si>
  <si>
    <t>Rhumatologie</t>
  </si>
  <si>
    <t>Phébologie</t>
  </si>
  <si>
    <t>Fibromyalogie</t>
  </si>
  <si>
    <t>Pathologie</t>
  </si>
  <si>
    <t>Type de soin</t>
  </si>
  <si>
    <t>Phlebologie</t>
  </si>
  <si>
    <t>63 soins + 9 séances Kine</t>
  </si>
  <si>
    <t>54 soins + 18 séances Kiné</t>
  </si>
  <si>
    <t xml:space="preserve">72 soins </t>
  </si>
  <si>
    <t>Rhumatologie + Phlebologie</t>
  </si>
  <si>
    <t>72 soins + 36 soins</t>
  </si>
  <si>
    <t>Phlebologie + Rhumatologie</t>
  </si>
  <si>
    <t>Code tarifs</t>
  </si>
  <si>
    <t xml:space="preserve">Nom </t>
  </si>
  <si>
    <t>Prénom</t>
  </si>
  <si>
    <t>Poste Occupé</t>
  </si>
  <si>
    <t>Durée du contrat</t>
  </si>
  <si>
    <t>Date d'entrée</t>
  </si>
  <si>
    <t>Date de sorti</t>
  </si>
  <si>
    <t>Rémunération mensuelle</t>
  </si>
  <si>
    <t>Durée Hebdomadaire</t>
  </si>
  <si>
    <t>Liste des effectifs</t>
  </si>
  <si>
    <t>selec</t>
  </si>
  <si>
    <t>Étiquettes de lignes</t>
  </si>
  <si>
    <t>(vide)</t>
  </si>
  <si>
    <t>Total général</t>
  </si>
  <si>
    <t xml:space="preserve">Somme de Nombre de curiste 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</si>
  <si>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</si>
  <si>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</si>
  <si>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</si>
  <si>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</si>
  <si>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</si>
  <si>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</si>
  <si>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</si>
  <si>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</si>
  <si>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</si>
  <si>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</si>
  <si>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</si>
  <si>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</si>
  <si>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Semaine</t>
  </si>
  <si>
    <t>Reservation</t>
  </si>
  <si>
    <t>Cumulé sur 3 s</t>
  </si>
  <si>
    <t>Somme de Cumulé sur 3 s</t>
  </si>
  <si>
    <t>Grille tarifaire applicable selon  l'avenant n°10 à la convention nationale thermale publié au J.O. du 1 Mars 2014</t>
  </si>
  <si>
    <t>Tarif Forfaitaire de Responsabilité</t>
  </si>
  <si>
    <t>Tarif Limite de Facturation</t>
  </si>
  <si>
    <t>Encaissement</t>
  </si>
  <si>
    <t>C.A</t>
  </si>
  <si>
    <t>C.A  Forfaitaire</t>
  </si>
  <si>
    <t>C.A Limite de facturation</t>
  </si>
  <si>
    <t>EXPLOITATION</t>
  </si>
  <si>
    <t>HORS EXPLOITATION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</si>
  <si>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</si>
  <si>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</si>
  <si>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</si>
  <si>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</si>
  <si>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</si>
  <si>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</si>
  <si>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</si>
  <si>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</si>
  <si>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 xml:space="preserve">Octobre </t>
  </si>
  <si>
    <t>Novembre</t>
  </si>
  <si>
    <t>Décembre</t>
  </si>
  <si>
    <t>Janvier</t>
  </si>
  <si>
    <t>Apport en capital</t>
  </si>
  <si>
    <t>Apport compte courant</t>
  </si>
  <si>
    <t>Emprunt</t>
  </si>
  <si>
    <t>Autre ( Remboursement assurance et divers</t>
  </si>
  <si>
    <t>Décaissement</t>
  </si>
  <si>
    <t>FPC ET TA</t>
  </si>
  <si>
    <t xml:space="preserve">CET </t>
  </si>
  <si>
    <t>ORGANIC</t>
  </si>
  <si>
    <t>Impots et taxes</t>
  </si>
  <si>
    <t>Personnel</t>
  </si>
  <si>
    <t>Frais Bancaire</t>
  </si>
  <si>
    <t>Cotisations</t>
  </si>
  <si>
    <t>Frais télécom et postaux</t>
  </si>
  <si>
    <t>Annonce et insertion</t>
  </si>
  <si>
    <t>Honoraires</t>
  </si>
  <si>
    <t>Certification ISO</t>
  </si>
  <si>
    <t>Etude et analyse</t>
  </si>
  <si>
    <t>Assurance</t>
  </si>
  <si>
    <t>Entretien</t>
  </si>
  <si>
    <t>Loyer</t>
  </si>
  <si>
    <t>Crédit Bail</t>
  </si>
  <si>
    <t>Management Holding</t>
  </si>
  <si>
    <t>Fourniture non stockée  ( LINGE, GOBELET)</t>
  </si>
  <si>
    <t>Fourniture et petit équipement</t>
  </si>
  <si>
    <t>Fournitures  Cure</t>
  </si>
  <si>
    <t>Boues</t>
  </si>
  <si>
    <t>Eau</t>
  </si>
  <si>
    <t>Electricité</t>
  </si>
  <si>
    <t>Gaz</t>
  </si>
  <si>
    <t>Taxe fonciere</t>
  </si>
  <si>
    <t>Salaire Net</t>
  </si>
  <si>
    <t>URSSAF</t>
  </si>
  <si>
    <t>Caisse de retraite</t>
  </si>
  <si>
    <t>Caisse de prévoyance</t>
  </si>
  <si>
    <t>Interessement</t>
  </si>
  <si>
    <t>Frais financier</t>
  </si>
  <si>
    <t>Produit financier</t>
  </si>
  <si>
    <t>Impot sur les societes</t>
  </si>
  <si>
    <t>Crédit de TVA</t>
  </si>
  <si>
    <t>TVA</t>
  </si>
  <si>
    <t>Investissement immobilisation</t>
  </si>
  <si>
    <t>Remboursement emprunt</t>
  </si>
  <si>
    <t>Remboursement compte courant</t>
  </si>
  <si>
    <t>Distribution de dividende</t>
  </si>
  <si>
    <t>TOTAL</t>
  </si>
  <si>
    <t>Autres achats et charges externes</t>
  </si>
  <si>
    <t>SOLDE DEBUT DE MOIS</t>
  </si>
  <si>
    <t>SOLDE FIN DU MOIS</t>
  </si>
  <si>
    <t>Nom</t>
  </si>
  <si>
    <t>Date de Naissance</t>
  </si>
  <si>
    <t>Adresse Postal</t>
  </si>
  <si>
    <t>N° Téléphone</t>
  </si>
  <si>
    <t>Adresse mail</t>
  </si>
  <si>
    <t>N° Sécurité social</t>
  </si>
  <si>
    <t>Saison 2013</t>
  </si>
  <si>
    <t>Saison 2014</t>
  </si>
  <si>
    <t>Date de relance</t>
  </si>
  <si>
    <t>Monplanet</t>
  </si>
  <si>
    <t>Etienne</t>
  </si>
  <si>
    <t>44 bis rue barrau 31400 Toulouse</t>
  </si>
  <si>
    <t>Guillemin</t>
  </si>
  <si>
    <t>Marie</t>
  </si>
  <si>
    <t>Hubert</t>
  </si>
  <si>
    <t>Victor</t>
  </si>
  <si>
    <t>Dupont</t>
  </si>
  <si>
    <t>Durand</t>
  </si>
  <si>
    <t>Jean Yves</t>
  </si>
  <si>
    <t>Saison 2015</t>
  </si>
  <si>
    <t>JANVIER</t>
  </si>
  <si>
    <t xml:space="preserve">Prévisionnel </t>
  </si>
  <si>
    <t>Prévisionnel Ajuste</t>
  </si>
  <si>
    <t>Réalité</t>
  </si>
  <si>
    <t>FEVRIER</t>
  </si>
  <si>
    <t>Element</t>
  </si>
  <si>
    <t>Rhumathologie</t>
  </si>
  <si>
    <t>Phebologie</t>
  </si>
  <si>
    <t>Double Pathologie</t>
  </si>
  <si>
    <t>Code tarif</t>
  </si>
  <si>
    <t>Tarif de responsabilité</t>
  </si>
  <si>
    <t>Oui</t>
  </si>
  <si>
    <t>Non</t>
  </si>
  <si>
    <t>Pathologie principale</t>
  </si>
  <si>
    <t>Chezot</t>
  </si>
  <si>
    <t>Launay</t>
  </si>
  <si>
    <t>Yvettes</t>
  </si>
  <si>
    <t>Sonia</t>
  </si>
  <si>
    <t>Date fin de cure 2013</t>
  </si>
  <si>
    <t>Date fin de cure 2014</t>
  </si>
  <si>
    <t>Date fin cure 2015</t>
  </si>
  <si>
    <t>CPAM</t>
  </si>
  <si>
    <t>MSA</t>
  </si>
  <si>
    <t>RSI</t>
  </si>
  <si>
    <t>Regime Social</t>
  </si>
  <si>
    <t>Mutuelle</t>
  </si>
  <si>
    <t>(Tous)</t>
  </si>
  <si>
    <t>Nombre de Nom</t>
  </si>
  <si>
    <t>Valeurs</t>
  </si>
  <si>
    <t>De Chateauvieux</t>
  </si>
  <si>
    <t>Pascaline</t>
  </si>
  <si>
    <t>Mula</t>
  </si>
  <si>
    <t>Mathieu</t>
  </si>
  <si>
    <t>de Mula</t>
  </si>
  <si>
    <t>Sandrine</t>
  </si>
  <si>
    <t>Étiquettes de colonnes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</si>
</sst>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10" xfId="0" applyFill="1" applyBorder="1"/>
    <xf numFmtId="0" fontId="0" fillId="2" borderId="1" xfId="0" applyFill="1" applyBorder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right"/>
    </xf>
    <xf numFmtId="0" fontId="0" fillId="0" borderId="0" xfId="0" applyNumberFormat="1" applyAlignment="1">
      <alignment horizontal="right"/>
    </xf>
    <xf numFmtId="14" fontId="1" fillId="0" borderId="0" xfId="0" applyNumberFormat="1" applyFont="1"/>
    <xf numFmtId="14" fontId="0" fillId="0" borderId="18" xfId="0" applyNumberFormat="1" applyBorder="1" applyAlignment="1">
      <alignment vertical="center"/>
    </xf>
    <xf numFmtId="0" fontId="0" fillId="0" borderId="18" xfId="0" applyNumberFormat="1" applyBorder="1" applyAlignment="1">
      <alignment horizontal="right" vertical="center"/>
    </xf>
    <xf numFmtId="0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Border="1" applyAlignment="1">
      <alignment horizontal="right" vertical="center"/>
    </xf>
    <xf numFmtId="0" fontId="0" fillId="0" borderId="20" xfId="0" applyBorder="1"/>
    <xf numFmtId="0" fontId="0" fillId="0" borderId="19" xfId="0" applyBorder="1"/>
    <xf numFmtId="0" fontId="0" fillId="0" borderId="21" xfId="0" applyBorder="1"/>
    <xf numFmtId="0" fontId="1" fillId="4" borderId="5" xfId="0" applyFont="1" applyFill="1" applyBorder="1"/>
    <xf numFmtId="0" fontId="0" fillId="4" borderId="0" xfId="0" applyFill="1" applyBorder="1"/>
    <xf numFmtId="0" fontId="0" fillId="4" borderId="6" xfId="0" applyFill="1" applyBorder="1"/>
    <xf numFmtId="0" fontId="1" fillId="0" borderId="5" xfId="0" applyFont="1" applyBorder="1"/>
    <xf numFmtId="0" fontId="2" fillId="0" borderId="5" xfId="0" applyFont="1" applyBorder="1"/>
    <xf numFmtId="0" fontId="0" fillId="0" borderId="5" xfId="0" applyBorder="1" applyAlignment="1">
      <alignment wrapText="1"/>
    </xf>
    <xf numFmtId="0" fontId="2" fillId="0" borderId="10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0" borderId="10" xfId="0" applyFont="1" applyBorder="1"/>
    <xf numFmtId="0" fontId="1" fillId="0" borderId="22" xfId="0" applyFont="1" applyBorder="1"/>
    <xf numFmtId="0" fontId="1" fillId="0" borderId="23" xfId="0" applyFont="1" applyBorder="1"/>
    <xf numFmtId="0" fontId="0" fillId="0" borderId="22" xfId="0" applyBorder="1"/>
    <xf numFmtId="0" fontId="0" fillId="0" borderId="23" xfId="0" applyBorder="1"/>
    <xf numFmtId="0" fontId="2" fillId="0" borderId="1" xfId="0" applyFont="1" applyBorder="1" applyAlignment="1">
      <alignment horizontal="center"/>
    </xf>
    <xf numFmtId="0" fontId="0" fillId="4" borderId="19" xfId="0" applyFill="1" applyBorder="1"/>
    <xf numFmtId="0" fontId="1" fillId="0" borderId="1" xfId="0" applyFont="1" applyBorder="1"/>
    <xf numFmtId="0" fontId="0" fillId="0" borderId="1" xfId="0" applyBorder="1"/>
    <xf numFmtId="0" fontId="2" fillId="0" borderId="10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1" fillId="5" borderId="0" xfId="0" applyFont="1" applyFill="1" applyAlignment="1">
      <alignment horizontal="center"/>
    </xf>
    <xf numFmtId="14" fontId="0" fillId="2" borderId="0" xfId="0" applyNumberFormat="1" applyFill="1"/>
    <xf numFmtId="14" fontId="0" fillId="0" borderId="0" xfId="0" applyNumberFormat="1" applyAlignment="1">
      <alignment horizontal="left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18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" refreshedDate="41952.644648611109" createdVersion="3" refreshedVersion="3" minRefreshableVersion="3" recordCount="8">
  <cacheSource type="worksheet">
    <worksheetSource ref="A1:T9" sheet="Base de donnée"/>
  </cacheSource>
  <cacheFields count="20">
    <cacheField name="Nom" numFmtId="0">
      <sharedItems count="6">
        <s v="Monplanet"/>
        <s v="Guillemin"/>
        <s v="Dupont"/>
        <s v="Durand"/>
        <s v="Chezot"/>
        <s v="Launay"/>
      </sharedItems>
    </cacheField>
    <cacheField name="Prénom" numFmtId="0">
      <sharedItems/>
    </cacheField>
    <cacheField name="Date de Naissance" numFmtId="0">
      <sharedItems containsNonDate="0" containsDate="1" containsString="0" containsBlank="1" minDate="1983-03-28T00:00:00" maxDate="1983-03-29T00:00:00"/>
    </cacheField>
    <cacheField name="Adresse Postal" numFmtId="0">
      <sharedItems containsBlank="1"/>
    </cacheField>
    <cacheField name="N° Téléphone" numFmtId="0">
      <sharedItems containsNonDate="0" containsString="0" containsBlank="1"/>
    </cacheField>
    <cacheField name="Adresse mail" numFmtId="0">
      <sharedItems containsNonDate="0" containsString="0" containsBlank="1"/>
    </cacheField>
    <cacheField name="N° Sécurité social" numFmtId="0">
      <sharedItems containsNonDate="0" containsString="0" containsBlank="1"/>
    </cacheField>
    <cacheField name="Regime Social" numFmtId="0">
      <sharedItems/>
    </cacheField>
    <cacheField name="Mutuelle" numFmtId="0">
      <sharedItems containsNonDate="0" containsString="0" containsBlank="1"/>
    </cacheField>
    <cacheField name="Pathologie principale" numFmtId="0">
      <sharedItems count="2">
        <s v="Rhumathologie"/>
        <s v="Phebologie"/>
      </sharedItems>
    </cacheField>
    <cacheField name="Double Pathologie" numFmtId="0">
      <sharedItems count="2">
        <s v="Oui"/>
        <s v="Non"/>
      </sharedItems>
    </cacheField>
    <cacheField name="Code tarif" numFmtId="0">
      <sharedItems containsString="0" containsBlank="1" containsNumber="1" containsInteger="1" minValue="1" maxValue="5" count="3">
        <n v="5"/>
        <n v="1"/>
        <m u="1"/>
      </sharedItems>
    </cacheField>
    <cacheField name="Tarif de responsabilité" numFmtId="0">
      <sharedItems/>
    </cacheField>
    <cacheField name="Saison 2013" numFmtId="14">
      <sharedItems containsSemiMixedTypes="0" containsNonDate="0" containsDate="1" containsString="0" minDate="2013-09-02T00:00:00" maxDate="2013-10-15T00:00:00" count="4">
        <d v="2013-09-02T00:00:00"/>
        <d v="2013-09-07T00:00:00"/>
        <d v="2013-10-07T00:00:00"/>
        <d v="2013-10-14T00:00:00"/>
      </sharedItems>
    </cacheField>
    <cacheField name="Date fin de cure 2013" numFmtId="14">
      <sharedItems containsSemiMixedTypes="0" containsNonDate="0" containsDate="1" containsString="0" minDate="2013-09-22T00:00:00" maxDate="2013-11-04T00:00:00"/>
    </cacheField>
    <cacheField name="Saison 2014" numFmtId="14">
      <sharedItems containsSemiMixedTypes="0" containsNonDate="0" containsDate="1" containsString="0" minDate="2014-09-01T00:00:00" maxDate="2014-10-14T00:00:00"/>
    </cacheField>
    <cacheField name="Date fin de cure 2014" numFmtId="14">
      <sharedItems containsSemiMixedTypes="0" containsNonDate="0" containsDate="1" containsString="0" minDate="2014-09-21T00:00:00" maxDate="2014-11-03T00:00:00"/>
    </cacheField>
    <cacheField name="Saison 2015" numFmtId="14">
      <sharedItems containsSemiMixedTypes="0" containsNonDate="0" containsDate="1" containsString="0" minDate="2015-09-07T00:00:00" maxDate="2015-09-29T00:00:00"/>
    </cacheField>
    <cacheField name="Date fin cure 2015" numFmtId="14">
      <sharedItems containsSemiMixedTypes="0" containsNonDate="0" containsDate="1" containsString="0" minDate="2015-09-27T00:00:00" maxDate="2015-10-19T00:00:00"/>
    </cacheField>
    <cacheField name="Date de relance" numFmtId="0">
      <sharedItems containsNonDate="0" containsString="0" containsBlank="1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tienne" refreshedDate="41952.644649421294" createdVersion="5" refreshedVersion="3" minRefreshableVersion="3" recordCount="366">
  <cacheSource type="worksheet">
    <worksheetSource ref="B14:F380" sheet="Réservation curiste"/>
  </cacheSource>
  <cacheFields count="5">
    <cacheField name="Date" numFmtId="14">
      <sharedItems containsNonDate="0" containsDate="1" containsString="0" containsBlank="1" minDate="2015-01-01T00:00:00" maxDate="2016-01-01T00:00:00" count="366">
        <m/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6T00:00:00"/>
        <d v="2015-01-27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1T00:00:00"/>
        <d v="2015-03-02T00:00:00"/>
        <d v="2015-03-03T00:00:00"/>
        <d v="2015-03-04T00:00:00"/>
        <d v="2015-03-05T00:00:00"/>
        <d v="2015-03-06T00:00:00"/>
        <d v="2015-03-07T00:00:00"/>
        <d v="2015-03-08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18T00:00:00"/>
        <d v="2015-03-19T00:00:00"/>
        <d v="2015-03-20T00:00:00"/>
        <d v="2015-03-21T00:00:00"/>
        <d v="2015-03-22T00:00:00"/>
        <d v="2015-03-23T00:00:00"/>
        <d v="2015-03-24T00:00:00"/>
        <d v="2015-03-25T00:00:00"/>
        <d v="2015-03-26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4T00:00:00"/>
        <d v="2015-04-05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3T00:00:00"/>
        <d v="2015-04-14T00:00:00"/>
        <d v="2015-04-15T00:00:00"/>
        <d v="2015-04-16T00:00:00"/>
        <d v="2015-04-17T00:00:00"/>
        <d v="2015-04-18T00:00:00"/>
        <d v="2015-04-19T00:00:00"/>
        <d v="2015-04-20T00:00:00"/>
        <d v="2015-04-21T00:00:00"/>
        <d v="2015-04-22T00:00:00"/>
        <d v="2015-04-23T00:00:00"/>
        <d v="2015-04-24T00:00:00"/>
        <d v="2015-04-25T00:00:00"/>
        <d v="2015-04-26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8T00:00:00"/>
        <d v="2015-05-09T00:00:00"/>
        <d v="2015-05-10T00:00:00"/>
        <d v="2015-05-11T00:00:00"/>
        <d v="2015-05-12T00:00:00"/>
        <d v="2015-05-13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2T00:00:00"/>
        <d v="2015-05-23T00:00:00"/>
        <d v="2015-05-24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d v="2015-06-04T00:00:00"/>
        <d v="2015-06-05T00:00:00"/>
        <d v="2015-06-06T00:00:00"/>
        <d v="2015-06-07T00:00:00"/>
        <d v="2015-06-08T00:00:00"/>
        <d v="2015-06-09T00:00:00"/>
        <d v="2015-06-10T00:00:00"/>
        <d v="2015-06-11T00:00:00"/>
        <d v="2015-06-12T00:00:00"/>
        <d v="2015-06-13T00:00:00"/>
        <d v="2015-06-14T00:00:00"/>
        <d v="2015-06-15T00:00:00"/>
        <d v="2015-06-16T00:00:00"/>
        <d v="2015-06-17T00:00:00"/>
        <d v="2015-06-18T00:00:00"/>
        <d v="2015-06-19T00:00:00"/>
        <d v="2015-06-20T00:00:00"/>
        <d v="2015-06-21T00:00:00"/>
        <d v="2015-06-22T00:00:00"/>
        <d v="2015-06-23T00:00:00"/>
        <d v="2015-06-24T00:00:00"/>
        <d v="2015-06-25T00:00:00"/>
        <d v="2015-06-26T00:00:00"/>
        <d v="2015-06-27T00:00:00"/>
        <d v="2015-06-28T00:00:00"/>
        <d v="2015-06-29T00:00:00"/>
        <d v="2015-06-30T00:00:00"/>
        <d v="2015-07-01T00:00:00"/>
        <d v="2015-07-02T00:00:00"/>
        <d v="2015-07-03T00:00:00"/>
        <d v="2015-07-04T00:00:00"/>
        <d v="2015-07-05T00:00:00"/>
        <d v="2015-07-06T00:00:00"/>
        <d v="2015-07-07T00:00:00"/>
        <d v="2015-07-08T00:00:00"/>
        <d v="2015-07-09T00:00:00"/>
        <d v="2015-07-10T00:00:00"/>
        <d v="2015-07-11T00:00:00"/>
        <d v="2015-07-12T00:00:00"/>
        <d v="2015-07-13T00:00:00"/>
        <d v="2015-07-14T00:00:00"/>
        <d v="2015-07-15T00:00:00"/>
        <d v="2015-07-16T00:00:00"/>
        <d v="2015-07-17T00:00:00"/>
        <d v="2015-07-18T00:00:00"/>
        <d v="2015-07-19T00:00:00"/>
        <d v="2015-07-20T00:00:00"/>
        <d v="2015-07-21T00:00:00"/>
        <d v="2015-07-22T00:00:00"/>
        <d v="2015-07-23T00:00:00"/>
        <d v="2015-07-24T00:00:00"/>
        <d v="2015-07-25T00:00:00"/>
        <d v="2015-07-26T00:00:00"/>
        <d v="2015-07-27T00:00:00"/>
        <d v="2015-07-28T00:00:00"/>
        <d v="2015-07-29T00:00:00"/>
        <d v="2015-07-30T00:00:00"/>
        <d v="2015-07-31T00:00:00"/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3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d v="2015-09-01T00:00:00"/>
        <d v="2015-09-02T00:00:00"/>
        <d v="2015-09-03T00:00:00"/>
        <d v="2015-09-04T00:00:00"/>
        <d v="2015-09-05T00:00:00"/>
        <d v="2015-09-06T00:00:00"/>
        <d v="2015-09-07T00:00:00"/>
        <d v="2015-09-08T00:00:00"/>
        <d v="2015-09-09T00:00:00"/>
        <d v="2015-09-10T00:00:00"/>
        <d v="2015-09-11T00:00:00"/>
        <d v="2015-09-12T00:00:00"/>
        <d v="2015-09-13T00:00:00"/>
        <d v="2015-09-14T00:00:00"/>
        <d v="2015-09-15T00:00:00"/>
        <d v="2015-09-16T00:00:00"/>
        <d v="2015-09-17T00:00:00"/>
        <d v="2015-09-18T00:00:00"/>
        <d v="2015-09-19T00:00:00"/>
        <d v="2015-09-20T00:00:00"/>
        <d v="2015-09-21T00:00:00"/>
        <d v="2015-09-22T00:00:00"/>
        <d v="2015-09-23T00:00:00"/>
        <d v="2015-09-24T00:00:00"/>
        <d v="2015-09-25T00:00:00"/>
        <d v="2015-09-26T00:00:00"/>
        <d v="2015-09-27T00:00:00"/>
        <d v="2015-09-28T00:00:00"/>
        <d v="2015-09-29T00:00:00"/>
        <d v="2015-09-30T00:00:00"/>
        <d v="2015-10-01T00:00:00"/>
        <d v="2015-10-02T00:00:00"/>
        <d v="2015-10-03T00:00:00"/>
        <d v="2015-10-04T00:00:00"/>
        <d v="2015-10-05T00:00:00"/>
        <d v="2015-10-06T00:00:00"/>
        <d v="2015-10-07T00:00:00"/>
        <d v="2015-10-08T00:00:00"/>
        <d v="2015-10-09T00:00:00"/>
        <d v="2015-10-10T00:00:00"/>
        <d v="2015-10-11T00:00:00"/>
        <d v="2015-10-12T00:00:00"/>
        <d v="2015-10-13T00:00:00"/>
        <d v="2015-10-14T00:00:00"/>
        <d v="2015-10-15T00:00:00"/>
        <d v="2015-10-16T00:00:00"/>
        <d v="2015-10-17T00:00:00"/>
        <d v="2015-10-18T00:00:00"/>
        <d v="2015-10-19T00:00:00"/>
        <d v="2015-10-20T00:00:00"/>
        <d v="2015-10-21T00:00:00"/>
        <d v="2015-10-22T00:00:00"/>
        <d v="2015-10-23T00:00:00"/>
        <d v="2015-10-24T00:00:00"/>
        <d v="2015-10-25T00:00:00"/>
        <d v="2015-10-26T00:00:00"/>
        <d v="2015-10-27T00:00:00"/>
        <d v="2015-10-28T00:00:00"/>
        <d v="2015-10-29T00:00:00"/>
        <d v="2015-10-30T00:00:00"/>
        <d v="2015-10-31T00:00:00"/>
        <d v="2015-11-01T00:00:00"/>
        <d v="2015-11-02T00:00:00"/>
        <d v="2015-11-03T00:00:00"/>
        <d v="2015-11-04T00:00:00"/>
        <d v="2015-11-05T00:00:00"/>
        <d v="2015-11-06T00:00:00"/>
        <d v="2015-11-07T00:00:00"/>
        <d v="2015-11-08T00:00:00"/>
        <d v="2015-11-09T00:00:00"/>
        <d v="2015-11-10T00:00:00"/>
        <d v="2015-11-11T00:00:00"/>
        <d v="2015-11-12T00:00:00"/>
        <d v="2015-11-13T00:00:00"/>
        <d v="2015-11-14T00:00:00"/>
        <d v="2015-11-15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6T00:00:00"/>
        <d v="2015-11-27T00:00:00"/>
        <d v="2015-11-28T00:00:00"/>
        <d v="2015-11-29T00:00:00"/>
        <d v="2015-11-30T00:00:00"/>
        <d v="2015-12-01T00:00:00"/>
        <d v="2015-12-02T00:00:00"/>
        <d v="2015-12-03T00:00:00"/>
        <d v="2015-12-04T00:00:00"/>
        <d v="2015-12-05T00:00:00"/>
        <d v="2015-12-06T00:00:00"/>
        <d v="2015-12-07T00:00:00"/>
        <d v="2015-12-08T00:00:00"/>
        <d v="2015-12-09T00:00:00"/>
        <d v="2015-12-10T00:00:00"/>
        <d v="2015-12-11T00:00:00"/>
        <d v="2015-12-12T00:00:00"/>
        <d v="2015-12-13T00:00:00"/>
        <d v="2015-12-14T00:00:00"/>
        <d v="2015-12-15T00:00:00"/>
        <d v="2015-12-16T00:00:00"/>
        <d v="2015-12-17T00:00:00"/>
        <d v="2015-12-18T00:00:00"/>
        <d v="2015-12-19T00:00:00"/>
        <d v="2015-12-20T00:00:00"/>
        <d v="2015-12-21T00:00:00"/>
        <d v="2015-12-22T00:00:00"/>
        <d v="2015-12-23T00:00:00"/>
        <d v="2015-12-24T00:00:00"/>
        <d v="2015-12-25T00:00:00"/>
        <d v="2015-12-26T00:00:00"/>
        <d v="2015-12-27T00:00:00"/>
        <d v="2015-12-28T00:00:00"/>
        <d v="2015-12-29T00:00:00"/>
        <d v="2015-12-30T00:00:00"/>
        <d v="2015-12-31T00:00:00"/>
      </sharedItems>
      <fieldGroup base="0">
        <rangePr groupBy="months" startDate="2015-01-01T00:00:00" endDate="2016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selec" numFmtId="0">
      <sharedItems containsString="0" containsBlank="1" containsNumber="1" containsInteger="1" minValue="1" maxValue="7"/>
    </cacheField>
    <cacheField name="Semaine" numFmtId="0">
      <sharedItems containsString="0" containsBlank="1" containsNumber="1" containsInteger="1" minValue="1" maxValue="53"/>
    </cacheField>
    <cacheField name="Cumulé sur 3 s" numFmtId="0">
      <sharedItems containsBlank="1" containsMixedTypes="1" containsNumber="1" containsInteger="1" minValue="0" maxValue="174"/>
    </cacheField>
    <cacheField name="Nombre de curiste " numFmtId="0">
      <sharedItems containsString="0" containsBlank="1" containsNumber="1" containsInteger="1" minValue="0" maxValue="1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s v="Etienne"/>
    <d v="1983-03-28T00:00:00"/>
    <s v="44 bis rue barrau 31400 Toulouse"/>
    <m/>
    <m/>
    <m/>
    <s v="CPAM"/>
    <m/>
    <x v="0"/>
    <x v="0"/>
    <x v="0"/>
    <s v="Oui"/>
    <x v="0"/>
    <d v="2013-09-22T00:00:00"/>
    <d v="2014-09-01T00:00:00"/>
    <d v="2014-09-21T00:00:00"/>
    <d v="2015-09-07T00:00:00"/>
    <d v="2015-09-27T00:00:00"/>
    <m/>
  </r>
  <r>
    <x v="1"/>
    <s v="Marie"/>
    <m/>
    <m/>
    <m/>
    <m/>
    <m/>
    <s v="MSA"/>
    <m/>
    <x v="1"/>
    <x v="1"/>
    <x v="1"/>
    <s v="Oui"/>
    <x v="0"/>
    <d v="2013-09-22T00:00:00"/>
    <d v="2014-09-08T00:00:00"/>
    <d v="2014-09-28T00:00:00"/>
    <d v="2015-09-07T00:00:00"/>
    <d v="2015-09-27T00:00:00"/>
    <m/>
  </r>
  <r>
    <x v="1"/>
    <s v="Hubert"/>
    <m/>
    <m/>
    <m/>
    <m/>
    <m/>
    <s v="RSI"/>
    <m/>
    <x v="1"/>
    <x v="0"/>
    <x v="1"/>
    <s v="Non"/>
    <x v="1"/>
    <d v="2013-09-27T00:00:00"/>
    <d v="2014-09-15T00:00:00"/>
    <d v="2014-10-05T00:00:00"/>
    <d v="2015-09-14T00:00:00"/>
    <d v="2015-10-04T00:00:00"/>
    <m/>
  </r>
  <r>
    <x v="1"/>
    <s v="Victor"/>
    <m/>
    <m/>
    <m/>
    <m/>
    <m/>
    <s v="CPAM"/>
    <m/>
    <x v="1"/>
    <x v="1"/>
    <x v="1"/>
    <s v="Non"/>
    <x v="1"/>
    <d v="2013-09-27T00:00:00"/>
    <d v="2014-09-15T00:00:00"/>
    <d v="2014-10-05T00:00:00"/>
    <d v="2015-09-14T00:00:00"/>
    <d v="2015-10-04T00:00:00"/>
    <m/>
  </r>
  <r>
    <x v="2"/>
    <s v="Marie"/>
    <m/>
    <m/>
    <m/>
    <m/>
    <m/>
    <s v="CPAM"/>
    <m/>
    <x v="0"/>
    <x v="0"/>
    <x v="0"/>
    <s v="Non"/>
    <x v="2"/>
    <d v="2013-10-27T00:00:00"/>
    <d v="2014-10-06T00:00:00"/>
    <d v="2014-10-26T00:00:00"/>
    <d v="2015-09-21T00:00:00"/>
    <d v="2015-10-11T00:00:00"/>
    <m/>
  </r>
  <r>
    <x v="3"/>
    <s v="Jean Yves"/>
    <m/>
    <m/>
    <m/>
    <m/>
    <m/>
    <s v="MSA"/>
    <m/>
    <x v="0"/>
    <x v="0"/>
    <x v="0"/>
    <s v="Non"/>
    <x v="2"/>
    <d v="2013-10-27T00:00:00"/>
    <d v="2014-10-06T00:00:00"/>
    <d v="2014-10-26T00:00:00"/>
    <d v="2015-09-21T00:00:00"/>
    <d v="2015-10-11T00:00:00"/>
    <m/>
  </r>
  <r>
    <x v="4"/>
    <s v="Yvettes"/>
    <m/>
    <m/>
    <m/>
    <m/>
    <m/>
    <s v="RSI"/>
    <m/>
    <x v="0"/>
    <x v="0"/>
    <x v="0"/>
    <s v="Non"/>
    <x v="3"/>
    <d v="2013-11-03T00:00:00"/>
    <d v="2014-10-13T00:00:00"/>
    <d v="2014-11-02T00:00:00"/>
    <d v="2015-09-28T00:00:00"/>
    <d v="2015-10-18T00:00:00"/>
    <m/>
  </r>
  <r>
    <x v="5"/>
    <s v="Sonia"/>
    <m/>
    <m/>
    <m/>
    <m/>
    <m/>
    <s v="CPAM"/>
    <m/>
    <x v="0"/>
    <x v="0"/>
    <x v="0"/>
    <s v="Non"/>
    <x v="3"/>
    <d v="2013-11-03T00:00:00"/>
    <d v="2014-10-13T00:00:00"/>
    <d v="2014-11-02T00:00:00"/>
    <d v="2015-09-28T00:00:00"/>
    <d v="2015-10-18T00:00:0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66">
  <r>
    <x v="0"/>
    <m/>
    <m/>
    <s v="Reservation"/>
    <m/>
  </r>
  <r>
    <x v="1"/>
    <n v="5"/>
    <n v="1"/>
    <m/>
    <m/>
  </r>
  <r>
    <x v="2"/>
    <n v="6"/>
    <n v="1"/>
    <m/>
    <m/>
  </r>
  <r>
    <x v="3"/>
    <n v="7"/>
    <n v="1"/>
    <m/>
    <m/>
  </r>
  <r>
    <x v="4"/>
    <n v="1"/>
    <n v="2"/>
    <m/>
    <n v="155"/>
  </r>
  <r>
    <x v="5"/>
    <n v="2"/>
    <n v="2"/>
    <m/>
    <m/>
  </r>
  <r>
    <x v="6"/>
    <n v="3"/>
    <n v="2"/>
    <m/>
    <m/>
  </r>
  <r>
    <x v="7"/>
    <n v="4"/>
    <n v="2"/>
    <m/>
    <m/>
  </r>
  <r>
    <x v="8"/>
    <n v="5"/>
    <n v="2"/>
    <m/>
    <m/>
  </r>
  <r>
    <x v="9"/>
    <n v="6"/>
    <n v="2"/>
    <m/>
    <m/>
  </r>
  <r>
    <x v="10"/>
    <n v="7"/>
    <n v="2"/>
    <m/>
    <m/>
  </r>
  <r>
    <x v="11"/>
    <n v="1"/>
    <n v="3"/>
    <n v="169"/>
    <n v="14"/>
  </r>
  <r>
    <x v="12"/>
    <n v="2"/>
    <n v="3"/>
    <m/>
    <m/>
  </r>
  <r>
    <x v="13"/>
    <n v="3"/>
    <n v="3"/>
    <m/>
    <m/>
  </r>
  <r>
    <x v="14"/>
    <n v="4"/>
    <n v="3"/>
    <m/>
    <m/>
  </r>
  <r>
    <x v="15"/>
    <n v="5"/>
    <n v="3"/>
    <m/>
    <m/>
  </r>
  <r>
    <x v="16"/>
    <n v="6"/>
    <n v="3"/>
    <m/>
    <m/>
  </r>
  <r>
    <x v="17"/>
    <n v="7"/>
    <n v="3"/>
    <m/>
    <m/>
  </r>
  <r>
    <x v="18"/>
    <n v="1"/>
    <n v="4"/>
    <n v="174"/>
    <n v="5"/>
  </r>
  <r>
    <x v="19"/>
    <n v="2"/>
    <n v="4"/>
    <m/>
    <m/>
  </r>
  <r>
    <x v="20"/>
    <n v="3"/>
    <n v="4"/>
    <m/>
    <m/>
  </r>
  <r>
    <x v="21"/>
    <n v="4"/>
    <n v="4"/>
    <m/>
    <m/>
  </r>
  <r>
    <x v="22"/>
    <n v="5"/>
    <n v="4"/>
    <m/>
    <m/>
  </r>
  <r>
    <x v="23"/>
    <n v="6"/>
    <n v="4"/>
    <m/>
    <m/>
  </r>
  <r>
    <x v="24"/>
    <n v="7"/>
    <n v="4"/>
    <m/>
    <m/>
  </r>
  <r>
    <x v="25"/>
    <n v="1"/>
    <n v="5"/>
    <n v="29"/>
    <n v="10"/>
  </r>
  <r>
    <x v="26"/>
    <n v="2"/>
    <n v="5"/>
    <m/>
    <m/>
  </r>
  <r>
    <x v="27"/>
    <n v="3"/>
    <n v="5"/>
    <m/>
    <m/>
  </r>
  <r>
    <x v="28"/>
    <n v="4"/>
    <n v="5"/>
    <m/>
    <m/>
  </r>
  <r>
    <x v="29"/>
    <n v="5"/>
    <n v="5"/>
    <m/>
    <m/>
  </r>
  <r>
    <x v="30"/>
    <n v="6"/>
    <n v="5"/>
    <m/>
    <m/>
  </r>
  <r>
    <x v="31"/>
    <n v="7"/>
    <n v="5"/>
    <m/>
    <m/>
  </r>
  <r>
    <x v="32"/>
    <n v="1"/>
    <n v="6"/>
    <n v="27"/>
    <n v="12"/>
  </r>
  <r>
    <x v="33"/>
    <n v="2"/>
    <n v="6"/>
    <m/>
    <m/>
  </r>
  <r>
    <x v="34"/>
    <n v="3"/>
    <n v="6"/>
    <m/>
    <m/>
  </r>
  <r>
    <x v="35"/>
    <n v="4"/>
    <n v="6"/>
    <m/>
    <m/>
  </r>
  <r>
    <x v="36"/>
    <n v="5"/>
    <n v="6"/>
    <m/>
    <m/>
  </r>
  <r>
    <x v="37"/>
    <n v="6"/>
    <n v="6"/>
    <m/>
    <m/>
  </r>
  <r>
    <x v="38"/>
    <n v="7"/>
    <n v="6"/>
    <m/>
    <m/>
  </r>
  <r>
    <x v="39"/>
    <n v="1"/>
    <n v="7"/>
    <n v="32"/>
    <n v="10"/>
  </r>
  <r>
    <x v="40"/>
    <n v="2"/>
    <n v="7"/>
    <m/>
    <m/>
  </r>
  <r>
    <x v="41"/>
    <n v="3"/>
    <n v="7"/>
    <m/>
    <m/>
  </r>
  <r>
    <x v="42"/>
    <n v="4"/>
    <n v="7"/>
    <m/>
    <m/>
  </r>
  <r>
    <x v="43"/>
    <n v="5"/>
    <n v="7"/>
    <m/>
    <m/>
  </r>
  <r>
    <x v="44"/>
    <n v="6"/>
    <n v="7"/>
    <m/>
    <m/>
  </r>
  <r>
    <x v="45"/>
    <n v="7"/>
    <n v="7"/>
    <m/>
    <m/>
  </r>
  <r>
    <x v="46"/>
    <n v="1"/>
    <n v="8"/>
    <n v="22"/>
    <m/>
  </r>
  <r>
    <x v="47"/>
    <n v="2"/>
    <n v="8"/>
    <m/>
    <m/>
  </r>
  <r>
    <x v="48"/>
    <n v="3"/>
    <n v="8"/>
    <m/>
    <m/>
  </r>
  <r>
    <x v="49"/>
    <n v="4"/>
    <n v="8"/>
    <m/>
    <m/>
  </r>
  <r>
    <x v="50"/>
    <n v="5"/>
    <n v="8"/>
    <m/>
    <m/>
  </r>
  <r>
    <x v="51"/>
    <n v="6"/>
    <n v="8"/>
    <m/>
    <m/>
  </r>
  <r>
    <x v="52"/>
    <n v="7"/>
    <n v="8"/>
    <m/>
    <m/>
  </r>
  <r>
    <x v="53"/>
    <n v="1"/>
    <n v="9"/>
    <n v="10"/>
    <m/>
  </r>
  <r>
    <x v="54"/>
    <n v="2"/>
    <n v="9"/>
    <m/>
    <m/>
  </r>
  <r>
    <x v="55"/>
    <n v="3"/>
    <n v="9"/>
    <m/>
    <m/>
  </r>
  <r>
    <x v="56"/>
    <n v="4"/>
    <n v="9"/>
    <m/>
    <m/>
  </r>
  <r>
    <x v="57"/>
    <n v="5"/>
    <n v="9"/>
    <m/>
    <m/>
  </r>
  <r>
    <x v="58"/>
    <n v="6"/>
    <n v="9"/>
    <m/>
    <m/>
  </r>
  <r>
    <x v="59"/>
    <n v="7"/>
    <n v="9"/>
    <m/>
    <m/>
  </r>
  <r>
    <x v="60"/>
    <n v="1"/>
    <n v="10"/>
    <n v="0"/>
    <m/>
  </r>
  <r>
    <x v="61"/>
    <n v="2"/>
    <n v="10"/>
    <m/>
    <m/>
  </r>
  <r>
    <x v="62"/>
    <n v="3"/>
    <n v="10"/>
    <m/>
    <m/>
  </r>
  <r>
    <x v="63"/>
    <n v="4"/>
    <n v="10"/>
    <m/>
    <m/>
  </r>
  <r>
    <x v="64"/>
    <n v="5"/>
    <n v="10"/>
    <m/>
    <m/>
  </r>
  <r>
    <x v="65"/>
    <n v="6"/>
    <n v="10"/>
    <m/>
    <m/>
  </r>
  <r>
    <x v="66"/>
    <n v="7"/>
    <n v="10"/>
    <m/>
    <m/>
  </r>
  <r>
    <x v="67"/>
    <n v="1"/>
    <n v="11"/>
    <n v="0"/>
    <m/>
  </r>
  <r>
    <x v="68"/>
    <n v="2"/>
    <n v="11"/>
    <m/>
    <m/>
  </r>
  <r>
    <x v="69"/>
    <n v="3"/>
    <n v="11"/>
    <m/>
    <m/>
  </r>
  <r>
    <x v="70"/>
    <n v="4"/>
    <n v="11"/>
    <m/>
    <m/>
  </r>
  <r>
    <x v="71"/>
    <n v="5"/>
    <n v="11"/>
    <m/>
    <m/>
  </r>
  <r>
    <x v="72"/>
    <n v="6"/>
    <n v="11"/>
    <m/>
    <m/>
  </r>
  <r>
    <x v="73"/>
    <n v="7"/>
    <n v="11"/>
    <m/>
    <m/>
  </r>
  <r>
    <x v="74"/>
    <n v="1"/>
    <n v="12"/>
    <n v="0"/>
    <m/>
  </r>
  <r>
    <x v="75"/>
    <n v="2"/>
    <n v="12"/>
    <m/>
    <m/>
  </r>
  <r>
    <x v="76"/>
    <n v="3"/>
    <n v="12"/>
    <m/>
    <m/>
  </r>
  <r>
    <x v="77"/>
    <n v="4"/>
    <n v="12"/>
    <m/>
    <m/>
  </r>
  <r>
    <x v="78"/>
    <n v="5"/>
    <n v="12"/>
    <m/>
    <m/>
  </r>
  <r>
    <x v="79"/>
    <n v="6"/>
    <n v="12"/>
    <m/>
    <m/>
  </r>
  <r>
    <x v="80"/>
    <n v="7"/>
    <n v="12"/>
    <m/>
    <m/>
  </r>
  <r>
    <x v="81"/>
    <n v="1"/>
    <n v="13"/>
    <n v="55"/>
    <n v="55"/>
  </r>
  <r>
    <x v="82"/>
    <n v="2"/>
    <n v="13"/>
    <m/>
    <m/>
  </r>
  <r>
    <x v="83"/>
    <n v="3"/>
    <n v="13"/>
    <m/>
    <m/>
  </r>
  <r>
    <x v="84"/>
    <n v="4"/>
    <n v="13"/>
    <m/>
    <m/>
  </r>
  <r>
    <x v="85"/>
    <n v="5"/>
    <n v="13"/>
    <m/>
    <m/>
  </r>
  <r>
    <x v="86"/>
    <n v="6"/>
    <n v="13"/>
    <m/>
    <m/>
  </r>
  <r>
    <x v="87"/>
    <n v="7"/>
    <n v="13"/>
    <m/>
    <m/>
  </r>
  <r>
    <x v="88"/>
    <n v="1"/>
    <n v="14"/>
    <n v="55"/>
    <m/>
  </r>
  <r>
    <x v="89"/>
    <n v="2"/>
    <n v="14"/>
    <m/>
    <m/>
  </r>
  <r>
    <x v="90"/>
    <n v="3"/>
    <n v="14"/>
    <m/>
    <m/>
  </r>
  <r>
    <x v="91"/>
    <n v="4"/>
    <n v="14"/>
    <m/>
    <m/>
  </r>
  <r>
    <x v="92"/>
    <n v="5"/>
    <n v="14"/>
    <m/>
    <m/>
  </r>
  <r>
    <x v="93"/>
    <n v="6"/>
    <n v="14"/>
    <m/>
    <m/>
  </r>
  <r>
    <x v="94"/>
    <n v="7"/>
    <n v="14"/>
    <m/>
    <m/>
  </r>
  <r>
    <x v="95"/>
    <n v="1"/>
    <n v="15"/>
    <n v="65"/>
    <n v="10"/>
  </r>
  <r>
    <x v="96"/>
    <n v="2"/>
    <n v="15"/>
    <m/>
    <m/>
  </r>
  <r>
    <x v="97"/>
    <n v="3"/>
    <n v="15"/>
    <m/>
    <m/>
  </r>
  <r>
    <x v="98"/>
    <n v="4"/>
    <n v="15"/>
    <m/>
    <m/>
  </r>
  <r>
    <x v="99"/>
    <n v="5"/>
    <n v="15"/>
    <m/>
    <m/>
  </r>
  <r>
    <x v="100"/>
    <n v="6"/>
    <n v="15"/>
    <m/>
    <m/>
  </r>
  <r>
    <x v="101"/>
    <n v="7"/>
    <n v="15"/>
    <m/>
    <m/>
  </r>
  <r>
    <x v="102"/>
    <n v="1"/>
    <n v="16"/>
    <n v="10"/>
    <m/>
  </r>
  <r>
    <x v="103"/>
    <n v="2"/>
    <n v="16"/>
    <m/>
    <m/>
  </r>
  <r>
    <x v="104"/>
    <n v="3"/>
    <n v="16"/>
    <m/>
    <m/>
  </r>
  <r>
    <x v="105"/>
    <n v="4"/>
    <n v="16"/>
    <m/>
    <m/>
  </r>
  <r>
    <x v="106"/>
    <n v="5"/>
    <n v="16"/>
    <m/>
    <m/>
  </r>
  <r>
    <x v="107"/>
    <n v="6"/>
    <n v="16"/>
    <m/>
    <m/>
  </r>
  <r>
    <x v="108"/>
    <n v="7"/>
    <n v="16"/>
    <m/>
    <m/>
  </r>
  <r>
    <x v="109"/>
    <n v="1"/>
    <n v="17"/>
    <n v="10"/>
    <m/>
  </r>
  <r>
    <x v="110"/>
    <n v="2"/>
    <n v="17"/>
    <m/>
    <m/>
  </r>
  <r>
    <x v="111"/>
    <n v="3"/>
    <n v="17"/>
    <m/>
    <m/>
  </r>
  <r>
    <x v="112"/>
    <n v="4"/>
    <n v="17"/>
    <m/>
    <m/>
  </r>
  <r>
    <x v="113"/>
    <n v="5"/>
    <n v="17"/>
    <m/>
    <m/>
  </r>
  <r>
    <x v="114"/>
    <n v="6"/>
    <n v="17"/>
    <m/>
    <m/>
  </r>
  <r>
    <x v="115"/>
    <n v="7"/>
    <n v="17"/>
    <m/>
    <m/>
  </r>
  <r>
    <x v="116"/>
    <n v="1"/>
    <n v="18"/>
    <n v="0"/>
    <m/>
  </r>
  <r>
    <x v="117"/>
    <n v="2"/>
    <n v="18"/>
    <m/>
    <m/>
  </r>
  <r>
    <x v="118"/>
    <n v="3"/>
    <n v="18"/>
    <m/>
    <m/>
  </r>
  <r>
    <x v="119"/>
    <n v="4"/>
    <n v="18"/>
    <m/>
    <m/>
  </r>
  <r>
    <x v="120"/>
    <n v="5"/>
    <n v="18"/>
    <m/>
    <m/>
  </r>
  <r>
    <x v="121"/>
    <n v="6"/>
    <n v="18"/>
    <m/>
    <m/>
  </r>
  <r>
    <x v="122"/>
    <n v="7"/>
    <n v="18"/>
    <m/>
    <m/>
  </r>
  <r>
    <x v="123"/>
    <n v="1"/>
    <n v="19"/>
    <n v="0"/>
    <m/>
  </r>
  <r>
    <x v="124"/>
    <n v="2"/>
    <n v="19"/>
    <m/>
    <m/>
  </r>
  <r>
    <x v="125"/>
    <n v="3"/>
    <n v="19"/>
    <m/>
    <m/>
  </r>
  <r>
    <x v="126"/>
    <n v="4"/>
    <n v="19"/>
    <m/>
    <m/>
  </r>
  <r>
    <x v="127"/>
    <n v="5"/>
    <n v="19"/>
    <m/>
    <m/>
  </r>
  <r>
    <x v="128"/>
    <n v="6"/>
    <n v="19"/>
    <m/>
    <m/>
  </r>
  <r>
    <x v="129"/>
    <n v="7"/>
    <n v="19"/>
    <m/>
    <m/>
  </r>
  <r>
    <x v="130"/>
    <n v="1"/>
    <n v="20"/>
    <n v="0"/>
    <m/>
  </r>
  <r>
    <x v="131"/>
    <n v="2"/>
    <n v="20"/>
    <m/>
    <m/>
  </r>
  <r>
    <x v="132"/>
    <n v="3"/>
    <n v="20"/>
    <m/>
    <m/>
  </r>
  <r>
    <x v="133"/>
    <n v="4"/>
    <n v="20"/>
    <m/>
    <m/>
  </r>
  <r>
    <x v="134"/>
    <n v="5"/>
    <n v="20"/>
    <m/>
    <m/>
  </r>
  <r>
    <x v="135"/>
    <n v="6"/>
    <n v="20"/>
    <m/>
    <m/>
  </r>
  <r>
    <x v="136"/>
    <n v="7"/>
    <n v="20"/>
    <m/>
    <m/>
  </r>
  <r>
    <x v="137"/>
    <n v="1"/>
    <n v="21"/>
    <n v="0"/>
    <m/>
  </r>
  <r>
    <x v="138"/>
    <n v="2"/>
    <n v="21"/>
    <m/>
    <m/>
  </r>
  <r>
    <x v="139"/>
    <n v="3"/>
    <n v="21"/>
    <m/>
    <m/>
  </r>
  <r>
    <x v="140"/>
    <n v="4"/>
    <n v="21"/>
    <m/>
    <m/>
  </r>
  <r>
    <x v="141"/>
    <n v="5"/>
    <n v="21"/>
    <m/>
    <m/>
  </r>
  <r>
    <x v="142"/>
    <n v="6"/>
    <n v="21"/>
    <m/>
    <m/>
  </r>
  <r>
    <x v="143"/>
    <n v="7"/>
    <n v="21"/>
    <m/>
    <m/>
  </r>
  <r>
    <x v="144"/>
    <n v="1"/>
    <n v="22"/>
    <n v="0"/>
    <m/>
  </r>
  <r>
    <x v="145"/>
    <n v="2"/>
    <n v="22"/>
    <m/>
    <m/>
  </r>
  <r>
    <x v="146"/>
    <n v="3"/>
    <n v="22"/>
    <m/>
    <m/>
  </r>
  <r>
    <x v="147"/>
    <n v="4"/>
    <n v="22"/>
    <m/>
    <m/>
  </r>
  <r>
    <x v="148"/>
    <n v="5"/>
    <n v="22"/>
    <m/>
    <m/>
  </r>
  <r>
    <x v="149"/>
    <n v="6"/>
    <n v="22"/>
    <m/>
    <m/>
  </r>
  <r>
    <x v="150"/>
    <n v="7"/>
    <n v="22"/>
    <m/>
    <m/>
  </r>
  <r>
    <x v="151"/>
    <n v="1"/>
    <n v="23"/>
    <n v="0"/>
    <m/>
  </r>
  <r>
    <x v="152"/>
    <n v="2"/>
    <n v="23"/>
    <m/>
    <m/>
  </r>
  <r>
    <x v="153"/>
    <n v="3"/>
    <n v="23"/>
    <m/>
    <m/>
  </r>
  <r>
    <x v="154"/>
    <n v="4"/>
    <n v="23"/>
    <m/>
    <m/>
  </r>
  <r>
    <x v="155"/>
    <n v="5"/>
    <n v="23"/>
    <m/>
    <m/>
  </r>
  <r>
    <x v="156"/>
    <n v="6"/>
    <n v="23"/>
    <m/>
    <m/>
  </r>
  <r>
    <x v="157"/>
    <n v="7"/>
    <n v="23"/>
    <m/>
    <m/>
  </r>
  <r>
    <x v="158"/>
    <n v="1"/>
    <n v="24"/>
    <n v="0"/>
    <m/>
  </r>
  <r>
    <x v="159"/>
    <n v="2"/>
    <n v="24"/>
    <m/>
    <m/>
  </r>
  <r>
    <x v="160"/>
    <n v="3"/>
    <n v="24"/>
    <m/>
    <m/>
  </r>
  <r>
    <x v="161"/>
    <n v="4"/>
    <n v="24"/>
    <m/>
    <m/>
  </r>
  <r>
    <x v="162"/>
    <n v="5"/>
    <n v="24"/>
    <m/>
    <m/>
  </r>
  <r>
    <x v="163"/>
    <n v="6"/>
    <n v="24"/>
    <m/>
    <m/>
  </r>
  <r>
    <x v="164"/>
    <n v="7"/>
    <n v="24"/>
    <m/>
    <m/>
  </r>
  <r>
    <x v="165"/>
    <n v="1"/>
    <n v="25"/>
    <n v="0"/>
    <m/>
  </r>
  <r>
    <x v="166"/>
    <n v="2"/>
    <n v="25"/>
    <m/>
    <m/>
  </r>
  <r>
    <x v="167"/>
    <n v="3"/>
    <n v="25"/>
    <m/>
    <m/>
  </r>
  <r>
    <x v="168"/>
    <n v="4"/>
    <n v="25"/>
    <m/>
    <m/>
  </r>
  <r>
    <x v="169"/>
    <n v="5"/>
    <n v="25"/>
    <m/>
    <m/>
  </r>
  <r>
    <x v="170"/>
    <n v="6"/>
    <n v="25"/>
    <m/>
    <m/>
  </r>
  <r>
    <x v="171"/>
    <n v="7"/>
    <n v="25"/>
    <m/>
    <m/>
  </r>
  <r>
    <x v="172"/>
    <n v="1"/>
    <n v="26"/>
    <n v="0"/>
    <m/>
  </r>
  <r>
    <x v="173"/>
    <n v="2"/>
    <n v="26"/>
    <m/>
    <m/>
  </r>
  <r>
    <x v="174"/>
    <n v="3"/>
    <n v="26"/>
    <m/>
    <m/>
  </r>
  <r>
    <x v="175"/>
    <n v="4"/>
    <n v="26"/>
    <m/>
    <m/>
  </r>
  <r>
    <x v="176"/>
    <n v="5"/>
    <n v="26"/>
    <m/>
    <m/>
  </r>
  <r>
    <x v="177"/>
    <n v="6"/>
    <n v="26"/>
    <m/>
    <m/>
  </r>
  <r>
    <x v="178"/>
    <n v="7"/>
    <n v="26"/>
    <m/>
    <m/>
  </r>
  <r>
    <x v="179"/>
    <n v="1"/>
    <n v="27"/>
    <n v="0"/>
    <m/>
  </r>
  <r>
    <x v="180"/>
    <n v="2"/>
    <n v="27"/>
    <m/>
    <m/>
  </r>
  <r>
    <x v="181"/>
    <n v="3"/>
    <n v="27"/>
    <m/>
    <m/>
  </r>
  <r>
    <x v="182"/>
    <n v="4"/>
    <n v="27"/>
    <m/>
    <m/>
  </r>
  <r>
    <x v="183"/>
    <n v="5"/>
    <n v="27"/>
    <m/>
    <m/>
  </r>
  <r>
    <x v="184"/>
    <n v="6"/>
    <n v="27"/>
    <m/>
    <m/>
  </r>
  <r>
    <x v="185"/>
    <n v="7"/>
    <n v="27"/>
    <m/>
    <m/>
  </r>
  <r>
    <x v="186"/>
    <n v="1"/>
    <n v="28"/>
    <n v="0"/>
    <m/>
  </r>
  <r>
    <x v="187"/>
    <n v="2"/>
    <n v="28"/>
    <m/>
    <m/>
  </r>
  <r>
    <x v="188"/>
    <n v="3"/>
    <n v="28"/>
    <m/>
    <m/>
  </r>
  <r>
    <x v="189"/>
    <n v="4"/>
    <n v="28"/>
    <m/>
    <m/>
  </r>
  <r>
    <x v="190"/>
    <n v="5"/>
    <n v="28"/>
    <m/>
    <m/>
  </r>
  <r>
    <x v="191"/>
    <n v="6"/>
    <n v="28"/>
    <m/>
    <m/>
  </r>
  <r>
    <x v="192"/>
    <n v="7"/>
    <n v="28"/>
    <m/>
    <m/>
  </r>
  <r>
    <x v="193"/>
    <n v="1"/>
    <n v="29"/>
    <n v="0"/>
    <m/>
  </r>
  <r>
    <x v="194"/>
    <n v="2"/>
    <n v="29"/>
    <m/>
    <m/>
  </r>
  <r>
    <x v="195"/>
    <n v="3"/>
    <n v="29"/>
    <m/>
    <m/>
  </r>
  <r>
    <x v="196"/>
    <n v="4"/>
    <n v="29"/>
    <m/>
    <m/>
  </r>
  <r>
    <x v="197"/>
    <n v="5"/>
    <n v="29"/>
    <m/>
    <m/>
  </r>
  <r>
    <x v="198"/>
    <n v="6"/>
    <n v="29"/>
    <m/>
    <m/>
  </r>
  <r>
    <x v="199"/>
    <n v="7"/>
    <n v="29"/>
    <m/>
    <m/>
  </r>
  <r>
    <x v="200"/>
    <n v="1"/>
    <n v="30"/>
    <n v="0"/>
    <m/>
  </r>
  <r>
    <x v="201"/>
    <n v="2"/>
    <n v="30"/>
    <m/>
    <m/>
  </r>
  <r>
    <x v="202"/>
    <n v="3"/>
    <n v="30"/>
    <m/>
    <m/>
  </r>
  <r>
    <x v="203"/>
    <n v="4"/>
    <n v="30"/>
    <m/>
    <m/>
  </r>
  <r>
    <x v="204"/>
    <n v="5"/>
    <n v="30"/>
    <m/>
    <m/>
  </r>
  <r>
    <x v="205"/>
    <n v="6"/>
    <n v="30"/>
    <m/>
    <m/>
  </r>
  <r>
    <x v="206"/>
    <n v="7"/>
    <n v="30"/>
    <m/>
    <m/>
  </r>
  <r>
    <x v="207"/>
    <n v="1"/>
    <n v="31"/>
    <n v="0"/>
    <m/>
  </r>
  <r>
    <x v="208"/>
    <n v="2"/>
    <n v="31"/>
    <m/>
    <m/>
  </r>
  <r>
    <x v="209"/>
    <n v="3"/>
    <n v="31"/>
    <m/>
    <m/>
  </r>
  <r>
    <x v="210"/>
    <n v="4"/>
    <n v="31"/>
    <m/>
    <m/>
  </r>
  <r>
    <x v="211"/>
    <n v="5"/>
    <n v="31"/>
    <m/>
    <m/>
  </r>
  <r>
    <x v="212"/>
    <n v="6"/>
    <n v="31"/>
    <m/>
    <m/>
  </r>
  <r>
    <x v="213"/>
    <n v="7"/>
    <n v="31"/>
    <m/>
    <m/>
  </r>
  <r>
    <x v="214"/>
    <n v="1"/>
    <n v="32"/>
    <n v="0"/>
    <m/>
  </r>
  <r>
    <x v="215"/>
    <n v="2"/>
    <n v="32"/>
    <m/>
    <m/>
  </r>
  <r>
    <x v="216"/>
    <n v="3"/>
    <n v="32"/>
    <m/>
    <m/>
  </r>
  <r>
    <x v="217"/>
    <n v="4"/>
    <n v="32"/>
    <m/>
    <m/>
  </r>
  <r>
    <x v="218"/>
    <n v="5"/>
    <n v="32"/>
    <m/>
    <m/>
  </r>
  <r>
    <x v="219"/>
    <n v="6"/>
    <n v="32"/>
    <m/>
    <m/>
  </r>
  <r>
    <x v="220"/>
    <n v="7"/>
    <n v="32"/>
    <m/>
    <m/>
  </r>
  <r>
    <x v="221"/>
    <n v="1"/>
    <n v="33"/>
    <n v="0"/>
    <m/>
  </r>
  <r>
    <x v="222"/>
    <n v="2"/>
    <n v="33"/>
    <m/>
    <m/>
  </r>
  <r>
    <x v="223"/>
    <n v="3"/>
    <n v="33"/>
    <m/>
    <m/>
  </r>
  <r>
    <x v="224"/>
    <n v="4"/>
    <n v="33"/>
    <m/>
    <m/>
  </r>
  <r>
    <x v="225"/>
    <n v="5"/>
    <n v="33"/>
    <m/>
    <m/>
  </r>
  <r>
    <x v="226"/>
    <n v="6"/>
    <n v="33"/>
    <m/>
    <m/>
  </r>
  <r>
    <x v="227"/>
    <n v="7"/>
    <n v="33"/>
    <m/>
    <m/>
  </r>
  <r>
    <x v="228"/>
    <n v="1"/>
    <n v="34"/>
    <n v="0"/>
    <m/>
  </r>
  <r>
    <x v="229"/>
    <n v="2"/>
    <n v="34"/>
    <m/>
    <m/>
  </r>
  <r>
    <x v="230"/>
    <n v="3"/>
    <n v="34"/>
    <m/>
    <m/>
  </r>
  <r>
    <x v="231"/>
    <n v="4"/>
    <n v="34"/>
    <m/>
    <m/>
  </r>
  <r>
    <x v="232"/>
    <n v="5"/>
    <n v="34"/>
    <m/>
    <m/>
  </r>
  <r>
    <x v="233"/>
    <n v="6"/>
    <n v="34"/>
    <m/>
    <m/>
  </r>
  <r>
    <x v="234"/>
    <n v="7"/>
    <n v="34"/>
    <m/>
    <m/>
  </r>
  <r>
    <x v="235"/>
    <n v="1"/>
    <n v="35"/>
    <n v="0"/>
    <m/>
  </r>
  <r>
    <x v="236"/>
    <n v="2"/>
    <n v="35"/>
    <m/>
    <m/>
  </r>
  <r>
    <x v="237"/>
    <n v="3"/>
    <n v="35"/>
    <m/>
    <m/>
  </r>
  <r>
    <x v="238"/>
    <n v="4"/>
    <n v="35"/>
    <m/>
    <m/>
  </r>
  <r>
    <x v="239"/>
    <n v="5"/>
    <n v="35"/>
    <m/>
    <m/>
  </r>
  <r>
    <x v="240"/>
    <n v="6"/>
    <n v="35"/>
    <m/>
    <m/>
  </r>
  <r>
    <x v="241"/>
    <n v="7"/>
    <n v="35"/>
    <m/>
    <m/>
  </r>
  <r>
    <x v="242"/>
    <n v="1"/>
    <n v="36"/>
    <n v="0"/>
    <m/>
  </r>
  <r>
    <x v="243"/>
    <n v="2"/>
    <n v="36"/>
    <m/>
    <m/>
  </r>
  <r>
    <x v="244"/>
    <n v="3"/>
    <n v="36"/>
    <m/>
    <m/>
  </r>
  <r>
    <x v="245"/>
    <n v="4"/>
    <n v="36"/>
    <m/>
    <m/>
  </r>
  <r>
    <x v="246"/>
    <n v="5"/>
    <n v="36"/>
    <m/>
    <m/>
  </r>
  <r>
    <x v="247"/>
    <n v="6"/>
    <n v="36"/>
    <m/>
    <m/>
  </r>
  <r>
    <x v="248"/>
    <n v="7"/>
    <n v="36"/>
    <m/>
    <m/>
  </r>
  <r>
    <x v="249"/>
    <n v="1"/>
    <n v="37"/>
    <n v="0"/>
    <m/>
  </r>
  <r>
    <x v="250"/>
    <n v="2"/>
    <n v="37"/>
    <m/>
    <m/>
  </r>
  <r>
    <x v="251"/>
    <n v="3"/>
    <n v="37"/>
    <m/>
    <m/>
  </r>
  <r>
    <x v="252"/>
    <n v="4"/>
    <n v="37"/>
    <m/>
    <m/>
  </r>
  <r>
    <x v="253"/>
    <n v="5"/>
    <n v="37"/>
    <m/>
    <m/>
  </r>
  <r>
    <x v="254"/>
    <n v="6"/>
    <n v="37"/>
    <m/>
    <m/>
  </r>
  <r>
    <x v="255"/>
    <n v="7"/>
    <n v="37"/>
    <m/>
    <m/>
  </r>
  <r>
    <x v="256"/>
    <n v="1"/>
    <n v="38"/>
    <n v="0"/>
    <m/>
  </r>
  <r>
    <x v="257"/>
    <n v="2"/>
    <n v="38"/>
    <m/>
    <m/>
  </r>
  <r>
    <x v="258"/>
    <n v="3"/>
    <n v="38"/>
    <m/>
    <m/>
  </r>
  <r>
    <x v="259"/>
    <n v="4"/>
    <n v="38"/>
    <m/>
    <m/>
  </r>
  <r>
    <x v="260"/>
    <n v="5"/>
    <n v="38"/>
    <m/>
    <m/>
  </r>
  <r>
    <x v="261"/>
    <n v="6"/>
    <n v="38"/>
    <m/>
    <m/>
  </r>
  <r>
    <x v="262"/>
    <n v="7"/>
    <n v="38"/>
    <m/>
    <m/>
  </r>
  <r>
    <x v="263"/>
    <n v="1"/>
    <n v="39"/>
    <n v="0"/>
    <m/>
  </r>
  <r>
    <x v="264"/>
    <n v="2"/>
    <n v="39"/>
    <m/>
    <m/>
  </r>
  <r>
    <x v="265"/>
    <n v="3"/>
    <n v="39"/>
    <m/>
    <m/>
  </r>
  <r>
    <x v="266"/>
    <n v="4"/>
    <n v="39"/>
    <m/>
    <m/>
  </r>
  <r>
    <x v="267"/>
    <n v="5"/>
    <n v="39"/>
    <m/>
    <m/>
  </r>
  <r>
    <x v="268"/>
    <n v="6"/>
    <n v="39"/>
    <m/>
    <m/>
  </r>
  <r>
    <x v="269"/>
    <n v="7"/>
    <n v="39"/>
    <m/>
    <m/>
  </r>
  <r>
    <x v="270"/>
    <n v="1"/>
    <n v="40"/>
    <n v="0"/>
    <m/>
  </r>
  <r>
    <x v="271"/>
    <n v="2"/>
    <n v="40"/>
    <m/>
    <m/>
  </r>
  <r>
    <x v="272"/>
    <n v="3"/>
    <n v="40"/>
    <m/>
    <m/>
  </r>
  <r>
    <x v="273"/>
    <n v="4"/>
    <n v="40"/>
    <m/>
    <m/>
  </r>
  <r>
    <x v="274"/>
    <n v="5"/>
    <n v="40"/>
    <m/>
    <m/>
  </r>
  <r>
    <x v="275"/>
    <n v="6"/>
    <n v="40"/>
    <m/>
    <m/>
  </r>
  <r>
    <x v="276"/>
    <n v="7"/>
    <n v="40"/>
    <m/>
    <m/>
  </r>
  <r>
    <x v="277"/>
    <n v="1"/>
    <n v="41"/>
    <n v="0"/>
    <m/>
  </r>
  <r>
    <x v="278"/>
    <n v="2"/>
    <n v="41"/>
    <m/>
    <m/>
  </r>
  <r>
    <x v="279"/>
    <n v="3"/>
    <n v="41"/>
    <m/>
    <m/>
  </r>
  <r>
    <x v="280"/>
    <n v="4"/>
    <n v="41"/>
    <m/>
    <m/>
  </r>
  <r>
    <x v="281"/>
    <n v="5"/>
    <n v="41"/>
    <m/>
    <m/>
  </r>
  <r>
    <x v="282"/>
    <n v="6"/>
    <n v="41"/>
    <m/>
    <m/>
  </r>
  <r>
    <x v="283"/>
    <n v="7"/>
    <n v="41"/>
    <m/>
    <m/>
  </r>
  <r>
    <x v="284"/>
    <n v="1"/>
    <n v="42"/>
    <n v="0"/>
    <m/>
  </r>
  <r>
    <x v="285"/>
    <n v="2"/>
    <n v="42"/>
    <m/>
    <m/>
  </r>
  <r>
    <x v="286"/>
    <n v="3"/>
    <n v="42"/>
    <m/>
    <m/>
  </r>
  <r>
    <x v="287"/>
    <n v="4"/>
    <n v="42"/>
    <m/>
    <m/>
  </r>
  <r>
    <x v="288"/>
    <n v="5"/>
    <n v="42"/>
    <m/>
    <m/>
  </r>
  <r>
    <x v="289"/>
    <n v="6"/>
    <n v="42"/>
    <m/>
    <m/>
  </r>
  <r>
    <x v="290"/>
    <n v="7"/>
    <n v="42"/>
    <m/>
    <m/>
  </r>
  <r>
    <x v="291"/>
    <n v="1"/>
    <n v="43"/>
    <n v="0"/>
    <m/>
  </r>
  <r>
    <x v="292"/>
    <n v="2"/>
    <n v="43"/>
    <m/>
    <m/>
  </r>
  <r>
    <x v="293"/>
    <n v="3"/>
    <n v="43"/>
    <m/>
    <m/>
  </r>
  <r>
    <x v="294"/>
    <n v="4"/>
    <n v="43"/>
    <m/>
    <m/>
  </r>
  <r>
    <x v="295"/>
    <n v="5"/>
    <n v="43"/>
    <m/>
    <m/>
  </r>
  <r>
    <x v="296"/>
    <n v="6"/>
    <n v="43"/>
    <m/>
    <m/>
  </r>
  <r>
    <x v="297"/>
    <n v="7"/>
    <n v="43"/>
    <m/>
    <m/>
  </r>
  <r>
    <x v="298"/>
    <n v="1"/>
    <n v="44"/>
    <n v="0"/>
    <m/>
  </r>
  <r>
    <x v="299"/>
    <n v="2"/>
    <n v="44"/>
    <m/>
    <m/>
  </r>
  <r>
    <x v="300"/>
    <n v="3"/>
    <n v="44"/>
    <m/>
    <m/>
  </r>
  <r>
    <x v="301"/>
    <n v="4"/>
    <n v="44"/>
    <m/>
    <m/>
  </r>
  <r>
    <x v="302"/>
    <n v="5"/>
    <n v="44"/>
    <m/>
    <m/>
  </r>
  <r>
    <x v="303"/>
    <n v="6"/>
    <n v="44"/>
    <m/>
    <m/>
  </r>
  <r>
    <x v="304"/>
    <n v="7"/>
    <n v="44"/>
    <m/>
    <m/>
  </r>
  <r>
    <x v="305"/>
    <n v="1"/>
    <n v="45"/>
    <n v="0"/>
    <m/>
  </r>
  <r>
    <x v="306"/>
    <n v="2"/>
    <n v="45"/>
    <m/>
    <n v="0"/>
  </r>
  <r>
    <x v="307"/>
    <n v="3"/>
    <n v="45"/>
    <m/>
    <m/>
  </r>
  <r>
    <x v="308"/>
    <n v="4"/>
    <n v="45"/>
    <m/>
    <m/>
  </r>
  <r>
    <x v="309"/>
    <n v="5"/>
    <n v="45"/>
    <m/>
    <m/>
  </r>
  <r>
    <x v="310"/>
    <n v="6"/>
    <n v="45"/>
    <m/>
    <m/>
  </r>
  <r>
    <x v="311"/>
    <n v="7"/>
    <n v="45"/>
    <m/>
    <m/>
  </r>
  <r>
    <x v="312"/>
    <n v="1"/>
    <n v="46"/>
    <n v="0"/>
    <m/>
  </r>
  <r>
    <x v="313"/>
    <n v="2"/>
    <n v="46"/>
    <m/>
    <n v="0"/>
  </r>
  <r>
    <x v="314"/>
    <n v="3"/>
    <n v="46"/>
    <m/>
    <m/>
  </r>
  <r>
    <x v="315"/>
    <n v="4"/>
    <n v="46"/>
    <m/>
    <m/>
  </r>
  <r>
    <x v="316"/>
    <n v="5"/>
    <n v="46"/>
    <m/>
    <m/>
  </r>
  <r>
    <x v="317"/>
    <n v="6"/>
    <n v="46"/>
    <m/>
    <m/>
  </r>
  <r>
    <x v="318"/>
    <n v="7"/>
    <n v="46"/>
    <m/>
    <m/>
  </r>
  <r>
    <x v="319"/>
    <n v="1"/>
    <n v="47"/>
    <n v="0"/>
    <m/>
  </r>
  <r>
    <x v="320"/>
    <n v="2"/>
    <n v="47"/>
    <m/>
    <n v="0"/>
  </r>
  <r>
    <x v="321"/>
    <n v="3"/>
    <n v="47"/>
    <m/>
    <m/>
  </r>
  <r>
    <x v="322"/>
    <n v="4"/>
    <n v="47"/>
    <m/>
    <m/>
  </r>
  <r>
    <x v="323"/>
    <n v="5"/>
    <n v="47"/>
    <m/>
    <m/>
  </r>
  <r>
    <x v="324"/>
    <n v="6"/>
    <n v="47"/>
    <m/>
    <m/>
  </r>
  <r>
    <x v="325"/>
    <n v="7"/>
    <n v="47"/>
    <m/>
    <m/>
  </r>
  <r>
    <x v="326"/>
    <n v="1"/>
    <n v="48"/>
    <n v="0"/>
    <m/>
  </r>
  <r>
    <x v="327"/>
    <n v="2"/>
    <n v="48"/>
    <m/>
    <n v="0"/>
  </r>
  <r>
    <x v="328"/>
    <n v="3"/>
    <n v="48"/>
    <m/>
    <m/>
  </r>
  <r>
    <x v="329"/>
    <n v="4"/>
    <n v="48"/>
    <m/>
    <m/>
  </r>
  <r>
    <x v="330"/>
    <n v="5"/>
    <n v="48"/>
    <m/>
    <m/>
  </r>
  <r>
    <x v="331"/>
    <n v="6"/>
    <n v="48"/>
    <m/>
    <m/>
  </r>
  <r>
    <x v="332"/>
    <n v="7"/>
    <n v="48"/>
    <m/>
    <m/>
  </r>
  <r>
    <x v="333"/>
    <n v="1"/>
    <n v="49"/>
    <n v="0"/>
    <m/>
  </r>
  <r>
    <x v="334"/>
    <n v="2"/>
    <n v="49"/>
    <m/>
    <n v="0"/>
  </r>
  <r>
    <x v="335"/>
    <n v="3"/>
    <n v="49"/>
    <m/>
    <m/>
  </r>
  <r>
    <x v="336"/>
    <n v="4"/>
    <n v="49"/>
    <m/>
    <m/>
  </r>
  <r>
    <x v="337"/>
    <n v="5"/>
    <n v="49"/>
    <m/>
    <m/>
  </r>
  <r>
    <x v="338"/>
    <n v="6"/>
    <n v="49"/>
    <m/>
    <m/>
  </r>
  <r>
    <x v="339"/>
    <n v="7"/>
    <n v="49"/>
    <m/>
    <m/>
  </r>
  <r>
    <x v="340"/>
    <n v="1"/>
    <n v="50"/>
    <n v="0"/>
    <m/>
  </r>
  <r>
    <x v="341"/>
    <n v="2"/>
    <n v="50"/>
    <m/>
    <n v="0"/>
  </r>
  <r>
    <x v="342"/>
    <n v="3"/>
    <n v="50"/>
    <m/>
    <m/>
  </r>
  <r>
    <x v="343"/>
    <n v="4"/>
    <n v="50"/>
    <m/>
    <m/>
  </r>
  <r>
    <x v="344"/>
    <n v="5"/>
    <n v="50"/>
    <m/>
    <m/>
  </r>
  <r>
    <x v="345"/>
    <n v="6"/>
    <n v="50"/>
    <m/>
    <m/>
  </r>
  <r>
    <x v="346"/>
    <n v="7"/>
    <n v="50"/>
    <m/>
    <m/>
  </r>
  <r>
    <x v="347"/>
    <n v="1"/>
    <n v="51"/>
    <n v="0"/>
    <m/>
  </r>
  <r>
    <x v="348"/>
    <n v="2"/>
    <n v="51"/>
    <m/>
    <n v="0"/>
  </r>
  <r>
    <x v="349"/>
    <n v="3"/>
    <n v="51"/>
    <m/>
    <m/>
  </r>
  <r>
    <x v="350"/>
    <n v="4"/>
    <n v="51"/>
    <m/>
    <m/>
  </r>
  <r>
    <x v="351"/>
    <n v="5"/>
    <n v="51"/>
    <m/>
    <m/>
  </r>
  <r>
    <x v="352"/>
    <n v="6"/>
    <n v="51"/>
    <m/>
    <m/>
  </r>
  <r>
    <x v="353"/>
    <n v="7"/>
    <n v="51"/>
    <m/>
    <m/>
  </r>
  <r>
    <x v="354"/>
    <n v="1"/>
    <n v="52"/>
    <n v="0"/>
    <m/>
  </r>
  <r>
    <x v="355"/>
    <n v="2"/>
    <n v="52"/>
    <m/>
    <n v="0"/>
  </r>
  <r>
    <x v="356"/>
    <n v="3"/>
    <n v="52"/>
    <m/>
    <m/>
  </r>
  <r>
    <x v="357"/>
    <n v="4"/>
    <n v="52"/>
    <m/>
    <m/>
  </r>
  <r>
    <x v="358"/>
    <n v="5"/>
    <n v="52"/>
    <m/>
    <m/>
  </r>
  <r>
    <x v="359"/>
    <n v="6"/>
    <n v="52"/>
    <m/>
    <m/>
  </r>
  <r>
    <x v="360"/>
    <n v="7"/>
    <n v="52"/>
    <m/>
    <m/>
  </r>
  <r>
    <x v="361"/>
    <n v="1"/>
    <n v="53"/>
    <n v="0"/>
    <m/>
  </r>
  <r>
    <x v="362"/>
    <n v="2"/>
    <n v="53"/>
    <m/>
    <n v="0"/>
  </r>
  <r>
    <x v="363"/>
    <n v="3"/>
    <n v="53"/>
    <m/>
    <m/>
  </r>
  <r>
    <x v="364"/>
    <n v="4"/>
    <n v="53"/>
    <m/>
    <m/>
  </r>
  <r>
    <x v="365"/>
    <n v="5"/>
    <n v="5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D12" firstHeaderRow="1" firstDataRow="2" firstDataCol="1" rowPageCount="1" colPageCount="1"/>
  <pivotFields count="20">
    <pivotField axis="axisRow" dataField="1" showAll="0">
      <items count="7">
        <item x="4"/>
        <item x="2"/>
        <item x="3"/>
        <item x="1"/>
        <item x="5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axis="axisCol" showAll="0">
      <items count="3">
        <item x="1"/>
        <item x="0"/>
        <item t="default"/>
      </items>
    </pivotField>
    <pivotField showAll="0">
      <items count="3">
        <item x="1"/>
        <item x="0"/>
        <item t="default"/>
      </items>
    </pivotField>
    <pivotField axis="axisPage" showAll="0">
      <items count="4">
        <item m="1" x="2"/>
        <item x="0"/>
        <item x="1"/>
        <item t="default"/>
      </items>
    </pivotField>
    <pivotField showAll="0"/>
    <pivotField axis="axisRow" numFmtId="14" showAll="0">
      <items count="5">
        <item x="0"/>
        <item sd="0" x="1"/>
        <item sd="0" x="2"/>
        <item sd="0" x="3"/>
        <item t="default" sd="0"/>
      </items>
    </pivotField>
    <pivotField numFmtId="14" showAll="0" defaultSubtotal="0"/>
    <pivotField numFmtId="14" showAll="0"/>
    <pivotField numFmtId="14" showAll="0" defaultSubtotal="0"/>
    <pivotField showAll="0"/>
    <pivotField numFmtId="14" showAll="0" defaultSubtotal="0"/>
    <pivotField showAll="0"/>
  </pivotFields>
  <rowFields count="2">
    <field x="13"/>
    <field x="0"/>
  </rowFields>
  <rowItems count="7">
    <i>
      <x/>
    </i>
    <i r="1">
      <x v="3"/>
    </i>
    <i r="1">
      <x v="5"/>
    </i>
    <i>
      <x v="1"/>
    </i>
    <i>
      <x v="2"/>
    </i>
    <i>
      <x v="3"/>
    </i>
    <i t="grand">
      <x/>
    </i>
  </rowItems>
  <colFields count="1">
    <field x="9"/>
  </colFields>
  <colItems count="3">
    <i>
      <x/>
    </i>
    <i>
      <x v="1"/>
    </i>
    <i t="grand">
      <x/>
    </i>
  </colItems>
  <pageFields count="1">
    <pageField fld="11" hier="-1"/>
  </pageFields>
  <dataFields count="1">
    <dataField name="Nombre de Nom" fld="0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outline="1" outlineData="1" multipleFieldFilters="0">
  <location ref="A3:C18" firstHeaderRow="1" firstDataRow="2" firstDataCol="1"/>
  <pivotFields count="5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 defaultSubtotal="0"/>
    <pivotField dataField="1" showAll="0" defaultSubtotal="0"/>
    <pivotField dataField="1" showAl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ombre de curiste " fld="4" baseField="0" baseItem="0"/>
    <dataField name="Somme de Cumulé sur 3 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32" totalsRowShown="0">
  <autoFilter ref="A1:E32"/>
  <tableColumns count="5">
    <tableColumn id="1" name="Date" dataDxfId="0"/>
    <tableColumn id="2" name="selec"/>
    <tableColumn id="3" name="Semaine"/>
    <tableColumn id="4" name="Cumulé sur 3 s"/>
    <tableColumn id="5" name="Nombre de curiste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T12"/>
  <sheetViews>
    <sheetView workbookViewId="0">
      <pane xSplit="1" topLeftCell="J1" activePane="topRight" state="frozen"/>
      <selection pane="topRight" activeCell="R13" sqref="R13"/>
    </sheetView>
  </sheetViews>
  <sheetFormatPr baseColWidth="10" defaultRowHeight="14.4"/>
  <cols>
    <col min="1" max="1" width="14.6640625" bestFit="1" customWidth="1"/>
    <col min="3" max="3" width="16.109375" bestFit="1" customWidth="1"/>
    <col min="4" max="4" width="28.21875" bestFit="1" customWidth="1"/>
    <col min="7" max="7" width="15.109375" bestFit="1" customWidth="1"/>
    <col min="8" max="9" width="15.109375" customWidth="1"/>
    <col min="10" max="10" width="18.77734375" bestFit="1" customWidth="1"/>
    <col min="11" max="11" width="16.5546875" bestFit="1" customWidth="1"/>
    <col min="13" max="13" width="19.5546875" bestFit="1" customWidth="1"/>
    <col min="15" max="15" width="18.77734375" bestFit="1" customWidth="1"/>
    <col min="17" max="17" width="18.77734375" bestFit="1" customWidth="1"/>
    <col min="19" max="19" width="16.21875" bestFit="1" customWidth="1"/>
    <col min="20" max="20" width="13.77734375" bestFit="1" customWidth="1"/>
  </cols>
  <sheetData>
    <row r="1" spans="1:20">
      <c r="A1" s="52" t="s">
        <v>117</v>
      </c>
      <c r="B1" s="52" t="s">
        <v>19</v>
      </c>
      <c r="C1" s="52" t="s">
        <v>118</v>
      </c>
      <c r="D1" s="52" t="s">
        <v>119</v>
      </c>
      <c r="E1" s="52" t="s">
        <v>120</v>
      </c>
      <c r="F1" s="52" t="s">
        <v>121</v>
      </c>
      <c r="G1" s="52" t="s">
        <v>122</v>
      </c>
      <c r="H1" s="52" t="s">
        <v>161</v>
      </c>
      <c r="I1" s="52" t="s">
        <v>162</v>
      </c>
      <c r="J1" s="52" t="s">
        <v>150</v>
      </c>
      <c r="K1" s="52" t="s">
        <v>145</v>
      </c>
      <c r="L1" s="52" t="s">
        <v>146</v>
      </c>
      <c r="M1" s="52" t="s">
        <v>147</v>
      </c>
      <c r="N1" s="52" t="s">
        <v>123</v>
      </c>
      <c r="O1" s="52" t="s">
        <v>155</v>
      </c>
      <c r="P1" s="52" t="s">
        <v>124</v>
      </c>
      <c r="Q1" s="52" t="s">
        <v>156</v>
      </c>
      <c r="R1" s="52" t="s">
        <v>136</v>
      </c>
      <c r="S1" s="52" t="s">
        <v>157</v>
      </c>
      <c r="T1" s="52" t="s">
        <v>125</v>
      </c>
    </row>
    <row r="2" spans="1:20">
      <c r="A2" t="s">
        <v>126</v>
      </c>
      <c r="B2" t="s">
        <v>127</v>
      </c>
      <c r="C2" s="1">
        <v>30403</v>
      </c>
      <c r="D2" t="s">
        <v>128</v>
      </c>
      <c r="H2" t="s">
        <v>158</v>
      </c>
      <c r="J2" t="s">
        <v>143</v>
      </c>
      <c r="K2" t="s">
        <v>148</v>
      </c>
      <c r="L2">
        <v>5</v>
      </c>
      <c r="M2" t="s">
        <v>148</v>
      </c>
      <c r="N2" s="1">
        <v>41519</v>
      </c>
      <c r="O2" s="53">
        <f>+N2+20</f>
        <v>41539</v>
      </c>
      <c r="P2" s="1">
        <v>41883</v>
      </c>
      <c r="Q2" s="53">
        <f>+P2+20</f>
        <v>41903</v>
      </c>
      <c r="R2" s="1">
        <v>42254</v>
      </c>
      <c r="S2" s="53">
        <f>+R2+20</f>
        <v>42274</v>
      </c>
    </row>
    <row r="3" spans="1:20">
      <c r="A3" t="s">
        <v>129</v>
      </c>
      <c r="B3" t="s">
        <v>130</v>
      </c>
      <c r="H3" t="s">
        <v>159</v>
      </c>
      <c r="J3" t="s">
        <v>144</v>
      </c>
      <c r="K3" t="s">
        <v>149</v>
      </c>
      <c r="L3">
        <v>1</v>
      </c>
      <c r="M3" t="s">
        <v>148</v>
      </c>
      <c r="N3" s="1">
        <v>41519</v>
      </c>
      <c r="O3" s="53">
        <f t="shared" ref="O3:O12" si="0">+N3+20</f>
        <v>41539</v>
      </c>
      <c r="P3" s="1">
        <v>41890</v>
      </c>
      <c r="Q3" s="53">
        <f t="shared" ref="Q3:Q12" si="1">+P3+20</f>
        <v>41910</v>
      </c>
      <c r="R3" s="1">
        <v>42254</v>
      </c>
      <c r="S3" s="53">
        <f t="shared" ref="S3:S12" si="2">+R3+20</f>
        <v>42274</v>
      </c>
    </row>
    <row r="4" spans="1:20">
      <c r="A4" t="s">
        <v>129</v>
      </c>
      <c r="B4" t="s">
        <v>131</v>
      </c>
      <c r="H4" t="s">
        <v>160</v>
      </c>
      <c r="J4" t="s">
        <v>144</v>
      </c>
      <c r="K4" t="s">
        <v>148</v>
      </c>
      <c r="L4">
        <v>1</v>
      </c>
      <c r="M4" t="s">
        <v>149</v>
      </c>
      <c r="N4" s="1">
        <v>41524</v>
      </c>
      <c r="O4" s="53">
        <f t="shared" si="0"/>
        <v>41544</v>
      </c>
      <c r="P4" s="1">
        <v>41897</v>
      </c>
      <c r="Q4" s="53">
        <f t="shared" si="1"/>
        <v>41917</v>
      </c>
      <c r="R4" s="1">
        <v>42261</v>
      </c>
      <c r="S4" s="53">
        <f t="shared" si="2"/>
        <v>42281</v>
      </c>
    </row>
    <row r="5" spans="1:20">
      <c r="A5" t="s">
        <v>129</v>
      </c>
      <c r="B5" t="s">
        <v>132</v>
      </c>
      <c r="H5" t="s">
        <v>158</v>
      </c>
      <c r="J5" t="s">
        <v>144</v>
      </c>
      <c r="K5" t="s">
        <v>149</v>
      </c>
      <c r="L5">
        <v>1</v>
      </c>
      <c r="M5" t="s">
        <v>149</v>
      </c>
      <c r="N5" s="1">
        <v>41524</v>
      </c>
      <c r="O5" s="53">
        <f t="shared" si="0"/>
        <v>41544</v>
      </c>
      <c r="P5" s="1">
        <v>41897</v>
      </c>
      <c r="Q5" s="53">
        <f t="shared" si="1"/>
        <v>41917</v>
      </c>
      <c r="R5" s="1">
        <v>42261</v>
      </c>
      <c r="S5" s="53">
        <f t="shared" si="2"/>
        <v>42281</v>
      </c>
    </row>
    <row r="6" spans="1:20">
      <c r="A6" t="s">
        <v>133</v>
      </c>
      <c r="B6" t="s">
        <v>130</v>
      </c>
      <c r="H6" t="s">
        <v>158</v>
      </c>
      <c r="J6" t="s">
        <v>143</v>
      </c>
      <c r="K6" t="s">
        <v>148</v>
      </c>
      <c r="L6">
        <v>5</v>
      </c>
      <c r="M6" t="s">
        <v>149</v>
      </c>
      <c r="N6" s="1">
        <v>41554</v>
      </c>
      <c r="O6" s="53">
        <f t="shared" si="0"/>
        <v>41574</v>
      </c>
      <c r="P6" s="1">
        <v>41918</v>
      </c>
      <c r="Q6" s="53">
        <f t="shared" si="1"/>
        <v>41938</v>
      </c>
      <c r="R6" s="1">
        <v>42268</v>
      </c>
      <c r="S6" s="53">
        <f t="shared" si="2"/>
        <v>42288</v>
      </c>
    </row>
    <row r="7" spans="1:20">
      <c r="A7" t="s">
        <v>134</v>
      </c>
      <c r="B7" t="s">
        <v>135</v>
      </c>
      <c r="H7" t="s">
        <v>159</v>
      </c>
      <c r="J7" t="s">
        <v>143</v>
      </c>
      <c r="K7" t="s">
        <v>148</v>
      </c>
      <c r="L7">
        <v>5</v>
      </c>
      <c r="M7" t="s">
        <v>149</v>
      </c>
      <c r="N7" s="1">
        <v>41554</v>
      </c>
      <c r="O7" s="53">
        <f t="shared" si="0"/>
        <v>41574</v>
      </c>
      <c r="P7" s="1">
        <v>41918</v>
      </c>
      <c r="Q7" s="53">
        <f t="shared" si="1"/>
        <v>41938</v>
      </c>
      <c r="R7" s="1">
        <v>42268</v>
      </c>
      <c r="S7" s="53">
        <f t="shared" si="2"/>
        <v>42288</v>
      </c>
    </row>
    <row r="8" spans="1:20">
      <c r="A8" t="s">
        <v>151</v>
      </c>
      <c r="B8" t="s">
        <v>153</v>
      </c>
      <c r="H8" t="s">
        <v>160</v>
      </c>
      <c r="J8" t="s">
        <v>143</v>
      </c>
      <c r="K8" t="s">
        <v>148</v>
      </c>
      <c r="L8">
        <v>5</v>
      </c>
      <c r="M8" t="s">
        <v>149</v>
      </c>
      <c r="N8" s="1">
        <v>41561</v>
      </c>
      <c r="O8" s="53">
        <f t="shared" si="0"/>
        <v>41581</v>
      </c>
      <c r="P8" s="1">
        <v>41925</v>
      </c>
      <c r="Q8" s="53">
        <f t="shared" si="1"/>
        <v>41945</v>
      </c>
      <c r="R8" s="1">
        <v>42275</v>
      </c>
      <c r="S8" s="53">
        <f t="shared" si="2"/>
        <v>42295</v>
      </c>
    </row>
    <row r="9" spans="1:20">
      <c r="A9" t="s">
        <v>152</v>
      </c>
      <c r="B9" t="s">
        <v>154</v>
      </c>
      <c r="H9" t="s">
        <v>158</v>
      </c>
      <c r="J9" t="s">
        <v>143</v>
      </c>
      <c r="K9" t="s">
        <v>148</v>
      </c>
      <c r="L9">
        <v>5</v>
      </c>
      <c r="M9" t="s">
        <v>149</v>
      </c>
      <c r="N9" s="1">
        <v>41561</v>
      </c>
      <c r="O9" s="53">
        <f t="shared" si="0"/>
        <v>41581</v>
      </c>
      <c r="P9" s="1">
        <v>41925</v>
      </c>
      <c r="Q9" s="53">
        <f t="shared" si="1"/>
        <v>41945</v>
      </c>
      <c r="R9" s="1">
        <v>42275</v>
      </c>
      <c r="S9" s="53">
        <f t="shared" si="2"/>
        <v>42295</v>
      </c>
    </row>
    <row r="10" spans="1:20">
      <c r="A10" t="s">
        <v>166</v>
      </c>
      <c r="B10" t="s">
        <v>167</v>
      </c>
      <c r="H10" t="s">
        <v>158</v>
      </c>
      <c r="J10" t="s">
        <v>143</v>
      </c>
      <c r="K10" t="s">
        <v>149</v>
      </c>
      <c r="L10">
        <v>5</v>
      </c>
      <c r="M10" t="s">
        <v>148</v>
      </c>
      <c r="N10" s="1">
        <v>41568</v>
      </c>
      <c r="O10" s="53">
        <f t="shared" si="0"/>
        <v>41588</v>
      </c>
      <c r="P10" s="1">
        <v>41932</v>
      </c>
      <c r="Q10" s="53">
        <f t="shared" si="1"/>
        <v>41952</v>
      </c>
      <c r="R10" s="1">
        <v>42282</v>
      </c>
      <c r="S10" s="53">
        <f t="shared" si="2"/>
        <v>42302</v>
      </c>
    </row>
    <row r="11" spans="1:20">
      <c r="A11" t="s">
        <v>168</v>
      </c>
      <c r="B11" t="s">
        <v>169</v>
      </c>
      <c r="H11" t="s">
        <v>160</v>
      </c>
      <c r="J11" t="s">
        <v>143</v>
      </c>
      <c r="K11" t="s">
        <v>149</v>
      </c>
      <c r="L11">
        <v>5</v>
      </c>
      <c r="M11" t="s">
        <v>149</v>
      </c>
      <c r="N11" s="1">
        <v>41568</v>
      </c>
      <c r="O11" s="53">
        <f t="shared" si="0"/>
        <v>41588</v>
      </c>
      <c r="P11" s="1">
        <v>41932</v>
      </c>
      <c r="Q11" s="53">
        <f t="shared" si="1"/>
        <v>41952</v>
      </c>
      <c r="R11" s="1">
        <v>42282</v>
      </c>
      <c r="S11" s="53">
        <f t="shared" si="2"/>
        <v>42302</v>
      </c>
    </row>
    <row r="12" spans="1:20">
      <c r="A12" t="s">
        <v>170</v>
      </c>
      <c r="B12" t="s">
        <v>171</v>
      </c>
      <c r="H12" t="s">
        <v>160</v>
      </c>
      <c r="J12" t="s">
        <v>144</v>
      </c>
      <c r="K12" t="s">
        <v>149</v>
      </c>
      <c r="L12">
        <v>1</v>
      </c>
      <c r="M12" t="s">
        <v>149</v>
      </c>
      <c r="N12" s="1">
        <v>41568</v>
      </c>
      <c r="O12" s="53">
        <f t="shared" si="0"/>
        <v>41588</v>
      </c>
      <c r="P12" s="1">
        <v>41932</v>
      </c>
      <c r="Q12" s="53">
        <f t="shared" si="1"/>
        <v>41952</v>
      </c>
      <c r="R12" s="1">
        <v>42282</v>
      </c>
      <c r="S12" s="53">
        <f t="shared" si="2"/>
        <v>42302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12"/>
  <sheetViews>
    <sheetView tabSelected="1" workbookViewId="0">
      <selection activeCell="I26" sqref="I26"/>
    </sheetView>
  </sheetViews>
  <sheetFormatPr baseColWidth="10" defaultRowHeight="14.4"/>
  <cols>
    <col min="1" max="1" width="19.5546875" customWidth="1"/>
    <col min="2" max="2" width="22.33203125" customWidth="1"/>
    <col min="3" max="3" width="13.88671875" customWidth="1"/>
    <col min="4" max="4" width="11.88671875" customWidth="1"/>
    <col min="5" max="5" width="15.88671875" bestFit="1" customWidth="1"/>
    <col min="6" max="6" width="18.6640625" bestFit="1" customWidth="1"/>
    <col min="7" max="7" width="11.88671875" bestFit="1" customWidth="1"/>
  </cols>
  <sheetData>
    <row r="2" spans="1:4">
      <c r="A2" s="25" t="s">
        <v>146</v>
      </c>
      <c r="B2" t="s">
        <v>163</v>
      </c>
    </row>
    <row r="4" spans="1:4">
      <c r="A4" s="25" t="s">
        <v>164</v>
      </c>
      <c r="B4" s="25" t="s">
        <v>172</v>
      </c>
    </row>
    <row r="5" spans="1:4">
      <c r="A5" s="25" t="s">
        <v>28</v>
      </c>
      <c r="B5" t="s">
        <v>144</v>
      </c>
      <c r="C5" t="s">
        <v>143</v>
      </c>
      <c r="D5" t="s">
        <v>30</v>
      </c>
    </row>
    <row r="6" spans="1:4">
      <c r="A6" s="54">
        <v>41519</v>
      </c>
      <c r="B6" s="16">
        <v>1</v>
      </c>
      <c r="C6" s="16">
        <v>1</v>
      </c>
      <c r="D6" s="16">
        <v>2</v>
      </c>
    </row>
    <row r="7" spans="1:4">
      <c r="A7" s="51" t="s">
        <v>129</v>
      </c>
      <c r="B7" s="16">
        <v>1</v>
      </c>
      <c r="C7" s="16"/>
      <c r="D7" s="16">
        <v>1</v>
      </c>
    </row>
    <row r="8" spans="1:4">
      <c r="A8" s="51" t="s">
        <v>126</v>
      </c>
      <c r="B8" s="16"/>
      <c r="C8" s="16">
        <v>1</v>
      </c>
      <c r="D8" s="16">
        <v>1</v>
      </c>
    </row>
    <row r="9" spans="1:4">
      <c r="A9" s="54">
        <v>41524</v>
      </c>
      <c r="B9" s="16">
        <v>2</v>
      </c>
      <c r="C9" s="16"/>
      <c r="D9" s="16">
        <v>2</v>
      </c>
    </row>
    <row r="10" spans="1:4">
      <c r="A10" s="54">
        <v>41554</v>
      </c>
      <c r="B10" s="16"/>
      <c r="C10" s="16">
        <v>2</v>
      </c>
      <c r="D10" s="16">
        <v>2</v>
      </c>
    </row>
    <row r="11" spans="1:4">
      <c r="A11" s="54">
        <v>41561</v>
      </c>
      <c r="B11" s="16"/>
      <c r="C11" s="16">
        <v>2</v>
      </c>
      <c r="D11" s="16">
        <v>2</v>
      </c>
    </row>
    <row r="12" spans="1:4">
      <c r="A12" s="54" t="s">
        <v>30</v>
      </c>
      <c r="B12" s="16">
        <v>3</v>
      </c>
      <c r="C12" s="16">
        <v>5</v>
      </c>
      <c r="D12" s="16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J14"/>
  <sheetViews>
    <sheetView workbookViewId="0">
      <selection activeCell="K12" sqref="K12"/>
    </sheetView>
  </sheetViews>
  <sheetFormatPr baseColWidth="10" defaultRowHeight="14.4"/>
  <cols>
    <col min="1" max="1" width="12.33203125" bestFit="1" customWidth="1"/>
    <col min="2" max="2" width="23.88671875" bestFit="1" customWidth="1"/>
    <col min="3" max="3" width="22.44140625" bestFit="1" customWidth="1"/>
    <col min="4" max="4" width="33.21875" bestFit="1" customWidth="1"/>
    <col min="5" max="5" width="22.6640625" bestFit="1" customWidth="1"/>
  </cols>
  <sheetData>
    <row r="1" spans="1:10">
      <c r="C1" s="55" t="s">
        <v>48</v>
      </c>
      <c r="D1" s="56"/>
      <c r="E1" s="56"/>
      <c r="F1" s="57"/>
    </row>
    <row r="2" spans="1:10">
      <c r="C2" s="58"/>
      <c r="D2" s="59"/>
      <c r="E2" s="59"/>
      <c r="F2" s="60"/>
    </row>
    <row r="3" spans="1:10" ht="15" thickBot="1">
      <c r="C3" s="61"/>
      <c r="D3" s="62"/>
      <c r="E3" s="62"/>
      <c r="F3" s="63"/>
    </row>
    <row r="5" spans="1:10" ht="15" thickBot="1"/>
    <row r="6" spans="1:10" ht="15" thickBot="1">
      <c r="A6" s="14" t="s">
        <v>17</v>
      </c>
      <c r="B6" s="15" t="s">
        <v>8</v>
      </c>
      <c r="C6" s="15" t="s">
        <v>9</v>
      </c>
      <c r="D6" s="15" t="s">
        <v>49</v>
      </c>
      <c r="E6" s="15" t="s">
        <v>50</v>
      </c>
    </row>
    <row r="7" spans="1:10">
      <c r="A7" s="3">
        <v>1</v>
      </c>
      <c r="B7" s="9" t="s">
        <v>10</v>
      </c>
      <c r="C7" s="8" t="s">
        <v>12</v>
      </c>
      <c r="D7" s="10">
        <f>378.25+211.6</f>
        <v>589.85</v>
      </c>
      <c r="E7" s="28">
        <f>392.28+219.45</f>
        <v>611.73</v>
      </c>
    </row>
    <row r="8" spans="1:10">
      <c r="A8" s="3">
        <v>2</v>
      </c>
      <c r="B8" s="9" t="s">
        <v>10</v>
      </c>
      <c r="C8" s="2" t="s">
        <v>11</v>
      </c>
      <c r="D8" s="10">
        <f>441.29+105.72</f>
        <v>547.01</v>
      </c>
      <c r="E8" s="29">
        <f>457.66+109.64</f>
        <v>567.30000000000007</v>
      </c>
      <c r="J8" s="2"/>
    </row>
    <row r="9" spans="1:10">
      <c r="A9" s="3">
        <v>3</v>
      </c>
      <c r="B9" s="9" t="s">
        <v>10</v>
      </c>
      <c r="C9" s="8" t="s">
        <v>13</v>
      </c>
      <c r="D9" s="10">
        <v>472.8</v>
      </c>
      <c r="E9" s="29">
        <v>490.34</v>
      </c>
    </row>
    <row r="10" spans="1:10">
      <c r="A10" s="3">
        <v>4</v>
      </c>
      <c r="B10" s="9" t="s">
        <v>16</v>
      </c>
      <c r="C10" s="9" t="s">
        <v>15</v>
      </c>
      <c r="D10" s="4">
        <f>472.8+236.39</f>
        <v>709.19</v>
      </c>
      <c r="E10" s="29">
        <f>490.34+245.16</f>
        <v>735.5</v>
      </c>
    </row>
    <row r="11" spans="1:10">
      <c r="A11" s="3">
        <v>5</v>
      </c>
      <c r="B11" s="9" t="s">
        <v>5</v>
      </c>
      <c r="C11" s="8" t="s">
        <v>12</v>
      </c>
      <c r="D11" s="10">
        <f>408.34+211.6</f>
        <v>619.93999999999994</v>
      </c>
      <c r="E11" s="29">
        <f>423.49+219.45</f>
        <v>642.94000000000005</v>
      </c>
    </row>
    <row r="12" spans="1:10">
      <c r="A12" s="3">
        <v>6</v>
      </c>
      <c r="B12" s="9" t="str">
        <f>+B11</f>
        <v>Rhumatologie</v>
      </c>
      <c r="C12" s="9" t="s">
        <v>11</v>
      </c>
      <c r="D12" s="4">
        <f>476.41+105.72</f>
        <v>582.13</v>
      </c>
      <c r="E12" s="29">
        <f>494.08+109.64</f>
        <v>603.72</v>
      </c>
    </row>
    <row r="13" spans="1:10">
      <c r="A13" s="3">
        <v>7</v>
      </c>
      <c r="B13" s="9" t="s">
        <v>5</v>
      </c>
      <c r="C13" s="2" t="s">
        <v>13</v>
      </c>
      <c r="D13" s="10">
        <v>510.51</v>
      </c>
      <c r="E13" s="29">
        <v>529.45000000000005</v>
      </c>
    </row>
    <row r="14" spans="1:10" ht="15" thickBot="1">
      <c r="A14" s="5">
        <v>8</v>
      </c>
      <c r="B14" s="13" t="s">
        <v>14</v>
      </c>
      <c r="C14" s="6" t="s">
        <v>15</v>
      </c>
      <c r="D14" s="11">
        <f>510.52+255.25</f>
        <v>765.77</v>
      </c>
      <c r="E14" s="30">
        <f>529.45+264.72</f>
        <v>794.17000000000007</v>
      </c>
    </row>
  </sheetData>
  <autoFilter ref="A6:E6"/>
  <mergeCells count="1">
    <mergeCell ref="C1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M79"/>
  <sheetViews>
    <sheetView workbookViewId="0">
      <selection activeCell="E30" sqref="E30"/>
    </sheetView>
  </sheetViews>
  <sheetFormatPr baseColWidth="10" defaultRowHeight="14.4"/>
  <cols>
    <col min="1" max="1" width="36.109375" bestFit="1" customWidth="1"/>
  </cols>
  <sheetData>
    <row r="1" spans="1:13" ht="15" thickBot="1"/>
    <row r="2" spans="1:13" ht="15" thickBot="1">
      <c r="A2" s="37"/>
      <c r="B2" s="45" t="s">
        <v>68</v>
      </c>
      <c r="C2" s="38" t="s">
        <v>57</v>
      </c>
      <c r="D2" s="45" t="s">
        <v>58</v>
      </c>
      <c r="E2" s="38" t="s">
        <v>59</v>
      </c>
      <c r="F2" s="45" t="s">
        <v>60</v>
      </c>
      <c r="G2" s="38" t="s">
        <v>61</v>
      </c>
      <c r="H2" s="45" t="s">
        <v>62</v>
      </c>
      <c r="I2" s="38" t="s">
        <v>63</v>
      </c>
      <c r="J2" s="45" t="s">
        <v>64</v>
      </c>
      <c r="K2" s="38" t="s">
        <v>65</v>
      </c>
      <c r="L2" s="45" t="s">
        <v>66</v>
      </c>
      <c r="M2" s="39" t="s">
        <v>67</v>
      </c>
    </row>
    <row r="3" spans="1:13">
      <c r="A3" s="31" t="s">
        <v>51</v>
      </c>
      <c r="B3" s="46"/>
      <c r="C3" s="32"/>
      <c r="D3" s="46"/>
      <c r="E3" s="32"/>
      <c r="F3" s="46"/>
      <c r="G3" s="32"/>
      <c r="H3" s="46"/>
      <c r="I3" s="32"/>
      <c r="J3" s="46"/>
      <c r="K3" s="32"/>
      <c r="L3" s="46"/>
      <c r="M3" s="33"/>
    </row>
    <row r="4" spans="1:13" ht="15" thickBot="1">
      <c r="A4" s="34"/>
      <c r="B4" s="29"/>
      <c r="C4" s="2"/>
      <c r="D4" s="29"/>
      <c r="E4" s="2"/>
      <c r="F4" s="29"/>
      <c r="G4" s="2"/>
      <c r="H4" s="29"/>
      <c r="I4" s="2"/>
      <c r="J4" s="29"/>
      <c r="K4" s="2"/>
      <c r="L4" s="29"/>
      <c r="M4" s="4"/>
    </row>
    <row r="5" spans="1:13" ht="15" thickBot="1">
      <c r="A5" s="40" t="s">
        <v>55</v>
      </c>
      <c r="B5" s="48">
        <f>+B7+B12+B13</f>
        <v>0</v>
      </c>
      <c r="C5" s="43">
        <f t="shared" ref="C5:M5" si="0">+C7+C12+C13</f>
        <v>0</v>
      </c>
      <c r="D5" s="48">
        <f t="shared" si="0"/>
        <v>0</v>
      </c>
      <c r="E5" s="43">
        <f t="shared" si="0"/>
        <v>0</v>
      </c>
      <c r="F5" s="48">
        <f t="shared" si="0"/>
        <v>0</v>
      </c>
      <c r="G5" s="43">
        <f t="shared" si="0"/>
        <v>0</v>
      </c>
      <c r="H5" s="48">
        <f t="shared" si="0"/>
        <v>0</v>
      </c>
      <c r="I5" s="43">
        <f t="shared" si="0"/>
        <v>0</v>
      </c>
      <c r="J5" s="48">
        <f t="shared" si="0"/>
        <v>0</v>
      </c>
      <c r="K5" s="43">
        <f t="shared" si="0"/>
        <v>0</v>
      </c>
      <c r="L5" s="48">
        <f t="shared" si="0"/>
        <v>0</v>
      </c>
      <c r="M5" s="44">
        <f t="shared" si="0"/>
        <v>0</v>
      </c>
    </row>
    <row r="6" spans="1:13" ht="15" thickBot="1">
      <c r="A6" s="3"/>
      <c r="B6" s="29"/>
      <c r="C6" s="2"/>
      <c r="D6" s="29"/>
      <c r="E6" s="2"/>
      <c r="F6" s="29"/>
      <c r="G6" s="2"/>
      <c r="H6" s="29"/>
      <c r="I6" s="2"/>
      <c r="J6" s="29"/>
      <c r="K6" s="2"/>
      <c r="L6" s="29"/>
      <c r="M6" s="4"/>
    </row>
    <row r="7" spans="1:13" ht="15" thickBot="1">
      <c r="A7" s="49" t="s">
        <v>52</v>
      </c>
      <c r="B7" s="48">
        <f>+B10+B9</f>
        <v>0</v>
      </c>
      <c r="C7" s="43">
        <f t="shared" ref="C7:M7" si="1">+C10+C9</f>
        <v>0</v>
      </c>
      <c r="D7" s="48">
        <f t="shared" si="1"/>
        <v>0</v>
      </c>
      <c r="E7" s="43">
        <f t="shared" si="1"/>
        <v>0</v>
      </c>
      <c r="F7" s="48">
        <f t="shared" si="1"/>
        <v>0</v>
      </c>
      <c r="G7" s="43">
        <f t="shared" si="1"/>
        <v>0</v>
      </c>
      <c r="H7" s="48">
        <f t="shared" si="1"/>
        <v>0</v>
      </c>
      <c r="I7" s="43">
        <f t="shared" si="1"/>
        <v>0</v>
      </c>
      <c r="J7" s="48">
        <f t="shared" si="1"/>
        <v>0</v>
      </c>
      <c r="K7" s="43">
        <f t="shared" si="1"/>
        <v>0</v>
      </c>
      <c r="L7" s="48">
        <f t="shared" si="1"/>
        <v>0</v>
      </c>
      <c r="M7" s="44">
        <f t="shared" si="1"/>
        <v>0</v>
      </c>
    </row>
    <row r="8" spans="1:13">
      <c r="A8" s="3"/>
      <c r="B8" s="29"/>
      <c r="C8" s="2"/>
      <c r="D8" s="29"/>
      <c r="E8" s="2"/>
      <c r="F8" s="29"/>
      <c r="G8" s="2"/>
      <c r="H8" s="29"/>
      <c r="I8" s="2"/>
      <c r="J8" s="29"/>
      <c r="K8" s="2"/>
      <c r="L8" s="29"/>
      <c r="M8" s="4"/>
    </row>
    <row r="9" spans="1:13">
      <c r="A9" s="3" t="s">
        <v>53</v>
      </c>
      <c r="B9" s="29"/>
      <c r="C9" s="2"/>
      <c r="D9" s="29"/>
      <c r="E9" s="2"/>
      <c r="F9" s="29"/>
      <c r="G9" s="2"/>
      <c r="H9" s="29"/>
      <c r="I9" s="2"/>
      <c r="J9" s="29"/>
      <c r="K9" s="2"/>
      <c r="L9" s="29"/>
      <c r="M9" s="4"/>
    </row>
    <row r="10" spans="1:13">
      <c r="A10" s="3" t="s">
        <v>54</v>
      </c>
      <c r="B10" s="29"/>
      <c r="C10" s="2"/>
      <c r="D10" s="29"/>
      <c r="E10" s="2"/>
      <c r="F10" s="29"/>
      <c r="G10" s="2"/>
      <c r="H10" s="29"/>
      <c r="I10" s="2"/>
      <c r="J10" s="29"/>
      <c r="K10" s="2"/>
      <c r="L10" s="29"/>
      <c r="M10" s="4"/>
    </row>
    <row r="11" spans="1:13">
      <c r="A11" s="3"/>
      <c r="B11" s="29"/>
      <c r="C11" s="2"/>
      <c r="D11" s="29"/>
      <c r="E11" s="2"/>
      <c r="F11" s="29"/>
      <c r="G11" s="2"/>
      <c r="H11" s="29"/>
      <c r="I11" s="2"/>
      <c r="J11" s="29"/>
      <c r="K11" s="2"/>
      <c r="L11" s="29"/>
      <c r="M11" s="4"/>
    </row>
    <row r="12" spans="1:13" ht="28.8">
      <c r="A12" s="36" t="s">
        <v>72</v>
      </c>
      <c r="B12" s="29"/>
      <c r="C12" s="2"/>
      <c r="D12" s="29"/>
      <c r="E12" s="2"/>
      <c r="F12" s="29"/>
      <c r="G12" s="2"/>
      <c r="H12" s="29"/>
      <c r="I12" s="2"/>
      <c r="J12" s="29"/>
      <c r="K12" s="2"/>
      <c r="L12" s="29"/>
      <c r="M12" s="4"/>
    </row>
    <row r="13" spans="1:13">
      <c r="A13" s="36" t="s">
        <v>107</v>
      </c>
      <c r="B13" s="29"/>
      <c r="C13" s="2"/>
      <c r="D13" s="29"/>
      <c r="E13" s="2"/>
      <c r="F13" s="29"/>
      <c r="G13" s="2"/>
      <c r="H13" s="29"/>
      <c r="I13" s="2"/>
      <c r="J13" s="29"/>
      <c r="K13" s="2"/>
      <c r="L13" s="29"/>
      <c r="M13" s="4"/>
    </row>
    <row r="14" spans="1:13" ht="15" thickBot="1">
      <c r="A14" s="3"/>
      <c r="B14" s="29"/>
      <c r="C14" s="2"/>
      <c r="D14" s="29"/>
      <c r="E14" s="2"/>
      <c r="F14" s="29"/>
      <c r="G14" s="2"/>
      <c r="H14" s="29"/>
      <c r="I14" s="2"/>
      <c r="J14" s="29"/>
      <c r="K14" s="2"/>
      <c r="L14" s="29"/>
      <c r="M14" s="4"/>
    </row>
    <row r="15" spans="1:13" ht="15" thickBot="1">
      <c r="A15" s="40" t="s">
        <v>56</v>
      </c>
      <c r="B15" s="48">
        <f>+B17+B18+B19+B20</f>
        <v>0</v>
      </c>
      <c r="C15" s="43">
        <f t="shared" ref="C15:M15" si="2">+C17+C18+C19+C20</f>
        <v>0</v>
      </c>
      <c r="D15" s="48">
        <f t="shared" si="2"/>
        <v>0</v>
      </c>
      <c r="E15" s="43">
        <f t="shared" si="2"/>
        <v>0</v>
      </c>
      <c r="F15" s="48">
        <f t="shared" si="2"/>
        <v>0</v>
      </c>
      <c r="G15" s="43">
        <f t="shared" si="2"/>
        <v>0</v>
      </c>
      <c r="H15" s="48">
        <f t="shared" si="2"/>
        <v>0</v>
      </c>
      <c r="I15" s="43">
        <f t="shared" si="2"/>
        <v>0</v>
      </c>
      <c r="J15" s="48">
        <f t="shared" si="2"/>
        <v>0</v>
      </c>
      <c r="K15" s="43">
        <f t="shared" si="2"/>
        <v>0</v>
      </c>
      <c r="L15" s="48">
        <f t="shared" si="2"/>
        <v>0</v>
      </c>
      <c r="M15" s="44">
        <f t="shared" si="2"/>
        <v>0</v>
      </c>
    </row>
    <row r="16" spans="1:13">
      <c r="A16" s="3"/>
      <c r="B16" s="29"/>
      <c r="C16" s="2"/>
      <c r="D16" s="29"/>
      <c r="E16" s="2"/>
      <c r="F16" s="29"/>
      <c r="G16" s="2"/>
      <c r="H16" s="29"/>
      <c r="I16" s="2"/>
      <c r="J16" s="29"/>
      <c r="K16" s="2"/>
      <c r="L16" s="29"/>
      <c r="M16" s="4"/>
    </row>
    <row r="17" spans="1:13">
      <c r="A17" s="3" t="s">
        <v>69</v>
      </c>
      <c r="B17" s="29"/>
      <c r="C17" s="2"/>
      <c r="D17" s="29"/>
      <c r="E17" s="2"/>
      <c r="F17" s="29"/>
      <c r="G17" s="2"/>
      <c r="H17" s="29"/>
      <c r="I17" s="2"/>
      <c r="J17" s="29"/>
      <c r="K17" s="2"/>
      <c r="L17" s="29"/>
      <c r="M17" s="4"/>
    </row>
    <row r="18" spans="1:13">
      <c r="A18" s="3" t="s">
        <v>70</v>
      </c>
      <c r="B18" s="29"/>
      <c r="C18" s="2"/>
      <c r="D18" s="29"/>
      <c r="E18" s="2"/>
      <c r="F18" s="29"/>
      <c r="G18" s="2"/>
      <c r="H18" s="29"/>
      <c r="I18" s="2"/>
      <c r="J18" s="29"/>
      <c r="K18" s="2"/>
      <c r="L18" s="29"/>
      <c r="M18" s="4"/>
    </row>
    <row r="19" spans="1:13">
      <c r="A19" s="3" t="s">
        <v>71</v>
      </c>
      <c r="B19" s="29"/>
      <c r="C19" s="2"/>
      <c r="D19" s="29"/>
      <c r="E19" s="2"/>
      <c r="F19" s="29"/>
      <c r="G19" s="2"/>
      <c r="H19" s="29"/>
      <c r="I19" s="2"/>
      <c r="J19" s="29"/>
      <c r="K19" s="2"/>
      <c r="L19" s="29"/>
      <c r="M19" s="4"/>
    </row>
    <row r="20" spans="1:13" ht="15" thickBot="1">
      <c r="A20" s="3" t="s">
        <v>105</v>
      </c>
      <c r="B20" s="29"/>
      <c r="C20" s="2"/>
      <c r="D20" s="29"/>
      <c r="E20" s="2"/>
      <c r="F20" s="29"/>
      <c r="G20" s="2"/>
      <c r="H20" s="29"/>
      <c r="I20" s="2"/>
      <c r="J20" s="29"/>
      <c r="K20" s="2"/>
      <c r="L20" s="29"/>
      <c r="M20" s="4"/>
    </row>
    <row r="21" spans="1:13" ht="15" thickBot="1">
      <c r="A21" s="40" t="s">
        <v>113</v>
      </c>
      <c r="B21" s="47">
        <f>+B5+B15</f>
        <v>0</v>
      </c>
      <c r="C21" s="41">
        <f t="shared" ref="C21:M21" si="3">+C5+C15</f>
        <v>0</v>
      </c>
      <c r="D21" s="47">
        <f t="shared" si="3"/>
        <v>0</v>
      </c>
      <c r="E21" s="41">
        <f t="shared" si="3"/>
        <v>0</v>
      </c>
      <c r="F21" s="47">
        <f t="shared" si="3"/>
        <v>0</v>
      </c>
      <c r="G21" s="41">
        <f t="shared" si="3"/>
        <v>0</v>
      </c>
      <c r="H21" s="47">
        <f t="shared" si="3"/>
        <v>0</v>
      </c>
      <c r="I21" s="41">
        <f t="shared" si="3"/>
        <v>0</v>
      </c>
      <c r="J21" s="47">
        <f t="shared" si="3"/>
        <v>0</v>
      </c>
      <c r="K21" s="41">
        <f t="shared" si="3"/>
        <v>0</v>
      </c>
      <c r="L21" s="47">
        <f t="shared" si="3"/>
        <v>0</v>
      </c>
      <c r="M21" s="42">
        <f t="shared" si="3"/>
        <v>0</v>
      </c>
    </row>
    <row r="22" spans="1:13">
      <c r="A22" s="31" t="s">
        <v>73</v>
      </c>
      <c r="B22" s="46"/>
      <c r="C22" s="32"/>
      <c r="D22" s="46"/>
      <c r="E22" s="32"/>
      <c r="F22" s="46"/>
      <c r="G22" s="32"/>
      <c r="H22" s="46"/>
      <c r="I22" s="32"/>
      <c r="J22" s="46"/>
      <c r="K22" s="32"/>
      <c r="L22" s="46"/>
      <c r="M22" s="33"/>
    </row>
    <row r="23" spans="1:13">
      <c r="A23" s="3"/>
      <c r="B23" s="29"/>
      <c r="C23" s="2"/>
      <c r="D23" s="29"/>
      <c r="E23" s="2"/>
      <c r="F23" s="29"/>
      <c r="G23" s="2"/>
      <c r="H23" s="29"/>
      <c r="I23" s="2"/>
      <c r="J23" s="29"/>
      <c r="K23" s="2"/>
      <c r="L23" s="29"/>
      <c r="M23" s="4"/>
    </row>
    <row r="24" spans="1:13">
      <c r="A24" s="34" t="s">
        <v>55</v>
      </c>
      <c r="B24" s="29">
        <f>+B26+B48+B56</f>
        <v>0</v>
      </c>
      <c r="C24" s="29">
        <f t="shared" ref="C24:M24" si="4">+C26+C48+C56</f>
        <v>0</v>
      </c>
      <c r="D24" s="29">
        <f t="shared" si="4"/>
        <v>0</v>
      </c>
      <c r="E24" s="29">
        <f t="shared" si="4"/>
        <v>0</v>
      </c>
      <c r="F24" s="29">
        <f t="shared" si="4"/>
        <v>0</v>
      </c>
      <c r="G24" s="29">
        <f t="shared" si="4"/>
        <v>0</v>
      </c>
      <c r="H24" s="29">
        <f t="shared" si="4"/>
        <v>0</v>
      </c>
      <c r="I24" s="29">
        <f t="shared" si="4"/>
        <v>0</v>
      </c>
      <c r="J24" s="29">
        <f t="shared" si="4"/>
        <v>0</v>
      </c>
      <c r="K24" s="29">
        <f t="shared" si="4"/>
        <v>0</v>
      </c>
      <c r="L24" s="29">
        <f t="shared" si="4"/>
        <v>0</v>
      </c>
      <c r="M24" s="29">
        <f t="shared" si="4"/>
        <v>0</v>
      </c>
    </row>
    <row r="25" spans="1:13">
      <c r="A25" s="3"/>
      <c r="B25" s="29"/>
      <c r="C25" s="2"/>
      <c r="D25" s="29"/>
      <c r="E25" s="2"/>
      <c r="F25" s="29"/>
      <c r="G25" s="2"/>
      <c r="H25" s="29"/>
      <c r="I25" s="2"/>
      <c r="J25" s="29"/>
      <c r="K25" s="2"/>
      <c r="L25" s="29"/>
      <c r="M25" s="4"/>
    </row>
    <row r="26" spans="1:13">
      <c r="A26" s="35" t="s">
        <v>114</v>
      </c>
      <c r="B26" s="29">
        <f>SUM(B28:B46)</f>
        <v>0</v>
      </c>
      <c r="C26" s="29">
        <f t="shared" ref="C26:M26" si="5">SUM(C28:C46)</f>
        <v>0</v>
      </c>
      <c r="D26" s="29">
        <f t="shared" si="5"/>
        <v>0</v>
      </c>
      <c r="E26" s="29">
        <f t="shared" si="5"/>
        <v>0</v>
      </c>
      <c r="F26" s="29">
        <f t="shared" si="5"/>
        <v>0</v>
      </c>
      <c r="G26" s="29">
        <f t="shared" si="5"/>
        <v>0</v>
      </c>
      <c r="H26" s="29">
        <f t="shared" si="5"/>
        <v>0</v>
      </c>
      <c r="I26" s="29">
        <f t="shared" si="5"/>
        <v>0</v>
      </c>
      <c r="J26" s="29">
        <f t="shared" si="5"/>
        <v>0</v>
      </c>
      <c r="K26" s="29">
        <f t="shared" si="5"/>
        <v>0</v>
      </c>
      <c r="L26" s="29">
        <f t="shared" si="5"/>
        <v>0</v>
      </c>
      <c r="M26" s="29">
        <f t="shared" si="5"/>
        <v>0</v>
      </c>
    </row>
    <row r="27" spans="1:13">
      <c r="A27" s="3"/>
      <c r="B27" s="29"/>
      <c r="C27" s="2"/>
      <c r="D27" s="29"/>
      <c r="E27" s="2"/>
      <c r="F27" s="29"/>
      <c r="G27" s="2"/>
      <c r="H27" s="29"/>
      <c r="I27" s="2"/>
      <c r="J27" s="29"/>
      <c r="K27" s="2"/>
      <c r="L27" s="29"/>
      <c r="M27" s="4"/>
    </row>
    <row r="28" spans="1:13">
      <c r="A28" s="3" t="s">
        <v>97</v>
      </c>
      <c r="B28" s="29"/>
      <c r="C28" s="2"/>
      <c r="D28" s="29"/>
      <c r="E28" s="2"/>
      <c r="F28" s="29"/>
      <c r="G28" s="2"/>
      <c r="H28" s="29"/>
      <c r="I28" s="2"/>
      <c r="J28" s="29"/>
      <c r="K28" s="2"/>
      <c r="L28" s="29"/>
      <c r="M28" s="4"/>
    </row>
    <row r="29" spans="1:13">
      <c r="A29" s="3" t="s">
        <v>96</v>
      </c>
      <c r="B29" s="29"/>
      <c r="C29" s="2"/>
      <c r="D29" s="29"/>
      <c r="E29" s="2"/>
      <c r="F29" s="29"/>
      <c r="G29" s="2"/>
      <c r="H29" s="29"/>
      <c r="I29" s="2"/>
      <c r="J29" s="29"/>
      <c r="K29" s="2"/>
      <c r="L29" s="29"/>
      <c r="M29" s="4"/>
    </row>
    <row r="30" spans="1:13">
      <c r="A30" s="3" t="s">
        <v>95</v>
      </c>
      <c r="B30" s="29"/>
      <c r="C30" s="2"/>
      <c r="D30" s="29"/>
      <c r="E30" s="2"/>
      <c r="F30" s="29"/>
      <c r="G30" s="2"/>
      <c r="H30" s="29"/>
      <c r="I30" s="2"/>
      <c r="J30" s="29"/>
      <c r="K30" s="2"/>
      <c r="L30" s="29"/>
      <c r="M30" s="4"/>
    </row>
    <row r="31" spans="1:13">
      <c r="A31" s="3" t="s">
        <v>94</v>
      </c>
      <c r="B31" s="29"/>
      <c r="C31" s="2"/>
      <c r="D31" s="29"/>
      <c r="E31" s="2"/>
      <c r="F31" s="29"/>
      <c r="G31" s="2"/>
      <c r="H31" s="29"/>
      <c r="I31" s="2"/>
      <c r="J31" s="29"/>
      <c r="K31" s="2"/>
      <c r="L31" s="29"/>
      <c r="M31" s="4"/>
    </row>
    <row r="32" spans="1:13">
      <c r="A32" s="3" t="s">
        <v>93</v>
      </c>
      <c r="B32" s="29"/>
      <c r="C32" s="2"/>
      <c r="D32" s="29"/>
      <c r="E32" s="2"/>
      <c r="F32" s="29"/>
      <c r="G32" s="2"/>
      <c r="H32" s="29"/>
      <c r="I32" s="2"/>
      <c r="J32" s="29"/>
      <c r="K32" s="2"/>
      <c r="L32" s="29"/>
      <c r="M32" s="4"/>
    </row>
    <row r="33" spans="1:13">
      <c r="A33" s="3" t="s">
        <v>92</v>
      </c>
      <c r="B33" s="29"/>
      <c r="C33" s="2"/>
      <c r="D33" s="29"/>
      <c r="E33" s="2"/>
      <c r="F33" s="29"/>
      <c r="G33" s="2"/>
      <c r="H33" s="29"/>
      <c r="I33" s="2"/>
      <c r="J33" s="29"/>
      <c r="K33" s="2"/>
      <c r="L33" s="29"/>
      <c r="M33" s="4"/>
    </row>
    <row r="34" spans="1:13">
      <c r="A34" s="3" t="s">
        <v>91</v>
      </c>
      <c r="B34" s="29"/>
      <c r="C34" s="2"/>
      <c r="D34" s="29"/>
      <c r="E34" s="2"/>
      <c r="F34" s="29"/>
      <c r="G34" s="2"/>
      <c r="H34" s="29"/>
      <c r="I34" s="2"/>
      <c r="J34" s="29"/>
      <c r="K34" s="2"/>
      <c r="L34" s="29"/>
      <c r="M34" s="4"/>
    </row>
    <row r="35" spans="1:13">
      <c r="A35" s="3" t="s">
        <v>90</v>
      </c>
      <c r="B35" s="29"/>
      <c r="C35" s="2"/>
      <c r="D35" s="29"/>
      <c r="E35" s="2"/>
      <c r="F35" s="29"/>
      <c r="G35" s="2"/>
      <c r="H35" s="29"/>
      <c r="I35" s="2"/>
      <c r="J35" s="29"/>
      <c r="K35" s="2"/>
      <c r="L35" s="29"/>
      <c r="M35" s="4"/>
    </row>
    <row r="36" spans="1:13">
      <c r="A36" s="3" t="s">
        <v>89</v>
      </c>
      <c r="B36" s="29"/>
      <c r="C36" s="2"/>
      <c r="D36" s="29"/>
      <c r="E36" s="2"/>
      <c r="F36" s="29"/>
      <c r="G36" s="2"/>
      <c r="H36" s="29"/>
      <c r="I36" s="2"/>
      <c r="J36" s="29"/>
      <c r="K36" s="2"/>
      <c r="L36" s="29"/>
      <c r="M36" s="4"/>
    </row>
    <row r="37" spans="1:13">
      <c r="A37" s="3" t="s">
        <v>88</v>
      </c>
      <c r="B37" s="29"/>
      <c r="C37" s="2"/>
      <c r="D37" s="29"/>
      <c r="E37" s="2"/>
      <c r="F37" s="29"/>
      <c r="G37" s="2"/>
      <c r="H37" s="29"/>
      <c r="I37" s="2"/>
      <c r="J37" s="29"/>
      <c r="K37" s="2"/>
      <c r="L37" s="29"/>
      <c r="M37" s="4"/>
    </row>
    <row r="38" spans="1:13">
      <c r="A38" s="3" t="s">
        <v>87</v>
      </c>
      <c r="B38" s="29"/>
      <c r="C38" s="2"/>
      <c r="D38" s="29"/>
      <c r="E38" s="2"/>
      <c r="F38" s="29"/>
      <c r="G38" s="2"/>
      <c r="H38" s="29"/>
      <c r="I38" s="2"/>
      <c r="J38" s="29"/>
      <c r="K38" s="2"/>
      <c r="L38" s="29"/>
      <c r="M38" s="4"/>
    </row>
    <row r="39" spans="1:13">
      <c r="A39" s="3" t="s">
        <v>86</v>
      </c>
      <c r="B39" s="29"/>
      <c r="C39" s="2"/>
      <c r="D39" s="29"/>
      <c r="E39" s="2"/>
      <c r="F39" s="29"/>
      <c r="G39" s="2"/>
      <c r="H39" s="29"/>
      <c r="I39" s="2"/>
      <c r="J39" s="29"/>
      <c r="K39" s="2"/>
      <c r="L39" s="29"/>
      <c r="M39" s="4"/>
    </row>
    <row r="40" spans="1:13">
      <c r="A40" s="3" t="s">
        <v>85</v>
      </c>
      <c r="B40" s="29"/>
      <c r="C40" s="2"/>
      <c r="D40" s="29"/>
      <c r="E40" s="2"/>
      <c r="F40" s="29"/>
      <c r="G40" s="2"/>
      <c r="H40" s="29"/>
      <c r="I40" s="2"/>
      <c r="J40" s="29"/>
      <c r="K40" s="2"/>
      <c r="L40" s="29"/>
      <c r="M40" s="4"/>
    </row>
    <row r="41" spans="1:13">
      <c r="A41" s="3" t="s">
        <v>84</v>
      </c>
      <c r="B41" s="29"/>
      <c r="C41" s="2"/>
      <c r="D41" s="29"/>
      <c r="E41" s="2"/>
      <c r="F41" s="29"/>
      <c r="G41" s="2"/>
      <c r="H41" s="29"/>
      <c r="I41" s="2"/>
      <c r="J41" s="29"/>
      <c r="K41" s="2"/>
      <c r="L41" s="29"/>
      <c r="M41" s="4"/>
    </row>
    <row r="42" spans="1:13">
      <c r="A42" s="3" t="s">
        <v>83</v>
      </c>
      <c r="B42" s="29"/>
      <c r="C42" s="2"/>
      <c r="D42" s="29"/>
      <c r="E42" s="2"/>
      <c r="F42" s="29"/>
      <c r="G42" s="2"/>
      <c r="H42" s="29"/>
      <c r="I42" s="2"/>
      <c r="J42" s="29"/>
      <c r="K42" s="2"/>
      <c r="L42" s="29"/>
      <c r="M42" s="4"/>
    </row>
    <row r="43" spans="1:13">
      <c r="A43" s="3" t="s">
        <v>82</v>
      </c>
      <c r="B43" s="29"/>
      <c r="C43" s="2"/>
      <c r="D43" s="29"/>
      <c r="E43" s="2"/>
      <c r="F43" s="29"/>
      <c r="G43" s="2"/>
      <c r="H43" s="29"/>
      <c r="I43" s="2"/>
      <c r="J43" s="29"/>
      <c r="K43" s="2"/>
      <c r="L43" s="29"/>
      <c r="M43" s="4"/>
    </row>
    <row r="44" spans="1:13">
      <c r="A44" s="3" t="s">
        <v>81</v>
      </c>
      <c r="B44" s="29"/>
      <c r="C44" s="2"/>
      <c r="D44" s="29"/>
      <c r="E44" s="2"/>
      <c r="F44" s="29"/>
      <c r="G44" s="2"/>
      <c r="H44" s="29"/>
      <c r="I44" s="2"/>
      <c r="J44" s="29"/>
      <c r="K44" s="2"/>
      <c r="L44" s="29"/>
      <c r="M44" s="4"/>
    </row>
    <row r="45" spans="1:13">
      <c r="A45" s="3" t="s">
        <v>79</v>
      </c>
      <c r="B45" s="29"/>
      <c r="C45" s="2"/>
      <c r="D45" s="29"/>
      <c r="E45" s="2"/>
      <c r="F45" s="29"/>
      <c r="G45" s="2"/>
      <c r="H45" s="29"/>
      <c r="I45" s="2"/>
      <c r="J45" s="29"/>
      <c r="K45" s="2"/>
      <c r="L45" s="29"/>
      <c r="M45" s="4"/>
    </row>
    <row r="46" spans="1:13">
      <c r="A46" s="3" t="s">
        <v>80</v>
      </c>
      <c r="B46" s="29"/>
      <c r="C46" s="2"/>
      <c r="D46" s="29"/>
      <c r="E46" s="2"/>
      <c r="F46" s="29"/>
      <c r="G46" s="2"/>
      <c r="H46" s="29"/>
      <c r="I46" s="2"/>
      <c r="J46" s="29"/>
      <c r="K46" s="2"/>
      <c r="L46" s="29"/>
      <c r="M46" s="4"/>
    </row>
    <row r="47" spans="1:13">
      <c r="A47" s="3"/>
      <c r="B47" s="29"/>
      <c r="C47" s="2"/>
      <c r="D47" s="29"/>
      <c r="E47" s="2"/>
      <c r="F47" s="29"/>
      <c r="G47" s="2"/>
      <c r="H47" s="29"/>
      <c r="I47" s="2"/>
      <c r="J47" s="29"/>
      <c r="K47" s="2"/>
      <c r="L47" s="29"/>
      <c r="M47" s="4"/>
    </row>
    <row r="48" spans="1:13">
      <c r="A48" s="35" t="s">
        <v>77</v>
      </c>
      <c r="B48" s="29">
        <f>+B50+B51+B52+B54</f>
        <v>0</v>
      </c>
      <c r="C48" s="29">
        <f t="shared" ref="C48:M48" si="6">+C50+C51+C52+C54</f>
        <v>0</v>
      </c>
      <c r="D48" s="29">
        <f t="shared" si="6"/>
        <v>0</v>
      </c>
      <c r="E48" s="29">
        <f t="shared" si="6"/>
        <v>0</v>
      </c>
      <c r="F48" s="29">
        <f t="shared" si="6"/>
        <v>0</v>
      </c>
      <c r="G48" s="29">
        <f t="shared" si="6"/>
        <v>0</v>
      </c>
      <c r="H48" s="29">
        <f t="shared" si="6"/>
        <v>0</v>
      </c>
      <c r="I48" s="29">
        <f t="shared" si="6"/>
        <v>0</v>
      </c>
      <c r="J48" s="29">
        <f t="shared" si="6"/>
        <v>0</v>
      </c>
      <c r="K48" s="29">
        <f t="shared" si="6"/>
        <v>0</v>
      </c>
      <c r="L48" s="29">
        <f t="shared" si="6"/>
        <v>0</v>
      </c>
      <c r="M48" s="29">
        <f t="shared" si="6"/>
        <v>0</v>
      </c>
    </row>
    <row r="49" spans="1:13">
      <c r="A49" s="35"/>
      <c r="B49" s="29"/>
      <c r="C49" s="2"/>
      <c r="D49" s="29"/>
      <c r="E49" s="2"/>
      <c r="F49" s="29"/>
      <c r="G49" s="2"/>
      <c r="H49" s="29"/>
      <c r="I49" s="2"/>
      <c r="J49" s="29"/>
      <c r="K49" s="2"/>
      <c r="L49" s="29"/>
      <c r="M49" s="4"/>
    </row>
    <row r="50" spans="1:13">
      <c r="A50" s="3" t="s">
        <v>74</v>
      </c>
      <c r="B50" s="29"/>
      <c r="C50" s="2"/>
      <c r="D50" s="29"/>
      <c r="E50" s="2"/>
      <c r="F50" s="29"/>
      <c r="G50" s="2"/>
      <c r="H50" s="29"/>
      <c r="I50" s="2"/>
      <c r="J50" s="29"/>
      <c r="K50" s="2"/>
      <c r="L50" s="29"/>
      <c r="M50" s="4"/>
    </row>
    <row r="51" spans="1:13">
      <c r="A51" s="3" t="s">
        <v>75</v>
      </c>
      <c r="B51" s="29"/>
      <c r="C51" s="2"/>
      <c r="D51" s="29"/>
      <c r="E51" s="2"/>
      <c r="F51" s="29"/>
      <c r="G51" s="2"/>
      <c r="H51" s="29"/>
      <c r="I51" s="2"/>
      <c r="J51" s="29"/>
      <c r="K51" s="2"/>
      <c r="L51" s="29"/>
      <c r="M51" s="4"/>
    </row>
    <row r="52" spans="1:13">
      <c r="A52" s="3" t="s">
        <v>98</v>
      </c>
      <c r="B52" s="29"/>
      <c r="C52" s="2"/>
      <c r="D52" s="29"/>
      <c r="E52" s="2"/>
      <c r="F52" s="29"/>
      <c r="G52" s="2"/>
      <c r="H52" s="29"/>
      <c r="I52" s="2"/>
      <c r="J52" s="29"/>
      <c r="K52" s="2"/>
      <c r="L52" s="29"/>
      <c r="M52" s="4"/>
    </row>
    <row r="53" spans="1:13">
      <c r="A53" s="3" t="s">
        <v>76</v>
      </c>
      <c r="B53" s="29"/>
      <c r="C53" s="2"/>
      <c r="D53" s="29"/>
      <c r="E53" s="2"/>
      <c r="F53" s="29"/>
      <c r="G53" s="2"/>
      <c r="H53" s="29"/>
      <c r="I53" s="2"/>
      <c r="J53" s="29"/>
      <c r="K53" s="2"/>
      <c r="L53" s="29"/>
      <c r="M53" s="4"/>
    </row>
    <row r="54" spans="1:13">
      <c r="A54" s="3" t="s">
        <v>108</v>
      </c>
      <c r="B54" s="29"/>
      <c r="C54" s="2"/>
      <c r="D54" s="29"/>
      <c r="E54" s="2"/>
      <c r="F54" s="29"/>
      <c r="G54" s="2"/>
      <c r="H54" s="29"/>
      <c r="I54" s="2"/>
      <c r="J54" s="29"/>
      <c r="K54" s="2"/>
      <c r="L54" s="29"/>
      <c r="M54" s="4"/>
    </row>
    <row r="55" spans="1:13">
      <c r="A55" s="3"/>
      <c r="B55" s="29"/>
      <c r="C55" s="2"/>
      <c r="D55" s="29"/>
      <c r="E55" s="2"/>
      <c r="F55" s="29"/>
      <c r="G55" s="2"/>
      <c r="H55" s="29"/>
      <c r="I55" s="2"/>
      <c r="J55" s="29"/>
      <c r="K55" s="2"/>
      <c r="L55" s="29"/>
      <c r="M55" s="4"/>
    </row>
    <row r="56" spans="1:13">
      <c r="A56" s="35" t="s">
        <v>78</v>
      </c>
      <c r="B56" s="29">
        <f>+B58+B59+B60+B61+B62</f>
        <v>0</v>
      </c>
      <c r="C56" s="29">
        <f t="shared" ref="C56:M56" si="7">+C58+C59+C60+C61+C62</f>
        <v>0</v>
      </c>
      <c r="D56" s="29">
        <f t="shared" si="7"/>
        <v>0</v>
      </c>
      <c r="E56" s="29">
        <f t="shared" si="7"/>
        <v>0</v>
      </c>
      <c r="F56" s="29">
        <f t="shared" si="7"/>
        <v>0</v>
      </c>
      <c r="G56" s="29">
        <f t="shared" si="7"/>
        <v>0</v>
      </c>
      <c r="H56" s="29">
        <f t="shared" si="7"/>
        <v>0</v>
      </c>
      <c r="I56" s="29">
        <f t="shared" si="7"/>
        <v>0</v>
      </c>
      <c r="J56" s="29">
        <f t="shared" si="7"/>
        <v>0</v>
      </c>
      <c r="K56" s="29">
        <f t="shared" si="7"/>
        <v>0</v>
      </c>
      <c r="L56" s="29">
        <f t="shared" si="7"/>
        <v>0</v>
      </c>
      <c r="M56" s="29">
        <f t="shared" si="7"/>
        <v>0</v>
      </c>
    </row>
    <row r="57" spans="1:13">
      <c r="A57" s="35"/>
      <c r="B57" s="29"/>
      <c r="C57" s="2"/>
      <c r="D57" s="29"/>
      <c r="E57" s="2"/>
      <c r="F57" s="29"/>
      <c r="G57" s="2"/>
      <c r="H57" s="29"/>
      <c r="I57" s="2"/>
      <c r="J57" s="29"/>
      <c r="K57" s="2"/>
      <c r="L57" s="29"/>
      <c r="M57" s="4"/>
    </row>
    <row r="58" spans="1:13">
      <c r="A58" s="3" t="s">
        <v>99</v>
      </c>
      <c r="B58" s="29"/>
      <c r="C58" s="2"/>
      <c r="D58" s="29"/>
      <c r="E58" s="2"/>
      <c r="F58" s="29"/>
      <c r="G58" s="2"/>
      <c r="H58" s="29"/>
      <c r="I58" s="2"/>
      <c r="J58" s="29"/>
      <c r="K58" s="2"/>
      <c r="L58" s="29"/>
      <c r="M58" s="4"/>
    </row>
    <row r="59" spans="1:13">
      <c r="A59" s="3" t="s">
        <v>103</v>
      </c>
      <c r="B59" s="29"/>
      <c r="C59" s="2"/>
      <c r="D59" s="29"/>
      <c r="E59" s="2"/>
      <c r="F59" s="29"/>
      <c r="G59" s="2"/>
      <c r="H59" s="29"/>
      <c r="I59" s="2"/>
      <c r="J59" s="29"/>
      <c r="K59" s="2"/>
      <c r="L59" s="29"/>
      <c r="M59" s="4"/>
    </row>
    <row r="60" spans="1:13">
      <c r="A60" s="3" t="s">
        <v>100</v>
      </c>
      <c r="B60" s="29"/>
      <c r="C60" s="2"/>
      <c r="D60" s="29"/>
      <c r="E60" s="2"/>
      <c r="F60" s="29"/>
      <c r="G60" s="2"/>
      <c r="H60" s="29"/>
      <c r="I60" s="2"/>
      <c r="J60" s="29"/>
      <c r="K60" s="2"/>
      <c r="L60" s="29"/>
      <c r="M60" s="4"/>
    </row>
    <row r="61" spans="1:13">
      <c r="A61" s="3" t="s">
        <v>101</v>
      </c>
      <c r="B61" s="29"/>
      <c r="C61" s="2"/>
      <c r="D61" s="29"/>
      <c r="E61" s="2"/>
      <c r="F61" s="29"/>
      <c r="G61" s="2"/>
      <c r="H61" s="29"/>
      <c r="I61" s="2"/>
      <c r="J61" s="29"/>
      <c r="K61" s="2"/>
      <c r="L61" s="29"/>
      <c r="M61" s="4"/>
    </row>
    <row r="62" spans="1:13">
      <c r="A62" s="3" t="s">
        <v>102</v>
      </c>
      <c r="B62" s="29"/>
      <c r="C62" s="2"/>
      <c r="D62" s="29"/>
      <c r="E62" s="2"/>
      <c r="F62" s="29"/>
      <c r="G62" s="2"/>
      <c r="H62" s="29"/>
      <c r="I62" s="2"/>
      <c r="J62" s="29"/>
      <c r="K62" s="2"/>
      <c r="L62" s="29"/>
      <c r="M62" s="4"/>
    </row>
    <row r="63" spans="1:13">
      <c r="A63" s="3"/>
      <c r="B63" s="29"/>
      <c r="C63" s="2"/>
      <c r="D63" s="29"/>
      <c r="E63" s="2"/>
      <c r="F63" s="29"/>
      <c r="G63" s="2"/>
      <c r="H63" s="29"/>
      <c r="I63" s="2"/>
      <c r="J63" s="29"/>
      <c r="K63" s="2"/>
      <c r="L63" s="29"/>
      <c r="M63" s="4"/>
    </row>
    <row r="64" spans="1:13">
      <c r="A64" s="34" t="s">
        <v>104</v>
      </c>
      <c r="B64" s="29"/>
      <c r="C64" s="2"/>
      <c r="D64" s="29"/>
      <c r="E64" s="2"/>
      <c r="F64" s="29"/>
      <c r="G64" s="2"/>
      <c r="H64" s="29"/>
      <c r="I64" s="2"/>
      <c r="J64" s="29"/>
      <c r="K64" s="2"/>
      <c r="L64" s="29"/>
      <c r="M64" s="4"/>
    </row>
    <row r="65" spans="1:13">
      <c r="A65" s="3"/>
      <c r="B65" s="29"/>
      <c r="C65" s="2"/>
      <c r="D65" s="29"/>
      <c r="E65" s="2"/>
      <c r="F65" s="29"/>
      <c r="G65" s="2"/>
      <c r="H65" s="29"/>
      <c r="I65" s="2"/>
      <c r="J65" s="29"/>
      <c r="K65" s="2"/>
      <c r="L65" s="29"/>
      <c r="M65" s="4"/>
    </row>
    <row r="66" spans="1:13">
      <c r="A66" s="34" t="s">
        <v>106</v>
      </c>
      <c r="B66" s="29"/>
      <c r="C66" s="2"/>
      <c r="D66" s="29"/>
      <c r="E66" s="2"/>
      <c r="F66" s="29"/>
      <c r="G66" s="2"/>
      <c r="H66" s="29"/>
      <c r="I66" s="2"/>
      <c r="J66" s="29"/>
      <c r="K66" s="2"/>
      <c r="L66" s="29"/>
      <c r="M66" s="4"/>
    </row>
    <row r="67" spans="1:13">
      <c r="A67" s="3"/>
      <c r="B67" s="29"/>
      <c r="C67" s="2"/>
      <c r="D67" s="29"/>
      <c r="E67" s="2"/>
      <c r="F67" s="29"/>
      <c r="G67" s="2"/>
      <c r="H67" s="29"/>
      <c r="I67" s="2"/>
      <c r="J67" s="29"/>
      <c r="K67" s="2"/>
      <c r="L67" s="29"/>
      <c r="M67" s="4"/>
    </row>
    <row r="68" spans="1:13">
      <c r="A68" s="34" t="s">
        <v>56</v>
      </c>
      <c r="B68" s="29">
        <f>+B70+B71+B72+B73</f>
        <v>0</v>
      </c>
      <c r="C68" s="29">
        <f t="shared" ref="C68:M68" si="8">+C70+C71+C72+C73</f>
        <v>0</v>
      </c>
      <c r="D68" s="29">
        <f t="shared" si="8"/>
        <v>0</v>
      </c>
      <c r="E68" s="29">
        <f t="shared" si="8"/>
        <v>0</v>
      </c>
      <c r="F68" s="29">
        <f t="shared" si="8"/>
        <v>0</v>
      </c>
      <c r="G68" s="29">
        <f t="shared" si="8"/>
        <v>0</v>
      </c>
      <c r="H68" s="29">
        <f t="shared" si="8"/>
        <v>0</v>
      </c>
      <c r="I68" s="29">
        <f t="shared" si="8"/>
        <v>0</v>
      </c>
      <c r="J68" s="29">
        <f t="shared" si="8"/>
        <v>0</v>
      </c>
      <c r="K68" s="29">
        <f t="shared" si="8"/>
        <v>0</v>
      </c>
      <c r="L68" s="29">
        <f t="shared" si="8"/>
        <v>0</v>
      </c>
      <c r="M68" s="29">
        <f t="shared" si="8"/>
        <v>0</v>
      </c>
    </row>
    <row r="69" spans="1:13">
      <c r="A69" s="3"/>
      <c r="B69" s="29"/>
      <c r="C69" s="2"/>
      <c r="D69" s="29"/>
      <c r="E69" s="2"/>
      <c r="F69" s="29"/>
      <c r="G69" s="2"/>
      <c r="H69" s="29"/>
      <c r="I69" s="2"/>
      <c r="J69" s="29"/>
      <c r="K69" s="2"/>
      <c r="L69" s="29"/>
      <c r="M69" s="4"/>
    </row>
    <row r="70" spans="1:13">
      <c r="A70" s="3" t="s">
        <v>109</v>
      </c>
      <c r="B70" s="29"/>
      <c r="C70" s="2"/>
      <c r="D70" s="29"/>
      <c r="E70" s="2"/>
      <c r="F70" s="29"/>
      <c r="G70" s="2"/>
      <c r="H70" s="29"/>
      <c r="I70" s="2"/>
      <c r="J70" s="29"/>
      <c r="K70" s="2"/>
      <c r="L70" s="29"/>
      <c r="M70" s="4"/>
    </row>
    <row r="71" spans="1:13">
      <c r="A71" s="3" t="s">
        <v>110</v>
      </c>
      <c r="B71" s="29"/>
      <c r="C71" s="2"/>
      <c r="D71" s="29"/>
      <c r="E71" s="2"/>
      <c r="F71" s="29"/>
      <c r="G71" s="2"/>
      <c r="H71" s="29"/>
      <c r="I71" s="2"/>
      <c r="J71" s="29"/>
      <c r="K71" s="2"/>
      <c r="L71" s="29"/>
      <c r="M71" s="4"/>
    </row>
    <row r="72" spans="1:13">
      <c r="A72" s="3" t="s">
        <v>111</v>
      </c>
      <c r="B72" s="29"/>
      <c r="C72" s="2"/>
      <c r="D72" s="29"/>
      <c r="E72" s="2"/>
      <c r="F72" s="29"/>
      <c r="G72" s="2"/>
      <c r="H72" s="29"/>
      <c r="I72" s="2"/>
      <c r="J72" s="29"/>
      <c r="K72" s="2"/>
      <c r="L72" s="29"/>
      <c r="M72" s="4"/>
    </row>
    <row r="73" spans="1:13">
      <c r="A73" s="3" t="s">
        <v>112</v>
      </c>
      <c r="B73" s="29"/>
      <c r="C73" s="2"/>
      <c r="D73" s="29"/>
      <c r="E73" s="2"/>
      <c r="F73" s="29"/>
      <c r="G73" s="2"/>
      <c r="H73" s="29"/>
      <c r="I73" s="2"/>
      <c r="J73" s="29"/>
      <c r="K73" s="2"/>
      <c r="L73" s="29"/>
      <c r="M73" s="4"/>
    </row>
    <row r="74" spans="1:13" ht="15" thickBot="1">
      <c r="A74" s="3"/>
      <c r="B74" s="29"/>
      <c r="C74" s="2"/>
      <c r="D74" s="29"/>
      <c r="E74" s="2"/>
      <c r="F74" s="29"/>
      <c r="G74" s="2"/>
      <c r="H74" s="29"/>
      <c r="I74" s="2"/>
      <c r="J74" s="29"/>
      <c r="K74" s="2"/>
      <c r="L74" s="29"/>
      <c r="M74" s="4"/>
    </row>
    <row r="75" spans="1:13" ht="15" thickBot="1">
      <c r="A75" s="49" t="s">
        <v>113</v>
      </c>
      <c r="B75" s="48">
        <f>+B26+B48+B56+B64+B66+B68</f>
        <v>0</v>
      </c>
      <c r="C75" s="43">
        <f t="shared" ref="C75:M75" si="9">+C26+C48+C56+C64+C66+C68</f>
        <v>0</v>
      </c>
      <c r="D75" s="48">
        <f t="shared" si="9"/>
        <v>0</v>
      </c>
      <c r="E75" s="43">
        <f t="shared" si="9"/>
        <v>0</v>
      </c>
      <c r="F75" s="48">
        <f t="shared" si="9"/>
        <v>0</v>
      </c>
      <c r="G75" s="43">
        <f t="shared" si="9"/>
        <v>0</v>
      </c>
      <c r="H75" s="48">
        <f t="shared" si="9"/>
        <v>0</v>
      </c>
      <c r="I75" s="43">
        <f t="shared" si="9"/>
        <v>0</v>
      </c>
      <c r="J75" s="48">
        <f t="shared" si="9"/>
        <v>0</v>
      </c>
      <c r="K75" s="43">
        <f t="shared" si="9"/>
        <v>0</v>
      </c>
      <c r="L75" s="48">
        <f t="shared" si="9"/>
        <v>0</v>
      </c>
      <c r="M75" s="44">
        <f t="shared" si="9"/>
        <v>0</v>
      </c>
    </row>
    <row r="76" spans="1:13" ht="15" thickBot="1">
      <c r="A76" s="3"/>
      <c r="B76" s="29"/>
      <c r="C76" s="2"/>
      <c r="D76" s="29"/>
      <c r="E76" s="2"/>
      <c r="F76" s="29"/>
      <c r="G76" s="2"/>
      <c r="H76" s="29"/>
      <c r="I76" s="2"/>
      <c r="J76" s="29"/>
      <c r="K76" s="2"/>
      <c r="L76" s="29"/>
      <c r="M76" s="4"/>
    </row>
    <row r="77" spans="1:13" ht="15" thickBot="1">
      <c r="A77" s="49" t="s">
        <v>115</v>
      </c>
      <c r="B77" s="48">
        <v>11152</v>
      </c>
      <c r="C77" s="43">
        <f t="shared" ref="C77:M77" si="10">+B79</f>
        <v>11152</v>
      </c>
      <c r="D77" s="48">
        <f t="shared" si="10"/>
        <v>11152</v>
      </c>
      <c r="E77" s="43">
        <f t="shared" si="10"/>
        <v>11152</v>
      </c>
      <c r="F77" s="48">
        <f t="shared" si="10"/>
        <v>11152</v>
      </c>
      <c r="G77" s="43">
        <f t="shared" si="10"/>
        <v>11152</v>
      </c>
      <c r="H77" s="48">
        <f t="shared" si="10"/>
        <v>11152</v>
      </c>
      <c r="I77" s="43">
        <f t="shared" si="10"/>
        <v>11152</v>
      </c>
      <c r="J77" s="48">
        <f t="shared" si="10"/>
        <v>11152</v>
      </c>
      <c r="K77" s="43">
        <f t="shared" si="10"/>
        <v>11152</v>
      </c>
      <c r="L77" s="48">
        <f t="shared" si="10"/>
        <v>11152</v>
      </c>
      <c r="M77" s="44">
        <f t="shared" si="10"/>
        <v>11152</v>
      </c>
    </row>
    <row r="78" spans="1:13" ht="15" thickBot="1">
      <c r="A78" s="3"/>
      <c r="B78" s="29"/>
      <c r="C78" s="2"/>
      <c r="D78" s="29"/>
      <c r="E78" s="2"/>
      <c r="F78" s="29"/>
      <c r="G78" s="2"/>
      <c r="H78" s="29"/>
      <c r="I78" s="2"/>
      <c r="J78" s="29"/>
      <c r="K78" s="2"/>
      <c r="L78" s="29"/>
      <c r="M78" s="4"/>
    </row>
    <row r="79" spans="1:13" ht="15" thickBot="1">
      <c r="A79" s="49" t="s">
        <v>116</v>
      </c>
      <c r="B79" s="48">
        <f t="shared" ref="B79:M79" si="11">+B77+B21-B75</f>
        <v>11152</v>
      </c>
      <c r="C79" s="43">
        <f t="shared" si="11"/>
        <v>11152</v>
      </c>
      <c r="D79" s="48">
        <f t="shared" si="11"/>
        <v>11152</v>
      </c>
      <c r="E79" s="43">
        <f t="shared" si="11"/>
        <v>11152</v>
      </c>
      <c r="F79" s="48">
        <f t="shared" si="11"/>
        <v>11152</v>
      </c>
      <c r="G79" s="43">
        <f t="shared" si="11"/>
        <v>11152</v>
      </c>
      <c r="H79" s="48">
        <f t="shared" si="11"/>
        <v>11152</v>
      </c>
      <c r="I79" s="43">
        <f t="shared" si="11"/>
        <v>11152</v>
      </c>
      <c r="J79" s="48">
        <f t="shared" si="11"/>
        <v>11152</v>
      </c>
      <c r="K79" s="43">
        <f t="shared" si="11"/>
        <v>11152</v>
      </c>
      <c r="L79" s="48">
        <f t="shared" si="11"/>
        <v>11152</v>
      </c>
      <c r="M79" s="44">
        <f t="shared" si="11"/>
        <v>11152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2:I3"/>
  <sheetViews>
    <sheetView workbookViewId="0">
      <selection activeCell="B3" sqref="B3"/>
    </sheetView>
  </sheetViews>
  <sheetFormatPr baseColWidth="10" defaultRowHeight="14.4"/>
  <cols>
    <col min="3" max="3" width="16.33203125" bestFit="1" customWidth="1"/>
    <col min="8" max="8" width="16.33203125" bestFit="1" customWidth="1"/>
  </cols>
  <sheetData>
    <row r="2" spans="1:9">
      <c r="B2" s="64" t="s">
        <v>137</v>
      </c>
      <c r="C2" s="64"/>
      <c r="D2" s="64"/>
      <c r="G2" s="65" t="s">
        <v>141</v>
      </c>
      <c r="H2" s="65"/>
      <c r="I2" s="65"/>
    </row>
    <row r="3" spans="1:9">
      <c r="A3" t="s">
        <v>142</v>
      </c>
      <c r="B3" s="50" t="s">
        <v>138</v>
      </c>
      <c r="C3" s="50" t="s">
        <v>139</v>
      </c>
      <c r="D3" s="50" t="s">
        <v>140</v>
      </c>
      <c r="G3" s="50" t="s">
        <v>138</v>
      </c>
      <c r="H3" s="50" t="s">
        <v>139</v>
      </c>
      <c r="I3" s="50" t="s">
        <v>140</v>
      </c>
    </row>
  </sheetData>
  <mergeCells count="2">
    <mergeCell ref="B2:D2"/>
    <mergeCell ref="G2:I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H3"/>
  <sheetViews>
    <sheetView workbookViewId="0">
      <selection activeCell="D2" sqref="D2"/>
    </sheetView>
  </sheetViews>
  <sheetFormatPr baseColWidth="10" defaultRowHeight="14.4"/>
  <cols>
    <col min="3" max="3" width="12.109375" bestFit="1" customWidth="1"/>
    <col min="4" max="4" width="14.77734375" bestFit="1" customWidth="1"/>
    <col min="5" max="5" width="12.109375" bestFit="1" customWidth="1"/>
    <col min="7" max="7" width="21.44140625" bestFit="1" customWidth="1"/>
    <col min="8" max="8" width="18.44140625" bestFit="1" customWidth="1"/>
  </cols>
  <sheetData>
    <row r="1" spans="1:8">
      <c r="D1" t="s">
        <v>26</v>
      </c>
    </row>
    <row r="3" spans="1:8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"/>
  <dimension ref="A1:C375"/>
  <sheetViews>
    <sheetView workbookViewId="0">
      <selection activeCell="C31" sqref="C31"/>
    </sheetView>
  </sheetViews>
  <sheetFormatPr baseColWidth="10" defaultRowHeight="14.4"/>
  <sheetData>
    <row r="1" spans="1:3">
      <c r="A1">
        <v>2015</v>
      </c>
    </row>
    <row r="2" spans="1:3">
      <c r="A2" t="s">
        <v>0</v>
      </c>
      <c r="B2" t="s">
        <v>1</v>
      </c>
    </row>
    <row r="3" spans="1:3">
      <c r="A3" s="1">
        <f>DATE($A$1,1,1)</f>
        <v>42005</v>
      </c>
      <c r="B3">
        <f>WEEKDAY(A3)</f>
        <v>5</v>
      </c>
      <c r="C3">
        <f>WEEKNUM(A3)</f>
        <v>1</v>
      </c>
    </row>
    <row r="4" spans="1:3">
      <c r="A4" s="1">
        <f>A3+1</f>
        <v>42006</v>
      </c>
      <c r="B4">
        <f t="shared" ref="B4:B67" si="0">WEEKDAY(A4)</f>
        <v>6</v>
      </c>
      <c r="C4">
        <f t="shared" ref="C4:C67" si="1">WEEKNUM(A4)</f>
        <v>1</v>
      </c>
    </row>
    <row r="5" spans="1:3">
      <c r="A5" s="1">
        <f t="shared" ref="A5:A68" si="2">A4+1</f>
        <v>42007</v>
      </c>
      <c r="B5">
        <f t="shared" si="0"/>
        <v>7</v>
      </c>
      <c r="C5">
        <f t="shared" si="1"/>
        <v>1</v>
      </c>
    </row>
    <row r="6" spans="1:3">
      <c r="A6" s="1">
        <f t="shared" si="2"/>
        <v>42008</v>
      </c>
      <c r="B6">
        <f t="shared" si="0"/>
        <v>1</v>
      </c>
      <c r="C6">
        <f t="shared" si="1"/>
        <v>2</v>
      </c>
    </row>
    <row r="7" spans="1:3">
      <c r="A7" s="1">
        <f t="shared" si="2"/>
        <v>42009</v>
      </c>
      <c r="B7">
        <f t="shared" si="0"/>
        <v>2</v>
      </c>
      <c r="C7">
        <f t="shared" si="1"/>
        <v>2</v>
      </c>
    </row>
    <row r="8" spans="1:3">
      <c r="A8" s="1">
        <f t="shared" si="2"/>
        <v>42010</v>
      </c>
      <c r="B8">
        <f t="shared" si="0"/>
        <v>3</v>
      </c>
      <c r="C8">
        <f t="shared" si="1"/>
        <v>2</v>
      </c>
    </row>
    <row r="9" spans="1:3">
      <c r="A9" s="1">
        <f t="shared" si="2"/>
        <v>42011</v>
      </c>
      <c r="B9">
        <f t="shared" si="0"/>
        <v>4</v>
      </c>
      <c r="C9">
        <f t="shared" si="1"/>
        <v>2</v>
      </c>
    </row>
    <row r="10" spans="1:3">
      <c r="A10" s="1">
        <f t="shared" si="2"/>
        <v>42012</v>
      </c>
      <c r="B10">
        <f t="shared" si="0"/>
        <v>5</v>
      </c>
      <c r="C10">
        <f t="shared" si="1"/>
        <v>2</v>
      </c>
    </row>
    <row r="11" spans="1:3">
      <c r="A11" s="1">
        <f t="shared" si="2"/>
        <v>42013</v>
      </c>
      <c r="B11">
        <f t="shared" si="0"/>
        <v>6</v>
      </c>
      <c r="C11">
        <f t="shared" si="1"/>
        <v>2</v>
      </c>
    </row>
    <row r="12" spans="1:3">
      <c r="A12" s="1">
        <f t="shared" si="2"/>
        <v>42014</v>
      </c>
      <c r="B12">
        <f t="shared" si="0"/>
        <v>7</v>
      </c>
      <c r="C12">
        <f t="shared" si="1"/>
        <v>2</v>
      </c>
    </row>
    <row r="13" spans="1:3">
      <c r="A13" s="1">
        <f t="shared" si="2"/>
        <v>42015</v>
      </c>
      <c r="B13">
        <f t="shared" si="0"/>
        <v>1</v>
      </c>
      <c r="C13">
        <f t="shared" si="1"/>
        <v>3</v>
      </c>
    </row>
    <row r="14" spans="1:3">
      <c r="A14" s="1">
        <f t="shared" si="2"/>
        <v>42016</v>
      </c>
      <c r="B14">
        <f t="shared" si="0"/>
        <v>2</v>
      </c>
      <c r="C14">
        <f t="shared" si="1"/>
        <v>3</v>
      </c>
    </row>
    <row r="15" spans="1:3">
      <c r="A15" s="1">
        <f t="shared" si="2"/>
        <v>42017</v>
      </c>
      <c r="B15">
        <f t="shared" si="0"/>
        <v>3</v>
      </c>
      <c r="C15">
        <f t="shared" si="1"/>
        <v>3</v>
      </c>
    </row>
    <row r="16" spans="1:3">
      <c r="A16" s="1">
        <f t="shared" si="2"/>
        <v>42018</v>
      </c>
      <c r="B16">
        <f t="shared" si="0"/>
        <v>4</v>
      </c>
      <c r="C16">
        <f t="shared" si="1"/>
        <v>3</v>
      </c>
    </row>
    <row r="17" spans="1:3">
      <c r="A17" s="1">
        <f t="shared" si="2"/>
        <v>42019</v>
      </c>
      <c r="B17">
        <f t="shared" si="0"/>
        <v>5</v>
      </c>
      <c r="C17">
        <f t="shared" si="1"/>
        <v>3</v>
      </c>
    </row>
    <row r="18" spans="1:3">
      <c r="A18" s="1">
        <f t="shared" si="2"/>
        <v>42020</v>
      </c>
      <c r="B18">
        <f t="shared" si="0"/>
        <v>6</v>
      </c>
      <c r="C18">
        <f t="shared" si="1"/>
        <v>3</v>
      </c>
    </row>
    <row r="19" spans="1:3">
      <c r="A19" s="1">
        <f t="shared" si="2"/>
        <v>42021</v>
      </c>
      <c r="B19">
        <f t="shared" si="0"/>
        <v>7</v>
      </c>
      <c r="C19">
        <f t="shared" si="1"/>
        <v>3</v>
      </c>
    </row>
    <row r="20" spans="1:3">
      <c r="A20" s="1">
        <f t="shared" si="2"/>
        <v>42022</v>
      </c>
      <c r="B20">
        <f t="shared" si="0"/>
        <v>1</v>
      </c>
      <c r="C20">
        <f t="shared" si="1"/>
        <v>4</v>
      </c>
    </row>
    <row r="21" spans="1:3">
      <c r="A21" s="1">
        <f t="shared" si="2"/>
        <v>42023</v>
      </c>
      <c r="B21">
        <f t="shared" si="0"/>
        <v>2</v>
      </c>
      <c r="C21">
        <f t="shared" si="1"/>
        <v>4</v>
      </c>
    </row>
    <row r="22" spans="1:3">
      <c r="A22" s="1">
        <f t="shared" si="2"/>
        <v>42024</v>
      </c>
      <c r="B22">
        <f t="shared" si="0"/>
        <v>3</v>
      </c>
      <c r="C22">
        <f t="shared" si="1"/>
        <v>4</v>
      </c>
    </row>
    <row r="23" spans="1:3">
      <c r="A23" s="1">
        <f t="shared" si="2"/>
        <v>42025</v>
      </c>
      <c r="B23">
        <f t="shared" si="0"/>
        <v>4</v>
      </c>
      <c r="C23">
        <f t="shared" si="1"/>
        <v>4</v>
      </c>
    </row>
    <row r="24" spans="1:3">
      <c r="A24" s="1">
        <f t="shared" si="2"/>
        <v>42026</v>
      </c>
      <c r="B24">
        <f t="shared" si="0"/>
        <v>5</v>
      </c>
      <c r="C24">
        <f t="shared" si="1"/>
        <v>4</v>
      </c>
    </row>
    <row r="25" spans="1:3">
      <c r="A25" s="1">
        <f t="shared" si="2"/>
        <v>42027</v>
      </c>
      <c r="B25">
        <f t="shared" si="0"/>
        <v>6</v>
      </c>
      <c r="C25">
        <f t="shared" si="1"/>
        <v>4</v>
      </c>
    </row>
    <row r="26" spans="1:3">
      <c r="A26" s="1">
        <f t="shared" si="2"/>
        <v>42028</v>
      </c>
      <c r="B26">
        <f t="shared" si="0"/>
        <v>7</v>
      </c>
      <c r="C26">
        <f t="shared" si="1"/>
        <v>4</v>
      </c>
    </row>
    <row r="27" spans="1:3">
      <c r="A27" s="1">
        <f t="shared" si="2"/>
        <v>42029</v>
      </c>
      <c r="B27">
        <f t="shared" si="0"/>
        <v>1</v>
      </c>
      <c r="C27">
        <f t="shared" si="1"/>
        <v>5</v>
      </c>
    </row>
    <row r="28" spans="1:3">
      <c r="A28" s="1">
        <f t="shared" si="2"/>
        <v>42030</v>
      </c>
      <c r="B28">
        <f t="shared" si="0"/>
        <v>2</v>
      </c>
      <c r="C28">
        <f t="shared" si="1"/>
        <v>5</v>
      </c>
    </row>
    <row r="29" spans="1:3">
      <c r="A29" s="1">
        <f t="shared" si="2"/>
        <v>42031</v>
      </c>
      <c r="B29">
        <f t="shared" si="0"/>
        <v>3</v>
      </c>
      <c r="C29">
        <f t="shared" si="1"/>
        <v>5</v>
      </c>
    </row>
    <row r="30" spans="1:3">
      <c r="A30" s="1">
        <f t="shared" si="2"/>
        <v>42032</v>
      </c>
      <c r="B30">
        <f t="shared" si="0"/>
        <v>4</v>
      </c>
      <c r="C30">
        <f t="shared" si="1"/>
        <v>5</v>
      </c>
    </row>
    <row r="31" spans="1:3">
      <c r="A31" s="1">
        <f t="shared" si="2"/>
        <v>42033</v>
      </c>
      <c r="B31">
        <f t="shared" si="0"/>
        <v>5</v>
      </c>
      <c r="C31">
        <f t="shared" si="1"/>
        <v>5</v>
      </c>
    </row>
    <row r="32" spans="1:3">
      <c r="A32" s="1">
        <f t="shared" si="2"/>
        <v>42034</v>
      </c>
      <c r="B32">
        <f t="shared" si="0"/>
        <v>6</v>
      </c>
      <c r="C32">
        <f t="shared" si="1"/>
        <v>5</v>
      </c>
    </row>
    <row r="33" spans="1:3">
      <c r="A33" s="1">
        <f t="shared" si="2"/>
        <v>42035</v>
      </c>
      <c r="B33">
        <f t="shared" si="0"/>
        <v>7</v>
      </c>
      <c r="C33">
        <f t="shared" si="1"/>
        <v>5</v>
      </c>
    </row>
    <row r="34" spans="1:3">
      <c r="A34" s="1">
        <f t="shared" si="2"/>
        <v>42036</v>
      </c>
      <c r="B34">
        <f t="shared" si="0"/>
        <v>1</v>
      </c>
      <c r="C34">
        <f t="shared" si="1"/>
        <v>6</v>
      </c>
    </row>
    <row r="35" spans="1:3">
      <c r="A35" s="1">
        <f t="shared" si="2"/>
        <v>42037</v>
      </c>
      <c r="B35">
        <f t="shared" si="0"/>
        <v>2</v>
      </c>
      <c r="C35">
        <f t="shared" si="1"/>
        <v>6</v>
      </c>
    </row>
    <row r="36" spans="1:3">
      <c r="A36" s="1">
        <f t="shared" si="2"/>
        <v>42038</v>
      </c>
      <c r="B36">
        <f t="shared" si="0"/>
        <v>3</v>
      </c>
      <c r="C36">
        <f t="shared" si="1"/>
        <v>6</v>
      </c>
    </row>
    <row r="37" spans="1:3">
      <c r="A37" s="1">
        <f t="shared" si="2"/>
        <v>42039</v>
      </c>
      <c r="B37">
        <f t="shared" si="0"/>
        <v>4</v>
      </c>
      <c r="C37">
        <f t="shared" si="1"/>
        <v>6</v>
      </c>
    </row>
    <row r="38" spans="1:3">
      <c r="A38" s="1">
        <f t="shared" si="2"/>
        <v>42040</v>
      </c>
      <c r="B38">
        <f t="shared" si="0"/>
        <v>5</v>
      </c>
      <c r="C38">
        <f t="shared" si="1"/>
        <v>6</v>
      </c>
    </row>
    <row r="39" spans="1:3">
      <c r="A39" s="1">
        <f t="shared" si="2"/>
        <v>42041</v>
      </c>
      <c r="B39">
        <f t="shared" si="0"/>
        <v>6</v>
      </c>
      <c r="C39">
        <f t="shared" si="1"/>
        <v>6</v>
      </c>
    </row>
    <row r="40" spans="1:3">
      <c r="A40" s="1">
        <f t="shared" si="2"/>
        <v>42042</v>
      </c>
      <c r="B40">
        <f t="shared" si="0"/>
        <v>7</v>
      </c>
      <c r="C40">
        <f t="shared" si="1"/>
        <v>6</v>
      </c>
    </row>
    <row r="41" spans="1:3">
      <c r="A41" s="1">
        <f t="shared" si="2"/>
        <v>42043</v>
      </c>
      <c r="B41">
        <f t="shared" si="0"/>
        <v>1</v>
      </c>
      <c r="C41">
        <f t="shared" si="1"/>
        <v>7</v>
      </c>
    </row>
    <row r="42" spans="1:3">
      <c r="A42" s="1">
        <f t="shared" si="2"/>
        <v>42044</v>
      </c>
      <c r="B42">
        <f t="shared" si="0"/>
        <v>2</v>
      </c>
      <c r="C42">
        <f t="shared" si="1"/>
        <v>7</v>
      </c>
    </row>
    <row r="43" spans="1:3">
      <c r="A43" s="1">
        <f t="shared" si="2"/>
        <v>42045</v>
      </c>
      <c r="B43">
        <f t="shared" si="0"/>
        <v>3</v>
      </c>
      <c r="C43">
        <f t="shared" si="1"/>
        <v>7</v>
      </c>
    </row>
    <row r="44" spans="1:3">
      <c r="A44" s="1">
        <f t="shared" si="2"/>
        <v>42046</v>
      </c>
      <c r="B44">
        <f t="shared" si="0"/>
        <v>4</v>
      </c>
      <c r="C44">
        <f t="shared" si="1"/>
        <v>7</v>
      </c>
    </row>
    <row r="45" spans="1:3">
      <c r="A45" s="1">
        <f t="shared" si="2"/>
        <v>42047</v>
      </c>
      <c r="B45">
        <f t="shared" si="0"/>
        <v>5</v>
      </c>
      <c r="C45">
        <f t="shared" si="1"/>
        <v>7</v>
      </c>
    </row>
    <row r="46" spans="1:3">
      <c r="A46" s="1">
        <f t="shared" si="2"/>
        <v>42048</v>
      </c>
      <c r="B46">
        <f t="shared" si="0"/>
        <v>6</v>
      </c>
      <c r="C46">
        <f t="shared" si="1"/>
        <v>7</v>
      </c>
    </row>
    <row r="47" spans="1:3">
      <c r="A47" s="1">
        <f t="shared" si="2"/>
        <v>42049</v>
      </c>
      <c r="B47">
        <f t="shared" si="0"/>
        <v>7</v>
      </c>
      <c r="C47">
        <f t="shared" si="1"/>
        <v>7</v>
      </c>
    </row>
    <row r="48" spans="1:3">
      <c r="A48" s="1">
        <f t="shared" si="2"/>
        <v>42050</v>
      </c>
      <c r="B48">
        <f t="shared" si="0"/>
        <v>1</v>
      </c>
      <c r="C48">
        <f t="shared" si="1"/>
        <v>8</v>
      </c>
    </row>
    <row r="49" spans="1:3">
      <c r="A49" s="1">
        <f t="shared" si="2"/>
        <v>42051</v>
      </c>
      <c r="B49">
        <f t="shared" si="0"/>
        <v>2</v>
      </c>
      <c r="C49">
        <f t="shared" si="1"/>
        <v>8</v>
      </c>
    </row>
    <row r="50" spans="1:3">
      <c r="A50" s="1">
        <f t="shared" si="2"/>
        <v>42052</v>
      </c>
      <c r="B50">
        <f t="shared" si="0"/>
        <v>3</v>
      </c>
      <c r="C50">
        <f t="shared" si="1"/>
        <v>8</v>
      </c>
    </row>
    <row r="51" spans="1:3">
      <c r="A51" s="1">
        <f t="shared" si="2"/>
        <v>42053</v>
      </c>
      <c r="B51">
        <f t="shared" si="0"/>
        <v>4</v>
      </c>
      <c r="C51">
        <f t="shared" si="1"/>
        <v>8</v>
      </c>
    </row>
    <row r="52" spans="1:3">
      <c r="A52" s="1">
        <f t="shared" si="2"/>
        <v>42054</v>
      </c>
      <c r="B52">
        <f t="shared" si="0"/>
        <v>5</v>
      </c>
      <c r="C52">
        <f t="shared" si="1"/>
        <v>8</v>
      </c>
    </row>
    <row r="53" spans="1:3">
      <c r="A53" s="1">
        <f t="shared" si="2"/>
        <v>42055</v>
      </c>
      <c r="B53">
        <f t="shared" si="0"/>
        <v>6</v>
      </c>
      <c r="C53">
        <f t="shared" si="1"/>
        <v>8</v>
      </c>
    </row>
    <row r="54" spans="1:3">
      <c r="A54" s="1">
        <f t="shared" si="2"/>
        <v>42056</v>
      </c>
      <c r="B54">
        <f t="shared" si="0"/>
        <v>7</v>
      </c>
      <c r="C54">
        <f t="shared" si="1"/>
        <v>8</v>
      </c>
    </row>
    <row r="55" spans="1:3">
      <c r="A55" s="1">
        <f t="shared" si="2"/>
        <v>42057</v>
      </c>
      <c r="B55">
        <f t="shared" si="0"/>
        <v>1</v>
      </c>
      <c r="C55">
        <f t="shared" si="1"/>
        <v>9</v>
      </c>
    </row>
    <row r="56" spans="1:3">
      <c r="A56" s="1">
        <f t="shared" si="2"/>
        <v>42058</v>
      </c>
      <c r="B56">
        <f t="shared" si="0"/>
        <v>2</v>
      </c>
      <c r="C56">
        <f t="shared" si="1"/>
        <v>9</v>
      </c>
    </row>
    <row r="57" spans="1:3">
      <c r="A57" s="1">
        <f t="shared" si="2"/>
        <v>42059</v>
      </c>
      <c r="B57">
        <f t="shared" si="0"/>
        <v>3</v>
      </c>
      <c r="C57">
        <f t="shared" si="1"/>
        <v>9</v>
      </c>
    </row>
    <row r="58" spans="1:3">
      <c r="A58" s="1">
        <f t="shared" si="2"/>
        <v>42060</v>
      </c>
      <c r="B58">
        <f t="shared" si="0"/>
        <v>4</v>
      </c>
      <c r="C58">
        <f t="shared" si="1"/>
        <v>9</v>
      </c>
    </row>
    <row r="59" spans="1:3">
      <c r="A59" s="1">
        <f t="shared" si="2"/>
        <v>42061</v>
      </c>
      <c r="B59">
        <f t="shared" si="0"/>
        <v>5</v>
      </c>
      <c r="C59">
        <f t="shared" si="1"/>
        <v>9</v>
      </c>
    </row>
    <row r="60" spans="1:3">
      <c r="A60" s="1">
        <f t="shared" si="2"/>
        <v>42062</v>
      </c>
      <c r="B60">
        <f t="shared" si="0"/>
        <v>6</v>
      </c>
      <c r="C60">
        <f t="shared" si="1"/>
        <v>9</v>
      </c>
    </row>
    <row r="61" spans="1:3">
      <c r="A61" s="1">
        <f t="shared" si="2"/>
        <v>42063</v>
      </c>
      <c r="B61">
        <f t="shared" si="0"/>
        <v>7</v>
      </c>
      <c r="C61">
        <f t="shared" si="1"/>
        <v>9</v>
      </c>
    </row>
    <row r="62" spans="1:3">
      <c r="A62" s="1">
        <f t="shared" si="2"/>
        <v>42064</v>
      </c>
      <c r="B62">
        <f t="shared" si="0"/>
        <v>1</v>
      </c>
      <c r="C62">
        <f t="shared" si="1"/>
        <v>10</v>
      </c>
    </row>
    <row r="63" spans="1:3">
      <c r="A63" s="1">
        <f t="shared" si="2"/>
        <v>42065</v>
      </c>
      <c r="B63">
        <f t="shared" si="0"/>
        <v>2</v>
      </c>
      <c r="C63">
        <f t="shared" si="1"/>
        <v>10</v>
      </c>
    </row>
    <row r="64" spans="1:3">
      <c r="A64" s="1">
        <f t="shared" si="2"/>
        <v>42066</v>
      </c>
      <c r="B64">
        <f t="shared" si="0"/>
        <v>3</v>
      </c>
      <c r="C64">
        <f t="shared" si="1"/>
        <v>10</v>
      </c>
    </row>
    <row r="65" spans="1:3">
      <c r="A65" s="1">
        <f t="shared" si="2"/>
        <v>42067</v>
      </c>
      <c r="B65">
        <f t="shared" si="0"/>
        <v>4</v>
      </c>
      <c r="C65">
        <f t="shared" si="1"/>
        <v>10</v>
      </c>
    </row>
    <row r="66" spans="1:3">
      <c r="A66" s="1">
        <f t="shared" si="2"/>
        <v>42068</v>
      </c>
      <c r="B66">
        <f t="shared" si="0"/>
        <v>5</v>
      </c>
      <c r="C66">
        <f t="shared" si="1"/>
        <v>10</v>
      </c>
    </row>
    <row r="67" spans="1:3">
      <c r="A67" s="1">
        <f t="shared" si="2"/>
        <v>42069</v>
      </c>
      <c r="B67">
        <f t="shared" si="0"/>
        <v>6</v>
      </c>
      <c r="C67">
        <f t="shared" si="1"/>
        <v>10</v>
      </c>
    </row>
    <row r="68" spans="1:3">
      <c r="A68" s="1">
        <f t="shared" si="2"/>
        <v>42070</v>
      </c>
      <c r="B68">
        <f t="shared" ref="B68:B131" si="3">WEEKDAY(A68)</f>
        <v>7</v>
      </c>
      <c r="C68">
        <f t="shared" ref="C68:C131" si="4">WEEKNUM(A68)</f>
        <v>10</v>
      </c>
    </row>
    <row r="69" spans="1:3">
      <c r="A69" s="1">
        <f t="shared" ref="A69:A132" si="5">A68+1</f>
        <v>42071</v>
      </c>
      <c r="B69">
        <f t="shared" si="3"/>
        <v>1</v>
      </c>
      <c r="C69">
        <f t="shared" si="4"/>
        <v>11</v>
      </c>
    </row>
    <row r="70" spans="1:3">
      <c r="A70" s="1">
        <f t="shared" si="5"/>
        <v>42072</v>
      </c>
      <c r="B70">
        <f t="shared" si="3"/>
        <v>2</v>
      </c>
      <c r="C70">
        <f t="shared" si="4"/>
        <v>11</v>
      </c>
    </row>
    <row r="71" spans="1:3">
      <c r="A71" s="1">
        <f t="shared" si="5"/>
        <v>42073</v>
      </c>
      <c r="B71">
        <f t="shared" si="3"/>
        <v>3</v>
      </c>
      <c r="C71">
        <f t="shared" si="4"/>
        <v>11</v>
      </c>
    </row>
    <row r="72" spans="1:3">
      <c r="A72" s="1">
        <f t="shared" si="5"/>
        <v>42074</v>
      </c>
      <c r="B72">
        <f t="shared" si="3"/>
        <v>4</v>
      </c>
      <c r="C72">
        <f t="shared" si="4"/>
        <v>11</v>
      </c>
    </row>
    <row r="73" spans="1:3">
      <c r="A73" s="1">
        <f t="shared" si="5"/>
        <v>42075</v>
      </c>
      <c r="B73">
        <f t="shared" si="3"/>
        <v>5</v>
      </c>
      <c r="C73">
        <f t="shared" si="4"/>
        <v>11</v>
      </c>
    </row>
    <row r="74" spans="1:3">
      <c r="A74" s="1">
        <f t="shared" si="5"/>
        <v>42076</v>
      </c>
      <c r="B74">
        <f t="shared" si="3"/>
        <v>6</v>
      </c>
      <c r="C74">
        <f t="shared" si="4"/>
        <v>11</v>
      </c>
    </row>
    <row r="75" spans="1:3">
      <c r="A75" s="1">
        <f t="shared" si="5"/>
        <v>42077</v>
      </c>
      <c r="B75">
        <f t="shared" si="3"/>
        <v>7</v>
      </c>
      <c r="C75">
        <f t="shared" si="4"/>
        <v>11</v>
      </c>
    </row>
    <row r="76" spans="1:3">
      <c r="A76" s="1">
        <f t="shared" si="5"/>
        <v>42078</v>
      </c>
      <c r="B76">
        <f t="shared" si="3"/>
        <v>1</v>
      </c>
      <c r="C76">
        <f t="shared" si="4"/>
        <v>12</v>
      </c>
    </row>
    <row r="77" spans="1:3">
      <c r="A77" s="1">
        <f t="shared" si="5"/>
        <v>42079</v>
      </c>
      <c r="B77">
        <f t="shared" si="3"/>
        <v>2</v>
      </c>
      <c r="C77">
        <f t="shared" si="4"/>
        <v>12</v>
      </c>
    </row>
    <row r="78" spans="1:3">
      <c r="A78" s="1">
        <f t="shared" si="5"/>
        <v>42080</v>
      </c>
      <c r="B78">
        <f t="shared" si="3"/>
        <v>3</v>
      </c>
      <c r="C78">
        <f t="shared" si="4"/>
        <v>12</v>
      </c>
    </row>
    <row r="79" spans="1:3">
      <c r="A79" s="1">
        <f t="shared" si="5"/>
        <v>42081</v>
      </c>
      <c r="B79">
        <f t="shared" si="3"/>
        <v>4</v>
      </c>
      <c r="C79">
        <f t="shared" si="4"/>
        <v>12</v>
      </c>
    </row>
    <row r="80" spans="1:3">
      <c r="A80" s="1">
        <f t="shared" si="5"/>
        <v>42082</v>
      </c>
      <c r="B80">
        <f t="shared" si="3"/>
        <v>5</v>
      </c>
      <c r="C80">
        <f t="shared" si="4"/>
        <v>12</v>
      </c>
    </row>
    <row r="81" spans="1:3">
      <c r="A81" s="1">
        <f t="shared" si="5"/>
        <v>42083</v>
      </c>
      <c r="B81">
        <f t="shared" si="3"/>
        <v>6</v>
      </c>
      <c r="C81">
        <f t="shared" si="4"/>
        <v>12</v>
      </c>
    </row>
    <row r="82" spans="1:3">
      <c r="A82" s="1">
        <f t="shared" si="5"/>
        <v>42084</v>
      </c>
      <c r="B82">
        <f t="shared" si="3"/>
        <v>7</v>
      </c>
      <c r="C82">
        <f t="shared" si="4"/>
        <v>12</v>
      </c>
    </row>
    <row r="83" spans="1:3">
      <c r="A83" s="1">
        <f t="shared" si="5"/>
        <v>42085</v>
      </c>
      <c r="B83">
        <f t="shared" si="3"/>
        <v>1</v>
      </c>
      <c r="C83">
        <f t="shared" si="4"/>
        <v>13</v>
      </c>
    </row>
    <row r="84" spans="1:3">
      <c r="A84" s="1">
        <f t="shared" si="5"/>
        <v>42086</v>
      </c>
      <c r="B84">
        <f t="shared" si="3"/>
        <v>2</v>
      </c>
      <c r="C84">
        <f t="shared" si="4"/>
        <v>13</v>
      </c>
    </row>
    <row r="85" spans="1:3">
      <c r="A85" s="1">
        <f t="shared" si="5"/>
        <v>42087</v>
      </c>
      <c r="B85">
        <f t="shared" si="3"/>
        <v>3</v>
      </c>
      <c r="C85">
        <f t="shared" si="4"/>
        <v>13</v>
      </c>
    </row>
    <row r="86" spans="1:3">
      <c r="A86" s="1">
        <f t="shared" si="5"/>
        <v>42088</v>
      </c>
      <c r="B86">
        <f t="shared" si="3"/>
        <v>4</v>
      </c>
      <c r="C86">
        <f t="shared" si="4"/>
        <v>13</v>
      </c>
    </row>
    <row r="87" spans="1:3">
      <c r="A87" s="1">
        <f t="shared" si="5"/>
        <v>42089</v>
      </c>
      <c r="B87">
        <f t="shared" si="3"/>
        <v>5</v>
      </c>
      <c r="C87">
        <f t="shared" si="4"/>
        <v>13</v>
      </c>
    </row>
    <row r="88" spans="1:3">
      <c r="A88" s="1">
        <f t="shared" si="5"/>
        <v>42090</v>
      </c>
      <c r="B88">
        <f t="shared" si="3"/>
        <v>6</v>
      </c>
      <c r="C88">
        <f t="shared" si="4"/>
        <v>13</v>
      </c>
    </row>
    <row r="89" spans="1:3">
      <c r="A89" s="1">
        <f t="shared" si="5"/>
        <v>42091</v>
      </c>
      <c r="B89">
        <f t="shared" si="3"/>
        <v>7</v>
      </c>
      <c r="C89">
        <f t="shared" si="4"/>
        <v>13</v>
      </c>
    </row>
    <row r="90" spans="1:3">
      <c r="A90" s="1">
        <f t="shared" si="5"/>
        <v>42092</v>
      </c>
      <c r="B90">
        <f t="shared" si="3"/>
        <v>1</v>
      </c>
      <c r="C90">
        <f t="shared" si="4"/>
        <v>14</v>
      </c>
    </row>
    <row r="91" spans="1:3">
      <c r="A91" s="1">
        <f t="shared" si="5"/>
        <v>42093</v>
      </c>
      <c r="B91">
        <f t="shared" si="3"/>
        <v>2</v>
      </c>
      <c r="C91">
        <f t="shared" si="4"/>
        <v>14</v>
      </c>
    </row>
    <row r="92" spans="1:3">
      <c r="A92" s="1">
        <f t="shared" si="5"/>
        <v>42094</v>
      </c>
      <c r="B92">
        <f t="shared" si="3"/>
        <v>3</v>
      </c>
      <c r="C92">
        <f t="shared" si="4"/>
        <v>14</v>
      </c>
    </row>
    <row r="93" spans="1:3">
      <c r="A93" s="1">
        <f t="shared" si="5"/>
        <v>42095</v>
      </c>
      <c r="B93">
        <f t="shared" si="3"/>
        <v>4</v>
      </c>
      <c r="C93">
        <f t="shared" si="4"/>
        <v>14</v>
      </c>
    </row>
    <row r="94" spans="1:3">
      <c r="A94" s="1">
        <f t="shared" si="5"/>
        <v>42096</v>
      </c>
      <c r="B94">
        <f t="shared" si="3"/>
        <v>5</v>
      </c>
      <c r="C94">
        <f t="shared" si="4"/>
        <v>14</v>
      </c>
    </row>
    <row r="95" spans="1:3">
      <c r="A95" s="1">
        <f t="shared" si="5"/>
        <v>42097</v>
      </c>
      <c r="B95">
        <f t="shared" si="3"/>
        <v>6</v>
      </c>
      <c r="C95">
        <f t="shared" si="4"/>
        <v>14</v>
      </c>
    </row>
    <row r="96" spans="1:3">
      <c r="A96" s="1">
        <f t="shared" si="5"/>
        <v>42098</v>
      </c>
      <c r="B96">
        <f t="shared" si="3"/>
        <v>7</v>
      </c>
      <c r="C96">
        <f t="shared" si="4"/>
        <v>14</v>
      </c>
    </row>
    <row r="97" spans="1:3">
      <c r="A97" s="1">
        <f t="shared" si="5"/>
        <v>42099</v>
      </c>
      <c r="B97">
        <f t="shared" si="3"/>
        <v>1</v>
      </c>
      <c r="C97">
        <f t="shared" si="4"/>
        <v>15</v>
      </c>
    </row>
    <row r="98" spans="1:3">
      <c r="A98" s="1">
        <f t="shared" si="5"/>
        <v>42100</v>
      </c>
      <c r="B98">
        <f t="shared" si="3"/>
        <v>2</v>
      </c>
      <c r="C98">
        <f t="shared" si="4"/>
        <v>15</v>
      </c>
    </row>
    <row r="99" spans="1:3">
      <c r="A99" s="1">
        <f t="shared" si="5"/>
        <v>42101</v>
      </c>
      <c r="B99">
        <f t="shared" si="3"/>
        <v>3</v>
      </c>
      <c r="C99">
        <f t="shared" si="4"/>
        <v>15</v>
      </c>
    </row>
    <row r="100" spans="1:3">
      <c r="A100" s="1">
        <f t="shared" si="5"/>
        <v>42102</v>
      </c>
      <c r="B100">
        <f t="shared" si="3"/>
        <v>4</v>
      </c>
      <c r="C100">
        <f t="shared" si="4"/>
        <v>15</v>
      </c>
    </row>
    <row r="101" spans="1:3">
      <c r="A101" s="1">
        <f t="shared" si="5"/>
        <v>42103</v>
      </c>
      <c r="B101">
        <f t="shared" si="3"/>
        <v>5</v>
      </c>
      <c r="C101">
        <f t="shared" si="4"/>
        <v>15</v>
      </c>
    </row>
    <row r="102" spans="1:3">
      <c r="A102" s="1">
        <f t="shared" si="5"/>
        <v>42104</v>
      </c>
      <c r="B102">
        <f t="shared" si="3"/>
        <v>6</v>
      </c>
      <c r="C102">
        <f t="shared" si="4"/>
        <v>15</v>
      </c>
    </row>
    <row r="103" spans="1:3">
      <c r="A103" s="1">
        <f t="shared" si="5"/>
        <v>42105</v>
      </c>
      <c r="B103">
        <f t="shared" si="3"/>
        <v>7</v>
      </c>
      <c r="C103">
        <f t="shared" si="4"/>
        <v>15</v>
      </c>
    </row>
    <row r="104" spans="1:3">
      <c r="A104" s="1">
        <f t="shared" si="5"/>
        <v>42106</v>
      </c>
      <c r="B104">
        <f t="shared" si="3"/>
        <v>1</v>
      </c>
      <c r="C104">
        <f t="shared" si="4"/>
        <v>16</v>
      </c>
    </row>
    <row r="105" spans="1:3">
      <c r="A105" s="1">
        <f t="shared" si="5"/>
        <v>42107</v>
      </c>
      <c r="B105">
        <f t="shared" si="3"/>
        <v>2</v>
      </c>
      <c r="C105">
        <f t="shared" si="4"/>
        <v>16</v>
      </c>
    </row>
    <row r="106" spans="1:3">
      <c r="A106" s="1">
        <f t="shared" si="5"/>
        <v>42108</v>
      </c>
      <c r="B106">
        <f t="shared" si="3"/>
        <v>3</v>
      </c>
      <c r="C106">
        <f t="shared" si="4"/>
        <v>16</v>
      </c>
    </row>
    <row r="107" spans="1:3">
      <c r="A107" s="1">
        <f t="shared" si="5"/>
        <v>42109</v>
      </c>
      <c r="B107">
        <f t="shared" si="3"/>
        <v>4</v>
      </c>
      <c r="C107">
        <f t="shared" si="4"/>
        <v>16</v>
      </c>
    </row>
    <row r="108" spans="1:3">
      <c r="A108" s="1">
        <f t="shared" si="5"/>
        <v>42110</v>
      </c>
      <c r="B108">
        <f t="shared" si="3"/>
        <v>5</v>
      </c>
      <c r="C108">
        <f t="shared" si="4"/>
        <v>16</v>
      </c>
    </row>
    <row r="109" spans="1:3">
      <c r="A109" s="1">
        <f t="shared" si="5"/>
        <v>42111</v>
      </c>
      <c r="B109">
        <f t="shared" si="3"/>
        <v>6</v>
      </c>
      <c r="C109">
        <f t="shared" si="4"/>
        <v>16</v>
      </c>
    </row>
    <row r="110" spans="1:3">
      <c r="A110" s="1">
        <f t="shared" si="5"/>
        <v>42112</v>
      </c>
      <c r="B110">
        <f t="shared" si="3"/>
        <v>7</v>
      </c>
      <c r="C110">
        <f t="shared" si="4"/>
        <v>16</v>
      </c>
    </row>
    <row r="111" spans="1:3">
      <c r="A111" s="1">
        <f t="shared" si="5"/>
        <v>42113</v>
      </c>
      <c r="B111">
        <f t="shared" si="3"/>
        <v>1</v>
      </c>
      <c r="C111">
        <f t="shared" si="4"/>
        <v>17</v>
      </c>
    </row>
    <row r="112" spans="1:3">
      <c r="A112" s="1">
        <f t="shared" si="5"/>
        <v>42114</v>
      </c>
      <c r="B112">
        <f t="shared" si="3"/>
        <v>2</v>
      </c>
      <c r="C112">
        <f t="shared" si="4"/>
        <v>17</v>
      </c>
    </row>
    <row r="113" spans="1:3">
      <c r="A113" s="1">
        <f t="shared" si="5"/>
        <v>42115</v>
      </c>
      <c r="B113">
        <f t="shared" si="3"/>
        <v>3</v>
      </c>
      <c r="C113">
        <f t="shared" si="4"/>
        <v>17</v>
      </c>
    </row>
    <row r="114" spans="1:3">
      <c r="A114" s="1">
        <f t="shared" si="5"/>
        <v>42116</v>
      </c>
      <c r="B114">
        <f t="shared" si="3"/>
        <v>4</v>
      </c>
      <c r="C114">
        <f t="shared" si="4"/>
        <v>17</v>
      </c>
    </row>
    <row r="115" spans="1:3">
      <c r="A115" s="1">
        <f t="shared" si="5"/>
        <v>42117</v>
      </c>
      <c r="B115">
        <f t="shared" si="3"/>
        <v>5</v>
      </c>
      <c r="C115">
        <f t="shared" si="4"/>
        <v>17</v>
      </c>
    </row>
    <row r="116" spans="1:3">
      <c r="A116" s="1">
        <f t="shared" si="5"/>
        <v>42118</v>
      </c>
      <c r="B116">
        <f t="shared" si="3"/>
        <v>6</v>
      </c>
      <c r="C116">
        <f t="shared" si="4"/>
        <v>17</v>
      </c>
    </row>
    <row r="117" spans="1:3">
      <c r="A117" s="1">
        <f t="shared" si="5"/>
        <v>42119</v>
      </c>
      <c r="B117">
        <f t="shared" si="3"/>
        <v>7</v>
      </c>
      <c r="C117">
        <f t="shared" si="4"/>
        <v>17</v>
      </c>
    </row>
    <row r="118" spans="1:3">
      <c r="A118" s="1">
        <f t="shared" si="5"/>
        <v>42120</v>
      </c>
      <c r="B118">
        <f t="shared" si="3"/>
        <v>1</v>
      </c>
      <c r="C118">
        <f t="shared" si="4"/>
        <v>18</v>
      </c>
    </row>
    <row r="119" spans="1:3">
      <c r="A119" s="1">
        <f t="shared" si="5"/>
        <v>42121</v>
      </c>
      <c r="B119">
        <f t="shared" si="3"/>
        <v>2</v>
      </c>
      <c r="C119">
        <f t="shared" si="4"/>
        <v>18</v>
      </c>
    </row>
    <row r="120" spans="1:3">
      <c r="A120" s="1">
        <f t="shared" si="5"/>
        <v>42122</v>
      </c>
      <c r="B120">
        <f t="shared" si="3"/>
        <v>3</v>
      </c>
      <c r="C120">
        <f t="shared" si="4"/>
        <v>18</v>
      </c>
    </row>
    <row r="121" spans="1:3">
      <c r="A121" s="1">
        <f t="shared" si="5"/>
        <v>42123</v>
      </c>
      <c r="B121">
        <f t="shared" si="3"/>
        <v>4</v>
      </c>
      <c r="C121">
        <f t="shared" si="4"/>
        <v>18</v>
      </c>
    </row>
    <row r="122" spans="1:3">
      <c r="A122" s="1">
        <f t="shared" si="5"/>
        <v>42124</v>
      </c>
      <c r="B122">
        <f t="shared" si="3"/>
        <v>5</v>
      </c>
      <c r="C122">
        <f t="shared" si="4"/>
        <v>18</v>
      </c>
    </row>
    <row r="123" spans="1:3">
      <c r="A123" s="1">
        <f t="shared" si="5"/>
        <v>42125</v>
      </c>
      <c r="B123">
        <f t="shared" si="3"/>
        <v>6</v>
      </c>
      <c r="C123">
        <f t="shared" si="4"/>
        <v>18</v>
      </c>
    </row>
    <row r="124" spans="1:3">
      <c r="A124" s="1">
        <f t="shared" si="5"/>
        <v>42126</v>
      </c>
      <c r="B124">
        <f t="shared" si="3"/>
        <v>7</v>
      </c>
      <c r="C124">
        <f t="shared" si="4"/>
        <v>18</v>
      </c>
    </row>
    <row r="125" spans="1:3">
      <c r="A125" s="1">
        <f t="shared" si="5"/>
        <v>42127</v>
      </c>
      <c r="B125">
        <f t="shared" si="3"/>
        <v>1</v>
      </c>
      <c r="C125">
        <f t="shared" si="4"/>
        <v>19</v>
      </c>
    </row>
    <row r="126" spans="1:3">
      <c r="A126" s="1">
        <f t="shared" si="5"/>
        <v>42128</v>
      </c>
      <c r="B126">
        <f t="shared" si="3"/>
        <v>2</v>
      </c>
      <c r="C126">
        <f t="shared" si="4"/>
        <v>19</v>
      </c>
    </row>
    <row r="127" spans="1:3">
      <c r="A127" s="1">
        <f t="shared" si="5"/>
        <v>42129</v>
      </c>
      <c r="B127">
        <f t="shared" si="3"/>
        <v>3</v>
      </c>
      <c r="C127">
        <f t="shared" si="4"/>
        <v>19</v>
      </c>
    </row>
    <row r="128" spans="1:3">
      <c r="A128" s="1">
        <f t="shared" si="5"/>
        <v>42130</v>
      </c>
      <c r="B128">
        <f t="shared" si="3"/>
        <v>4</v>
      </c>
      <c r="C128">
        <f t="shared" si="4"/>
        <v>19</v>
      </c>
    </row>
    <row r="129" spans="1:3">
      <c r="A129" s="1">
        <f t="shared" si="5"/>
        <v>42131</v>
      </c>
      <c r="B129">
        <f t="shared" si="3"/>
        <v>5</v>
      </c>
      <c r="C129">
        <f t="shared" si="4"/>
        <v>19</v>
      </c>
    </row>
    <row r="130" spans="1:3">
      <c r="A130" s="1">
        <f t="shared" si="5"/>
        <v>42132</v>
      </c>
      <c r="B130">
        <f t="shared" si="3"/>
        <v>6</v>
      </c>
      <c r="C130">
        <f t="shared" si="4"/>
        <v>19</v>
      </c>
    </row>
    <row r="131" spans="1:3">
      <c r="A131" s="1">
        <f t="shared" si="5"/>
        <v>42133</v>
      </c>
      <c r="B131">
        <f t="shared" si="3"/>
        <v>7</v>
      </c>
      <c r="C131">
        <f t="shared" si="4"/>
        <v>19</v>
      </c>
    </row>
    <row r="132" spans="1:3">
      <c r="A132" s="1">
        <f t="shared" si="5"/>
        <v>42134</v>
      </c>
      <c r="B132">
        <f t="shared" ref="B132:B195" si="6">WEEKDAY(A132)</f>
        <v>1</v>
      </c>
      <c r="C132">
        <f t="shared" ref="C132:C195" si="7">WEEKNUM(A132)</f>
        <v>20</v>
      </c>
    </row>
    <row r="133" spans="1:3">
      <c r="A133" s="1">
        <f t="shared" ref="A133:A196" si="8">A132+1</f>
        <v>42135</v>
      </c>
      <c r="B133">
        <f t="shared" si="6"/>
        <v>2</v>
      </c>
      <c r="C133">
        <f t="shared" si="7"/>
        <v>20</v>
      </c>
    </row>
    <row r="134" spans="1:3">
      <c r="A134" s="1">
        <f t="shared" si="8"/>
        <v>42136</v>
      </c>
      <c r="B134">
        <f t="shared" si="6"/>
        <v>3</v>
      </c>
      <c r="C134">
        <f t="shared" si="7"/>
        <v>20</v>
      </c>
    </row>
    <row r="135" spans="1:3">
      <c r="A135" s="1">
        <f t="shared" si="8"/>
        <v>42137</v>
      </c>
      <c r="B135">
        <f t="shared" si="6"/>
        <v>4</v>
      </c>
      <c r="C135">
        <f t="shared" si="7"/>
        <v>20</v>
      </c>
    </row>
    <row r="136" spans="1:3">
      <c r="A136" s="1">
        <f t="shared" si="8"/>
        <v>42138</v>
      </c>
      <c r="B136">
        <f t="shared" si="6"/>
        <v>5</v>
      </c>
      <c r="C136">
        <f t="shared" si="7"/>
        <v>20</v>
      </c>
    </row>
    <row r="137" spans="1:3">
      <c r="A137" s="1">
        <f t="shared" si="8"/>
        <v>42139</v>
      </c>
      <c r="B137">
        <f t="shared" si="6"/>
        <v>6</v>
      </c>
      <c r="C137">
        <f t="shared" si="7"/>
        <v>20</v>
      </c>
    </row>
    <row r="138" spans="1:3">
      <c r="A138" s="1">
        <f t="shared" si="8"/>
        <v>42140</v>
      </c>
      <c r="B138">
        <f t="shared" si="6"/>
        <v>7</v>
      </c>
      <c r="C138">
        <f t="shared" si="7"/>
        <v>20</v>
      </c>
    </row>
    <row r="139" spans="1:3">
      <c r="A139" s="1">
        <f t="shared" si="8"/>
        <v>42141</v>
      </c>
      <c r="B139">
        <f t="shared" si="6"/>
        <v>1</v>
      </c>
      <c r="C139">
        <f t="shared" si="7"/>
        <v>21</v>
      </c>
    </row>
    <row r="140" spans="1:3">
      <c r="A140" s="1">
        <f t="shared" si="8"/>
        <v>42142</v>
      </c>
      <c r="B140">
        <f t="shared" si="6"/>
        <v>2</v>
      </c>
      <c r="C140">
        <f t="shared" si="7"/>
        <v>21</v>
      </c>
    </row>
    <row r="141" spans="1:3">
      <c r="A141" s="1">
        <f t="shared" si="8"/>
        <v>42143</v>
      </c>
      <c r="B141">
        <f t="shared" si="6"/>
        <v>3</v>
      </c>
      <c r="C141">
        <f t="shared" si="7"/>
        <v>21</v>
      </c>
    </row>
    <row r="142" spans="1:3">
      <c r="A142" s="1">
        <f t="shared" si="8"/>
        <v>42144</v>
      </c>
      <c r="B142">
        <f t="shared" si="6"/>
        <v>4</v>
      </c>
      <c r="C142">
        <f t="shared" si="7"/>
        <v>21</v>
      </c>
    </row>
    <row r="143" spans="1:3">
      <c r="A143" s="1">
        <f t="shared" si="8"/>
        <v>42145</v>
      </c>
      <c r="B143">
        <f t="shared" si="6"/>
        <v>5</v>
      </c>
      <c r="C143">
        <f t="shared" si="7"/>
        <v>21</v>
      </c>
    </row>
    <row r="144" spans="1:3">
      <c r="A144" s="1">
        <f t="shared" si="8"/>
        <v>42146</v>
      </c>
      <c r="B144">
        <f t="shared" si="6"/>
        <v>6</v>
      </c>
      <c r="C144">
        <f t="shared" si="7"/>
        <v>21</v>
      </c>
    </row>
    <row r="145" spans="1:3">
      <c r="A145" s="1">
        <f t="shared" si="8"/>
        <v>42147</v>
      </c>
      <c r="B145">
        <f t="shared" si="6"/>
        <v>7</v>
      </c>
      <c r="C145">
        <f t="shared" si="7"/>
        <v>21</v>
      </c>
    </row>
    <row r="146" spans="1:3">
      <c r="A146" s="1">
        <f t="shared" si="8"/>
        <v>42148</v>
      </c>
      <c r="B146">
        <f t="shared" si="6"/>
        <v>1</v>
      </c>
      <c r="C146">
        <f t="shared" si="7"/>
        <v>22</v>
      </c>
    </row>
    <row r="147" spans="1:3">
      <c r="A147" s="1">
        <f t="shared" si="8"/>
        <v>42149</v>
      </c>
      <c r="B147">
        <f t="shared" si="6"/>
        <v>2</v>
      </c>
      <c r="C147">
        <f t="shared" si="7"/>
        <v>22</v>
      </c>
    </row>
    <row r="148" spans="1:3">
      <c r="A148" s="1">
        <f t="shared" si="8"/>
        <v>42150</v>
      </c>
      <c r="B148">
        <f t="shared" si="6"/>
        <v>3</v>
      </c>
      <c r="C148">
        <f t="shared" si="7"/>
        <v>22</v>
      </c>
    </row>
    <row r="149" spans="1:3">
      <c r="A149" s="1">
        <f t="shared" si="8"/>
        <v>42151</v>
      </c>
      <c r="B149">
        <f t="shared" si="6"/>
        <v>4</v>
      </c>
      <c r="C149">
        <f t="shared" si="7"/>
        <v>22</v>
      </c>
    </row>
    <row r="150" spans="1:3">
      <c r="A150" s="1">
        <f t="shared" si="8"/>
        <v>42152</v>
      </c>
      <c r="B150">
        <f t="shared" si="6"/>
        <v>5</v>
      </c>
      <c r="C150">
        <f t="shared" si="7"/>
        <v>22</v>
      </c>
    </row>
    <row r="151" spans="1:3">
      <c r="A151" s="1">
        <f t="shared" si="8"/>
        <v>42153</v>
      </c>
      <c r="B151">
        <f t="shared" si="6"/>
        <v>6</v>
      </c>
      <c r="C151">
        <f t="shared" si="7"/>
        <v>22</v>
      </c>
    </row>
    <row r="152" spans="1:3">
      <c r="A152" s="1">
        <f t="shared" si="8"/>
        <v>42154</v>
      </c>
      <c r="B152">
        <f t="shared" si="6"/>
        <v>7</v>
      </c>
      <c r="C152">
        <f t="shared" si="7"/>
        <v>22</v>
      </c>
    </row>
    <row r="153" spans="1:3">
      <c r="A153" s="1">
        <f t="shared" si="8"/>
        <v>42155</v>
      </c>
      <c r="B153">
        <f t="shared" si="6"/>
        <v>1</v>
      </c>
      <c r="C153">
        <f t="shared" si="7"/>
        <v>23</v>
      </c>
    </row>
    <row r="154" spans="1:3">
      <c r="A154" s="1">
        <f t="shared" si="8"/>
        <v>42156</v>
      </c>
      <c r="B154">
        <f t="shared" si="6"/>
        <v>2</v>
      </c>
      <c r="C154">
        <f t="shared" si="7"/>
        <v>23</v>
      </c>
    </row>
    <row r="155" spans="1:3">
      <c r="A155" s="1">
        <f t="shared" si="8"/>
        <v>42157</v>
      </c>
      <c r="B155">
        <f t="shared" si="6"/>
        <v>3</v>
      </c>
      <c r="C155">
        <f t="shared" si="7"/>
        <v>23</v>
      </c>
    </row>
    <row r="156" spans="1:3">
      <c r="A156" s="1">
        <f t="shared" si="8"/>
        <v>42158</v>
      </c>
      <c r="B156">
        <f t="shared" si="6"/>
        <v>4</v>
      </c>
      <c r="C156">
        <f t="shared" si="7"/>
        <v>23</v>
      </c>
    </row>
    <row r="157" spans="1:3">
      <c r="A157" s="1">
        <f t="shared" si="8"/>
        <v>42159</v>
      </c>
      <c r="B157">
        <f t="shared" si="6"/>
        <v>5</v>
      </c>
      <c r="C157">
        <f t="shared" si="7"/>
        <v>23</v>
      </c>
    </row>
    <row r="158" spans="1:3">
      <c r="A158" s="1">
        <f t="shared" si="8"/>
        <v>42160</v>
      </c>
      <c r="B158">
        <f t="shared" si="6"/>
        <v>6</v>
      </c>
      <c r="C158">
        <f t="shared" si="7"/>
        <v>23</v>
      </c>
    </row>
    <row r="159" spans="1:3">
      <c r="A159" s="1">
        <f t="shared" si="8"/>
        <v>42161</v>
      </c>
      <c r="B159">
        <f t="shared" si="6"/>
        <v>7</v>
      </c>
      <c r="C159">
        <f t="shared" si="7"/>
        <v>23</v>
      </c>
    </row>
    <row r="160" spans="1:3">
      <c r="A160" s="1">
        <f t="shared" si="8"/>
        <v>42162</v>
      </c>
      <c r="B160">
        <f t="shared" si="6"/>
        <v>1</v>
      </c>
      <c r="C160">
        <f t="shared" si="7"/>
        <v>24</v>
      </c>
    </row>
    <row r="161" spans="1:3">
      <c r="A161" s="1">
        <f t="shared" si="8"/>
        <v>42163</v>
      </c>
      <c r="B161">
        <f t="shared" si="6"/>
        <v>2</v>
      </c>
      <c r="C161">
        <f t="shared" si="7"/>
        <v>24</v>
      </c>
    </row>
    <row r="162" spans="1:3">
      <c r="A162" s="1">
        <f t="shared" si="8"/>
        <v>42164</v>
      </c>
      <c r="B162">
        <f t="shared" si="6"/>
        <v>3</v>
      </c>
      <c r="C162">
        <f t="shared" si="7"/>
        <v>24</v>
      </c>
    </row>
    <row r="163" spans="1:3">
      <c r="A163" s="1">
        <f t="shared" si="8"/>
        <v>42165</v>
      </c>
      <c r="B163">
        <f t="shared" si="6"/>
        <v>4</v>
      </c>
      <c r="C163">
        <f t="shared" si="7"/>
        <v>24</v>
      </c>
    </row>
    <row r="164" spans="1:3">
      <c r="A164" s="1">
        <f t="shared" si="8"/>
        <v>42166</v>
      </c>
      <c r="B164">
        <f t="shared" si="6"/>
        <v>5</v>
      </c>
      <c r="C164">
        <f t="shared" si="7"/>
        <v>24</v>
      </c>
    </row>
    <row r="165" spans="1:3">
      <c r="A165" s="1">
        <f t="shared" si="8"/>
        <v>42167</v>
      </c>
      <c r="B165">
        <f t="shared" si="6"/>
        <v>6</v>
      </c>
      <c r="C165">
        <f t="shared" si="7"/>
        <v>24</v>
      </c>
    </row>
    <row r="166" spans="1:3">
      <c r="A166" s="1">
        <f t="shared" si="8"/>
        <v>42168</v>
      </c>
      <c r="B166">
        <f t="shared" si="6"/>
        <v>7</v>
      </c>
      <c r="C166">
        <f t="shared" si="7"/>
        <v>24</v>
      </c>
    </row>
    <row r="167" spans="1:3">
      <c r="A167" s="1">
        <f t="shared" si="8"/>
        <v>42169</v>
      </c>
      <c r="B167">
        <f t="shared" si="6"/>
        <v>1</v>
      </c>
      <c r="C167">
        <f t="shared" si="7"/>
        <v>25</v>
      </c>
    </row>
    <row r="168" spans="1:3">
      <c r="A168" s="1">
        <f t="shared" si="8"/>
        <v>42170</v>
      </c>
      <c r="B168">
        <f t="shared" si="6"/>
        <v>2</v>
      </c>
      <c r="C168">
        <f t="shared" si="7"/>
        <v>25</v>
      </c>
    </row>
    <row r="169" spans="1:3">
      <c r="A169" s="1">
        <f t="shared" si="8"/>
        <v>42171</v>
      </c>
      <c r="B169">
        <f t="shared" si="6"/>
        <v>3</v>
      </c>
      <c r="C169">
        <f t="shared" si="7"/>
        <v>25</v>
      </c>
    </row>
    <row r="170" spans="1:3">
      <c r="A170" s="1">
        <f t="shared" si="8"/>
        <v>42172</v>
      </c>
      <c r="B170">
        <f t="shared" si="6"/>
        <v>4</v>
      </c>
      <c r="C170">
        <f t="shared" si="7"/>
        <v>25</v>
      </c>
    </row>
    <row r="171" spans="1:3">
      <c r="A171" s="1">
        <f t="shared" si="8"/>
        <v>42173</v>
      </c>
      <c r="B171">
        <f t="shared" si="6"/>
        <v>5</v>
      </c>
      <c r="C171">
        <f t="shared" si="7"/>
        <v>25</v>
      </c>
    </row>
    <row r="172" spans="1:3">
      <c r="A172" s="1">
        <f t="shared" si="8"/>
        <v>42174</v>
      </c>
      <c r="B172">
        <f t="shared" si="6"/>
        <v>6</v>
      </c>
      <c r="C172">
        <f t="shared" si="7"/>
        <v>25</v>
      </c>
    </row>
    <row r="173" spans="1:3">
      <c r="A173" s="1">
        <f t="shared" si="8"/>
        <v>42175</v>
      </c>
      <c r="B173">
        <f t="shared" si="6"/>
        <v>7</v>
      </c>
      <c r="C173">
        <f t="shared" si="7"/>
        <v>25</v>
      </c>
    </row>
    <row r="174" spans="1:3">
      <c r="A174" s="1">
        <f t="shared" si="8"/>
        <v>42176</v>
      </c>
      <c r="B174">
        <f t="shared" si="6"/>
        <v>1</v>
      </c>
      <c r="C174">
        <f t="shared" si="7"/>
        <v>26</v>
      </c>
    </row>
    <row r="175" spans="1:3">
      <c r="A175" s="1">
        <f t="shared" si="8"/>
        <v>42177</v>
      </c>
      <c r="B175">
        <f t="shared" si="6"/>
        <v>2</v>
      </c>
      <c r="C175">
        <f t="shared" si="7"/>
        <v>26</v>
      </c>
    </row>
    <row r="176" spans="1:3">
      <c r="A176" s="1">
        <f t="shared" si="8"/>
        <v>42178</v>
      </c>
      <c r="B176">
        <f t="shared" si="6"/>
        <v>3</v>
      </c>
      <c r="C176">
        <f t="shared" si="7"/>
        <v>26</v>
      </c>
    </row>
    <row r="177" spans="1:3">
      <c r="A177" s="1">
        <f t="shared" si="8"/>
        <v>42179</v>
      </c>
      <c r="B177">
        <f t="shared" si="6"/>
        <v>4</v>
      </c>
      <c r="C177">
        <f t="shared" si="7"/>
        <v>26</v>
      </c>
    </row>
    <row r="178" spans="1:3">
      <c r="A178" s="1">
        <f t="shared" si="8"/>
        <v>42180</v>
      </c>
      <c r="B178">
        <f t="shared" si="6"/>
        <v>5</v>
      </c>
      <c r="C178">
        <f t="shared" si="7"/>
        <v>26</v>
      </c>
    </row>
    <row r="179" spans="1:3">
      <c r="A179" s="1">
        <f t="shared" si="8"/>
        <v>42181</v>
      </c>
      <c r="B179">
        <f t="shared" si="6"/>
        <v>6</v>
      </c>
      <c r="C179">
        <f t="shared" si="7"/>
        <v>26</v>
      </c>
    </row>
    <row r="180" spans="1:3">
      <c r="A180" s="1">
        <f t="shared" si="8"/>
        <v>42182</v>
      </c>
      <c r="B180">
        <f t="shared" si="6"/>
        <v>7</v>
      </c>
      <c r="C180">
        <f t="shared" si="7"/>
        <v>26</v>
      </c>
    </row>
    <row r="181" spans="1:3">
      <c r="A181" s="1">
        <f t="shared" si="8"/>
        <v>42183</v>
      </c>
      <c r="B181">
        <f t="shared" si="6"/>
        <v>1</v>
      </c>
      <c r="C181">
        <f t="shared" si="7"/>
        <v>27</v>
      </c>
    </row>
    <row r="182" spans="1:3">
      <c r="A182" s="1">
        <f t="shared" si="8"/>
        <v>42184</v>
      </c>
      <c r="B182">
        <f t="shared" si="6"/>
        <v>2</v>
      </c>
      <c r="C182">
        <f t="shared" si="7"/>
        <v>27</v>
      </c>
    </row>
    <row r="183" spans="1:3">
      <c r="A183" s="1">
        <f t="shared" si="8"/>
        <v>42185</v>
      </c>
      <c r="B183">
        <f t="shared" si="6"/>
        <v>3</v>
      </c>
      <c r="C183">
        <f t="shared" si="7"/>
        <v>27</v>
      </c>
    </row>
    <row r="184" spans="1:3">
      <c r="A184" s="1">
        <f t="shared" si="8"/>
        <v>42186</v>
      </c>
      <c r="B184">
        <f t="shared" si="6"/>
        <v>4</v>
      </c>
      <c r="C184">
        <f t="shared" si="7"/>
        <v>27</v>
      </c>
    </row>
    <row r="185" spans="1:3">
      <c r="A185" s="1">
        <f t="shared" si="8"/>
        <v>42187</v>
      </c>
      <c r="B185">
        <f t="shared" si="6"/>
        <v>5</v>
      </c>
      <c r="C185">
        <f t="shared" si="7"/>
        <v>27</v>
      </c>
    </row>
    <row r="186" spans="1:3">
      <c r="A186" s="1">
        <f t="shared" si="8"/>
        <v>42188</v>
      </c>
      <c r="B186">
        <f t="shared" si="6"/>
        <v>6</v>
      </c>
      <c r="C186">
        <f t="shared" si="7"/>
        <v>27</v>
      </c>
    </row>
    <row r="187" spans="1:3">
      <c r="A187" s="1">
        <f t="shared" si="8"/>
        <v>42189</v>
      </c>
      <c r="B187">
        <f t="shared" si="6"/>
        <v>7</v>
      </c>
      <c r="C187">
        <f t="shared" si="7"/>
        <v>27</v>
      </c>
    </row>
    <row r="188" spans="1:3">
      <c r="A188" s="1">
        <f t="shared" si="8"/>
        <v>42190</v>
      </c>
      <c r="B188">
        <f t="shared" si="6"/>
        <v>1</v>
      </c>
      <c r="C188">
        <f t="shared" si="7"/>
        <v>28</v>
      </c>
    </row>
    <row r="189" spans="1:3">
      <c r="A189" s="1">
        <f t="shared" si="8"/>
        <v>42191</v>
      </c>
      <c r="B189">
        <f t="shared" si="6"/>
        <v>2</v>
      </c>
      <c r="C189">
        <f t="shared" si="7"/>
        <v>28</v>
      </c>
    </row>
    <row r="190" spans="1:3">
      <c r="A190" s="1">
        <f t="shared" si="8"/>
        <v>42192</v>
      </c>
      <c r="B190">
        <f t="shared" si="6"/>
        <v>3</v>
      </c>
      <c r="C190">
        <f t="shared" si="7"/>
        <v>28</v>
      </c>
    </row>
    <row r="191" spans="1:3">
      <c r="A191" s="1">
        <f t="shared" si="8"/>
        <v>42193</v>
      </c>
      <c r="B191">
        <f t="shared" si="6"/>
        <v>4</v>
      </c>
      <c r="C191">
        <f t="shared" si="7"/>
        <v>28</v>
      </c>
    </row>
    <row r="192" spans="1:3">
      <c r="A192" s="1">
        <f t="shared" si="8"/>
        <v>42194</v>
      </c>
      <c r="B192">
        <f t="shared" si="6"/>
        <v>5</v>
      </c>
      <c r="C192">
        <f t="shared" si="7"/>
        <v>28</v>
      </c>
    </row>
    <row r="193" spans="1:3">
      <c r="A193" s="1">
        <f t="shared" si="8"/>
        <v>42195</v>
      </c>
      <c r="B193">
        <f t="shared" si="6"/>
        <v>6</v>
      </c>
      <c r="C193">
        <f t="shared" si="7"/>
        <v>28</v>
      </c>
    </row>
    <row r="194" spans="1:3">
      <c r="A194" s="1">
        <f t="shared" si="8"/>
        <v>42196</v>
      </c>
      <c r="B194">
        <f t="shared" si="6"/>
        <v>7</v>
      </c>
      <c r="C194">
        <f t="shared" si="7"/>
        <v>28</v>
      </c>
    </row>
    <row r="195" spans="1:3">
      <c r="A195" s="1">
        <f t="shared" si="8"/>
        <v>42197</v>
      </c>
      <c r="B195">
        <f t="shared" si="6"/>
        <v>1</v>
      </c>
      <c r="C195">
        <f t="shared" si="7"/>
        <v>29</v>
      </c>
    </row>
    <row r="196" spans="1:3">
      <c r="A196" s="1">
        <f t="shared" si="8"/>
        <v>42198</v>
      </c>
      <c r="B196">
        <f t="shared" ref="B196:B259" si="9">WEEKDAY(A196)</f>
        <v>2</v>
      </c>
      <c r="C196">
        <f t="shared" ref="C196:C259" si="10">WEEKNUM(A196)</f>
        <v>29</v>
      </c>
    </row>
    <row r="197" spans="1:3">
      <c r="A197" s="1">
        <f t="shared" ref="A197:A260" si="11">A196+1</f>
        <v>42199</v>
      </c>
      <c r="B197">
        <f t="shared" si="9"/>
        <v>3</v>
      </c>
      <c r="C197">
        <f t="shared" si="10"/>
        <v>29</v>
      </c>
    </row>
    <row r="198" spans="1:3">
      <c r="A198" s="1">
        <f t="shared" si="11"/>
        <v>42200</v>
      </c>
      <c r="B198">
        <f t="shared" si="9"/>
        <v>4</v>
      </c>
      <c r="C198">
        <f t="shared" si="10"/>
        <v>29</v>
      </c>
    </row>
    <row r="199" spans="1:3">
      <c r="A199" s="1">
        <f t="shared" si="11"/>
        <v>42201</v>
      </c>
      <c r="B199">
        <f t="shared" si="9"/>
        <v>5</v>
      </c>
      <c r="C199">
        <f t="shared" si="10"/>
        <v>29</v>
      </c>
    </row>
    <row r="200" spans="1:3">
      <c r="A200" s="1">
        <f t="shared" si="11"/>
        <v>42202</v>
      </c>
      <c r="B200">
        <f t="shared" si="9"/>
        <v>6</v>
      </c>
      <c r="C200">
        <f t="shared" si="10"/>
        <v>29</v>
      </c>
    </row>
    <row r="201" spans="1:3">
      <c r="A201" s="1">
        <f t="shared" si="11"/>
        <v>42203</v>
      </c>
      <c r="B201">
        <f t="shared" si="9"/>
        <v>7</v>
      </c>
      <c r="C201">
        <f t="shared" si="10"/>
        <v>29</v>
      </c>
    </row>
    <row r="202" spans="1:3">
      <c r="A202" s="1">
        <f t="shared" si="11"/>
        <v>42204</v>
      </c>
      <c r="B202">
        <f t="shared" si="9"/>
        <v>1</v>
      </c>
      <c r="C202">
        <f t="shared" si="10"/>
        <v>30</v>
      </c>
    </row>
    <row r="203" spans="1:3">
      <c r="A203" s="1">
        <f t="shared" si="11"/>
        <v>42205</v>
      </c>
      <c r="B203">
        <f t="shared" si="9"/>
        <v>2</v>
      </c>
      <c r="C203">
        <f t="shared" si="10"/>
        <v>30</v>
      </c>
    </row>
    <row r="204" spans="1:3">
      <c r="A204" s="1">
        <f t="shared" si="11"/>
        <v>42206</v>
      </c>
      <c r="B204">
        <f t="shared" si="9"/>
        <v>3</v>
      </c>
      <c r="C204">
        <f t="shared" si="10"/>
        <v>30</v>
      </c>
    </row>
    <row r="205" spans="1:3">
      <c r="A205" s="1">
        <f t="shared" si="11"/>
        <v>42207</v>
      </c>
      <c r="B205">
        <f t="shared" si="9"/>
        <v>4</v>
      </c>
      <c r="C205">
        <f t="shared" si="10"/>
        <v>30</v>
      </c>
    </row>
    <row r="206" spans="1:3">
      <c r="A206" s="1">
        <f t="shared" si="11"/>
        <v>42208</v>
      </c>
      <c r="B206">
        <f t="shared" si="9"/>
        <v>5</v>
      </c>
      <c r="C206">
        <f t="shared" si="10"/>
        <v>30</v>
      </c>
    </row>
    <row r="207" spans="1:3">
      <c r="A207" s="1">
        <f t="shared" si="11"/>
        <v>42209</v>
      </c>
      <c r="B207">
        <f t="shared" si="9"/>
        <v>6</v>
      </c>
      <c r="C207">
        <f t="shared" si="10"/>
        <v>30</v>
      </c>
    </row>
    <row r="208" spans="1:3">
      <c r="A208" s="1">
        <f t="shared" si="11"/>
        <v>42210</v>
      </c>
      <c r="B208">
        <f t="shared" si="9"/>
        <v>7</v>
      </c>
      <c r="C208">
        <f t="shared" si="10"/>
        <v>30</v>
      </c>
    </row>
    <row r="209" spans="1:3">
      <c r="A209" s="1">
        <f t="shared" si="11"/>
        <v>42211</v>
      </c>
      <c r="B209">
        <f t="shared" si="9"/>
        <v>1</v>
      </c>
      <c r="C209">
        <f t="shared" si="10"/>
        <v>31</v>
      </c>
    </row>
    <row r="210" spans="1:3">
      <c r="A210" s="1">
        <f t="shared" si="11"/>
        <v>42212</v>
      </c>
      <c r="B210">
        <f t="shared" si="9"/>
        <v>2</v>
      </c>
      <c r="C210">
        <f t="shared" si="10"/>
        <v>31</v>
      </c>
    </row>
    <row r="211" spans="1:3">
      <c r="A211" s="1">
        <f t="shared" si="11"/>
        <v>42213</v>
      </c>
      <c r="B211">
        <f t="shared" si="9"/>
        <v>3</v>
      </c>
      <c r="C211">
        <f t="shared" si="10"/>
        <v>31</v>
      </c>
    </row>
    <row r="212" spans="1:3">
      <c r="A212" s="1">
        <f t="shared" si="11"/>
        <v>42214</v>
      </c>
      <c r="B212">
        <f t="shared" si="9"/>
        <v>4</v>
      </c>
      <c r="C212">
        <f t="shared" si="10"/>
        <v>31</v>
      </c>
    </row>
    <row r="213" spans="1:3">
      <c r="A213" s="1">
        <f t="shared" si="11"/>
        <v>42215</v>
      </c>
      <c r="B213">
        <f t="shared" si="9"/>
        <v>5</v>
      </c>
      <c r="C213">
        <f t="shared" si="10"/>
        <v>31</v>
      </c>
    </row>
    <row r="214" spans="1:3">
      <c r="A214" s="1">
        <f t="shared" si="11"/>
        <v>42216</v>
      </c>
      <c r="B214">
        <f t="shared" si="9"/>
        <v>6</v>
      </c>
      <c r="C214">
        <f t="shared" si="10"/>
        <v>31</v>
      </c>
    </row>
    <row r="215" spans="1:3">
      <c r="A215" s="1">
        <f t="shared" si="11"/>
        <v>42217</v>
      </c>
      <c r="B215">
        <f t="shared" si="9"/>
        <v>7</v>
      </c>
      <c r="C215">
        <f t="shared" si="10"/>
        <v>31</v>
      </c>
    </row>
    <row r="216" spans="1:3">
      <c r="A216" s="1">
        <f t="shared" si="11"/>
        <v>42218</v>
      </c>
      <c r="B216">
        <f t="shared" si="9"/>
        <v>1</v>
      </c>
      <c r="C216">
        <f t="shared" si="10"/>
        <v>32</v>
      </c>
    </row>
    <row r="217" spans="1:3">
      <c r="A217" s="1">
        <f t="shared" si="11"/>
        <v>42219</v>
      </c>
      <c r="B217">
        <f t="shared" si="9"/>
        <v>2</v>
      </c>
      <c r="C217">
        <f t="shared" si="10"/>
        <v>32</v>
      </c>
    </row>
    <row r="218" spans="1:3">
      <c r="A218" s="1">
        <f t="shared" si="11"/>
        <v>42220</v>
      </c>
      <c r="B218">
        <f t="shared" si="9"/>
        <v>3</v>
      </c>
      <c r="C218">
        <f t="shared" si="10"/>
        <v>32</v>
      </c>
    </row>
    <row r="219" spans="1:3">
      <c r="A219" s="1">
        <f t="shared" si="11"/>
        <v>42221</v>
      </c>
      <c r="B219">
        <f t="shared" si="9"/>
        <v>4</v>
      </c>
      <c r="C219">
        <f t="shared" si="10"/>
        <v>32</v>
      </c>
    </row>
    <row r="220" spans="1:3">
      <c r="A220" s="1">
        <f t="shared" si="11"/>
        <v>42222</v>
      </c>
      <c r="B220">
        <f t="shared" si="9"/>
        <v>5</v>
      </c>
      <c r="C220">
        <f t="shared" si="10"/>
        <v>32</v>
      </c>
    </row>
    <row r="221" spans="1:3">
      <c r="A221" s="1">
        <f t="shared" si="11"/>
        <v>42223</v>
      </c>
      <c r="B221">
        <f t="shared" si="9"/>
        <v>6</v>
      </c>
      <c r="C221">
        <f t="shared" si="10"/>
        <v>32</v>
      </c>
    </row>
    <row r="222" spans="1:3">
      <c r="A222" s="1">
        <f t="shared" si="11"/>
        <v>42224</v>
      </c>
      <c r="B222">
        <f t="shared" si="9"/>
        <v>7</v>
      </c>
      <c r="C222">
        <f t="shared" si="10"/>
        <v>32</v>
      </c>
    </row>
    <row r="223" spans="1:3">
      <c r="A223" s="1">
        <f t="shared" si="11"/>
        <v>42225</v>
      </c>
      <c r="B223">
        <f t="shared" si="9"/>
        <v>1</v>
      </c>
      <c r="C223">
        <f t="shared" si="10"/>
        <v>33</v>
      </c>
    </row>
    <row r="224" spans="1:3">
      <c r="A224" s="1">
        <f t="shared" si="11"/>
        <v>42226</v>
      </c>
      <c r="B224">
        <f t="shared" si="9"/>
        <v>2</v>
      </c>
      <c r="C224">
        <f t="shared" si="10"/>
        <v>33</v>
      </c>
    </row>
    <row r="225" spans="1:3">
      <c r="A225" s="1">
        <f t="shared" si="11"/>
        <v>42227</v>
      </c>
      <c r="B225">
        <f t="shared" si="9"/>
        <v>3</v>
      </c>
      <c r="C225">
        <f t="shared" si="10"/>
        <v>33</v>
      </c>
    </row>
    <row r="226" spans="1:3">
      <c r="A226" s="1">
        <f t="shared" si="11"/>
        <v>42228</v>
      </c>
      <c r="B226">
        <f t="shared" si="9"/>
        <v>4</v>
      </c>
      <c r="C226">
        <f t="shared" si="10"/>
        <v>33</v>
      </c>
    </row>
    <row r="227" spans="1:3">
      <c r="A227" s="1">
        <f t="shared" si="11"/>
        <v>42229</v>
      </c>
      <c r="B227">
        <f t="shared" si="9"/>
        <v>5</v>
      </c>
      <c r="C227">
        <f t="shared" si="10"/>
        <v>33</v>
      </c>
    </row>
    <row r="228" spans="1:3">
      <c r="A228" s="1">
        <f t="shared" si="11"/>
        <v>42230</v>
      </c>
      <c r="B228">
        <f t="shared" si="9"/>
        <v>6</v>
      </c>
      <c r="C228">
        <f t="shared" si="10"/>
        <v>33</v>
      </c>
    </row>
    <row r="229" spans="1:3">
      <c r="A229" s="1">
        <f t="shared" si="11"/>
        <v>42231</v>
      </c>
      <c r="B229">
        <f t="shared" si="9"/>
        <v>7</v>
      </c>
      <c r="C229">
        <f t="shared" si="10"/>
        <v>33</v>
      </c>
    </row>
    <row r="230" spans="1:3">
      <c r="A230" s="1">
        <f t="shared" si="11"/>
        <v>42232</v>
      </c>
      <c r="B230">
        <f t="shared" si="9"/>
        <v>1</v>
      </c>
      <c r="C230">
        <f t="shared" si="10"/>
        <v>34</v>
      </c>
    </row>
    <row r="231" spans="1:3">
      <c r="A231" s="1">
        <f t="shared" si="11"/>
        <v>42233</v>
      </c>
      <c r="B231">
        <f t="shared" si="9"/>
        <v>2</v>
      </c>
      <c r="C231">
        <f t="shared" si="10"/>
        <v>34</v>
      </c>
    </row>
    <row r="232" spans="1:3">
      <c r="A232" s="1">
        <f t="shared" si="11"/>
        <v>42234</v>
      </c>
      <c r="B232">
        <f t="shared" si="9"/>
        <v>3</v>
      </c>
      <c r="C232">
        <f t="shared" si="10"/>
        <v>34</v>
      </c>
    </row>
    <row r="233" spans="1:3">
      <c r="A233" s="1">
        <f t="shared" si="11"/>
        <v>42235</v>
      </c>
      <c r="B233">
        <f t="shared" si="9"/>
        <v>4</v>
      </c>
      <c r="C233">
        <f t="shared" si="10"/>
        <v>34</v>
      </c>
    </row>
    <row r="234" spans="1:3">
      <c r="A234" s="1">
        <f t="shared" si="11"/>
        <v>42236</v>
      </c>
      <c r="B234">
        <f t="shared" si="9"/>
        <v>5</v>
      </c>
      <c r="C234">
        <f t="shared" si="10"/>
        <v>34</v>
      </c>
    </row>
    <row r="235" spans="1:3">
      <c r="A235" s="1">
        <f t="shared" si="11"/>
        <v>42237</v>
      </c>
      <c r="B235">
        <f t="shared" si="9"/>
        <v>6</v>
      </c>
      <c r="C235">
        <f t="shared" si="10"/>
        <v>34</v>
      </c>
    </row>
    <row r="236" spans="1:3">
      <c r="A236" s="1">
        <f t="shared" si="11"/>
        <v>42238</v>
      </c>
      <c r="B236">
        <f t="shared" si="9"/>
        <v>7</v>
      </c>
      <c r="C236">
        <f t="shared" si="10"/>
        <v>34</v>
      </c>
    </row>
    <row r="237" spans="1:3">
      <c r="A237" s="1">
        <f t="shared" si="11"/>
        <v>42239</v>
      </c>
      <c r="B237">
        <f t="shared" si="9"/>
        <v>1</v>
      </c>
      <c r="C237">
        <f t="shared" si="10"/>
        <v>35</v>
      </c>
    </row>
    <row r="238" spans="1:3">
      <c r="A238" s="1">
        <f t="shared" si="11"/>
        <v>42240</v>
      </c>
      <c r="B238">
        <f t="shared" si="9"/>
        <v>2</v>
      </c>
      <c r="C238">
        <f t="shared" si="10"/>
        <v>35</v>
      </c>
    </row>
    <row r="239" spans="1:3">
      <c r="A239" s="1">
        <f t="shared" si="11"/>
        <v>42241</v>
      </c>
      <c r="B239">
        <f t="shared" si="9"/>
        <v>3</v>
      </c>
      <c r="C239">
        <f t="shared" si="10"/>
        <v>35</v>
      </c>
    </row>
    <row r="240" spans="1:3">
      <c r="A240" s="1">
        <f t="shared" si="11"/>
        <v>42242</v>
      </c>
      <c r="B240">
        <f t="shared" si="9"/>
        <v>4</v>
      </c>
      <c r="C240">
        <f t="shared" si="10"/>
        <v>35</v>
      </c>
    </row>
    <row r="241" spans="1:3">
      <c r="A241" s="1">
        <f t="shared" si="11"/>
        <v>42243</v>
      </c>
      <c r="B241">
        <f t="shared" si="9"/>
        <v>5</v>
      </c>
      <c r="C241">
        <f t="shared" si="10"/>
        <v>35</v>
      </c>
    </row>
    <row r="242" spans="1:3">
      <c r="A242" s="1">
        <f t="shared" si="11"/>
        <v>42244</v>
      </c>
      <c r="B242">
        <f t="shared" si="9"/>
        <v>6</v>
      </c>
      <c r="C242">
        <f t="shared" si="10"/>
        <v>35</v>
      </c>
    </row>
    <row r="243" spans="1:3">
      <c r="A243" s="1">
        <f t="shared" si="11"/>
        <v>42245</v>
      </c>
      <c r="B243">
        <f t="shared" si="9"/>
        <v>7</v>
      </c>
      <c r="C243">
        <f t="shared" si="10"/>
        <v>35</v>
      </c>
    </row>
    <row r="244" spans="1:3">
      <c r="A244" s="1">
        <f t="shared" si="11"/>
        <v>42246</v>
      </c>
      <c r="B244">
        <f t="shared" si="9"/>
        <v>1</v>
      </c>
      <c r="C244">
        <f t="shared" si="10"/>
        <v>36</v>
      </c>
    </row>
    <row r="245" spans="1:3">
      <c r="A245" s="1">
        <f t="shared" si="11"/>
        <v>42247</v>
      </c>
      <c r="B245">
        <f t="shared" si="9"/>
        <v>2</v>
      </c>
      <c r="C245">
        <f t="shared" si="10"/>
        <v>36</v>
      </c>
    </row>
    <row r="246" spans="1:3">
      <c r="A246" s="1">
        <f t="shared" si="11"/>
        <v>42248</v>
      </c>
      <c r="B246">
        <f t="shared" si="9"/>
        <v>3</v>
      </c>
      <c r="C246">
        <f t="shared" si="10"/>
        <v>36</v>
      </c>
    </row>
    <row r="247" spans="1:3">
      <c r="A247" s="1">
        <f t="shared" si="11"/>
        <v>42249</v>
      </c>
      <c r="B247">
        <f t="shared" si="9"/>
        <v>4</v>
      </c>
      <c r="C247">
        <f t="shared" si="10"/>
        <v>36</v>
      </c>
    </row>
    <row r="248" spans="1:3">
      <c r="A248" s="1">
        <f t="shared" si="11"/>
        <v>42250</v>
      </c>
      <c r="B248">
        <f t="shared" si="9"/>
        <v>5</v>
      </c>
      <c r="C248">
        <f t="shared" si="10"/>
        <v>36</v>
      </c>
    </row>
    <row r="249" spans="1:3">
      <c r="A249" s="1">
        <f t="shared" si="11"/>
        <v>42251</v>
      </c>
      <c r="B249">
        <f t="shared" si="9"/>
        <v>6</v>
      </c>
      <c r="C249">
        <f t="shared" si="10"/>
        <v>36</v>
      </c>
    </row>
    <row r="250" spans="1:3">
      <c r="A250" s="1">
        <f t="shared" si="11"/>
        <v>42252</v>
      </c>
      <c r="B250">
        <f t="shared" si="9"/>
        <v>7</v>
      </c>
      <c r="C250">
        <f t="shared" si="10"/>
        <v>36</v>
      </c>
    </row>
    <row r="251" spans="1:3">
      <c r="A251" s="1">
        <f t="shared" si="11"/>
        <v>42253</v>
      </c>
      <c r="B251">
        <f t="shared" si="9"/>
        <v>1</v>
      </c>
      <c r="C251">
        <f t="shared" si="10"/>
        <v>37</v>
      </c>
    </row>
    <row r="252" spans="1:3">
      <c r="A252" s="1">
        <f t="shared" si="11"/>
        <v>42254</v>
      </c>
      <c r="B252">
        <f t="shared" si="9"/>
        <v>2</v>
      </c>
      <c r="C252">
        <f t="shared" si="10"/>
        <v>37</v>
      </c>
    </row>
    <row r="253" spans="1:3">
      <c r="A253" s="1">
        <f t="shared" si="11"/>
        <v>42255</v>
      </c>
      <c r="B253">
        <f t="shared" si="9"/>
        <v>3</v>
      </c>
      <c r="C253">
        <f t="shared" si="10"/>
        <v>37</v>
      </c>
    </row>
    <row r="254" spans="1:3">
      <c r="A254" s="1">
        <f t="shared" si="11"/>
        <v>42256</v>
      </c>
      <c r="B254">
        <f t="shared" si="9"/>
        <v>4</v>
      </c>
      <c r="C254">
        <f t="shared" si="10"/>
        <v>37</v>
      </c>
    </row>
    <row r="255" spans="1:3">
      <c r="A255" s="1">
        <f t="shared" si="11"/>
        <v>42257</v>
      </c>
      <c r="B255">
        <f t="shared" si="9"/>
        <v>5</v>
      </c>
      <c r="C255">
        <f t="shared" si="10"/>
        <v>37</v>
      </c>
    </row>
    <row r="256" spans="1:3">
      <c r="A256" s="1">
        <f t="shared" si="11"/>
        <v>42258</v>
      </c>
      <c r="B256">
        <f t="shared" si="9"/>
        <v>6</v>
      </c>
      <c r="C256">
        <f t="shared" si="10"/>
        <v>37</v>
      </c>
    </row>
    <row r="257" spans="1:3">
      <c r="A257" s="1">
        <f t="shared" si="11"/>
        <v>42259</v>
      </c>
      <c r="B257">
        <f t="shared" si="9"/>
        <v>7</v>
      </c>
      <c r="C257">
        <f t="shared" si="10"/>
        <v>37</v>
      </c>
    </row>
    <row r="258" spans="1:3">
      <c r="A258" s="1">
        <f t="shared" si="11"/>
        <v>42260</v>
      </c>
      <c r="B258">
        <f t="shared" si="9"/>
        <v>1</v>
      </c>
      <c r="C258">
        <f t="shared" si="10"/>
        <v>38</v>
      </c>
    </row>
    <row r="259" spans="1:3">
      <c r="A259" s="1">
        <f t="shared" si="11"/>
        <v>42261</v>
      </c>
      <c r="B259">
        <f t="shared" si="9"/>
        <v>2</v>
      </c>
      <c r="C259">
        <f t="shared" si="10"/>
        <v>38</v>
      </c>
    </row>
    <row r="260" spans="1:3">
      <c r="A260" s="1">
        <f t="shared" si="11"/>
        <v>42262</v>
      </c>
      <c r="B260">
        <f t="shared" ref="B260:B323" si="12">WEEKDAY(A260)</f>
        <v>3</v>
      </c>
      <c r="C260">
        <f t="shared" ref="C260:C323" si="13">WEEKNUM(A260)</f>
        <v>38</v>
      </c>
    </row>
    <row r="261" spans="1:3">
      <c r="A261" s="1">
        <f t="shared" ref="A261:A324" si="14">A260+1</f>
        <v>42263</v>
      </c>
      <c r="B261">
        <f t="shared" si="12"/>
        <v>4</v>
      </c>
      <c r="C261">
        <f t="shared" si="13"/>
        <v>38</v>
      </c>
    </row>
    <row r="262" spans="1:3">
      <c r="A262" s="1">
        <f t="shared" si="14"/>
        <v>42264</v>
      </c>
      <c r="B262">
        <f t="shared" si="12"/>
        <v>5</v>
      </c>
      <c r="C262">
        <f t="shared" si="13"/>
        <v>38</v>
      </c>
    </row>
    <row r="263" spans="1:3">
      <c r="A263" s="1">
        <f t="shared" si="14"/>
        <v>42265</v>
      </c>
      <c r="B263">
        <f t="shared" si="12"/>
        <v>6</v>
      </c>
      <c r="C263">
        <f t="shared" si="13"/>
        <v>38</v>
      </c>
    </row>
    <row r="264" spans="1:3">
      <c r="A264" s="1">
        <f t="shared" si="14"/>
        <v>42266</v>
      </c>
      <c r="B264">
        <f t="shared" si="12"/>
        <v>7</v>
      </c>
      <c r="C264">
        <f t="shared" si="13"/>
        <v>38</v>
      </c>
    </row>
    <row r="265" spans="1:3">
      <c r="A265" s="1">
        <f t="shared" si="14"/>
        <v>42267</v>
      </c>
      <c r="B265">
        <f t="shared" si="12"/>
        <v>1</v>
      </c>
      <c r="C265">
        <f t="shared" si="13"/>
        <v>39</v>
      </c>
    </row>
    <row r="266" spans="1:3">
      <c r="A266" s="1">
        <f t="shared" si="14"/>
        <v>42268</v>
      </c>
      <c r="B266">
        <f t="shared" si="12"/>
        <v>2</v>
      </c>
      <c r="C266">
        <f t="shared" si="13"/>
        <v>39</v>
      </c>
    </row>
    <row r="267" spans="1:3">
      <c r="A267" s="1">
        <f t="shared" si="14"/>
        <v>42269</v>
      </c>
      <c r="B267">
        <f t="shared" si="12"/>
        <v>3</v>
      </c>
      <c r="C267">
        <f t="shared" si="13"/>
        <v>39</v>
      </c>
    </row>
    <row r="268" spans="1:3">
      <c r="A268" s="1">
        <f t="shared" si="14"/>
        <v>42270</v>
      </c>
      <c r="B268">
        <f t="shared" si="12"/>
        <v>4</v>
      </c>
      <c r="C268">
        <f t="shared" si="13"/>
        <v>39</v>
      </c>
    </row>
    <row r="269" spans="1:3">
      <c r="A269" s="1">
        <f t="shared" si="14"/>
        <v>42271</v>
      </c>
      <c r="B269">
        <f t="shared" si="12"/>
        <v>5</v>
      </c>
      <c r="C269">
        <f t="shared" si="13"/>
        <v>39</v>
      </c>
    </row>
    <row r="270" spans="1:3">
      <c r="A270" s="1">
        <f t="shared" si="14"/>
        <v>42272</v>
      </c>
      <c r="B270">
        <f t="shared" si="12"/>
        <v>6</v>
      </c>
      <c r="C270">
        <f t="shared" si="13"/>
        <v>39</v>
      </c>
    </row>
    <row r="271" spans="1:3">
      <c r="A271" s="1">
        <f t="shared" si="14"/>
        <v>42273</v>
      </c>
      <c r="B271">
        <f t="shared" si="12"/>
        <v>7</v>
      </c>
      <c r="C271">
        <f t="shared" si="13"/>
        <v>39</v>
      </c>
    </row>
    <row r="272" spans="1:3">
      <c r="A272" s="1">
        <f t="shared" si="14"/>
        <v>42274</v>
      </c>
      <c r="B272">
        <f t="shared" si="12"/>
        <v>1</v>
      </c>
      <c r="C272">
        <f t="shared" si="13"/>
        <v>40</v>
      </c>
    </row>
    <row r="273" spans="1:3">
      <c r="A273" s="1">
        <f t="shared" si="14"/>
        <v>42275</v>
      </c>
      <c r="B273">
        <f t="shared" si="12"/>
        <v>2</v>
      </c>
      <c r="C273">
        <f t="shared" si="13"/>
        <v>40</v>
      </c>
    </row>
    <row r="274" spans="1:3">
      <c r="A274" s="1">
        <f t="shared" si="14"/>
        <v>42276</v>
      </c>
      <c r="B274">
        <f t="shared" si="12"/>
        <v>3</v>
      </c>
      <c r="C274">
        <f t="shared" si="13"/>
        <v>40</v>
      </c>
    </row>
    <row r="275" spans="1:3">
      <c r="A275" s="1">
        <f t="shared" si="14"/>
        <v>42277</v>
      </c>
      <c r="B275">
        <f t="shared" si="12"/>
        <v>4</v>
      </c>
      <c r="C275">
        <f t="shared" si="13"/>
        <v>40</v>
      </c>
    </row>
    <row r="276" spans="1:3">
      <c r="A276" s="1">
        <f t="shared" si="14"/>
        <v>42278</v>
      </c>
      <c r="B276">
        <f t="shared" si="12"/>
        <v>5</v>
      </c>
      <c r="C276">
        <f t="shared" si="13"/>
        <v>40</v>
      </c>
    </row>
    <row r="277" spans="1:3">
      <c r="A277" s="1">
        <f t="shared" si="14"/>
        <v>42279</v>
      </c>
      <c r="B277">
        <f t="shared" si="12"/>
        <v>6</v>
      </c>
      <c r="C277">
        <f t="shared" si="13"/>
        <v>40</v>
      </c>
    </row>
    <row r="278" spans="1:3">
      <c r="A278" s="1">
        <f t="shared" si="14"/>
        <v>42280</v>
      </c>
      <c r="B278">
        <f t="shared" si="12"/>
        <v>7</v>
      </c>
      <c r="C278">
        <f t="shared" si="13"/>
        <v>40</v>
      </c>
    </row>
    <row r="279" spans="1:3">
      <c r="A279" s="1">
        <f t="shared" si="14"/>
        <v>42281</v>
      </c>
      <c r="B279">
        <f t="shared" si="12"/>
        <v>1</v>
      </c>
      <c r="C279">
        <f t="shared" si="13"/>
        <v>41</v>
      </c>
    </row>
    <row r="280" spans="1:3">
      <c r="A280" s="1">
        <f t="shared" si="14"/>
        <v>42282</v>
      </c>
      <c r="B280">
        <f t="shared" si="12"/>
        <v>2</v>
      </c>
      <c r="C280">
        <f t="shared" si="13"/>
        <v>41</v>
      </c>
    </row>
    <row r="281" spans="1:3">
      <c r="A281" s="1">
        <f t="shared" si="14"/>
        <v>42283</v>
      </c>
      <c r="B281">
        <f t="shared" si="12"/>
        <v>3</v>
      </c>
      <c r="C281">
        <f t="shared" si="13"/>
        <v>41</v>
      </c>
    </row>
    <row r="282" spans="1:3">
      <c r="A282" s="1">
        <f t="shared" si="14"/>
        <v>42284</v>
      </c>
      <c r="B282">
        <f t="shared" si="12"/>
        <v>4</v>
      </c>
      <c r="C282">
        <f t="shared" si="13"/>
        <v>41</v>
      </c>
    </row>
    <row r="283" spans="1:3">
      <c r="A283" s="1">
        <f t="shared" si="14"/>
        <v>42285</v>
      </c>
      <c r="B283">
        <f t="shared" si="12"/>
        <v>5</v>
      </c>
      <c r="C283">
        <f t="shared" si="13"/>
        <v>41</v>
      </c>
    </row>
    <row r="284" spans="1:3">
      <c r="A284" s="1">
        <f t="shared" si="14"/>
        <v>42286</v>
      </c>
      <c r="B284">
        <f t="shared" si="12"/>
        <v>6</v>
      </c>
      <c r="C284">
        <f t="shared" si="13"/>
        <v>41</v>
      </c>
    </row>
    <row r="285" spans="1:3">
      <c r="A285" s="1">
        <f t="shared" si="14"/>
        <v>42287</v>
      </c>
      <c r="B285">
        <f t="shared" si="12"/>
        <v>7</v>
      </c>
      <c r="C285">
        <f t="shared" si="13"/>
        <v>41</v>
      </c>
    </row>
    <row r="286" spans="1:3">
      <c r="A286" s="1">
        <f t="shared" si="14"/>
        <v>42288</v>
      </c>
      <c r="B286">
        <f t="shared" si="12"/>
        <v>1</v>
      </c>
      <c r="C286">
        <f t="shared" si="13"/>
        <v>42</v>
      </c>
    </row>
    <row r="287" spans="1:3">
      <c r="A287" s="1">
        <f t="shared" si="14"/>
        <v>42289</v>
      </c>
      <c r="B287">
        <f t="shared" si="12"/>
        <v>2</v>
      </c>
      <c r="C287">
        <f t="shared" si="13"/>
        <v>42</v>
      </c>
    </row>
    <row r="288" spans="1:3">
      <c r="A288" s="1">
        <f t="shared" si="14"/>
        <v>42290</v>
      </c>
      <c r="B288">
        <f t="shared" si="12"/>
        <v>3</v>
      </c>
      <c r="C288">
        <f t="shared" si="13"/>
        <v>42</v>
      </c>
    </row>
    <row r="289" spans="1:3">
      <c r="A289" s="1">
        <f t="shared" si="14"/>
        <v>42291</v>
      </c>
      <c r="B289">
        <f t="shared" si="12"/>
        <v>4</v>
      </c>
      <c r="C289">
        <f t="shared" si="13"/>
        <v>42</v>
      </c>
    </row>
    <row r="290" spans="1:3">
      <c r="A290" s="1">
        <f t="shared" si="14"/>
        <v>42292</v>
      </c>
      <c r="B290">
        <f t="shared" si="12"/>
        <v>5</v>
      </c>
      <c r="C290">
        <f t="shared" si="13"/>
        <v>42</v>
      </c>
    </row>
    <row r="291" spans="1:3">
      <c r="A291" s="1">
        <f t="shared" si="14"/>
        <v>42293</v>
      </c>
      <c r="B291">
        <f t="shared" si="12"/>
        <v>6</v>
      </c>
      <c r="C291">
        <f t="shared" si="13"/>
        <v>42</v>
      </c>
    </row>
    <row r="292" spans="1:3">
      <c r="A292" s="1">
        <f t="shared" si="14"/>
        <v>42294</v>
      </c>
      <c r="B292">
        <f t="shared" si="12"/>
        <v>7</v>
      </c>
      <c r="C292">
        <f t="shared" si="13"/>
        <v>42</v>
      </c>
    </row>
    <row r="293" spans="1:3">
      <c r="A293" s="1">
        <f t="shared" si="14"/>
        <v>42295</v>
      </c>
      <c r="B293">
        <f t="shared" si="12"/>
        <v>1</v>
      </c>
      <c r="C293">
        <f t="shared" si="13"/>
        <v>43</v>
      </c>
    </row>
    <row r="294" spans="1:3">
      <c r="A294" s="1">
        <f t="shared" si="14"/>
        <v>42296</v>
      </c>
      <c r="B294">
        <f t="shared" si="12"/>
        <v>2</v>
      </c>
      <c r="C294">
        <f t="shared" si="13"/>
        <v>43</v>
      </c>
    </row>
    <row r="295" spans="1:3">
      <c r="A295" s="1">
        <f t="shared" si="14"/>
        <v>42297</v>
      </c>
      <c r="B295">
        <f t="shared" si="12"/>
        <v>3</v>
      </c>
      <c r="C295">
        <f t="shared" si="13"/>
        <v>43</v>
      </c>
    </row>
    <row r="296" spans="1:3">
      <c r="A296" s="1">
        <f t="shared" si="14"/>
        <v>42298</v>
      </c>
      <c r="B296">
        <f t="shared" si="12"/>
        <v>4</v>
      </c>
      <c r="C296">
        <f t="shared" si="13"/>
        <v>43</v>
      </c>
    </row>
    <row r="297" spans="1:3">
      <c r="A297" s="1">
        <f t="shared" si="14"/>
        <v>42299</v>
      </c>
      <c r="B297">
        <f t="shared" si="12"/>
        <v>5</v>
      </c>
      <c r="C297">
        <f t="shared" si="13"/>
        <v>43</v>
      </c>
    </row>
    <row r="298" spans="1:3">
      <c r="A298" s="1">
        <f t="shared" si="14"/>
        <v>42300</v>
      </c>
      <c r="B298">
        <f t="shared" si="12"/>
        <v>6</v>
      </c>
      <c r="C298">
        <f t="shared" si="13"/>
        <v>43</v>
      </c>
    </row>
    <row r="299" spans="1:3">
      <c r="A299" s="1">
        <f t="shared" si="14"/>
        <v>42301</v>
      </c>
      <c r="B299">
        <f t="shared" si="12"/>
        <v>7</v>
      </c>
      <c r="C299">
        <f t="shared" si="13"/>
        <v>43</v>
      </c>
    </row>
    <row r="300" spans="1:3">
      <c r="A300" s="1">
        <f t="shared" si="14"/>
        <v>42302</v>
      </c>
      <c r="B300">
        <f t="shared" si="12"/>
        <v>1</v>
      </c>
      <c r="C300">
        <f t="shared" si="13"/>
        <v>44</v>
      </c>
    </row>
    <row r="301" spans="1:3">
      <c r="A301" s="1">
        <f t="shared" si="14"/>
        <v>42303</v>
      </c>
      <c r="B301">
        <f t="shared" si="12"/>
        <v>2</v>
      </c>
      <c r="C301">
        <f t="shared" si="13"/>
        <v>44</v>
      </c>
    </row>
    <row r="302" spans="1:3">
      <c r="A302" s="1">
        <f t="shared" si="14"/>
        <v>42304</v>
      </c>
      <c r="B302">
        <f t="shared" si="12"/>
        <v>3</v>
      </c>
      <c r="C302">
        <f t="shared" si="13"/>
        <v>44</v>
      </c>
    </row>
    <row r="303" spans="1:3">
      <c r="A303" s="1">
        <f t="shared" si="14"/>
        <v>42305</v>
      </c>
      <c r="B303">
        <f t="shared" si="12"/>
        <v>4</v>
      </c>
      <c r="C303">
        <f t="shared" si="13"/>
        <v>44</v>
      </c>
    </row>
    <row r="304" spans="1:3">
      <c r="A304" s="1">
        <f t="shared" si="14"/>
        <v>42306</v>
      </c>
      <c r="B304">
        <f t="shared" si="12"/>
        <v>5</v>
      </c>
      <c r="C304">
        <f t="shared" si="13"/>
        <v>44</v>
      </c>
    </row>
    <row r="305" spans="1:3">
      <c r="A305" s="1">
        <f t="shared" si="14"/>
        <v>42307</v>
      </c>
      <c r="B305">
        <f t="shared" si="12"/>
        <v>6</v>
      </c>
      <c r="C305">
        <f t="shared" si="13"/>
        <v>44</v>
      </c>
    </row>
    <row r="306" spans="1:3">
      <c r="A306" s="1">
        <f t="shared" si="14"/>
        <v>42308</v>
      </c>
      <c r="B306">
        <f t="shared" si="12"/>
        <v>7</v>
      </c>
      <c r="C306">
        <f t="shared" si="13"/>
        <v>44</v>
      </c>
    </row>
    <row r="307" spans="1:3">
      <c r="A307" s="1">
        <f t="shared" si="14"/>
        <v>42309</v>
      </c>
      <c r="B307">
        <f t="shared" si="12"/>
        <v>1</v>
      </c>
      <c r="C307">
        <f t="shared" si="13"/>
        <v>45</v>
      </c>
    </row>
    <row r="308" spans="1:3">
      <c r="A308" s="1">
        <f t="shared" si="14"/>
        <v>42310</v>
      </c>
      <c r="B308">
        <f t="shared" si="12"/>
        <v>2</v>
      </c>
      <c r="C308">
        <f t="shared" si="13"/>
        <v>45</v>
      </c>
    </row>
    <row r="309" spans="1:3">
      <c r="A309" s="1">
        <f t="shared" si="14"/>
        <v>42311</v>
      </c>
      <c r="B309">
        <f t="shared" si="12"/>
        <v>3</v>
      </c>
      <c r="C309">
        <f t="shared" si="13"/>
        <v>45</v>
      </c>
    </row>
    <row r="310" spans="1:3">
      <c r="A310" s="1">
        <f t="shared" si="14"/>
        <v>42312</v>
      </c>
      <c r="B310">
        <f t="shared" si="12"/>
        <v>4</v>
      </c>
      <c r="C310">
        <f t="shared" si="13"/>
        <v>45</v>
      </c>
    </row>
    <row r="311" spans="1:3">
      <c r="A311" s="1">
        <f t="shared" si="14"/>
        <v>42313</v>
      </c>
      <c r="B311">
        <f t="shared" si="12"/>
        <v>5</v>
      </c>
      <c r="C311">
        <f t="shared" si="13"/>
        <v>45</v>
      </c>
    </row>
    <row r="312" spans="1:3">
      <c r="A312" s="1">
        <f t="shared" si="14"/>
        <v>42314</v>
      </c>
      <c r="B312">
        <f t="shared" si="12"/>
        <v>6</v>
      </c>
      <c r="C312">
        <f t="shared" si="13"/>
        <v>45</v>
      </c>
    </row>
    <row r="313" spans="1:3">
      <c r="A313" s="1">
        <f t="shared" si="14"/>
        <v>42315</v>
      </c>
      <c r="B313">
        <f t="shared" si="12"/>
        <v>7</v>
      </c>
      <c r="C313">
        <f t="shared" si="13"/>
        <v>45</v>
      </c>
    </row>
    <row r="314" spans="1:3">
      <c r="A314" s="1">
        <f t="shared" si="14"/>
        <v>42316</v>
      </c>
      <c r="B314">
        <f t="shared" si="12"/>
        <v>1</v>
      </c>
      <c r="C314">
        <f t="shared" si="13"/>
        <v>46</v>
      </c>
    </row>
    <row r="315" spans="1:3">
      <c r="A315" s="1">
        <f t="shared" si="14"/>
        <v>42317</v>
      </c>
      <c r="B315">
        <f t="shared" si="12"/>
        <v>2</v>
      </c>
      <c r="C315">
        <f t="shared" si="13"/>
        <v>46</v>
      </c>
    </row>
    <row r="316" spans="1:3">
      <c r="A316" s="1">
        <f t="shared" si="14"/>
        <v>42318</v>
      </c>
      <c r="B316">
        <f t="shared" si="12"/>
        <v>3</v>
      </c>
      <c r="C316">
        <f t="shared" si="13"/>
        <v>46</v>
      </c>
    </row>
    <row r="317" spans="1:3">
      <c r="A317" s="1">
        <f t="shared" si="14"/>
        <v>42319</v>
      </c>
      <c r="B317">
        <f t="shared" si="12"/>
        <v>4</v>
      </c>
      <c r="C317">
        <f t="shared" si="13"/>
        <v>46</v>
      </c>
    </row>
    <row r="318" spans="1:3">
      <c r="A318" s="1">
        <f t="shared" si="14"/>
        <v>42320</v>
      </c>
      <c r="B318">
        <f t="shared" si="12"/>
        <v>5</v>
      </c>
      <c r="C318">
        <f t="shared" si="13"/>
        <v>46</v>
      </c>
    </row>
    <row r="319" spans="1:3">
      <c r="A319" s="1">
        <f t="shared" si="14"/>
        <v>42321</v>
      </c>
      <c r="B319">
        <f t="shared" si="12"/>
        <v>6</v>
      </c>
      <c r="C319">
        <f t="shared" si="13"/>
        <v>46</v>
      </c>
    </row>
    <row r="320" spans="1:3">
      <c r="A320" s="1">
        <f t="shared" si="14"/>
        <v>42322</v>
      </c>
      <c r="B320">
        <f t="shared" si="12"/>
        <v>7</v>
      </c>
      <c r="C320">
        <f t="shared" si="13"/>
        <v>46</v>
      </c>
    </row>
    <row r="321" spans="1:3">
      <c r="A321" s="1">
        <f t="shared" si="14"/>
        <v>42323</v>
      </c>
      <c r="B321">
        <f t="shared" si="12"/>
        <v>1</v>
      </c>
      <c r="C321">
        <f t="shared" si="13"/>
        <v>47</v>
      </c>
    </row>
    <row r="322" spans="1:3">
      <c r="A322" s="1">
        <f t="shared" si="14"/>
        <v>42324</v>
      </c>
      <c r="B322">
        <f t="shared" si="12"/>
        <v>2</v>
      </c>
      <c r="C322">
        <f t="shared" si="13"/>
        <v>47</v>
      </c>
    </row>
    <row r="323" spans="1:3">
      <c r="A323" s="1">
        <f t="shared" si="14"/>
        <v>42325</v>
      </c>
      <c r="B323">
        <f t="shared" si="12"/>
        <v>3</v>
      </c>
      <c r="C323">
        <f t="shared" si="13"/>
        <v>47</v>
      </c>
    </row>
    <row r="324" spans="1:3">
      <c r="A324" s="1">
        <f t="shared" si="14"/>
        <v>42326</v>
      </c>
      <c r="B324">
        <f t="shared" ref="B324:B367" si="15">WEEKDAY(A324)</f>
        <v>4</v>
      </c>
      <c r="C324">
        <f t="shared" ref="C324:C367" si="16">WEEKNUM(A324)</f>
        <v>47</v>
      </c>
    </row>
    <row r="325" spans="1:3">
      <c r="A325" s="1">
        <f t="shared" ref="A325:A367" si="17">A324+1</f>
        <v>42327</v>
      </c>
      <c r="B325">
        <f t="shared" si="15"/>
        <v>5</v>
      </c>
      <c r="C325">
        <f t="shared" si="16"/>
        <v>47</v>
      </c>
    </row>
    <row r="326" spans="1:3">
      <c r="A326" s="1">
        <f t="shared" si="17"/>
        <v>42328</v>
      </c>
      <c r="B326">
        <f t="shared" si="15"/>
        <v>6</v>
      </c>
      <c r="C326">
        <f t="shared" si="16"/>
        <v>47</v>
      </c>
    </row>
    <row r="327" spans="1:3">
      <c r="A327" s="1">
        <f t="shared" si="17"/>
        <v>42329</v>
      </c>
      <c r="B327">
        <f t="shared" si="15"/>
        <v>7</v>
      </c>
      <c r="C327">
        <f t="shared" si="16"/>
        <v>47</v>
      </c>
    </row>
    <row r="328" spans="1:3">
      <c r="A328" s="1">
        <f t="shared" si="17"/>
        <v>42330</v>
      </c>
      <c r="B328">
        <f t="shared" si="15"/>
        <v>1</v>
      </c>
      <c r="C328">
        <f t="shared" si="16"/>
        <v>48</v>
      </c>
    </row>
    <row r="329" spans="1:3">
      <c r="A329" s="1">
        <f t="shared" si="17"/>
        <v>42331</v>
      </c>
      <c r="B329">
        <f t="shared" si="15"/>
        <v>2</v>
      </c>
      <c r="C329">
        <f t="shared" si="16"/>
        <v>48</v>
      </c>
    </row>
    <row r="330" spans="1:3">
      <c r="A330" s="1">
        <f t="shared" si="17"/>
        <v>42332</v>
      </c>
      <c r="B330">
        <f t="shared" si="15"/>
        <v>3</v>
      </c>
      <c r="C330">
        <f t="shared" si="16"/>
        <v>48</v>
      </c>
    </row>
    <row r="331" spans="1:3">
      <c r="A331" s="1">
        <f t="shared" si="17"/>
        <v>42333</v>
      </c>
      <c r="B331">
        <f t="shared" si="15"/>
        <v>4</v>
      </c>
      <c r="C331">
        <f t="shared" si="16"/>
        <v>48</v>
      </c>
    </row>
    <row r="332" spans="1:3">
      <c r="A332" s="1">
        <f t="shared" si="17"/>
        <v>42334</v>
      </c>
      <c r="B332">
        <f t="shared" si="15"/>
        <v>5</v>
      </c>
      <c r="C332">
        <f t="shared" si="16"/>
        <v>48</v>
      </c>
    </row>
    <row r="333" spans="1:3">
      <c r="A333" s="1">
        <f t="shared" si="17"/>
        <v>42335</v>
      </c>
      <c r="B333">
        <f t="shared" si="15"/>
        <v>6</v>
      </c>
      <c r="C333">
        <f t="shared" si="16"/>
        <v>48</v>
      </c>
    </row>
    <row r="334" spans="1:3">
      <c r="A334" s="1">
        <f t="shared" si="17"/>
        <v>42336</v>
      </c>
      <c r="B334">
        <f t="shared" si="15"/>
        <v>7</v>
      </c>
      <c r="C334">
        <f t="shared" si="16"/>
        <v>48</v>
      </c>
    </row>
    <row r="335" spans="1:3">
      <c r="A335" s="1">
        <f t="shared" si="17"/>
        <v>42337</v>
      </c>
      <c r="B335">
        <f t="shared" si="15"/>
        <v>1</v>
      </c>
      <c r="C335">
        <f t="shared" si="16"/>
        <v>49</v>
      </c>
    </row>
    <row r="336" spans="1:3">
      <c r="A336" s="1">
        <f t="shared" si="17"/>
        <v>42338</v>
      </c>
      <c r="B336">
        <f t="shared" si="15"/>
        <v>2</v>
      </c>
      <c r="C336">
        <f t="shared" si="16"/>
        <v>49</v>
      </c>
    </row>
    <row r="337" spans="1:3">
      <c r="A337" s="1">
        <f t="shared" si="17"/>
        <v>42339</v>
      </c>
      <c r="B337">
        <f t="shared" si="15"/>
        <v>3</v>
      </c>
      <c r="C337">
        <f t="shared" si="16"/>
        <v>49</v>
      </c>
    </row>
    <row r="338" spans="1:3">
      <c r="A338" s="1">
        <f t="shared" si="17"/>
        <v>42340</v>
      </c>
      <c r="B338">
        <f t="shared" si="15"/>
        <v>4</v>
      </c>
      <c r="C338">
        <f t="shared" si="16"/>
        <v>49</v>
      </c>
    </row>
    <row r="339" spans="1:3">
      <c r="A339" s="1">
        <f t="shared" si="17"/>
        <v>42341</v>
      </c>
      <c r="B339">
        <f t="shared" si="15"/>
        <v>5</v>
      </c>
      <c r="C339">
        <f t="shared" si="16"/>
        <v>49</v>
      </c>
    </row>
    <row r="340" spans="1:3">
      <c r="A340" s="1">
        <f t="shared" si="17"/>
        <v>42342</v>
      </c>
      <c r="B340">
        <f t="shared" si="15"/>
        <v>6</v>
      </c>
      <c r="C340">
        <f t="shared" si="16"/>
        <v>49</v>
      </c>
    </row>
    <row r="341" spans="1:3">
      <c r="A341" s="1">
        <f t="shared" si="17"/>
        <v>42343</v>
      </c>
      <c r="B341">
        <f t="shared" si="15"/>
        <v>7</v>
      </c>
      <c r="C341">
        <f t="shared" si="16"/>
        <v>49</v>
      </c>
    </row>
    <row r="342" spans="1:3">
      <c r="A342" s="1">
        <f t="shared" si="17"/>
        <v>42344</v>
      </c>
      <c r="B342">
        <f t="shared" si="15"/>
        <v>1</v>
      </c>
      <c r="C342">
        <f t="shared" si="16"/>
        <v>50</v>
      </c>
    </row>
    <row r="343" spans="1:3">
      <c r="A343" s="1">
        <f t="shared" si="17"/>
        <v>42345</v>
      </c>
      <c r="B343">
        <f t="shared" si="15"/>
        <v>2</v>
      </c>
      <c r="C343">
        <f t="shared" si="16"/>
        <v>50</v>
      </c>
    </row>
    <row r="344" spans="1:3">
      <c r="A344" s="1">
        <f t="shared" si="17"/>
        <v>42346</v>
      </c>
      <c r="B344">
        <f t="shared" si="15"/>
        <v>3</v>
      </c>
      <c r="C344">
        <f t="shared" si="16"/>
        <v>50</v>
      </c>
    </row>
    <row r="345" spans="1:3">
      <c r="A345" s="1">
        <f t="shared" si="17"/>
        <v>42347</v>
      </c>
      <c r="B345">
        <f t="shared" si="15"/>
        <v>4</v>
      </c>
      <c r="C345">
        <f t="shared" si="16"/>
        <v>50</v>
      </c>
    </row>
    <row r="346" spans="1:3">
      <c r="A346" s="1">
        <f t="shared" si="17"/>
        <v>42348</v>
      </c>
      <c r="B346">
        <f t="shared" si="15"/>
        <v>5</v>
      </c>
      <c r="C346">
        <f t="shared" si="16"/>
        <v>50</v>
      </c>
    </row>
    <row r="347" spans="1:3">
      <c r="A347" s="1">
        <f t="shared" si="17"/>
        <v>42349</v>
      </c>
      <c r="B347">
        <f t="shared" si="15"/>
        <v>6</v>
      </c>
      <c r="C347">
        <f t="shared" si="16"/>
        <v>50</v>
      </c>
    </row>
    <row r="348" spans="1:3">
      <c r="A348" s="1">
        <f t="shared" si="17"/>
        <v>42350</v>
      </c>
      <c r="B348">
        <f t="shared" si="15"/>
        <v>7</v>
      </c>
      <c r="C348">
        <f t="shared" si="16"/>
        <v>50</v>
      </c>
    </row>
    <row r="349" spans="1:3">
      <c r="A349" s="1">
        <f t="shared" si="17"/>
        <v>42351</v>
      </c>
      <c r="B349">
        <f t="shared" si="15"/>
        <v>1</v>
      </c>
      <c r="C349">
        <f t="shared" si="16"/>
        <v>51</v>
      </c>
    </row>
    <row r="350" spans="1:3">
      <c r="A350" s="1">
        <f t="shared" si="17"/>
        <v>42352</v>
      </c>
      <c r="B350">
        <f t="shared" si="15"/>
        <v>2</v>
      </c>
      <c r="C350">
        <f t="shared" si="16"/>
        <v>51</v>
      </c>
    </row>
    <row r="351" spans="1:3">
      <c r="A351" s="1">
        <f t="shared" si="17"/>
        <v>42353</v>
      </c>
      <c r="B351">
        <f t="shared" si="15"/>
        <v>3</v>
      </c>
      <c r="C351">
        <f t="shared" si="16"/>
        <v>51</v>
      </c>
    </row>
    <row r="352" spans="1:3">
      <c r="A352" s="1">
        <f t="shared" si="17"/>
        <v>42354</v>
      </c>
      <c r="B352">
        <f t="shared" si="15"/>
        <v>4</v>
      </c>
      <c r="C352">
        <f t="shared" si="16"/>
        <v>51</v>
      </c>
    </row>
    <row r="353" spans="1:3">
      <c r="A353" s="1">
        <f t="shared" si="17"/>
        <v>42355</v>
      </c>
      <c r="B353">
        <f t="shared" si="15"/>
        <v>5</v>
      </c>
      <c r="C353">
        <f t="shared" si="16"/>
        <v>51</v>
      </c>
    </row>
    <row r="354" spans="1:3">
      <c r="A354" s="1">
        <f t="shared" si="17"/>
        <v>42356</v>
      </c>
      <c r="B354">
        <f t="shared" si="15"/>
        <v>6</v>
      </c>
      <c r="C354">
        <f t="shared" si="16"/>
        <v>51</v>
      </c>
    </row>
    <row r="355" spans="1:3">
      <c r="A355" s="1">
        <f t="shared" si="17"/>
        <v>42357</v>
      </c>
      <c r="B355">
        <f t="shared" si="15"/>
        <v>7</v>
      </c>
      <c r="C355">
        <f t="shared" si="16"/>
        <v>51</v>
      </c>
    </row>
    <row r="356" spans="1:3">
      <c r="A356" s="1">
        <f t="shared" si="17"/>
        <v>42358</v>
      </c>
      <c r="B356">
        <f t="shared" si="15"/>
        <v>1</v>
      </c>
      <c r="C356">
        <f t="shared" si="16"/>
        <v>52</v>
      </c>
    </row>
    <row r="357" spans="1:3">
      <c r="A357" s="1">
        <f t="shared" si="17"/>
        <v>42359</v>
      </c>
      <c r="B357">
        <f t="shared" si="15"/>
        <v>2</v>
      </c>
      <c r="C357">
        <f t="shared" si="16"/>
        <v>52</v>
      </c>
    </row>
    <row r="358" spans="1:3">
      <c r="A358" s="1">
        <f t="shared" si="17"/>
        <v>42360</v>
      </c>
      <c r="B358">
        <f t="shared" si="15"/>
        <v>3</v>
      </c>
      <c r="C358">
        <f t="shared" si="16"/>
        <v>52</v>
      </c>
    </row>
    <row r="359" spans="1:3">
      <c r="A359" s="1">
        <f t="shared" si="17"/>
        <v>42361</v>
      </c>
      <c r="B359">
        <f t="shared" si="15"/>
        <v>4</v>
      </c>
      <c r="C359">
        <f t="shared" si="16"/>
        <v>52</v>
      </c>
    </row>
    <row r="360" spans="1:3">
      <c r="A360" s="1">
        <f t="shared" si="17"/>
        <v>42362</v>
      </c>
      <c r="B360">
        <f t="shared" si="15"/>
        <v>5</v>
      </c>
      <c r="C360">
        <f t="shared" si="16"/>
        <v>52</v>
      </c>
    </row>
    <row r="361" spans="1:3">
      <c r="A361" s="1">
        <f t="shared" si="17"/>
        <v>42363</v>
      </c>
      <c r="B361">
        <f t="shared" si="15"/>
        <v>6</v>
      </c>
      <c r="C361">
        <f t="shared" si="16"/>
        <v>52</v>
      </c>
    </row>
    <row r="362" spans="1:3">
      <c r="A362" s="1">
        <f t="shared" si="17"/>
        <v>42364</v>
      </c>
      <c r="B362">
        <f t="shared" si="15"/>
        <v>7</v>
      </c>
      <c r="C362">
        <f t="shared" si="16"/>
        <v>52</v>
      </c>
    </row>
    <row r="363" spans="1:3">
      <c r="A363" s="1">
        <f t="shared" si="17"/>
        <v>42365</v>
      </c>
      <c r="B363">
        <f t="shared" si="15"/>
        <v>1</v>
      </c>
      <c r="C363">
        <f t="shared" si="16"/>
        <v>53</v>
      </c>
    </row>
    <row r="364" spans="1:3">
      <c r="A364" s="1">
        <f t="shared" si="17"/>
        <v>42366</v>
      </c>
      <c r="B364">
        <f t="shared" si="15"/>
        <v>2</v>
      </c>
      <c r="C364">
        <f t="shared" si="16"/>
        <v>53</v>
      </c>
    </row>
    <row r="365" spans="1:3">
      <c r="A365" s="1">
        <f t="shared" si="17"/>
        <v>42367</v>
      </c>
      <c r="B365">
        <f t="shared" si="15"/>
        <v>3</v>
      </c>
      <c r="C365">
        <f t="shared" si="16"/>
        <v>53</v>
      </c>
    </row>
    <row r="366" spans="1:3">
      <c r="A366" s="1">
        <f t="shared" si="17"/>
        <v>42368</v>
      </c>
      <c r="B366">
        <f t="shared" si="15"/>
        <v>4</v>
      </c>
      <c r="C366">
        <f t="shared" si="16"/>
        <v>53</v>
      </c>
    </row>
    <row r="367" spans="1:3">
      <c r="A367" s="1">
        <f t="shared" si="17"/>
        <v>42369</v>
      </c>
      <c r="B367">
        <f t="shared" si="15"/>
        <v>5</v>
      </c>
      <c r="C367">
        <f t="shared" si="16"/>
        <v>53</v>
      </c>
    </row>
    <row r="368" spans="1:3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</sheetData>
  <autoFilter ref="A2:B367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32"/>
  <sheetViews>
    <sheetView workbookViewId="0">
      <selection sqref="A1:E32"/>
    </sheetView>
  </sheetViews>
  <sheetFormatPr baseColWidth="10" defaultRowHeight="14.4"/>
  <cols>
    <col min="4" max="4" width="14.5546875" customWidth="1"/>
    <col min="5" max="5" width="18.33203125" customWidth="1"/>
  </cols>
  <sheetData>
    <row r="1" spans="1:5">
      <c r="A1" t="s">
        <v>0</v>
      </c>
      <c r="B1" t="s">
        <v>27</v>
      </c>
      <c r="C1" t="s">
        <v>44</v>
      </c>
      <c r="D1" t="s">
        <v>46</v>
      </c>
      <c r="E1" t="s">
        <v>3</v>
      </c>
    </row>
    <row r="2" spans="1:5">
      <c r="A2" s="1">
        <v>42035</v>
      </c>
      <c r="B2">
        <v>7</v>
      </c>
      <c r="C2">
        <v>5</v>
      </c>
    </row>
    <row r="3" spans="1:5">
      <c r="A3" s="1">
        <v>42005</v>
      </c>
      <c r="B3">
        <v>5</v>
      </c>
      <c r="C3">
        <v>1</v>
      </c>
    </row>
    <row r="4" spans="1:5">
      <c r="A4" s="1">
        <v>42006</v>
      </c>
      <c r="B4">
        <v>6</v>
      </c>
      <c r="C4">
        <v>1</v>
      </c>
    </row>
    <row r="5" spans="1:5">
      <c r="A5" s="1">
        <v>42007</v>
      </c>
      <c r="B5">
        <v>7</v>
      </c>
      <c r="C5">
        <v>1</v>
      </c>
    </row>
    <row r="6" spans="1:5">
      <c r="A6" s="1">
        <v>42008</v>
      </c>
      <c r="B6">
        <v>1</v>
      </c>
      <c r="C6">
        <v>2</v>
      </c>
      <c r="E6">
        <v>155</v>
      </c>
    </row>
    <row r="7" spans="1:5">
      <c r="A7" s="1">
        <v>42009</v>
      </c>
      <c r="B7">
        <v>2</v>
      </c>
      <c r="C7">
        <v>2</v>
      </c>
    </row>
    <row r="8" spans="1:5">
      <c r="A8" s="1">
        <v>42010</v>
      </c>
      <c r="B8">
        <v>3</v>
      </c>
      <c r="C8">
        <v>2</v>
      </c>
    </row>
    <row r="9" spans="1:5">
      <c r="A9" s="1">
        <v>42011</v>
      </c>
      <c r="B9">
        <v>4</v>
      </c>
      <c r="C9">
        <v>2</v>
      </c>
    </row>
    <row r="10" spans="1:5">
      <c r="A10" s="1">
        <v>42012</v>
      </c>
      <c r="B10">
        <v>5</v>
      </c>
      <c r="C10">
        <v>2</v>
      </c>
    </row>
    <row r="11" spans="1:5">
      <c r="A11" s="1">
        <v>42013</v>
      </c>
      <c r="B11">
        <v>6</v>
      </c>
      <c r="C11">
        <v>2</v>
      </c>
    </row>
    <row r="12" spans="1:5">
      <c r="A12" s="1">
        <v>42014</v>
      </c>
      <c r="B12">
        <v>7</v>
      </c>
      <c r="C12">
        <v>2</v>
      </c>
    </row>
    <row r="13" spans="1:5">
      <c r="A13" s="1">
        <v>42015</v>
      </c>
      <c r="B13">
        <v>1</v>
      </c>
      <c r="C13">
        <v>3</v>
      </c>
      <c r="D13">
        <v>169</v>
      </c>
      <c r="E13">
        <v>14</v>
      </c>
    </row>
    <row r="14" spans="1:5">
      <c r="A14" s="1">
        <v>42016</v>
      </c>
      <c r="B14">
        <v>2</v>
      </c>
      <c r="C14">
        <v>3</v>
      </c>
    </row>
    <row r="15" spans="1:5">
      <c r="A15" s="1">
        <v>42017</v>
      </c>
      <c r="B15">
        <v>3</v>
      </c>
      <c r="C15">
        <v>3</v>
      </c>
    </row>
    <row r="16" spans="1:5">
      <c r="A16" s="1">
        <v>42018</v>
      </c>
      <c r="B16">
        <v>4</v>
      </c>
      <c r="C16">
        <v>3</v>
      </c>
    </row>
    <row r="17" spans="1:5">
      <c r="A17" s="1">
        <v>42019</v>
      </c>
      <c r="B17">
        <v>5</v>
      </c>
      <c r="C17">
        <v>3</v>
      </c>
    </row>
    <row r="18" spans="1:5">
      <c r="A18" s="1">
        <v>42020</v>
      </c>
      <c r="B18">
        <v>6</v>
      </c>
      <c r="C18">
        <v>3</v>
      </c>
    </row>
    <row r="19" spans="1:5">
      <c r="A19" s="1">
        <v>42021</v>
      </c>
      <c r="B19">
        <v>7</v>
      </c>
      <c r="C19">
        <v>3</v>
      </c>
    </row>
    <row r="20" spans="1:5">
      <c r="A20" s="1">
        <v>42022</v>
      </c>
      <c r="B20">
        <v>1</v>
      </c>
      <c r="C20">
        <v>4</v>
      </c>
      <c r="D20">
        <v>174</v>
      </c>
      <c r="E20">
        <v>5</v>
      </c>
    </row>
    <row r="21" spans="1:5">
      <c r="A21" s="1">
        <v>42023</v>
      </c>
      <c r="B21">
        <v>2</v>
      </c>
      <c r="C21">
        <v>4</v>
      </c>
    </row>
    <row r="22" spans="1:5">
      <c r="A22" s="1">
        <v>42024</v>
      </c>
      <c r="B22">
        <v>3</v>
      </c>
      <c r="C22">
        <v>4</v>
      </c>
    </row>
    <row r="23" spans="1:5">
      <c r="A23" s="1">
        <v>42025</v>
      </c>
      <c r="B23">
        <v>4</v>
      </c>
      <c r="C23">
        <v>4</v>
      </c>
    </row>
    <row r="24" spans="1:5">
      <c r="A24" s="1">
        <v>42026</v>
      </c>
      <c r="B24">
        <v>5</v>
      </c>
      <c r="C24">
        <v>4</v>
      </c>
    </row>
    <row r="25" spans="1:5">
      <c r="A25" s="1">
        <v>42027</v>
      </c>
      <c r="B25">
        <v>6</v>
      </c>
      <c r="C25">
        <v>4</v>
      </c>
    </row>
    <row r="26" spans="1:5">
      <c r="A26" s="1">
        <v>42028</v>
      </c>
      <c r="B26">
        <v>7</v>
      </c>
      <c r="C26">
        <v>4</v>
      </c>
    </row>
    <row r="27" spans="1:5">
      <c r="A27" s="1">
        <v>42029</v>
      </c>
      <c r="B27">
        <v>1</v>
      </c>
      <c r="C27">
        <v>5</v>
      </c>
      <c r="D27">
        <v>29</v>
      </c>
      <c r="E27">
        <v>10</v>
      </c>
    </row>
    <row r="28" spans="1:5">
      <c r="A28" s="1">
        <v>42030</v>
      </c>
      <c r="B28">
        <v>2</v>
      </c>
      <c r="C28">
        <v>5</v>
      </c>
    </row>
    <row r="29" spans="1:5">
      <c r="A29" s="1">
        <v>42031</v>
      </c>
      <c r="B29">
        <v>3</v>
      </c>
      <c r="C29">
        <v>5</v>
      </c>
    </row>
    <row r="30" spans="1:5">
      <c r="A30" s="1">
        <v>42032</v>
      </c>
      <c r="B30">
        <v>4</v>
      </c>
      <c r="C30">
        <v>5</v>
      </c>
    </row>
    <row r="31" spans="1:5">
      <c r="A31" s="1">
        <v>42033</v>
      </c>
      <c r="B31">
        <v>5</v>
      </c>
      <c r="C31">
        <v>5</v>
      </c>
    </row>
    <row r="32" spans="1:5">
      <c r="A32" s="1">
        <v>42034</v>
      </c>
      <c r="B32">
        <v>6</v>
      </c>
      <c r="C32">
        <v>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A3:C18"/>
  <sheetViews>
    <sheetView workbookViewId="0">
      <selection activeCell="C6" sqref="C6"/>
    </sheetView>
  </sheetViews>
  <sheetFormatPr baseColWidth="10" defaultRowHeight="14.4"/>
  <cols>
    <col min="1" max="1" width="19.5546875" customWidth="1"/>
    <col min="2" max="2" width="26.6640625" customWidth="1"/>
    <col min="3" max="3" width="22.77734375" customWidth="1"/>
  </cols>
  <sheetData>
    <row r="3" spans="1:3">
      <c r="B3" s="25" t="s">
        <v>165</v>
      </c>
    </row>
    <row r="4" spans="1:3">
      <c r="A4" s="25" t="s">
        <v>28</v>
      </c>
      <c r="B4" t="s">
        <v>31</v>
      </c>
      <c r="C4" t="s">
        <v>47</v>
      </c>
    </row>
    <row r="5" spans="1:3">
      <c r="A5" s="26" t="s">
        <v>29</v>
      </c>
      <c r="B5" s="16"/>
      <c r="C5" s="16">
        <v>0</v>
      </c>
    </row>
    <row r="6" spans="1:3">
      <c r="A6" s="26" t="s">
        <v>32</v>
      </c>
      <c r="B6" s="16">
        <v>184</v>
      </c>
      <c r="C6" s="16">
        <v>372</v>
      </c>
    </row>
    <row r="7" spans="1:3">
      <c r="A7" s="26" t="s">
        <v>33</v>
      </c>
      <c r="B7" s="16">
        <v>22</v>
      </c>
      <c r="C7" s="16">
        <v>91</v>
      </c>
    </row>
    <row r="8" spans="1:3">
      <c r="A8" s="26" t="s">
        <v>34</v>
      </c>
      <c r="B8" s="16">
        <v>55</v>
      </c>
      <c r="C8" s="16">
        <v>110</v>
      </c>
    </row>
    <row r="9" spans="1:3">
      <c r="A9" s="26" t="s">
        <v>35</v>
      </c>
      <c r="B9" s="16">
        <v>10</v>
      </c>
      <c r="C9" s="16">
        <v>85</v>
      </c>
    </row>
    <row r="10" spans="1:3">
      <c r="A10" s="26" t="s">
        <v>36</v>
      </c>
      <c r="B10" s="16"/>
      <c r="C10" s="16">
        <v>0</v>
      </c>
    </row>
    <row r="11" spans="1:3">
      <c r="A11" s="26" t="s">
        <v>37</v>
      </c>
      <c r="B11" s="16"/>
      <c r="C11" s="16">
        <v>0</v>
      </c>
    </row>
    <row r="12" spans="1:3">
      <c r="A12" s="26" t="s">
        <v>38</v>
      </c>
      <c r="B12" s="16"/>
      <c r="C12" s="16">
        <v>0</v>
      </c>
    </row>
    <row r="13" spans="1:3">
      <c r="A13" s="26" t="s">
        <v>39</v>
      </c>
      <c r="B13" s="16"/>
      <c r="C13" s="16">
        <v>0</v>
      </c>
    </row>
    <row r="14" spans="1:3">
      <c r="A14" s="26" t="s">
        <v>40</v>
      </c>
      <c r="B14" s="16"/>
      <c r="C14" s="16">
        <v>0</v>
      </c>
    </row>
    <row r="15" spans="1:3">
      <c r="A15" s="26" t="s">
        <v>41</v>
      </c>
      <c r="B15" s="16"/>
      <c r="C15" s="16">
        <v>0</v>
      </c>
    </row>
    <row r="16" spans="1:3">
      <c r="A16" s="26" t="s">
        <v>42</v>
      </c>
      <c r="B16" s="16">
        <v>0</v>
      </c>
      <c r="C16" s="16">
        <v>0</v>
      </c>
    </row>
    <row r="17" spans="1:3">
      <c r="A17" s="26" t="s">
        <v>43</v>
      </c>
      <c r="B17" s="16">
        <v>0</v>
      </c>
      <c r="C17" s="16">
        <v>0</v>
      </c>
    </row>
    <row r="18" spans="1:3">
      <c r="A18" s="26" t="s">
        <v>30</v>
      </c>
      <c r="B18" s="16">
        <v>271</v>
      </c>
      <c r="C18" s="16">
        <v>658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3" filterMode="1"/>
  <dimension ref="B1:P380"/>
  <sheetViews>
    <sheetView workbookViewId="0">
      <selection activeCell="F33" sqref="F33"/>
    </sheetView>
  </sheetViews>
  <sheetFormatPr baseColWidth="10" defaultRowHeight="14.4"/>
  <cols>
    <col min="2" max="2" width="11.5546875" style="1"/>
    <col min="3" max="4" width="11.5546875" style="18"/>
    <col min="5" max="5" width="18.77734375" style="18" customWidth="1"/>
    <col min="6" max="6" width="16.5546875" bestFit="1" customWidth="1"/>
    <col min="7" max="8" width="12.33203125" bestFit="1" customWidth="1"/>
    <col min="9" max="9" width="23.88671875" bestFit="1" customWidth="1"/>
    <col min="10" max="10" width="22.44140625" bestFit="1" customWidth="1"/>
  </cols>
  <sheetData>
    <row r="1" spans="2:16">
      <c r="B1" s="19" t="s">
        <v>2</v>
      </c>
      <c r="C1" s="17"/>
      <c r="D1" s="17"/>
      <c r="E1" s="17"/>
    </row>
    <row r="2" spans="2:16" ht="15" thickBot="1">
      <c r="B2" s="19"/>
      <c r="C2" s="17"/>
      <c r="D2" s="17"/>
      <c r="E2" s="17"/>
    </row>
    <row r="3" spans="2:16" ht="15" thickBot="1">
      <c r="B3" s="19"/>
      <c r="C3" s="17"/>
      <c r="D3" s="17"/>
      <c r="E3" s="17"/>
      <c r="H3" s="14" t="s">
        <v>17</v>
      </c>
      <c r="I3" s="15" t="s">
        <v>8</v>
      </c>
      <c r="J3" s="15" t="s">
        <v>9</v>
      </c>
    </row>
    <row r="4" spans="2:16">
      <c r="B4" s="19"/>
      <c r="C4" s="17"/>
      <c r="D4" s="17"/>
      <c r="E4" s="17"/>
      <c r="H4" s="3">
        <v>1</v>
      </c>
      <c r="I4" s="12" t="s">
        <v>10</v>
      </c>
      <c r="J4" s="7" t="s">
        <v>12</v>
      </c>
    </row>
    <row r="5" spans="2:16">
      <c r="B5" s="19"/>
      <c r="C5" s="17"/>
      <c r="D5" s="17"/>
      <c r="E5" s="17"/>
      <c r="H5" s="3">
        <v>2</v>
      </c>
      <c r="I5" s="9" t="s">
        <v>10</v>
      </c>
      <c r="J5" s="2" t="s">
        <v>11</v>
      </c>
    </row>
    <row r="6" spans="2:16">
      <c r="B6" s="19"/>
      <c r="C6" s="17"/>
      <c r="D6" s="17"/>
      <c r="E6" s="17"/>
      <c r="H6" s="3">
        <v>3</v>
      </c>
      <c r="I6" s="9" t="s">
        <v>10</v>
      </c>
      <c r="J6" s="8" t="s">
        <v>13</v>
      </c>
    </row>
    <row r="7" spans="2:16">
      <c r="B7" s="19"/>
      <c r="C7" s="17"/>
      <c r="D7" s="17"/>
      <c r="E7" s="17"/>
      <c r="H7" s="3">
        <v>4</v>
      </c>
      <c r="I7" s="9" t="s">
        <v>16</v>
      </c>
      <c r="J7" s="9" t="s">
        <v>15</v>
      </c>
    </row>
    <row r="8" spans="2:16">
      <c r="B8" s="19"/>
      <c r="C8" s="17"/>
      <c r="D8" s="17"/>
      <c r="E8" s="17"/>
      <c r="H8" s="3">
        <v>5</v>
      </c>
      <c r="I8" s="9" t="s">
        <v>5</v>
      </c>
      <c r="J8" s="8" t="s">
        <v>12</v>
      </c>
    </row>
    <row r="9" spans="2:16">
      <c r="B9" s="19"/>
      <c r="C9" s="17"/>
      <c r="D9" s="17"/>
      <c r="E9" s="17"/>
      <c r="H9" s="3">
        <v>6</v>
      </c>
      <c r="I9" s="9" t="str">
        <f>+I8</f>
        <v>Rhumatologie</v>
      </c>
      <c r="J9" s="9" t="s">
        <v>11</v>
      </c>
    </row>
    <row r="10" spans="2:16">
      <c r="B10" s="19"/>
      <c r="C10" s="17">
        <v>1</v>
      </c>
      <c r="D10" s="17"/>
      <c r="E10" s="17"/>
      <c r="F10">
        <v>1</v>
      </c>
      <c r="H10" s="3">
        <v>7</v>
      </c>
      <c r="I10" s="9" t="s">
        <v>5</v>
      </c>
      <c r="J10" s="2" t="s">
        <v>13</v>
      </c>
      <c r="P10">
        <v>1</v>
      </c>
    </row>
    <row r="11" spans="2:16" ht="15" thickBot="1">
      <c r="B11" s="19"/>
      <c r="C11" s="17">
        <v>1</v>
      </c>
      <c r="D11" s="17"/>
      <c r="E11" s="17">
        <v>1</v>
      </c>
      <c r="F11">
        <v>1</v>
      </c>
      <c r="H11" s="5">
        <v>8</v>
      </c>
      <c r="I11" s="13" t="s">
        <v>14</v>
      </c>
      <c r="J11" s="6" t="s">
        <v>15</v>
      </c>
      <c r="P11">
        <v>1</v>
      </c>
    </row>
    <row r="12" spans="2:16" ht="15" thickBot="1">
      <c r="E12" s="18">
        <v>1</v>
      </c>
    </row>
    <row r="13" spans="2:16">
      <c r="G13" s="68" t="s">
        <v>4</v>
      </c>
      <c r="H13" s="69"/>
      <c r="I13" s="69"/>
      <c r="J13" s="70"/>
      <c r="K13" s="70"/>
      <c r="L13" s="70"/>
      <c r="M13" s="70"/>
      <c r="N13" s="71"/>
    </row>
    <row r="14" spans="2:16">
      <c r="B14" s="66" t="s">
        <v>0</v>
      </c>
      <c r="C14" s="72" t="s">
        <v>27</v>
      </c>
      <c r="D14" s="22" t="s">
        <v>44</v>
      </c>
      <c r="E14" s="22" t="s">
        <v>46</v>
      </c>
      <c r="F14" s="67" t="s">
        <v>3</v>
      </c>
      <c r="G14" s="22">
        <v>1</v>
      </c>
      <c r="H14" s="22">
        <v>2</v>
      </c>
      <c r="I14" s="22">
        <v>3</v>
      </c>
      <c r="J14" s="22">
        <v>4</v>
      </c>
      <c r="K14" s="22">
        <v>5</v>
      </c>
      <c r="L14" s="22">
        <v>6</v>
      </c>
      <c r="M14" s="22">
        <v>7</v>
      </c>
      <c r="N14" s="22">
        <v>8</v>
      </c>
    </row>
    <row r="15" spans="2:16" hidden="1">
      <c r="B15" s="66"/>
      <c r="C15" s="72"/>
      <c r="D15" s="22"/>
      <c r="E15" s="22" t="s">
        <v>45</v>
      </c>
      <c r="F15" s="67"/>
      <c r="G15" s="23" t="s">
        <v>5</v>
      </c>
      <c r="H15" s="23" t="s">
        <v>6</v>
      </c>
      <c r="I15" s="23" t="s">
        <v>7</v>
      </c>
      <c r="J15" s="24"/>
      <c r="K15" s="24"/>
      <c r="L15" s="24"/>
      <c r="M15" s="24"/>
      <c r="N15" s="24"/>
    </row>
    <row r="16" spans="2:16" hidden="1">
      <c r="B16" s="20">
        <f>'Base date '!A3</f>
        <v>42005</v>
      </c>
      <c r="C16" s="21">
        <f>'Base date '!B3</f>
        <v>5</v>
      </c>
      <c r="D16" s="21">
        <f>WEEKNUM(B16)</f>
        <v>1</v>
      </c>
      <c r="E16" s="21"/>
      <c r="F16" s="24"/>
      <c r="G16" s="24"/>
      <c r="H16" s="24"/>
      <c r="I16" s="24"/>
      <c r="J16" s="24"/>
      <c r="K16" s="24"/>
      <c r="L16" s="24"/>
      <c r="M16" s="24"/>
      <c r="N16" s="24"/>
    </row>
    <row r="17" spans="2:14" hidden="1">
      <c r="B17" s="20">
        <f>'Base date '!A4</f>
        <v>42006</v>
      </c>
      <c r="C17" s="21">
        <f>'Base date '!B4</f>
        <v>6</v>
      </c>
      <c r="D17" s="21">
        <f t="shared" ref="D17:D80" si="0">WEEKNUM(B17)</f>
        <v>1</v>
      </c>
      <c r="E17" s="21"/>
      <c r="F17" s="24"/>
      <c r="G17" s="24"/>
      <c r="H17" s="24"/>
      <c r="I17" s="24"/>
      <c r="J17" s="24"/>
      <c r="K17" s="24"/>
      <c r="L17" s="24"/>
      <c r="M17" s="24"/>
      <c r="N17" s="24"/>
    </row>
    <row r="18" spans="2:14" hidden="1">
      <c r="B18" s="20">
        <f>'Base date '!A5</f>
        <v>42007</v>
      </c>
      <c r="C18" s="21">
        <f>'Base date '!B5</f>
        <v>7</v>
      </c>
      <c r="D18" s="21">
        <f t="shared" si="0"/>
        <v>1</v>
      </c>
      <c r="E18" s="21"/>
      <c r="F18" s="24"/>
      <c r="G18" s="24">
        <v>11</v>
      </c>
      <c r="H18" s="24"/>
      <c r="I18" s="24"/>
      <c r="J18" s="24"/>
      <c r="K18" s="24"/>
      <c r="L18" s="24"/>
      <c r="M18" s="24"/>
      <c r="N18" s="24"/>
    </row>
    <row r="19" spans="2:14">
      <c r="B19" s="20">
        <f>'Base date '!A6</f>
        <v>42008</v>
      </c>
      <c r="C19" s="21">
        <f>'Base date '!B6</f>
        <v>1</v>
      </c>
      <c r="D19" s="21">
        <f t="shared" si="0"/>
        <v>2</v>
      </c>
      <c r="E19" s="21"/>
      <c r="F19" s="24">
        <f>SUBTOTAL(9,G19:N19)</f>
        <v>155</v>
      </c>
      <c r="G19" s="24">
        <v>3</v>
      </c>
      <c r="H19" s="24">
        <v>4</v>
      </c>
      <c r="I19" s="24">
        <v>5</v>
      </c>
      <c r="J19" s="24">
        <v>8</v>
      </c>
      <c r="K19" s="24">
        <v>10</v>
      </c>
      <c r="L19" s="24">
        <v>15</v>
      </c>
      <c r="M19" s="24">
        <v>36</v>
      </c>
      <c r="N19" s="24">
        <v>74</v>
      </c>
    </row>
    <row r="20" spans="2:14" hidden="1">
      <c r="B20" s="20">
        <f>'Base date '!A7</f>
        <v>42009</v>
      </c>
      <c r="C20" s="21">
        <f>'Base date '!B7</f>
        <v>2</v>
      </c>
      <c r="D20" s="21">
        <f t="shared" si="0"/>
        <v>2</v>
      </c>
      <c r="E20" s="21"/>
      <c r="F20" s="24"/>
      <c r="G20" s="24"/>
      <c r="H20" s="24"/>
      <c r="I20" s="24"/>
      <c r="J20" s="24"/>
      <c r="K20" s="24"/>
      <c r="L20" s="24"/>
      <c r="M20" s="24"/>
      <c r="N20" s="24"/>
    </row>
    <row r="21" spans="2:14" hidden="1">
      <c r="B21" s="20">
        <f>'Base date '!A8</f>
        <v>42010</v>
      </c>
      <c r="C21" s="21">
        <f>'Base date '!B8</f>
        <v>3</v>
      </c>
      <c r="D21" s="21">
        <f t="shared" si="0"/>
        <v>2</v>
      </c>
      <c r="E21" s="21"/>
      <c r="F21" s="24"/>
      <c r="G21" s="24"/>
      <c r="H21" s="24"/>
      <c r="I21" s="24"/>
      <c r="J21" s="24"/>
      <c r="K21" s="24"/>
      <c r="L21" s="24"/>
      <c r="M21" s="24"/>
      <c r="N21" s="24"/>
    </row>
    <row r="22" spans="2:14" hidden="1">
      <c r="B22" s="20">
        <f>'Base date '!A9</f>
        <v>42011</v>
      </c>
      <c r="C22" s="21">
        <f>'Base date '!B9</f>
        <v>4</v>
      </c>
      <c r="D22" s="21">
        <f t="shared" si="0"/>
        <v>2</v>
      </c>
      <c r="E22" s="21"/>
      <c r="F22" s="24"/>
      <c r="G22" s="24"/>
      <c r="H22" s="24"/>
      <c r="I22" s="24"/>
      <c r="J22" s="24"/>
      <c r="K22" s="24"/>
      <c r="L22" s="24"/>
      <c r="M22" s="24"/>
      <c r="N22" s="24"/>
    </row>
    <row r="23" spans="2:14" hidden="1">
      <c r="B23" s="20">
        <f>'Base date '!A10</f>
        <v>42012</v>
      </c>
      <c r="C23" s="21">
        <f>'Base date '!B10</f>
        <v>5</v>
      </c>
      <c r="D23" s="21">
        <f t="shared" si="0"/>
        <v>2</v>
      </c>
      <c r="E23" s="21"/>
      <c r="F23" s="24"/>
      <c r="G23" s="24"/>
      <c r="H23" s="24"/>
      <c r="I23" s="24"/>
      <c r="J23" s="24"/>
      <c r="K23" s="24"/>
      <c r="L23" s="24"/>
      <c r="M23" s="24"/>
      <c r="N23" s="24"/>
    </row>
    <row r="24" spans="2:14" hidden="1">
      <c r="B24" s="20">
        <f>'Base date '!A11</f>
        <v>42013</v>
      </c>
      <c r="C24" s="21">
        <f>'Base date '!B11</f>
        <v>6</v>
      </c>
      <c r="D24" s="21">
        <f t="shared" si="0"/>
        <v>2</v>
      </c>
      <c r="E24" s="21"/>
      <c r="F24" s="24"/>
      <c r="G24" s="24"/>
      <c r="H24" s="24"/>
      <c r="I24" s="24"/>
      <c r="J24" s="24"/>
      <c r="K24" s="24"/>
      <c r="L24" s="24"/>
      <c r="M24" s="24"/>
      <c r="N24" s="24"/>
    </row>
    <row r="25" spans="2:14" hidden="1">
      <c r="B25" s="20">
        <f>'Base date '!A12</f>
        <v>42014</v>
      </c>
      <c r="C25" s="21">
        <f>'Base date '!B12</f>
        <v>7</v>
      </c>
      <c r="D25" s="21">
        <f t="shared" si="0"/>
        <v>2</v>
      </c>
      <c r="E25" s="21"/>
      <c r="F25" s="24"/>
      <c r="G25" s="24">
        <v>55</v>
      </c>
      <c r="H25" s="24"/>
      <c r="I25" s="24"/>
      <c r="J25" s="24"/>
      <c r="K25" s="24"/>
      <c r="L25" s="24"/>
      <c r="M25" s="24"/>
      <c r="N25" s="24"/>
    </row>
    <row r="26" spans="2:14">
      <c r="B26" s="20">
        <f>'Base date '!A13</f>
        <v>42015</v>
      </c>
      <c r="C26" s="21">
        <f>'Base date '!B13</f>
        <v>1</v>
      </c>
      <c r="D26" s="21">
        <f t="shared" si="0"/>
        <v>3</v>
      </c>
      <c r="E26" s="21">
        <f>+F19+F26</f>
        <v>169</v>
      </c>
      <c r="F26" s="24">
        <f>SUBTOTAL(9,G26:N26)</f>
        <v>14</v>
      </c>
      <c r="G26" s="24">
        <v>3</v>
      </c>
      <c r="H26" s="24">
        <v>3</v>
      </c>
      <c r="I26" s="24">
        <v>5</v>
      </c>
      <c r="J26" s="24">
        <v>3</v>
      </c>
      <c r="K26" s="24">
        <v>0</v>
      </c>
      <c r="L26" s="24">
        <v>0</v>
      </c>
      <c r="M26" s="24">
        <v>0</v>
      </c>
      <c r="N26" s="24">
        <v>0</v>
      </c>
    </row>
    <row r="27" spans="2:14" hidden="1">
      <c r="B27" s="20">
        <f>'Base date '!A14</f>
        <v>42016</v>
      </c>
      <c r="C27" s="21">
        <f>'Base date '!B14</f>
        <v>2</v>
      </c>
      <c r="D27" s="21">
        <f t="shared" si="0"/>
        <v>3</v>
      </c>
      <c r="E27" s="21"/>
      <c r="F27" s="24"/>
      <c r="G27" s="24">
        <v>5</v>
      </c>
      <c r="H27" s="24">
        <v>8</v>
      </c>
      <c r="I27" s="24">
        <v>7</v>
      </c>
      <c r="J27" s="24">
        <v>5</v>
      </c>
      <c r="K27" s="24">
        <v>5</v>
      </c>
      <c r="L27" s="24">
        <v>5</v>
      </c>
      <c r="M27" s="24">
        <v>3</v>
      </c>
      <c r="N27" s="24">
        <v>7</v>
      </c>
    </row>
    <row r="28" spans="2:14" hidden="1">
      <c r="B28" s="20">
        <f>'Base date '!A15</f>
        <v>42017</v>
      </c>
      <c r="C28" s="21">
        <f>'Base date '!B15</f>
        <v>3</v>
      </c>
      <c r="D28" s="21">
        <f t="shared" si="0"/>
        <v>3</v>
      </c>
      <c r="E28" s="21"/>
      <c r="F28" s="24"/>
      <c r="G28" s="24"/>
      <c r="H28" s="24"/>
      <c r="I28" s="24"/>
      <c r="J28" s="24"/>
      <c r="K28" s="24"/>
      <c r="L28" s="24"/>
      <c r="M28" s="24"/>
      <c r="N28" s="24"/>
    </row>
    <row r="29" spans="2:14" hidden="1">
      <c r="B29" s="20">
        <f>'Base date '!A16</f>
        <v>42018</v>
      </c>
      <c r="C29" s="21">
        <f>'Base date '!B16</f>
        <v>4</v>
      </c>
      <c r="D29" s="21">
        <f t="shared" si="0"/>
        <v>3</v>
      </c>
      <c r="E29" s="21"/>
      <c r="F29" s="24"/>
      <c r="G29" s="24"/>
      <c r="H29" s="24"/>
      <c r="I29" s="24"/>
      <c r="J29" s="24"/>
      <c r="K29" s="24"/>
      <c r="L29" s="24"/>
      <c r="M29" s="24"/>
      <c r="N29" s="24"/>
    </row>
    <row r="30" spans="2:14" hidden="1">
      <c r="B30" s="20">
        <f>'Base date '!A17</f>
        <v>42019</v>
      </c>
      <c r="C30" s="21">
        <f>'Base date '!B17</f>
        <v>5</v>
      </c>
      <c r="D30" s="21">
        <f t="shared" si="0"/>
        <v>3</v>
      </c>
      <c r="E30" s="21"/>
      <c r="F30" s="24"/>
      <c r="G30" s="24"/>
      <c r="H30" s="24"/>
      <c r="I30" s="24"/>
      <c r="J30" s="24"/>
      <c r="K30" s="24"/>
      <c r="L30" s="24"/>
      <c r="M30" s="24"/>
      <c r="N30" s="24"/>
    </row>
    <row r="31" spans="2:14" hidden="1">
      <c r="B31" s="20">
        <f>'Base date '!A18</f>
        <v>42020</v>
      </c>
      <c r="C31" s="21">
        <f>'Base date '!B18</f>
        <v>6</v>
      </c>
      <c r="D31" s="21">
        <f t="shared" si="0"/>
        <v>3</v>
      </c>
      <c r="E31" s="21"/>
      <c r="F31" s="24"/>
      <c r="G31" s="24"/>
      <c r="H31" s="24"/>
      <c r="I31" s="24"/>
      <c r="J31" s="24"/>
      <c r="K31" s="24"/>
      <c r="L31" s="24"/>
      <c r="M31" s="24"/>
      <c r="N31" s="24"/>
    </row>
    <row r="32" spans="2:14" hidden="1">
      <c r="B32" s="20">
        <f>'Base date '!A19</f>
        <v>42021</v>
      </c>
      <c r="C32" s="21">
        <f>'Base date '!B19</f>
        <v>7</v>
      </c>
      <c r="D32" s="21">
        <f t="shared" si="0"/>
        <v>3</v>
      </c>
      <c r="E32" s="21"/>
      <c r="F32" s="24"/>
      <c r="G32" s="24"/>
      <c r="H32" s="24"/>
      <c r="I32" s="24"/>
      <c r="J32" s="24"/>
      <c r="K32" s="24"/>
      <c r="L32" s="24"/>
      <c r="M32" s="24"/>
      <c r="N32" s="24"/>
    </row>
    <row r="33" spans="2:14">
      <c r="B33" s="20">
        <f>'Base date '!A20</f>
        <v>42022</v>
      </c>
      <c r="C33" s="21">
        <f>'Base date '!B20</f>
        <v>1</v>
      </c>
      <c r="D33" s="21">
        <f t="shared" si="0"/>
        <v>4</v>
      </c>
      <c r="E33" s="21">
        <f>SUM(F19:F33)</f>
        <v>174</v>
      </c>
      <c r="F33" s="24">
        <v>5</v>
      </c>
      <c r="G33" s="24"/>
      <c r="H33" s="24"/>
      <c r="I33" s="24"/>
      <c r="J33" s="24"/>
      <c r="K33" s="24"/>
      <c r="L33" s="24"/>
      <c r="M33" s="24"/>
      <c r="N33" s="24"/>
    </row>
    <row r="34" spans="2:14" hidden="1">
      <c r="B34" s="20">
        <f>'Base date '!A21</f>
        <v>42023</v>
      </c>
      <c r="C34" s="21">
        <f>'Base date '!B21</f>
        <v>2</v>
      </c>
      <c r="D34" s="21">
        <f t="shared" si="0"/>
        <v>4</v>
      </c>
      <c r="E34" s="21"/>
      <c r="F34" s="24"/>
      <c r="G34" s="24">
        <v>5</v>
      </c>
      <c r="H34" s="24">
        <f>+G34</f>
        <v>5</v>
      </c>
      <c r="I34" s="24">
        <v>5</v>
      </c>
      <c r="J34" s="24">
        <v>5</v>
      </c>
      <c r="K34" s="24">
        <v>5</v>
      </c>
      <c r="L34" s="24">
        <v>5</v>
      </c>
      <c r="M34" s="24">
        <v>5</v>
      </c>
      <c r="N34" s="24">
        <v>5</v>
      </c>
    </row>
    <row r="35" spans="2:14" hidden="1">
      <c r="B35" s="20">
        <f>'Base date '!A22</f>
        <v>42024</v>
      </c>
      <c r="C35" s="21">
        <f>'Base date '!B22</f>
        <v>3</v>
      </c>
      <c r="D35" s="21">
        <f t="shared" si="0"/>
        <v>4</v>
      </c>
      <c r="E35" s="21"/>
      <c r="F35" s="24"/>
      <c r="G35" s="24"/>
      <c r="H35" s="24"/>
      <c r="I35" s="24"/>
      <c r="J35" s="24"/>
      <c r="K35" s="24"/>
      <c r="L35" s="24"/>
      <c r="M35" s="24"/>
      <c r="N35" s="24"/>
    </row>
    <row r="36" spans="2:14" hidden="1">
      <c r="B36" s="20">
        <f>'Base date '!A23</f>
        <v>42025</v>
      </c>
      <c r="C36" s="21">
        <f>'Base date '!B23</f>
        <v>4</v>
      </c>
      <c r="D36" s="21">
        <f t="shared" si="0"/>
        <v>4</v>
      </c>
      <c r="E36" s="21"/>
      <c r="F36" s="24"/>
      <c r="G36" s="24"/>
      <c r="H36" s="24"/>
      <c r="I36" s="24"/>
      <c r="J36" s="24"/>
      <c r="K36" s="24"/>
      <c r="L36" s="24"/>
      <c r="M36" s="24"/>
      <c r="N36" s="24"/>
    </row>
    <row r="37" spans="2:14" hidden="1">
      <c r="B37" s="20">
        <f>'Base date '!A24</f>
        <v>42026</v>
      </c>
      <c r="C37" s="21">
        <f>'Base date '!B24</f>
        <v>5</v>
      </c>
      <c r="D37" s="21">
        <f t="shared" si="0"/>
        <v>4</v>
      </c>
      <c r="E37" s="21"/>
      <c r="F37" s="24"/>
      <c r="G37" s="24"/>
      <c r="H37" s="24"/>
      <c r="I37" s="24"/>
      <c r="J37" s="24"/>
      <c r="K37" s="24"/>
      <c r="L37" s="24"/>
      <c r="M37" s="24"/>
      <c r="N37" s="24"/>
    </row>
    <row r="38" spans="2:14" hidden="1">
      <c r="B38" s="20">
        <f>'Base date '!A25</f>
        <v>42027</v>
      </c>
      <c r="C38" s="21">
        <f>'Base date '!B25</f>
        <v>6</v>
      </c>
      <c r="D38" s="21">
        <f t="shared" si="0"/>
        <v>4</v>
      </c>
      <c r="E38" s="21"/>
      <c r="F38" s="24"/>
      <c r="G38" s="24"/>
      <c r="H38" s="24"/>
      <c r="I38" s="24"/>
      <c r="J38" s="24"/>
      <c r="K38" s="24"/>
      <c r="L38" s="24"/>
      <c r="M38" s="24"/>
      <c r="N38" s="24"/>
    </row>
    <row r="39" spans="2:14" hidden="1">
      <c r="B39" s="20">
        <f>'Base date '!A26</f>
        <v>42028</v>
      </c>
      <c r="C39" s="21">
        <f>'Base date '!B26</f>
        <v>7</v>
      </c>
      <c r="D39" s="21">
        <f t="shared" si="0"/>
        <v>4</v>
      </c>
      <c r="E39" s="21"/>
      <c r="F39" s="24"/>
      <c r="G39" s="24"/>
      <c r="H39" s="24"/>
      <c r="I39" s="24"/>
      <c r="J39" s="24"/>
      <c r="K39" s="24"/>
      <c r="L39" s="24"/>
      <c r="M39" s="24"/>
      <c r="N39" s="24"/>
    </row>
    <row r="40" spans="2:14">
      <c r="B40" s="20">
        <f>'Base date '!A27</f>
        <v>42029</v>
      </c>
      <c r="C40" s="21">
        <f>'Base date '!B27</f>
        <v>1</v>
      </c>
      <c r="D40" s="21">
        <f t="shared" si="0"/>
        <v>5</v>
      </c>
      <c r="E40" s="21">
        <f>SUM(F26:F40)</f>
        <v>29</v>
      </c>
      <c r="F40" s="24">
        <v>10</v>
      </c>
      <c r="G40" s="24"/>
      <c r="H40" s="24"/>
      <c r="I40" s="24"/>
      <c r="J40" s="24"/>
      <c r="K40" s="24"/>
      <c r="L40" s="24"/>
      <c r="M40" s="24"/>
      <c r="N40" s="24"/>
    </row>
    <row r="41" spans="2:14" hidden="1">
      <c r="B41" s="20">
        <f>'Base date '!A28</f>
        <v>42030</v>
      </c>
      <c r="C41" s="21">
        <f>'Base date '!B28</f>
        <v>2</v>
      </c>
      <c r="D41" s="21">
        <f t="shared" si="0"/>
        <v>5</v>
      </c>
      <c r="E41" s="21"/>
      <c r="F41" s="24"/>
      <c r="G41" s="24">
        <v>7</v>
      </c>
      <c r="H41" s="24">
        <v>7</v>
      </c>
      <c r="I41" s="24">
        <v>7</v>
      </c>
      <c r="J41" s="24">
        <v>7</v>
      </c>
      <c r="K41" s="24">
        <v>7</v>
      </c>
      <c r="L41" s="24">
        <v>7</v>
      </c>
      <c r="M41" s="24">
        <v>7</v>
      </c>
      <c r="N41" s="24">
        <v>7</v>
      </c>
    </row>
    <row r="42" spans="2:14" hidden="1">
      <c r="B42" s="20">
        <f>'Base date '!A29</f>
        <v>42031</v>
      </c>
      <c r="C42" s="21">
        <f>'Base date '!B29</f>
        <v>3</v>
      </c>
      <c r="D42" s="21">
        <f t="shared" si="0"/>
        <v>5</v>
      </c>
      <c r="E42" s="21"/>
      <c r="F42" s="24"/>
      <c r="G42" s="24"/>
      <c r="H42" s="24"/>
      <c r="I42" s="24"/>
      <c r="J42" s="24"/>
      <c r="K42" s="24"/>
      <c r="L42" s="24"/>
      <c r="M42" s="24"/>
      <c r="N42" s="24"/>
    </row>
    <row r="43" spans="2:14" hidden="1">
      <c r="B43" s="20">
        <f>'Base date '!A30</f>
        <v>42032</v>
      </c>
      <c r="C43" s="21">
        <f>'Base date '!B30</f>
        <v>4</v>
      </c>
      <c r="D43" s="21">
        <f t="shared" si="0"/>
        <v>5</v>
      </c>
      <c r="E43" s="21"/>
      <c r="F43" s="24"/>
      <c r="G43" s="24"/>
      <c r="H43" s="24"/>
      <c r="I43" s="24"/>
      <c r="J43" s="24"/>
      <c r="K43" s="24"/>
      <c r="L43" s="24"/>
      <c r="M43" s="24"/>
      <c r="N43" s="24"/>
    </row>
    <row r="44" spans="2:14" hidden="1">
      <c r="B44" s="20">
        <f>'Base date '!A31</f>
        <v>42033</v>
      </c>
      <c r="C44" s="21">
        <f>'Base date '!B31</f>
        <v>5</v>
      </c>
      <c r="D44" s="21">
        <f t="shared" si="0"/>
        <v>5</v>
      </c>
      <c r="E44" s="21"/>
      <c r="F44" s="24"/>
      <c r="G44" s="24"/>
      <c r="H44" s="24"/>
      <c r="I44" s="24"/>
      <c r="J44" s="24"/>
      <c r="K44" s="24"/>
      <c r="L44" s="24"/>
      <c r="M44" s="24"/>
      <c r="N44" s="24"/>
    </row>
    <row r="45" spans="2:14" hidden="1">
      <c r="B45" s="20">
        <f>'Base date '!A32</f>
        <v>42034</v>
      </c>
      <c r="C45" s="21">
        <f>'Base date '!B32</f>
        <v>6</v>
      </c>
      <c r="D45" s="21">
        <f t="shared" si="0"/>
        <v>5</v>
      </c>
      <c r="E45" s="21"/>
      <c r="F45" s="24"/>
      <c r="G45" s="24"/>
      <c r="H45" s="24"/>
      <c r="I45" s="24"/>
      <c r="J45" s="24"/>
      <c r="K45" s="24"/>
      <c r="L45" s="24"/>
      <c r="M45" s="24"/>
      <c r="N45" s="24"/>
    </row>
    <row r="46" spans="2:14" hidden="1">
      <c r="B46" s="20">
        <f>'Base date '!A33</f>
        <v>42035</v>
      </c>
      <c r="C46" s="21">
        <f>'Base date '!B33</f>
        <v>7</v>
      </c>
      <c r="D46" s="21">
        <f t="shared" si="0"/>
        <v>5</v>
      </c>
      <c r="E46" s="21"/>
      <c r="F46" s="24"/>
      <c r="G46" s="24"/>
      <c r="H46" s="24"/>
      <c r="I46" s="24"/>
      <c r="J46" s="24"/>
      <c r="K46" s="24"/>
      <c r="L46" s="24"/>
      <c r="M46" s="24"/>
      <c r="N46" s="24"/>
    </row>
    <row r="47" spans="2:14">
      <c r="B47" s="20">
        <f>'Base date '!A34</f>
        <v>42036</v>
      </c>
      <c r="C47" s="21">
        <f>'Base date '!B34</f>
        <v>1</v>
      </c>
      <c r="D47" s="21">
        <f t="shared" si="0"/>
        <v>6</v>
      </c>
      <c r="E47" s="21">
        <f>SUM(F33:F47)</f>
        <v>27</v>
      </c>
      <c r="F47" s="24">
        <v>12</v>
      </c>
      <c r="G47" s="24"/>
      <c r="H47" s="24"/>
      <c r="I47" s="24"/>
      <c r="J47" s="24"/>
      <c r="K47" s="24"/>
      <c r="L47" s="24"/>
      <c r="M47" s="24"/>
      <c r="N47" s="24"/>
    </row>
    <row r="48" spans="2:14" hidden="1">
      <c r="B48" s="20">
        <f>'Base date '!A35</f>
        <v>42037</v>
      </c>
      <c r="C48" s="21">
        <f>'Base date '!B35</f>
        <v>2</v>
      </c>
      <c r="D48" s="21">
        <f t="shared" si="0"/>
        <v>6</v>
      </c>
      <c r="E48" s="21"/>
      <c r="F48" s="24"/>
      <c r="G48" s="24">
        <v>8</v>
      </c>
      <c r="H48" s="24">
        <v>8</v>
      </c>
      <c r="I48" s="24">
        <v>8</v>
      </c>
      <c r="J48" s="24">
        <v>8</v>
      </c>
      <c r="K48" s="24">
        <v>8</v>
      </c>
      <c r="L48" s="24">
        <v>8</v>
      </c>
      <c r="M48" s="24">
        <v>8</v>
      </c>
      <c r="N48" s="24"/>
    </row>
    <row r="49" spans="2:14" hidden="1">
      <c r="B49" s="20">
        <f>'Base date '!A36</f>
        <v>42038</v>
      </c>
      <c r="C49" s="21">
        <f>'Base date '!B36</f>
        <v>3</v>
      </c>
      <c r="D49" s="21">
        <f t="shared" si="0"/>
        <v>6</v>
      </c>
      <c r="E49" s="21"/>
      <c r="F49" s="24"/>
      <c r="G49" s="24"/>
      <c r="H49" s="24"/>
      <c r="I49" s="24"/>
      <c r="J49" s="24"/>
      <c r="K49" s="24"/>
      <c r="L49" s="24"/>
      <c r="M49" s="24"/>
      <c r="N49" s="24"/>
    </row>
    <row r="50" spans="2:14" hidden="1">
      <c r="B50" s="20">
        <f>'Base date '!A37</f>
        <v>42039</v>
      </c>
      <c r="C50" s="21">
        <f>'Base date '!B37</f>
        <v>4</v>
      </c>
      <c r="D50" s="21">
        <f t="shared" si="0"/>
        <v>6</v>
      </c>
      <c r="E50" s="21"/>
      <c r="F50" s="24"/>
      <c r="G50" s="24"/>
      <c r="H50" s="24"/>
      <c r="I50" s="24"/>
      <c r="J50" s="24"/>
      <c r="K50" s="24"/>
      <c r="L50" s="24"/>
      <c r="M50" s="24"/>
      <c r="N50" s="24"/>
    </row>
    <row r="51" spans="2:14" hidden="1">
      <c r="B51" s="20">
        <f>'Base date '!A38</f>
        <v>42040</v>
      </c>
      <c r="C51" s="21">
        <f>'Base date '!B38</f>
        <v>5</v>
      </c>
      <c r="D51" s="21">
        <f t="shared" si="0"/>
        <v>6</v>
      </c>
      <c r="E51" s="21"/>
      <c r="F51" s="24"/>
      <c r="G51" s="24"/>
      <c r="H51" s="24"/>
      <c r="I51" s="24"/>
      <c r="J51" s="24"/>
      <c r="K51" s="24"/>
      <c r="L51" s="24"/>
      <c r="M51" s="24"/>
      <c r="N51" s="24"/>
    </row>
    <row r="52" spans="2:14" hidden="1">
      <c r="B52" s="20">
        <f>'Base date '!A39</f>
        <v>42041</v>
      </c>
      <c r="C52" s="21">
        <f>'Base date '!B39</f>
        <v>6</v>
      </c>
      <c r="D52" s="21">
        <f t="shared" si="0"/>
        <v>6</v>
      </c>
      <c r="E52" s="21"/>
      <c r="F52" s="24"/>
      <c r="G52" s="24"/>
      <c r="H52" s="24"/>
      <c r="I52" s="24"/>
      <c r="J52" s="24"/>
      <c r="K52" s="24"/>
      <c r="L52" s="24"/>
      <c r="M52" s="24"/>
      <c r="N52" s="24"/>
    </row>
    <row r="53" spans="2:14" hidden="1">
      <c r="B53" s="20">
        <f>'Base date '!A40</f>
        <v>42042</v>
      </c>
      <c r="C53" s="21">
        <f>'Base date '!B40</f>
        <v>7</v>
      </c>
      <c r="D53" s="21">
        <f t="shared" si="0"/>
        <v>6</v>
      </c>
      <c r="E53" s="21"/>
      <c r="F53" s="24"/>
      <c r="G53" s="24"/>
      <c r="H53" s="24"/>
      <c r="I53" s="24"/>
      <c r="J53" s="24"/>
      <c r="K53" s="24"/>
      <c r="L53" s="24"/>
      <c r="M53" s="24"/>
      <c r="N53" s="24"/>
    </row>
    <row r="54" spans="2:14">
      <c r="B54" s="20">
        <f>'Base date '!A41</f>
        <v>42043</v>
      </c>
      <c r="C54" s="21">
        <f>'Base date '!B41</f>
        <v>1</v>
      </c>
      <c r="D54" s="21">
        <f t="shared" si="0"/>
        <v>7</v>
      </c>
      <c r="E54" s="21">
        <f>SUM(F40:F54)</f>
        <v>32</v>
      </c>
      <c r="F54" s="24">
        <v>10</v>
      </c>
      <c r="G54" s="24"/>
      <c r="H54" s="24"/>
      <c r="I54" s="24"/>
      <c r="J54" s="24"/>
      <c r="K54" s="24"/>
      <c r="L54" s="24"/>
      <c r="M54" s="24"/>
      <c r="N54" s="24"/>
    </row>
    <row r="55" spans="2:14" hidden="1">
      <c r="B55" s="20">
        <f>'Base date '!A42</f>
        <v>42044</v>
      </c>
      <c r="C55" s="21">
        <f>'Base date '!B42</f>
        <v>2</v>
      </c>
      <c r="D55" s="21">
        <f t="shared" si="0"/>
        <v>7</v>
      </c>
      <c r="E55" s="21"/>
      <c r="F55" s="24"/>
      <c r="G55" s="24"/>
      <c r="H55" s="24"/>
      <c r="I55" s="24"/>
      <c r="J55" s="24"/>
      <c r="K55" s="24"/>
      <c r="L55" s="24"/>
      <c r="M55" s="24"/>
      <c r="N55" s="24"/>
    </row>
    <row r="56" spans="2:14" hidden="1">
      <c r="B56" s="20">
        <f>'Base date '!A43</f>
        <v>42045</v>
      </c>
      <c r="C56" s="21">
        <f>'Base date '!B43</f>
        <v>3</v>
      </c>
      <c r="D56" s="21">
        <f t="shared" si="0"/>
        <v>7</v>
      </c>
      <c r="E56" s="21"/>
      <c r="F56" s="24"/>
      <c r="G56" s="24"/>
      <c r="H56" s="24"/>
      <c r="I56" s="24"/>
      <c r="J56" s="24"/>
      <c r="K56" s="24"/>
      <c r="L56" s="24"/>
      <c r="M56" s="24"/>
      <c r="N56" s="24"/>
    </row>
    <row r="57" spans="2:14" hidden="1">
      <c r="B57" s="20">
        <f>'Base date '!A44</f>
        <v>42046</v>
      </c>
      <c r="C57" s="21">
        <f>'Base date '!B44</f>
        <v>4</v>
      </c>
      <c r="D57" s="21">
        <f t="shared" si="0"/>
        <v>7</v>
      </c>
      <c r="E57" s="21"/>
      <c r="F57" s="24"/>
      <c r="G57" s="24"/>
      <c r="H57" s="24"/>
      <c r="I57" s="24"/>
      <c r="J57" s="24"/>
      <c r="K57" s="24"/>
      <c r="L57" s="24"/>
      <c r="M57" s="24"/>
      <c r="N57" s="24"/>
    </row>
    <row r="58" spans="2:14" hidden="1">
      <c r="B58" s="20">
        <f>'Base date '!A45</f>
        <v>42047</v>
      </c>
      <c r="C58" s="21">
        <f>'Base date '!B45</f>
        <v>5</v>
      </c>
      <c r="D58" s="21">
        <f t="shared" si="0"/>
        <v>7</v>
      </c>
      <c r="E58" s="21"/>
      <c r="F58" s="24"/>
      <c r="G58" s="24"/>
      <c r="H58" s="24"/>
      <c r="I58" s="24"/>
      <c r="J58" s="24"/>
      <c r="K58" s="24"/>
      <c r="L58" s="24"/>
      <c r="M58" s="24"/>
      <c r="N58" s="24"/>
    </row>
    <row r="59" spans="2:14" hidden="1">
      <c r="B59" s="20">
        <f>'Base date '!A46</f>
        <v>42048</v>
      </c>
      <c r="C59" s="21">
        <f>'Base date '!B46</f>
        <v>6</v>
      </c>
      <c r="D59" s="21">
        <f t="shared" si="0"/>
        <v>7</v>
      </c>
      <c r="E59" s="21"/>
      <c r="F59" s="24"/>
      <c r="G59" s="24"/>
      <c r="H59" s="24"/>
      <c r="I59" s="24"/>
      <c r="J59" s="24"/>
      <c r="K59" s="24"/>
      <c r="L59" s="24"/>
      <c r="M59" s="24"/>
      <c r="N59" s="24"/>
    </row>
    <row r="60" spans="2:14" hidden="1">
      <c r="B60" s="20">
        <f>'Base date '!A47</f>
        <v>42049</v>
      </c>
      <c r="C60" s="21">
        <f>'Base date '!B47</f>
        <v>7</v>
      </c>
      <c r="D60" s="21">
        <f t="shared" si="0"/>
        <v>7</v>
      </c>
      <c r="E60" s="21"/>
      <c r="F60" s="24"/>
      <c r="G60" s="24"/>
      <c r="H60" s="24"/>
      <c r="I60" s="24"/>
      <c r="J60" s="24"/>
      <c r="K60" s="24"/>
      <c r="L60" s="24"/>
      <c r="M60" s="24"/>
      <c r="N60" s="24"/>
    </row>
    <row r="61" spans="2:14">
      <c r="B61" s="20">
        <f>'Base date '!A48</f>
        <v>42050</v>
      </c>
      <c r="C61" s="21">
        <f>'Base date '!B48</f>
        <v>1</v>
      </c>
      <c r="D61" s="21">
        <f t="shared" si="0"/>
        <v>8</v>
      </c>
      <c r="E61" s="21">
        <f>SUM(F47:F61)</f>
        <v>22</v>
      </c>
      <c r="F61" s="24"/>
      <c r="G61" s="24"/>
      <c r="H61" s="24"/>
      <c r="I61" s="24"/>
      <c r="J61" s="24"/>
      <c r="K61" s="24"/>
      <c r="L61" s="24"/>
      <c r="M61" s="24"/>
      <c r="N61" s="24"/>
    </row>
    <row r="62" spans="2:14" hidden="1">
      <c r="B62" s="20">
        <f>'Base date '!A49</f>
        <v>42051</v>
      </c>
      <c r="C62" s="21">
        <f>'Base date '!B49</f>
        <v>2</v>
      </c>
      <c r="D62" s="21">
        <f t="shared" si="0"/>
        <v>8</v>
      </c>
      <c r="E62" s="21"/>
      <c r="F62" s="24"/>
      <c r="G62" s="24"/>
      <c r="H62" s="24"/>
      <c r="I62" s="24"/>
      <c r="J62" s="24"/>
      <c r="K62" s="24"/>
      <c r="L62" s="24"/>
      <c r="M62" s="24"/>
      <c r="N62" s="24"/>
    </row>
    <row r="63" spans="2:14" hidden="1">
      <c r="B63" s="20">
        <f>'Base date '!A50</f>
        <v>42052</v>
      </c>
      <c r="C63" s="21">
        <f>'Base date '!B50</f>
        <v>3</v>
      </c>
      <c r="D63" s="21">
        <f t="shared" si="0"/>
        <v>8</v>
      </c>
      <c r="E63" s="21"/>
      <c r="F63" s="24"/>
      <c r="G63" s="24"/>
      <c r="H63" s="24"/>
      <c r="I63" s="24"/>
      <c r="J63" s="24"/>
      <c r="K63" s="24"/>
      <c r="L63" s="24"/>
      <c r="M63" s="24"/>
      <c r="N63" s="24"/>
    </row>
    <row r="64" spans="2:14" hidden="1">
      <c r="B64" s="20">
        <f>'Base date '!A51</f>
        <v>42053</v>
      </c>
      <c r="C64" s="21">
        <f>'Base date '!B51</f>
        <v>4</v>
      </c>
      <c r="D64" s="21">
        <f t="shared" si="0"/>
        <v>8</v>
      </c>
      <c r="E64" s="21"/>
      <c r="F64" s="24"/>
      <c r="G64" s="24"/>
      <c r="H64" s="24"/>
      <c r="I64" s="24"/>
      <c r="J64" s="24"/>
      <c r="K64" s="24"/>
      <c r="L64" s="24"/>
      <c r="M64" s="24"/>
      <c r="N64" s="24"/>
    </row>
    <row r="65" spans="2:14" hidden="1">
      <c r="B65" s="20">
        <f>'Base date '!A52</f>
        <v>42054</v>
      </c>
      <c r="C65" s="21">
        <f>'Base date '!B52</f>
        <v>5</v>
      </c>
      <c r="D65" s="21">
        <f t="shared" si="0"/>
        <v>8</v>
      </c>
      <c r="E65" s="21"/>
      <c r="F65" s="24"/>
      <c r="G65" s="24"/>
      <c r="H65" s="24"/>
      <c r="I65" s="24"/>
      <c r="J65" s="24"/>
      <c r="K65" s="24"/>
      <c r="L65" s="24"/>
      <c r="M65" s="24"/>
      <c r="N65" s="24"/>
    </row>
    <row r="66" spans="2:14" hidden="1">
      <c r="B66" s="20">
        <f>'Base date '!A53</f>
        <v>42055</v>
      </c>
      <c r="C66" s="21">
        <f>'Base date '!B53</f>
        <v>6</v>
      </c>
      <c r="D66" s="21">
        <f t="shared" si="0"/>
        <v>8</v>
      </c>
      <c r="E66" s="21"/>
      <c r="F66" s="24"/>
      <c r="G66" s="24"/>
      <c r="H66" s="24"/>
      <c r="I66" s="24"/>
      <c r="J66" s="24"/>
      <c r="K66" s="24"/>
      <c r="L66" s="24"/>
      <c r="M66" s="24"/>
      <c r="N66" s="24"/>
    </row>
    <row r="67" spans="2:14" hidden="1">
      <c r="B67" s="20">
        <f>'Base date '!A54</f>
        <v>42056</v>
      </c>
      <c r="C67" s="21">
        <f>'Base date '!B54</f>
        <v>7</v>
      </c>
      <c r="D67" s="21">
        <f t="shared" si="0"/>
        <v>8</v>
      </c>
      <c r="E67" s="21"/>
      <c r="F67" s="24"/>
      <c r="G67" s="24"/>
      <c r="H67" s="24"/>
      <c r="I67" s="24"/>
      <c r="J67" s="24"/>
      <c r="K67" s="24"/>
      <c r="L67" s="24"/>
      <c r="M67" s="24"/>
      <c r="N67" s="24"/>
    </row>
    <row r="68" spans="2:14">
      <c r="B68" s="20">
        <f>'Base date '!A55</f>
        <v>42057</v>
      </c>
      <c r="C68" s="21">
        <f>'Base date '!B55</f>
        <v>1</v>
      </c>
      <c r="D68" s="21">
        <f t="shared" si="0"/>
        <v>9</v>
      </c>
      <c r="E68" s="21">
        <f>SUM(F54:F68)</f>
        <v>10</v>
      </c>
      <c r="F68" s="24"/>
      <c r="G68" s="24"/>
      <c r="H68" s="24"/>
      <c r="I68" s="24"/>
      <c r="J68" s="24"/>
      <c r="K68" s="24"/>
      <c r="L68" s="24"/>
      <c r="M68" s="24"/>
      <c r="N68" s="24"/>
    </row>
    <row r="69" spans="2:14" hidden="1">
      <c r="B69" s="20">
        <f>'Base date '!A56</f>
        <v>42058</v>
      </c>
      <c r="C69" s="21">
        <f>'Base date '!B56</f>
        <v>2</v>
      </c>
      <c r="D69" s="21">
        <f t="shared" si="0"/>
        <v>9</v>
      </c>
      <c r="E69" s="21"/>
      <c r="F69" s="24"/>
      <c r="G69" s="24"/>
      <c r="H69" s="24"/>
      <c r="I69" s="24"/>
      <c r="J69" s="24"/>
      <c r="K69" s="24"/>
      <c r="L69" s="24"/>
      <c r="M69" s="24"/>
      <c r="N69" s="24"/>
    </row>
    <row r="70" spans="2:14" hidden="1">
      <c r="B70" s="20">
        <f>'Base date '!A57</f>
        <v>42059</v>
      </c>
      <c r="C70" s="21">
        <f>'Base date '!B57</f>
        <v>3</v>
      </c>
      <c r="D70" s="21">
        <f t="shared" si="0"/>
        <v>9</v>
      </c>
      <c r="E70" s="21"/>
      <c r="F70" s="24"/>
      <c r="G70" s="24"/>
      <c r="H70" s="24"/>
      <c r="I70" s="24"/>
      <c r="J70" s="24"/>
      <c r="K70" s="24"/>
      <c r="L70" s="24"/>
      <c r="M70" s="24"/>
      <c r="N70" s="24"/>
    </row>
    <row r="71" spans="2:14" hidden="1">
      <c r="B71" s="20">
        <f>'Base date '!A58</f>
        <v>42060</v>
      </c>
      <c r="C71" s="21">
        <f>'Base date '!B58</f>
        <v>4</v>
      </c>
      <c r="D71" s="21">
        <f t="shared" si="0"/>
        <v>9</v>
      </c>
      <c r="E71" s="21"/>
      <c r="F71" s="24"/>
      <c r="G71" s="24"/>
      <c r="H71" s="24"/>
      <c r="I71" s="24"/>
      <c r="J71" s="24"/>
      <c r="K71" s="24"/>
      <c r="L71" s="24"/>
      <c r="M71" s="24"/>
      <c r="N71" s="24"/>
    </row>
    <row r="72" spans="2:14" hidden="1">
      <c r="B72" s="20">
        <f>'Base date '!A59</f>
        <v>42061</v>
      </c>
      <c r="C72" s="21">
        <f>'Base date '!B59</f>
        <v>5</v>
      </c>
      <c r="D72" s="21">
        <f t="shared" si="0"/>
        <v>9</v>
      </c>
      <c r="E72" s="21"/>
      <c r="F72" s="24"/>
      <c r="G72" s="24"/>
      <c r="H72" s="24"/>
      <c r="I72" s="24"/>
      <c r="J72" s="24"/>
      <c r="K72" s="24"/>
      <c r="L72" s="24"/>
      <c r="M72" s="24"/>
      <c r="N72" s="24"/>
    </row>
    <row r="73" spans="2:14" hidden="1">
      <c r="B73" s="20">
        <f>'Base date '!A60</f>
        <v>42062</v>
      </c>
      <c r="C73" s="21">
        <f>'Base date '!B60</f>
        <v>6</v>
      </c>
      <c r="D73" s="21">
        <f t="shared" si="0"/>
        <v>9</v>
      </c>
      <c r="E73" s="21"/>
      <c r="F73" s="24"/>
      <c r="G73" s="24"/>
      <c r="H73" s="24"/>
      <c r="I73" s="24"/>
      <c r="J73" s="24"/>
      <c r="K73" s="24"/>
      <c r="L73" s="24"/>
      <c r="M73" s="24"/>
      <c r="N73" s="24"/>
    </row>
    <row r="74" spans="2:14" hidden="1">
      <c r="B74" s="20">
        <f>'Base date '!A61</f>
        <v>42063</v>
      </c>
      <c r="C74" s="21">
        <f>'Base date '!B61</f>
        <v>7</v>
      </c>
      <c r="D74" s="21">
        <f t="shared" si="0"/>
        <v>9</v>
      </c>
      <c r="E74" s="21"/>
      <c r="F74" s="24"/>
      <c r="G74" s="24"/>
      <c r="H74" s="24"/>
      <c r="I74" s="24"/>
      <c r="J74" s="24"/>
      <c r="K74" s="24"/>
      <c r="L74" s="24"/>
      <c r="M74" s="24"/>
      <c r="N74" s="24"/>
    </row>
    <row r="75" spans="2:14">
      <c r="B75" s="20">
        <f>'Base date '!A62</f>
        <v>42064</v>
      </c>
      <c r="C75" s="21">
        <f>'Base date '!B62</f>
        <v>1</v>
      </c>
      <c r="D75" s="21">
        <f t="shared" si="0"/>
        <v>10</v>
      </c>
      <c r="E75" s="21">
        <f>SUM(F61:F75)</f>
        <v>0</v>
      </c>
      <c r="F75" s="24"/>
      <c r="G75" s="24"/>
      <c r="H75" s="24"/>
      <c r="I75" s="24"/>
      <c r="J75" s="24"/>
      <c r="K75" s="24"/>
      <c r="L75" s="24"/>
      <c r="M75" s="24"/>
      <c r="N75" s="24"/>
    </row>
    <row r="76" spans="2:14" hidden="1">
      <c r="B76" s="20">
        <f>'Base date '!A63</f>
        <v>42065</v>
      </c>
      <c r="C76" s="21">
        <f>'Base date '!B63</f>
        <v>2</v>
      </c>
      <c r="D76" s="21">
        <f t="shared" si="0"/>
        <v>10</v>
      </c>
      <c r="E76" s="21"/>
      <c r="F76" s="24"/>
      <c r="G76" s="24"/>
      <c r="H76" s="24"/>
      <c r="I76" s="24"/>
      <c r="J76" s="24"/>
      <c r="K76" s="24"/>
      <c r="L76" s="24"/>
      <c r="M76" s="24"/>
      <c r="N76" s="24"/>
    </row>
    <row r="77" spans="2:14" hidden="1">
      <c r="B77" s="20">
        <f>'Base date '!A64</f>
        <v>42066</v>
      </c>
      <c r="C77" s="21">
        <f>'Base date '!B64</f>
        <v>3</v>
      </c>
      <c r="D77" s="21">
        <f t="shared" si="0"/>
        <v>10</v>
      </c>
      <c r="E77" s="21"/>
      <c r="F77" s="24"/>
      <c r="G77" s="24"/>
      <c r="H77" s="24"/>
      <c r="I77" s="24"/>
      <c r="J77" s="24"/>
      <c r="K77" s="24"/>
      <c r="L77" s="24"/>
      <c r="M77" s="24"/>
      <c r="N77" s="24"/>
    </row>
    <row r="78" spans="2:14" hidden="1">
      <c r="B78" s="20">
        <f>'Base date '!A65</f>
        <v>42067</v>
      </c>
      <c r="C78" s="21">
        <f>'Base date '!B65</f>
        <v>4</v>
      </c>
      <c r="D78" s="21">
        <f t="shared" si="0"/>
        <v>10</v>
      </c>
      <c r="E78" s="21"/>
      <c r="F78" s="24"/>
      <c r="G78" s="24"/>
      <c r="H78" s="24"/>
      <c r="I78" s="24"/>
      <c r="J78" s="24"/>
      <c r="K78" s="24"/>
      <c r="L78" s="24"/>
      <c r="M78" s="24"/>
      <c r="N78" s="24"/>
    </row>
    <row r="79" spans="2:14" hidden="1">
      <c r="B79" s="20">
        <f>'Base date '!A66</f>
        <v>42068</v>
      </c>
      <c r="C79" s="21">
        <f>'Base date '!B66</f>
        <v>5</v>
      </c>
      <c r="D79" s="21">
        <f t="shared" si="0"/>
        <v>10</v>
      </c>
      <c r="E79" s="21"/>
      <c r="F79" s="24"/>
      <c r="G79" s="24"/>
      <c r="H79" s="24"/>
      <c r="I79" s="24"/>
      <c r="J79" s="24"/>
      <c r="K79" s="24"/>
      <c r="L79" s="24"/>
      <c r="M79" s="24"/>
      <c r="N79" s="24"/>
    </row>
    <row r="80" spans="2:14" hidden="1">
      <c r="B80" s="20">
        <f>'Base date '!A67</f>
        <v>42069</v>
      </c>
      <c r="C80" s="21">
        <f>'Base date '!B67</f>
        <v>6</v>
      </c>
      <c r="D80" s="21">
        <f t="shared" si="0"/>
        <v>10</v>
      </c>
      <c r="E80" s="21"/>
      <c r="F80" s="24"/>
      <c r="G80" s="24"/>
      <c r="H80" s="24"/>
      <c r="I80" s="24"/>
      <c r="J80" s="24"/>
      <c r="K80" s="24"/>
      <c r="L80" s="24"/>
      <c r="M80" s="24"/>
      <c r="N80" s="24"/>
    </row>
    <row r="81" spans="2:14" hidden="1">
      <c r="B81" s="20">
        <f>'Base date '!A68</f>
        <v>42070</v>
      </c>
      <c r="C81" s="21">
        <f>'Base date '!B68</f>
        <v>7</v>
      </c>
      <c r="D81" s="21">
        <f t="shared" ref="D81:D144" si="1">WEEKNUM(B81)</f>
        <v>10</v>
      </c>
      <c r="E81" s="21"/>
      <c r="F81" s="24"/>
      <c r="G81" s="24"/>
      <c r="H81" s="24"/>
      <c r="I81" s="24"/>
      <c r="J81" s="24"/>
      <c r="K81" s="24"/>
      <c r="L81" s="24"/>
      <c r="M81" s="24"/>
      <c r="N81" s="24"/>
    </row>
    <row r="82" spans="2:14">
      <c r="B82" s="20">
        <f>'Base date '!A69</f>
        <v>42071</v>
      </c>
      <c r="C82" s="21">
        <f>'Base date '!B69</f>
        <v>1</v>
      </c>
      <c r="D82" s="21">
        <f t="shared" si="1"/>
        <v>11</v>
      </c>
      <c r="E82" s="21">
        <f>SUM(F68:F82)</f>
        <v>0</v>
      </c>
      <c r="F82" s="24"/>
      <c r="G82" s="24"/>
      <c r="H82" s="24"/>
      <c r="I82" s="24"/>
      <c r="J82" s="24"/>
      <c r="K82" s="24"/>
      <c r="L82" s="24"/>
      <c r="M82" s="24"/>
      <c r="N82" s="24"/>
    </row>
    <row r="83" spans="2:14" hidden="1">
      <c r="B83" s="20">
        <f>'Base date '!A70</f>
        <v>42072</v>
      </c>
      <c r="C83" s="21">
        <f>'Base date '!B70</f>
        <v>2</v>
      </c>
      <c r="D83" s="21">
        <f t="shared" si="1"/>
        <v>11</v>
      </c>
      <c r="E83" s="21"/>
      <c r="F83" s="24"/>
      <c r="G83" s="24"/>
      <c r="H83" s="24"/>
      <c r="I83" s="24"/>
      <c r="J83" s="24"/>
      <c r="K83" s="24"/>
      <c r="L83" s="24"/>
      <c r="M83" s="24"/>
      <c r="N83" s="24"/>
    </row>
    <row r="84" spans="2:14" hidden="1">
      <c r="B84" s="20">
        <f>'Base date '!A71</f>
        <v>42073</v>
      </c>
      <c r="C84" s="21">
        <f>'Base date '!B71</f>
        <v>3</v>
      </c>
      <c r="D84" s="21">
        <f t="shared" si="1"/>
        <v>11</v>
      </c>
      <c r="E84" s="21"/>
      <c r="F84" s="24"/>
      <c r="G84" s="24"/>
      <c r="H84" s="24"/>
      <c r="I84" s="24"/>
      <c r="J84" s="24"/>
      <c r="K84" s="24"/>
      <c r="L84" s="24"/>
      <c r="M84" s="24"/>
      <c r="N84" s="24"/>
    </row>
    <row r="85" spans="2:14" hidden="1">
      <c r="B85" s="20">
        <f>'Base date '!A72</f>
        <v>42074</v>
      </c>
      <c r="C85" s="21">
        <f>'Base date '!B72</f>
        <v>4</v>
      </c>
      <c r="D85" s="21">
        <f t="shared" si="1"/>
        <v>11</v>
      </c>
      <c r="E85" s="21"/>
      <c r="F85" s="24"/>
      <c r="G85" s="24"/>
      <c r="H85" s="24"/>
      <c r="I85" s="24"/>
      <c r="J85" s="24"/>
      <c r="K85" s="24"/>
      <c r="L85" s="24"/>
      <c r="M85" s="24"/>
      <c r="N85" s="24"/>
    </row>
    <row r="86" spans="2:14" hidden="1">
      <c r="B86" s="20">
        <f>'Base date '!A73</f>
        <v>42075</v>
      </c>
      <c r="C86" s="21">
        <f>'Base date '!B73</f>
        <v>5</v>
      </c>
      <c r="D86" s="21">
        <f t="shared" si="1"/>
        <v>11</v>
      </c>
      <c r="E86" s="21"/>
      <c r="F86" s="24"/>
      <c r="G86" s="24"/>
      <c r="H86" s="24"/>
      <c r="I86" s="24"/>
      <c r="J86" s="24"/>
      <c r="K86" s="24"/>
      <c r="L86" s="24"/>
      <c r="M86" s="24"/>
      <c r="N86" s="24"/>
    </row>
    <row r="87" spans="2:14" hidden="1">
      <c r="B87" s="20">
        <f>'Base date '!A74</f>
        <v>42076</v>
      </c>
      <c r="C87" s="21">
        <f>'Base date '!B74</f>
        <v>6</v>
      </c>
      <c r="D87" s="21">
        <f t="shared" si="1"/>
        <v>11</v>
      </c>
      <c r="E87" s="21"/>
      <c r="F87" s="24"/>
      <c r="G87" s="24"/>
      <c r="H87" s="24"/>
      <c r="I87" s="24"/>
      <c r="J87" s="24"/>
      <c r="K87" s="24"/>
      <c r="L87" s="24"/>
      <c r="M87" s="24"/>
      <c r="N87" s="24"/>
    </row>
    <row r="88" spans="2:14" hidden="1">
      <c r="B88" s="20">
        <f>'Base date '!A75</f>
        <v>42077</v>
      </c>
      <c r="C88" s="21">
        <f>'Base date '!B75</f>
        <v>7</v>
      </c>
      <c r="D88" s="21">
        <f t="shared" si="1"/>
        <v>11</v>
      </c>
      <c r="E88" s="21"/>
      <c r="F88" s="24"/>
      <c r="G88" s="24"/>
      <c r="H88" s="24"/>
      <c r="I88" s="24"/>
      <c r="J88" s="24"/>
      <c r="K88" s="24"/>
      <c r="L88" s="24"/>
      <c r="M88" s="24"/>
      <c r="N88" s="24"/>
    </row>
    <row r="89" spans="2:14">
      <c r="B89" s="20">
        <f>'Base date '!A76</f>
        <v>42078</v>
      </c>
      <c r="C89" s="21">
        <f>'Base date '!B76</f>
        <v>1</v>
      </c>
      <c r="D89" s="21">
        <f t="shared" si="1"/>
        <v>12</v>
      </c>
      <c r="E89" s="21">
        <f>SUM(F75:F89)</f>
        <v>0</v>
      </c>
      <c r="F89" s="24"/>
      <c r="G89" s="24"/>
      <c r="H89" s="24"/>
      <c r="I89" s="24"/>
      <c r="J89" s="24"/>
      <c r="K89" s="24"/>
      <c r="L89" s="24"/>
      <c r="M89" s="24"/>
      <c r="N89" s="24"/>
    </row>
    <row r="90" spans="2:14" hidden="1">
      <c r="B90" s="20">
        <f>'Base date '!A77</f>
        <v>42079</v>
      </c>
      <c r="C90" s="21">
        <f>'Base date '!B77</f>
        <v>2</v>
      </c>
      <c r="D90" s="21">
        <f t="shared" si="1"/>
        <v>12</v>
      </c>
      <c r="E90" s="21"/>
      <c r="F90" s="24"/>
      <c r="G90" s="24"/>
      <c r="H90" s="24"/>
      <c r="I90" s="24"/>
      <c r="J90" s="24"/>
      <c r="K90" s="24"/>
      <c r="L90" s="24"/>
      <c r="M90" s="24"/>
      <c r="N90" s="24"/>
    </row>
    <row r="91" spans="2:14" hidden="1">
      <c r="B91" s="20">
        <f>'Base date '!A78</f>
        <v>42080</v>
      </c>
      <c r="C91" s="21">
        <f>'Base date '!B78</f>
        <v>3</v>
      </c>
      <c r="D91" s="21">
        <f t="shared" si="1"/>
        <v>12</v>
      </c>
      <c r="E91" s="21"/>
      <c r="F91" s="24"/>
      <c r="G91" s="24"/>
      <c r="H91" s="24"/>
      <c r="I91" s="24"/>
      <c r="J91" s="24"/>
      <c r="K91" s="24"/>
      <c r="L91" s="24"/>
      <c r="M91" s="24"/>
      <c r="N91" s="24"/>
    </row>
    <row r="92" spans="2:14" hidden="1">
      <c r="B92" s="20">
        <f>'Base date '!A79</f>
        <v>42081</v>
      </c>
      <c r="C92" s="21">
        <f>'Base date '!B79</f>
        <v>4</v>
      </c>
      <c r="D92" s="21">
        <f t="shared" si="1"/>
        <v>12</v>
      </c>
      <c r="E92" s="21"/>
      <c r="F92" s="24"/>
      <c r="G92" s="24"/>
      <c r="H92" s="24"/>
      <c r="I92" s="24"/>
      <c r="J92" s="24"/>
      <c r="K92" s="24"/>
      <c r="L92" s="24"/>
      <c r="M92" s="24"/>
      <c r="N92" s="24"/>
    </row>
    <row r="93" spans="2:14" hidden="1">
      <c r="B93" s="20">
        <f>'Base date '!A80</f>
        <v>42082</v>
      </c>
      <c r="C93" s="21">
        <f>'Base date '!B80</f>
        <v>5</v>
      </c>
      <c r="D93" s="21">
        <f t="shared" si="1"/>
        <v>12</v>
      </c>
      <c r="E93" s="21"/>
      <c r="F93" s="24"/>
      <c r="G93" s="24"/>
      <c r="H93" s="24"/>
      <c r="I93" s="24"/>
      <c r="J93" s="24"/>
      <c r="K93" s="24"/>
      <c r="L93" s="24"/>
      <c r="M93" s="24"/>
      <c r="N93" s="24"/>
    </row>
    <row r="94" spans="2:14" hidden="1">
      <c r="B94" s="20">
        <f>'Base date '!A81</f>
        <v>42083</v>
      </c>
      <c r="C94" s="21">
        <f>'Base date '!B81</f>
        <v>6</v>
      </c>
      <c r="D94" s="21">
        <f t="shared" si="1"/>
        <v>12</v>
      </c>
      <c r="E94" s="21"/>
      <c r="F94" s="24"/>
      <c r="G94" s="24"/>
      <c r="H94" s="24"/>
      <c r="I94" s="24"/>
      <c r="J94" s="24"/>
      <c r="K94" s="24"/>
      <c r="L94" s="24"/>
      <c r="M94" s="24"/>
      <c r="N94" s="24"/>
    </row>
    <row r="95" spans="2:14" hidden="1">
      <c r="B95" s="20">
        <f>'Base date '!A82</f>
        <v>42084</v>
      </c>
      <c r="C95" s="21">
        <f>'Base date '!B82</f>
        <v>7</v>
      </c>
      <c r="D95" s="21">
        <f t="shared" si="1"/>
        <v>12</v>
      </c>
      <c r="E95" s="21"/>
      <c r="F95" s="24"/>
      <c r="G95" s="24"/>
      <c r="H95" s="24"/>
      <c r="I95" s="24"/>
      <c r="J95" s="24"/>
      <c r="K95" s="24"/>
      <c r="L95" s="24"/>
      <c r="M95" s="24"/>
      <c r="N95" s="24"/>
    </row>
    <row r="96" spans="2:14">
      <c r="B96" s="20">
        <f>'Base date '!A83</f>
        <v>42085</v>
      </c>
      <c r="C96" s="21">
        <f>'Base date '!B83</f>
        <v>1</v>
      </c>
      <c r="D96" s="21">
        <f t="shared" si="1"/>
        <v>13</v>
      </c>
      <c r="E96" s="21">
        <f>SUM(F82:F96)</f>
        <v>55</v>
      </c>
      <c r="F96" s="24">
        <v>55</v>
      </c>
      <c r="G96" s="24"/>
      <c r="H96" s="24"/>
      <c r="I96" s="24"/>
      <c r="J96" s="24"/>
      <c r="K96" s="24"/>
      <c r="L96" s="24"/>
      <c r="M96" s="24"/>
      <c r="N96" s="24"/>
    </row>
    <row r="97" spans="2:14" hidden="1">
      <c r="B97" s="20">
        <f>'Base date '!A84</f>
        <v>42086</v>
      </c>
      <c r="C97" s="21">
        <f>'Base date '!B84</f>
        <v>2</v>
      </c>
      <c r="D97" s="21">
        <f t="shared" si="1"/>
        <v>13</v>
      </c>
      <c r="E97" s="21"/>
      <c r="F97" s="24"/>
      <c r="G97" s="24"/>
      <c r="H97" s="24"/>
      <c r="I97" s="24"/>
      <c r="J97" s="24"/>
      <c r="K97" s="24"/>
      <c r="L97" s="24"/>
      <c r="M97" s="24"/>
      <c r="N97" s="24"/>
    </row>
    <row r="98" spans="2:14" hidden="1">
      <c r="B98" s="20">
        <f>'Base date '!A85</f>
        <v>42087</v>
      </c>
      <c r="C98" s="21">
        <f>'Base date '!B85</f>
        <v>3</v>
      </c>
      <c r="D98" s="21">
        <f t="shared" si="1"/>
        <v>13</v>
      </c>
      <c r="E98" s="21"/>
      <c r="F98" s="24"/>
      <c r="G98" s="24"/>
      <c r="H98" s="24"/>
      <c r="I98" s="24"/>
      <c r="J98" s="24"/>
      <c r="K98" s="24"/>
      <c r="L98" s="24"/>
      <c r="M98" s="24"/>
      <c r="N98" s="24"/>
    </row>
    <row r="99" spans="2:14" hidden="1">
      <c r="B99" s="20">
        <f>'Base date '!A86</f>
        <v>42088</v>
      </c>
      <c r="C99" s="21">
        <f>'Base date '!B86</f>
        <v>4</v>
      </c>
      <c r="D99" s="21">
        <f t="shared" si="1"/>
        <v>13</v>
      </c>
      <c r="E99" s="21"/>
      <c r="F99" s="24"/>
      <c r="G99" s="24"/>
      <c r="H99" s="24"/>
      <c r="I99" s="24"/>
      <c r="J99" s="24"/>
      <c r="K99" s="24"/>
      <c r="L99" s="24"/>
      <c r="M99" s="24"/>
      <c r="N99" s="24"/>
    </row>
    <row r="100" spans="2:14" hidden="1">
      <c r="B100" s="20">
        <f>'Base date '!A87</f>
        <v>42089</v>
      </c>
      <c r="C100" s="21">
        <f>'Base date '!B87</f>
        <v>5</v>
      </c>
      <c r="D100" s="21">
        <f t="shared" si="1"/>
        <v>13</v>
      </c>
      <c r="E100" s="21"/>
      <c r="F100" s="24"/>
      <c r="G100" s="24"/>
      <c r="H100" s="24"/>
      <c r="I100" s="24"/>
      <c r="J100" s="24"/>
      <c r="K100" s="24"/>
      <c r="L100" s="24"/>
      <c r="M100" s="24"/>
      <c r="N100" s="24"/>
    </row>
    <row r="101" spans="2:14" hidden="1">
      <c r="B101" s="20">
        <f>'Base date '!A88</f>
        <v>42090</v>
      </c>
      <c r="C101" s="21">
        <f>'Base date '!B88</f>
        <v>6</v>
      </c>
      <c r="D101" s="21">
        <f t="shared" si="1"/>
        <v>13</v>
      </c>
      <c r="E101" s="21"/>
      <c r="F101" s="24"/>
      <c r="G101" s="24"/>
      <c r="H101" s="24"/>
      <c r="I101" s="24"/>
      <c r="J101" s="24"/>
      <c r="K101" s="24"/>
      <c r="L101" s="24"/>
      <c r="M101" s="24"/>
      <c r="N101" s="24"/>
    </row>
    <row r="102" spans="2:14" hidden="1">
      <c r="B102" s="20">
        <f>'Base date '!A89</f>
        <v>42091</v>
      </c>
      <c r="C102" s="21">
        <f>'Base date '!B89</f>
        <v>7</v>
      </c>
      <c r="D102" s="21">
        <f t="shared" si="1"/>
        <v>13</v>
      </c>
      <c r="E102" s="21"/>
      <c r="F102" s="24"/>
      <c r="G102" s="24"/>
      <c r="H102" s="24"/>
      <c r="I102" s="24"/>
      <c r="J102" s="24"/>
      <c r="K102" s="24"/>
      <c r="L102" s="24"/>
      <c r="M102" s="24"/>
      <c r="N102" s="24"/>
    </row>
    <row r="103" spans="2:14">
      <c r="B103" s="20">
        <f>'Base date '!A90</f>
        <v>42092</v>
      </c>
      <c r="C103" s="21">
        <f>'Base date '!B90</f>
        <v>1</v>
      </c>
      <c r="D103" s="21">
        <f t="shared" si="1"/>
        <v>14</v>
      </c>
      <c r="E103" s="21">
        <f>SUM(F89:F103)</f>
        <v>55</v>
      </c>
      <c r="F103" s="24"/>
      <c r="G103" s="24"/>
      <c r="H103" s="24"/>
      <c r="I103" s="24"/>
      <c r="J103" s="24"/>
      <c r="K103" s="24"/>
      <c r="L103" s="24"/>
      <c r="M103" s="24"/>
      <c r="N103" s="24"/>
    </row>
    <row r="104" spans="2:14" hidden="1">
      <c r="B104" s="20">
        <f>'Base date '!A91</f>
        <v>42093</v>
      </c>
      <c r="C104" s="21">
        <f>'Base date '!B91</f>
        <v>2</v>
      </c>
      <c r="D104" s="21">
        <f t="shared" si="1"/>
        <v>14</v>
      </c>
      <c r="E104" s="21"/>
      <c r="F104" s="24"/>
      <c r="G104" s="24"/>
      <c r="H104" s="24"/>
      <c r="I104" s="24"/>
      <c r="J104" s="24"/>
      <c r="K104" s="24"/>
      <c r="L104" s="24"/>
      <c r="M104" s="24"/>
      <c r="N104" s="24"/>
    </row>
    <row r="105" spans="2:14" hidden="1">
      <c r="B105" s="20">
        <f>'Base date '!A92</f>
        <v>42094</v>
      </c>
      <c r="C105" s="21">
        <f>'Base date '!B92</f>
        <v>3</v>
      </c>
      <c r="D105" s="21">
        <f t="shared" si="1"/>
        <v>14</v>
      </c>
      <c r="E105" s="21"/>
      <c r="F105" s="24"/>
      <c r="G105" s="24"/>
      <c r="H105" s="24"/>
      <c r="I105" s="24"/>
      <c r="J105" s="24"/>
      <c r="K105" s="24"/>
      <c r="L105" s="24"/>
      <c r="M105" s="24"/>
      <c r="N105" s="24"/>
    </row>
    <row r="106" spans="2:14" hidden="1">
      <c r="B106" s="20">
        <f>'Base date '!A93</f>
        <v>42095</v>
      </c>
      <c r="C106" s="21">
        <f>'Base date '!B93</f>
        <v>4</v>
      </c>
      <c r="D106" s="21">
        <f t="shared" si="1"/>
        <v>14</v>
      </c>
      <c r="E106" s="21"/>
      <c r="F106" s="24"/>
      <c r="G106" s="24"/>
      <c r="H106" s="24"/>
      <c r="I106" s="24"/>
      <c r="J106" s="24"/>
      <c r="K106" s="24"/>
      <c r="L106" s="24"/>
      <c r="M106" s="24"/>
      <c r="N106" s="24"/>
    </row>
    <row r="107" spans="2:14" hidden="1">
      <c r="B107" s="20">
        <f>'Base date '!A94</f>
        <v>42096</v>
      </c>
      <c r="C107" s="21">
        <f>'Base date '!B94</f>
        <v>5</v>
      </c>
      <c r="D107" s="21">
        <f t="shared" si="1"/>
        <v>14</v>
      </c>
      <c r="E107" s="21"/>
      <c r="F107" s="24"/>
      <c r="G107" s="24"/>
      <c r="H107" s="24"/>
      <c r="I107" s="24"/>
      <c r="J107" s="24"/>
      <c r="K107" s="24"/>
      <c r="L107" s="24"/>
      <c r="M107" s="24"/>
      <c r="N107" s="24"/>
    </row>
    <row r="108" spans="2:14" hidden="1">
      <c r="B108" s="20">
        <f>'Base date '!A95</f>
        <v>42097</v>
      </c>
      <c r="C108" s="21">
        <f>'Base date '!B95</f>
        <v>6</v>
      </c>
      <c r="D108" s="21">
        <f t="shared" si="1"/>
        <v>14</v>
      </c>
      <c r="E108" s="21"/>
      <c r="F108" s="24"/>
      <c r="G108" s="24"/>
      <c r="H108" s="24"/>
      <c r="I108" s="24"/>
      <c r="J108" s="24"/>
      <c r="K108" s="24"/>
      <c r="L108" s="24"/>
      <c r="M108" s="24"/>
      <c r="N108" s="24"/>
    </row>
    <row r="109" spans="2:14" hidden="1">
      <c r="B109" s="20">
        <f>'Base date '!A96</f>
        <v>42098</v>
      </c>
      <c r="C109" s="21">
        <f>'Base date '!B96</f>
        <v>7</v>
      </c>
      <c r="D109" s="21">
        <f t="shared" si="1"/>
        <v>14</v>
      </c>
      <c r="E109" s="21"/>
      <c r="F109" s="24"/>
      <c r="G109" s="24"/>
      <c r="H109" s="24"/>
      <c r="I109" s="24"/>
      <c r="J109" s="24"/>
      <c r="K109" s="24"/>
      <c r="L109" s="24"/>
      <c r="M109" s="24"/>
      <c r="N109" s="24"/>
    </row>
    <row r="110" spans="2:14">
      <c r="B110" s="20">
        <f>'Base date '!A97</f>
        <v>42099</v>
      </c>
      <c r="C110" s="21">
        <f>'Base date '!B97</f>
        <v>1</v>
      </c>
      <c r="D110" s="21">
        <f t="shared" si="1"/>
        <v>15</v>
      </c>
      <c r="E110" s="21">
        <f>SUM(F96:F110)</f>
        <v>65</v>
      </c>
      <c r="F110" s="24">
        <v>10</v>
      </c>
      <c r="G110" s="24"/>
      <c r="H110" s="24"/>
      <c r="I110" s="24"/>
      <c r="J110" s="24"/>
      <c r="K110" s="24"/>
      <c r="L110" s="24"/>
      <c r="M110" s="24"/>
      <c r="N110" s="24"/>
    </row>
    <row r="111" spans="2:14" hidden="1">
      <c r="B111" s="20">
        <f>'Base date '!A98</f>
        <v>42100</v>
      </c>
      <c r="C111" s="21">
        <f>'Base date '!B98</f>
        <v>2</v>
      </c>
      <c r="D111" s="21">
        <f t="shared" si="1"/>
        <v>15</v>
      </c>
      <c r="E111" s="21"/>
      <c r="F111" s="24"/>
      <c r="G111" s="24"/>
      <c r="H111" s="24"/>
      <c r="I111" s="24"/>
      <c r="J111" s="24"/>
      <c r="K111" s="24"/>
      <c r="L111" s="24"/>
      <c r="M111" s="24"/>
      <c r="N111" s="24"/>
    </row>
    <row r="112" spans="2:14" hidden="1">
      <c r="B112" s="20">
        <f>'Base date '!A99</f>
        <v>42101</v>
      </c>
      <c r="C112" s="21">
        <f>'Base date '!B99</f>
        <v>3</v>
      </c>
      <c r="D112" s="21">
        <f t="shared" si="1"/>
        <v>15</v>
      </c>
      <c r="E112" s="21"/>
      <c r="F112" s="24"/>
      <c r="G112" s="24"/>
      <c r="H112" s="24"/>
      <c r="I112" s="24"/>
      <c r="J112" s="24"/>
      <c r="K112" s="24"/>
      <c r="L112" s="24"/>
      <c r="M112" s="24"/>
      <c r="N112" s="24"/>
    </row>
    <row r="113" spans="2:14" hidden="1">
      <c r="B113" s="20">
        <f>'Base date '!A100</f>
        <v>42102</v>
      </c>
      <c r="C113" s="21">
        <f>'Base date '!B100</f>
        <v>4</v>
      </c>
      <c r="D113" s="21">
        <f t="shared" si="1"/>
        <v>15</v>
      </c>
      <c r="E113" s="21"/>
      <c r="F113" s="24"/>
      <c r="G113" s="24"/>
      <c r="H113" s="24"/>
      <c r="I113" s="24"/>
      <c r="J113" s="24"/>
      <c r="K113" s="24"/>
      <c r="L113" s="24"/>
      <c r="M113" s="24"/>
      <c r="N113" s="24"/>
    </row>
    <row r="114" spans="2:14" hidden="1">
      <c r="B114" s="20">
        <f>'Base date '!A101</f>
        <v>42103</v>
      </c>
      <c r="C114" s="21">
        <f>'Base date '!B101</f>
        <v>5</v>
      </c>
      <c r="D114" s="21">
        <f t="shared" si="1"/>
        <v>15</v>
      </c>
      <c r="E114" s="21"/>
      <c r="F114" s="24"/>
      <c r="G114" s="24"/>
      <c r="H114" s="24"/>
      <c r="I114" s="24"/>
      <c r="J114" s="24"/>
      <c r="K114" s="24"/>
      <c r="L114" s="24"/>
      <c r="M114" s="24"/>
      <c r="N114" s="24"/>
    </row>
    <row r="115" spans="2:14" hidden="1">
      <c r="B115" s="20">
        <f>'Base date '!A102</f>
        <v>42104</v>
      </c>
      <c r="C115" s="21">
        <f>'Base date '!B102</f>
        <v>6</v>
      </c>
      <c r="D115" s="21">
        <f t="shared" si="1"/>
        <v>15</v>
      </c>
      <c r="E115" s="21"/>
      <c r="F115" s="24"/>
      <c r="G115" s="24"/>
      <c r="H115" s="24"/>
      <c r="I115" s="24"/>
      <c r="J115" s="24"/>
      <c r="K115" s="24"/>
      <c r="L115" s="24"/>
      <c r="M115" s="24"/>
      <c r="N115" s="24"/>
    </row>
    <row r="116" spans="2:14" hidden="1">
      <c r="B116" s="20">
        <f>'Base date '!A103</f>
        <v>42105</v>
      </c>
      <c r="C116" s="21">
        <f>'Base date '!B103</f>
        <v>7</v>
      </c>
      <c r="D116" s="21">
        <f t="shared" si="1"/>
        <v>15</v>
      </c>
      <c r="E116" s="21"/>
      <c r="F116" s="24"/>
      <c r="G116" s="24"/>
      <c r="H116" s="24"/>
      <c r="I116" s="24"/>
      <c r="J116" s="24"/>
      <c r="K116" s="24"/>
      <c r="L116" s="24"/>
      <c r="M116" s="24"/>
      <c r="N116" s="24"/>
    </row>
    <row r="117" spans="2:14">
      <c r="B117" s="20">
        <f>'Base date '!A104</f>
        <v>42106</v>
      </c>
      <c r="C117" s="21">
        <f>'Base date '!B104</f>
        <v>1</v>
      </c>
      <c r="D117" s="21">
        <f t="shared" si="1"/>
        <v>16</v>
      </c>
      <c r="E117" s="21">
        <f>SUM(F103:F117)</f>
        <v>10</v>
      </c>
      <c r="F117" s="24"/>
      <c r="G117" s="24"/>
      <c r="H117" s="24"/>
      <c r="I117" s="24"/>
      <c r="J117" s="24"/>
      <c r="K117" s="24"/>
      <c r="L117" s="24"/>
      <c r="M117" s="24"/>
      <c r="N117" s="24"/>
    </row>
    <row r="118" spans="2:14" hidden="1">
      <c r="B118" s="20">
        <f>'Base date '!A105</f>
        <v>42107</v>
      </c>
      <c r="C118" s="21">
        <f>'Base date '!B105</f>
        <v>2</v>
      </c>
      <c r="D118" s="21">
        <f t="shared" si="1"/>
        <v>16</v>
      </c>
      <c r="E118" s="21"/>
      <c r="F118" s="24"/>
      <c r="G118" s="24"/>
      <c r="H118" s="24"/>
      <c r="I118" s="24"/>
      <c r="J118" s="24"/>
      <c r="K118" s="24"/>
      <c r="L118" s="24"/>
      <c r="M118" s="24"/>
      <c r="N118" s="24"/>
    </row>
    <row r="119" spans="2:14" hidden="1">
      <c r="B119" s="20">
        <f>'Base date '!A106</f>
        <v>42108</v>
      </c>
      <c r="C119" s="21">
        <f>'Base date '!B106</f>
        <v>3</v>
      </c>
      <c r="D119" s="21">
        <f t="shared" si="1"/>
        <v>16</v>
      </c>
      <c r="E119" s="21"/>
      <c r="F119" s="24"/>
      <c r="G119" s="24"/>
      <c r="H119" s="24"/>
      <c r="I119" s="24"/>
      <c r="J119" s="24"/>
      <c r="K119" s="24"/>
      <c r="L119" s="24"/>
      <c r="M119" s="24"/>
      <c r="N119" s="24"/>
    </row>
    <row r="120" spans="2:14" hidden="1">
      <c r="B120" s="20">
        <f>'Base date '!A107</f>
        <v>42109</v>
      </c>
      <c r="C120" s="21">
        <f>'Base date '!B107</f>
        <v>4</v>
      </c>
      <c r="D120" s="21">
        <f t="shared" si="1"/>
        <v>16</v>
      </c>
      <c r="E120" s="21"/>
      <c r="F120" s="24"/>
      <c r="G120" s="24"/>
      <c r="H120" s="24"/>
      <c r="I120" s="24"/>
      <c r="J120" s="24"/>
      <c r="K120" s="24"/>
      <c r="L120" s="24"/>
      <c r="M120" s="24"/>
      <c r="N120" s="24"/>
    </row>
    <row r="121" spans="2:14" hidden="1">
      <c r="B121" s="20">
        <f>'Base date '!A108</f>
        <v>42110</v>
      </c>
      <c r="C121" s="21">
        <f>'Base date '!B108</f>
        <v>5</v>
      </c>
      <c r="D121" s="21">
        <f t="shared" si="1"/>
        <v>16</v>
      </c>
      <c r="E121" s="21"/>
      <c r="F121" s="24"/>
      <c r="G121" s="24"/>
      <c r="H121" s="24"/>
      <c r="I121" s="24"/>
      <c r="J121" s="24"/>
      <c r="K121" s="24"/>
      <c r="L121" s="24"/>
      <c r="M121" s="24"/>
      <c r="N121" s="24"/>
    </row>
    <row r="122" spans="2:14" hidden="1">
      <c r="B122" s="20">
        <f>'Base date '!A109</f>
        <v>42111</v>
      </c>
      <c r="C122" s="21">
        <f>'Base date '!B109</f>
        <v>6</v>
      </c>
      <c r="D122" s="21">
        <f t="shared" si="1"/>
        <v>16</v>
      </c>
      <c r="E122" s="21"/>
      <c r="F122" s="24"/>
      <c r="G122" s="24"/>
      <c r="H122" s="24"/>
      <c r="I122" s="24"/>
      <c r="J122" s="24"/>
      <c r="K122" s="24"/>
      <c r="L122" s="24"/>
      <c r="M122" s="24"/>
      <c r="N122" s="24"/>
    </row>
    <row r="123" spans="2:14" hidden="1">
      <c r="B123" s="20">
        <f>'Base date '!A110</f>
        <v>42112</v>
      </c>
      <c r="C123" s="21">
        <f>'Base date '!B110</f>
        <v>7</v>
      </c>
      <c r="D123" s="21">
        <f t="shared" si="1"/>
        <v>16</v>
      </c>
      <c r="E123" s="21"/>
      <c r="F123" s="24"/>
      <c r="G123" s="24"/>
      <c r="H123" s="24"/>
      <c r="I123" s="24"/>
      <c r="J123" s="24"/>
      <c r="K123" s="24"/>
      <c r="L123" s="24"/>
      <c r="M123" s="24"/>
      <c r="N123" s="24"/>
    </row>
    <row r="124" spans="2:14">
      <c r="B124" s="20">
        <f>'Base date '!A111</f>
        <v>42113</v>
      </c>
      <c r="C124" s="21">
        <f>'Base date '!B111</f>
        <v>1</v>
      </c>
      <c r="D124" s="21">
        <f t="shared" si="1"/>
        <v>17</v>
      </c>
      <c r="E124" s="21">
        <f>SUM(F110:F124)</f>
        <v>10</v>
      </c>
      <c r="F124" s="24"/>
      <c r="G124" s="24"/>
      <c r="H124" s="24"/>
      <c r="I124" s="24"/>
      <c r="J124" s="24"/>
      <c r="K124" s="24"/>
      <c r="L124" s="24"/>
      <c r="M124" s="24"/>
      <c r="N124" s="24"/>
    </row>
    <row r="125" spans="2:14" hidden="1">
      <c r="B125" s="20">
        <f>'Base date '!A112</f>
        <v>42114</v>
      </c>
      <c r="C125" s="21">
        <f>'Base date '!B112</f>
        <v>2</v>
      </c>
      <c r="D125" s="21">
        <f t="shared" si="1"/>
        <v>17</v>
      </c>
      <c r="E125" s="21"/>
      <c r="F125" s="24"/>
      <c r="G125" s="24"/>
      <c r="H125" s="24"/>
      <c r="I125" s="24"/>
      <c r="J125" s="24"/>
      <c r="K125" s="24"/>
      <c r="L125" s="24"/>
      <c r="M125" s="24"/>
      <c r="N125" s="24"/>
    </row>
    <row r="126" spans="2:14" hidden="1">
      <c r="B126" s="20">
        <f>'Base date '!A113</f>
        <v>42115</v>
      </c>
      <c r="C126" s="21">
        <f>'Base date '!B113</f>
        <v>3</v>
      </c>
      <c r="D126" s="21">
        <f t="shared" si="1"/>
        <v>17</v>
      </c>
      <c r="E126" s="21"/>
      <c r="F126" s="24"/>
      <c r="G126" s="24"/>
      <c r="H126" s="24"/>
      <c r="I126" s="24"/>
      <c r="J126" s="24"/>
      <c r="K126" s="24"/>
      <c r="L126" s="24"/>
      <c r="M126" s="24"/>
      <c r="N126" s="24"/>
    </row>
    <row r="127" spans="2:14" hidden="1">
      <c r="B127" s="20">
        <f>'Base date '!A114</f>
        <v>42116</v>
      </c>
      <c r="C127" s="21">
        <f>'Base date '!B114</f>
        <v>4</v>
      </c>
      <c r="D127" s="21">
        <f t="shared" si="1"/>
        <v>17</v>
      </c>
      <c r="E127" s="21"/>
      <c r="F127" s="24"/>
      <c r="G127" s="24"/>
      <c r="H127" s="24"/>
      <c r="I127" s="24"/>
      <c r="J127" s="24"/>
      <c r="K127" s="24"/>
      <c r="L127" s="24"/>
      <c r="M127" s="24"/>
      <c r="N127" s="24"/>
    </row>
    <row r="128" spans="2:14" hidden="1">
      <c r="B128" s="20">
        <f>'Base date '!A115</f>
        <v>42117</v>
      </c>
      <c r="C128" s="21">
        <f>'Base date '!B115</f>
        <v>5</v>
      </c>
      <c r="D128" s="21">
        <f t="shared" si="1"/>
        <v>17</v>
      </c>
      <c r="E128" s="21"/>
      <c r="F128" s="24"/>
      <c r="G128" s="24"/>
      <c r="H128" s="24"/>
      <c r="I128" s="24"/>
      <c r="J128" s="24"/>
      <c r="K128" s="24"/>
      <c r="L128" s="24"/>
      <c r="M128" s="24"/>
      <c r="N128" s="24"/>
    </row>
    <row r="129" spans="2:14" hidden="1">
      <c r="B129" s="20">
        <f>'Base date '!A116</f>
        <v>42118</v>
      </c>
      <c r="C129" s="21">
        <f>'Base date '!B116</f>
        <v>6</v>
      </c>
      <c r="D129" s="21">
        <f t="shared" si="1"/>
        <v>17</v>
      </c>
      <c r="E129" s="21"/>
      <c r="F129" s="24"/>
      <c r="G129" s="24"/>
      <c r="H129" s="24"/>
      <c r="I129" s="24"/>
      <c r="J129" s="24"/>
      <c r="K129" s="24"/>
      <c r="L129" s="24"/>
      <c r="M129" s="24"/>
      <c r="N129" s="24"/>
    </row>
    <row r="130" spans="2:14" hidden="1">
      <c r="B130" s="20">
        <f>'Base date '!A117</f>
        <v>42119</v>
      </c>
      <c r="C130" s="21">
        <f>'Base date '!B117</f>
        <v>7</v>
      </c>
      <c r="D130" s="21">
        <f t="shared" si="1"/>
        <v>17</v>
      </c>
      <c r="E130" s="21"/>
      <c r="F130" s="24"/>
      <c r="G130" s="24"/>
      <c r="H130" s="24"/>
      <c r="I130" s="24"/>
      <c r="J130" s="24"/>
      <c r="K130" s="24"/>
      <c r="L130" s="24"/>
      <c r="M130" s="24"/>
      <c r="N130" s="24"/>
    </row>
    <row r="131" spans="2:14">
      <c r="B131" s="20">
        <f>'Base date '!A118</f>
        <v>42120</v>
      </c>
      <c r="C131" s="21">
        <f>'Base date '!B118</f>
        <v>1</v>
      </c>
      <c r="D131" s="21">
        <f t="shared" si="1"/>
        <v>18</v>
      </c>
      <c r="E131" s="21">
        <f>SUM(F117:F131)</f>
        <v>0</v>
      </c>
      <c r="F131" s="24"/>
      <c r="G131" s="24"/>
      <c r="H131" s="24"/>
      <c r="I131" s="24"/>
      <c r="J131" s="24"/>
      <c r="K131" s="24"/>
      <c r="L131" s="24"/>
      <c r="M131" s="24"/>
      <c r="N131" s="24"/>
    </row>
    <row r="132" spans="2:14" hidden="1">
      <c r="B132" s="20">
        <f>'Base date '!A119</f>
        <v>42121</v>
      </c>
      <c r="C132" s="21">
        <f>'Base date '!B119</f>
        <v>2</v>
      </c>
      <c r="D132" s="21">
        <f t="shared" si="1"/>
        <v>18</v>
      </c>
      <c r="E132" s="21"/>
      <c r="F132" s="24"/>
      <c r="G132" s="24"/>
      <c r="H132" s="24"/>
      <c r="I132" s="24"/>
      <c r="J132" s="24"/>
      <c r="K132" s="24"/>
      <c r="L132" s="24"/>
      <c r="M132" s="24"/>
      <c r="N132" s="24"/>
    </row>
    <row r="133" spans="2:14" hidden="1">
      <c r="B133" s="20">
        <f>'Base date '!A120</f>
        <v>42122</v>
      </c>
      <c r="C133" s="21">
        <f>'Base date '!B120</f>
        <v>3</v>
      </c>
      <c r="D133" s="21">
        <f t="shared" si="1"/>
        <v>18</v>
      </c>
      <c r="E133" s="21"/>
      <c r="F133" s="24"/>
      <c r="G133" s="24"/>
      <c r="H133" s="24"/>
      <c r="I133" s="24"/>
      <c r="J133" s="24"/>
      <c r="K133" s="24"/>
      <c r="L133" s="24"/>
      <c r="M133" s="24"/>
      <c r="N133" s="24"/>
    </row>
    <row r="134" spans="2:14" hidden="1">
      <c r="B134" s="20">
        <f>'Base date '!A121</f>
        <v>42123</v>
      </c>
      <c r="C134" s="21">
        <f>'Base date '!B121</f>
        <v>4</v>
      </c>
      <c r="D134" s="21">
        <f t="shared" si="1"/>
        <v>18</v>
      </c>
      <c r="E134" s="21"/>
      <c r="F134" s="24"/>
      <c r="G134" s="24"/>
      <c r="H134" s="24"/>
      <c r="I134" s="24"/>
      <c r="J134" s="24"/>
      <c r="K134" s="24"/>
      <c r="L134" s="24"/>
      <c r="M134" s="24"/>
      <c r="N134" s="24"/>
    </row>
    <row r="135" spans="2:14" hidden="1">
      <c r="B135" s="20">
        <f>'Base date '!A122</f>
        <v>42124</v>
      </c>
      <c r="C135" s="21">
        <f>'Base date '!B122</f>
        <v>5</v>
      </c>
      <c r="D135" s="21">
        <f t="shared" si="1"/>
        <v>18</v>
      </c>
      <c r="E135" s="21"/>
      <c r="F135" s="24"/>
      <c r="G135" s="24"/>
      <c r="H135" s="24"/>
      <c r="I135" s="24"/>
      <c r="J135" s="24"/>
      <c r="K135" s="24"/>
      <c r="L135" s="24"/>
      <c r="M135" s="24"/>
      <c r="N135" s="24"/>
    </row>
    <row r="136" spans="2:14" hidden="1">
      <c r="B136" s="20">
        <f>'Base date '!A123</f>
        <v>42125</v>
      </c>
      <c r="C136" s="21">
        <f>'Base date '!B123</f>
        <v>6</v>
      </c>
      <c r="D136" s="21">
        <f t="shared" si="1"/>
        <v>18</v>
      </c>
      <c r="E136" s="21"/>
      <c r="F136" s="24"/>
      <c r="G136" s="24"/>
      <c r="H136" s="24"/>
      <c r="I136" s="24"/>
      <c r="J136" s="24"/>
      <c r="K136" s="24"/>
      <c r="L136" s="24"/>
      <c r="M136" s="24"/>
      <c r="N136" s="24"/>
    </row>
    <row r="137" spans="2:14" hidden="1">
      <c r="B137" s="20">
        <f>'Base date '!A124</f>
        <v>42126</v>
      </c>
      <c r="C137" s="21">
        <f>'Base date '!B124</f>
        <v>7</v>
      </c>
      <c r="D137" s="21">
        <f t="shared" si="1"/>
        <v>18</v>
      </c>
      <c r="E137" s="21"/>
      <c r="F137" s="24"/>
      <c r="G137" s="24"/>
      <c r="H137" s="24"/>
      <c r="I137" s="24"/>
      <c r="J137" s="24"/>
      <c r="K137" s="24"/>
      <c r="L137" s="24"/>
      <c r="M137" s="24"/>
      <c r="N137" s="24"/>
    </row>
    <row r="138" spans="2:14">
      <c r="B138" s="20">
        <f>'Base date '!A125</f>
        <v>42127</v>
      </c>
      <c r="C138" s="21">
        <f>'Base date '!B125</f>
        <v>1</v>
      </c>
      <c r="D138" s="21">
        <f t="shared" si="1"/>
        <v>19</v>
      </c>
      <c r="E138" s="21">
        <f>SUM(F124:F138)</f>
        <v>0</v>
      </c>
      <c r="F138" s="24"/>
      <c r="G138" s="24"/>
      <c r="H138" s="24"/>
      <c r="I138" s="24"/>
      <c r="J138" s="24"/>
      <c r="K138" s="24"/>
      <c r="L138" s="24"/>
      <c r="M138" s="24"/>
      <c r="N138" s="24"/>
    </row>
    <row r="139" spans="2:14" hidden="1">
      <c r="B139" s="20">
        <f>'Base date '!A126</f>
        <v>42128</v>
      </c>
      <c r="C139" s="21">
        <f>'Base date '!B126</f>
        <v>2</v>
      </c>
      <c r="D139" s="21">
        <f t="shared" si="1"/>
        <v>19</v>
      </c>
      <c r="E139" s="21"/>
      <c r="F139" s="24"/>
      <c r="G139" s="24"/>
      <c r="H139" s="24"/>
      <c r="I139" s="24"/>
      <c r="J139" s="24"/>
      <c r="K139" s="24"/>
      <c r="L139" s="24"/>
      <c r="M139" s="24"/>
      <c r="N139" s="24"/>
    </row>
    <row r="140" spans="2:14" hidden="1">
      <c r="B140" s="20">
        <f>'Base date '!A127</f>
        <v>42129</v>
      </c>
      <c r="C140" s="21">
        <f>'Base date '!B127</f>
        <v>3</v>
      </c>
      <c r="D140" s="21">
        <f t="shared" si="1"/>
        <v>19</v>
      </c>
      <c r="E140" s="21"/>
      <c r="F140" s="24"/>
      <c r="G140" s="24"/>
      <c r="H140" s="24"/>
      <c r="I140" s="24"/>
      <c r="J140" s="24"/>
      <c r="K140" s="24"/>
      <c r="L140" s="24"/>
      <c r="M140" s="24"/>
      <c r="N140" s="24"/>
    </row>
    <row r="141" spans="2:14" hidden="1">
      <c r="B141" s="20">
        <f>'Base date '!A128</f>
        <v>42130</v>
      </c>
      <c r="C141" s="21">
        <f>'Base date '!B128</f>
        <v>4</v>
      </c>
      <c r="D141" s="21">
        <f t="shared" si="1"/>
        <v>19</v>
      </c>
      <c r="E141" s="21"/>
      <c r="F141" s="24"/>
      <c r="G141" s="24"/>
      <c r="H141" s="24"/>
      <c r="I141" s="24"/>
      <c r="J141" s="24"/>
      <c r="K141" s="24"/>
      <c r="L141" s="24"/>
      <c r="M141" s="24"/>
      <c r="N141" s="24"/>
    </row>
    <row r="142" spans="2:14" hidden="1">
      <c r="B142" s="20">
        <f>'Base date '!A129</f>
        <v>42131</v>
      </c>
      <c r="C142" s="21">
        <f>'Base date '!B129</f>
        <v>5</v>
      </c>
      <c r="D142" s="21">
        <f t="shared" si="1"/>
        <v>19</v>
      </c>
      <c r="E142" s="21"/>
      <c r="F142" s="24"/>
      <c r="G142" s="24"/>
      <c r="H142" s="24"/>
      <c r="I142" s="24"/>
      <c r="J142" s="24"/>
      <c r="K142" s="24"/>
      <c r="L142" s="24"/>
      <c r="M142" s="24"/>
      <c r="N142" s="24"/>
    </row>
    <row r="143" spans="2:14" hidden="1">
      <c r="B143" s="20">
        <f>'Base date '!A130</f>
        <v>42132</v>
      </c>
      <c r="C143" s="21">
        <f>'Base date '!B130</f>
        <v>6</v>
      </c>
      <c r="D143" s="21">
        <f t="shared" si="1"/>
        <v>19</v>
      </c>
      <c r="E143" s="21"/>
      <c r="F143" s="24"/>
      <c r="G143" s="24"/>
      <c r="H143" s="24"/>
      <c r="I143" s="24"/>
      <c r="J143" s="24"/>
      <c r="K143" s="24"/>
      <c r="L143" s="24"/>
      <c r="M143" s="24"/>
      <c r="N143" s="24"/>
    </row>
    <row r="144" spans="2:14" hidden="1">
      <c r="B144" s="20">
        <f>'Base date '!A131</f>
        <v>42133</v>
      </c>
      <c r="C144" s="21">
        <f>'Base date '!B131</f>
        <v>7</v>
      </c>
      <c r="D144" s="21">
        <f t="shared" si="1"/>
        <v>19</v>
      </c>
      <c r="E144" s="21"/>
      <c r="F144" s="24"/>
      <c r="G144" s="24"/>
      <c r="H144" s="24"/>
      <c r="I144" s="24"/>
      <c r="J144" s="24"/>
      <c r="K144" s="24"/>
      <c r="L144" s="24"/>
      <c r="M144" s="24"/>
      <c r="N144" s="24"/>
    </row>
    <row r="145" spans="2:14">
      <c r="B145" s="20">
        <f>'Base date '!A132</f>
        <v>42134</v>
      </c>
      <c r="C145" s="21">
        <f>'Base date '!B132</f>
        <v>1</v>
      </c>
      <c r="D145" s="21">
        <f t="shared" ref="D145:D208" si="2">WEEKNUM(B145)</f>
        <v>20</v>
      </c>
      <c r="E145" s="21">
        <f>SUM(F131:F145)</f>
        <v>0</v>
      </c>
      <c r="F145" s="24"/>
      <c r="G145" s="24"/>
      <c r="H145" s="24"/>
      <c r="I145" s="24"/>
      <c r="J145" s="24"/>
      <c r="K145" s="24"/>
      <c r="L145" s="24"/>
      <c r="M145" s="24"/>
      <c r="N145" s="24"/>
    </row>
    <row r="146" spans="2:14" hidden="1">
      <c r="B146" s="20">
        <f>'Base date '!A133</f>
        <v>42135</v>
      </c>
      <c r="C146" s="21">
        <f>'Base date '!B133</f>
        <v>2</v>
      </c>
      <c r="D146" s="21">
        <f t="shared" si="2"/>
        <v>20</v>
      </c>
      <c r="E146" s="21"/>
      <c r="F146" s="24"/>
      <c r="G146" s="24"/>
      <c r="H146" s="24"/>
      <c r="I146" s="24"/>
      <c r="J146" s="24"/>
      <c r="K146" s="24"/>
      <c r="L146" s="24"/>
      <c r="M146" s="24"/>
      <c r="N146" s="24"/>
    </row>
    <row r="147" spans="2:14" hidden="1">
      <c r="B147" s="20">
        <f>'Base date '!A134</f>
        <v>42136</v>
      </c>
      <c r="C147" s="21">
        <f>'Base date '!B134</f>
        <v>3</v>
      </c>
      <c r="D147" s="21">
        <f t="shared" si="2"/>
        <v>20</v>
      </c>
      <c r="E147" s="21"/>
      <c r="F147" s="24"/>
      <c r="G147" s="24"/>
      <c r="H147" s="24"/>
      <c r="I147" s="24"/>
      <c r="J147" s="24"/>
      <c r="K147" s="24"/>
      <c r="L147" s="24"/>
      <c r="M147" s="24"/>
      <c r="N147" s="24"/>
    </row>
    <row r="148" spans="2:14" hidden="1">
      <c r="B148" s="20">
        <f>'Base date '!A135</f>
        <v>42137</v>
      </c>
      <c r="C148" s="21">
        <f>'Base date '!B135</f>
        <v>4</v>
      </c>
      <c r="D148" s="21">
        <f t="shared" si="2"/>
        <v>20</v>
      </c>
      <c r="E148" s="21"/>
      <c r="F148" s="24"/>
      <c r="G148" s="24"/>
      <c r="H148" s="24"/>
      <c r="I148" s="24"/>
      <c r="J148" s="24"/>
      <c r="K148" s="24"/>
      <c r="L148" s="24"/>
      <c r="M148" s="24"/>
      <c r="N148" s="24"/>
    </row>
    <row r="149" spans="2:14" hidden="1">
      <c r="B149" s="20">
        <f>'Base date '!A136</f>
        <v>42138</v>
      </c>
      <c r="C149" s="21">
        <f>'Base date '!B136</f>
        <v>5</v>
      </c>
      <c r="D149" s="21">
        <f t="shared" si="2"/>
        <v>20</v>
      </c>
      <c r="E149" s="21"/>
      <c r="F149" s="24"/>
      <c r="G149" s="24"/>
      <c r="H149" s="24"/>
      <c r="I149" s="24"/>
      <c r="J149" s="24"/>
      <c r="K149" s="24"/>
      <c r="L149" s="24"/>
      <c r="M149" s="24"/>
      <c r="N149" s="24"/>
    </row>
    <row r="150" spans="2:14" hidden="1">
      <c r="B150" s="20">
        <f>'Base date '!A137</f>
        <v>42139</v>
      </c>
      <c r="C150" s="21">
        <f>'Base date '!B137</f>
        <v>6</v>
      </c>
      <c r="D150" s="21">
        <f t="shared" si="2"/>
        <v>20</v>
      </c>
      <c r="E150" s="21"/>
      <c r="F150" s="24"/>
      <c r="G150" s="24"/>
      <c r="H150" s="24"/>
      <c r="I150" s="24"/>
      <c r="J150" s="24"/>
      <c r="K150" s="24"/>
      <c r="L150" s="24"/>
      <c r="M150" s="24"/>
      <c r="N150" s="24"/>
    </row>
    <row r="151" spans="2:14" hidden="1">
      <c r="B151" s="20">
        <f>'Base date '!A138</f>
        <v>42140</v>
      </c>
      <c r="C151" s="21">
        <f>'Base date '!B138</f>
        <v>7</v>
      </c>
      <c r="D151" s="21">
        <f t="shared" si="2"/>
        <v>20</v>
      </c>
      <c r="E151" s="21"/>
      <c r="F151" s="24"/>
      <c r="G151" s="24"/>
      <c r="H151" s="24"/>
      <c r="I151" s="24"/>
      <c r="J151" s="24"/>
      <c r="K151" s="24"/>
      <c r="L151" s="24"/>
      <c r="M151" s="24"/>
      <c r="N151" s="24"/>
    </row>
    <row r="152" spans="2:14">
      <c r="B152" s="20">
        <f>'Base date '!A139</f>
        <v>42141</v>
      </c>
      <c r="C152" s="21">
        <f>'Base date '!B139</f>
        <v>1</v>
      </c>
      <c r="D152" s="21">
        <f t="shared" si="2"/>
        <v>21</v>
      </c>
      <c r="E152" s="21">
        <f>SUM(F138:F152)</f>
        <v>0</v>
      </c>
      <c r="F152" s="24"/>
      <c r="G152" s="24"/>
      <c r="H152" s="24"/>
      <c r="I152" s="24"/>
      <c r="J152" s="24"/>
      <c r="K152" s="24"/>
      <c r="L152" s="24"/>
      <c r="M152" s="24"/>
      <c r="N152" s="24"/>
    </row>
    <row r="153" spans="2:14" hidden="1">
      <c r="B153" s="20">
        <f>'Base date '!A140</f>
        <v>42142</v>
      </c>
      <c r="C153" s="21">
        <f>'Base date '!B140</f>
        <v>2</v>
      </c>
      <c r="D153" s="21">
        <f t="shared" si="2"/>
        <v>21</v>
      </c>
      <c r="E153" s="21"/>
      <c r="F153" s="24"/>
      <c r="G153" s="24"/>
      <c r="H153" s="24"/>
      <c r="I153" s="24"/>
      <c r="J153" s="24"/>
      <c r="K153" s="24"/>
      <c r="L153" s="24"/>
      <c r="M153" s="24"/>
      <c r="N153" s="24"/>
    </row>
    <row r="154" spans="2:14" hidden="1">
      <c r="B154" s="20">
        <f>'Base date '!A141</f>
        <v>42143</v>
      </c>
      <c r="C154" s="21">
        <f>'Base date '!B141</f>
        <v>3</v>
      </c>
      <c r="D154" s="21">
        <f t="shared" si="2"/>
        <v>21</v>
      </c>
      <c r="E154" s="21"/>
      <c r="F154" s="24"/>
      <c r="G154" s="24"/>
      <c r="H154" s="24"/>
      <c r="I154" s="24"/>
      <c r="J154" s="24"/>
      <c r="K154" s="24"/>
      <c r="L154" s="24"/>
      <c r="M154" s="24"/>
      <c r="N154" s="24"/>
    </row>
    <row r="155" spans="2:14" hidden="1">
      <c r="B155" s="20">
        <f>'Base date '!A142</f>
        <v>42144</v>
      </c>
      <c r="C155" s="21">
        <f>'Base date '!B142</f>
        <v>4</v>
      </c>
      <c r="D155" s="21">
        <f t="shared" si="2"/>
        <v>21</v>
      </c>
      <c r="E155" s="21"/>
      <c r="F155" s="24"/>
      <c r="G155" s="24"/>
      <c r="H155" s="24"/>
      <c r="I155" s="24"/>
      <c r="J155" s="24"/>
      <c r="K155" s="24"/>
      <c r="L155" s="24"/>
      <c r="M155" s="24"/>
      <c r="N155" s="24"/>
    </row>
    <row r="156" spans="2:14" hidden="1">
      <c r="B156" s="20">
        <f>'Base date '!A143</f>
        <v>42145</v>
      </c>
      <c r="C156" s="21">
        <f>'Base date '!B143</f>
        <v>5</v>
      </c>
      <c r="D156" s="21">
        <f t="shared" si="2"/>
        <v>21</v>
      </c>
      <c r="E156" s="21"/>
      <c r="F156" s="24"/>
      <c r="G156" s="24"/>
      <c r="H156" s="24"/>
      <c r="I156" s="24"/>
      <c r="J156" s="24"/>
      <c r="K156" s="24"/>
      <c r="L156" s="24"/>
      <c r="M156" s="24"/>
      <c r="N156" s="24"/>
    </row>
    <row r="157" spans="2:14" hidden="1">
      <c r="B157" s="20">
        <f>'Base date '!A144</f>
        <v>42146</v>
      </c>
      <c r="C157" s="21">
        <f>'Base date '!B144</f>
        <v>6</v>
      </c>
      <c r="D157" s="21">
        <f t="shared" si="2"/>
        <v>21</v>
      </c>
      <c r="E157" s="21"/>
      <c r="F157" s="24"/>
      <c r="G157" s="24"/>
      <c r="H157" s="24"/>
      <c r="I157" s="24"/>
      <c r="J157" s="24"/>
      <c r="K157" s="24"/>
      <c r="L157" s="24"/>
      <c r="M157" s="24"/>
      <c r="N157" s="24"/>
    </row>
    <row r="158" spans="2:14" hidden="1">
      <c r="B158" s="20">
        <f>'Base date '!A145</f>
        <v>42147</v>
      </c>
      <c r="C158" s="21">
        <f>'Base date '!B145</f>
        <v>7</v>
      </c>
      <c r="D158" s="21">
        <f t="shared" si="2"/>
        <v>21</v>
      </c>
      <c r="E158" s="21"/>
      <c r="F158" s="24"/>
      <c r="G158" s="24"/>
      <c r="H158" s="24"/>
      <c r="I158" s="24"/>
      <c r="J158" s="24"/>
      <c r="K158" s="24"/>
      <c r="L158" s="24"/>
      <c r="M158" s="24"/>
      <c r="N158" s="24"/>
    </row>
    <row r="159" spans="2:14">
      <c r="B159" s="20">
        <f>'Base date '!A146</f>
        <v>42148</v>
      </c>
      <c r="C159" s="21">
        <f>'Base date '!B146</f>
        <v>1</v>
      </c>
      <c r="D159" s="21">
        <f t="shared" si="2"/>
        <v>22</v>
      </c>
      <c r="E159" s="21">
        <f>SUM(F145:F159)</f>
        <v>0</v>
      </c>
      <c r="F159" s="24"/>
      <c r="G159" s="24"/>
      <c r="H159" s="24"/>
      <c r="I159" s="24"/>
      <c r="J159" s="24"/>
      <c r="K159" s="24"/>
      <c r="L159" s="24"/>
      <c r="M159" s="24"/>
      <c r="N159" s="24"/>
    </row>
    <row r="160" spans="2:14" hidden="1">
      <c r="B160" s="20">
        <f>'Base date '!A147</f>
        <v>42149</v>
      </c>
      <c r="C160" s="21">
        <f>'Base date '!B147</f>
        <v>2</v>
      </c>
      <c r="D160" s="21">
        <f t="shared" si="2"/>
        <v>22</v>
      </c>
      <c r="E160" s="21"/>
      <c r="F160" s="24"/>
      <c r="G160" s="24"/>
      <c r="H160" s="24"/>
      <c r="I160" s="24"/>
      <c r="J160" s="24"/>
      <c r="K160" s="24"/>
      <c r="L160" s="24"/>
      <c r="M160" s="24"/>
      <c r="N160" s="24"/>
    </row>
    <row r="161" spans="2:14" hidden="1">
      <c r="B161" s="20">
        <f>'Base date '!A148</f>
        <v>42150</v>
      </c>
      <c r="C161" s="21">
        <f>'Base date '!B148</f>
        <v>3</v>
      </c>
      <c r="D161" s="21">
        <f t="shared" si="2"/>
        <v>22</v>
      </c>
      <c r="E161" s="21"/>
      <c r="F161" s="24"/>
      <c r="G161" s="24"/>
      <c r="H161" s="24"/>
      <c r="I161" s="24"/>
      <c r="J161" s="24"/>
      <c r="K161" s="24"/>
      <c r="L161" s="24"/>
      <c r="M161" s="24"/>
      <c r="N161" s="24"/>
    </row>
    <row r="162" spans="2:14" hidden="1">
      <c r="B162" s="20">
        <f>'Base date '!A149</f>
        <v>42151</v>
      </c>
      <c r="C162" s="21">
        <f>'Base date '!B149</f>
        <v>4</v>
      </c>
      <c r="D162" s="21">
        <f t="shared" si="2"/>
        <v>22</v>
      </c>
      <c r="E162" s="21"/>
      <c r="F162" s="24"/>
      <c r="G162" s="24"/>
      <c r="H162" s="24"/>
      <c r="I162" s="24"/>
      <c r="J162" s="24"/>
      <c r="K162" s="24"/>
      <c r="L162" s="24"/>
      <c r="M162" s="24"/>
      <c r="N162" s="24"/>
    </row>
    <row r="163" spans="2:14" hidden="1">
      <c r="B163" s="20">
        <f>'Base date '!A150</f>
        <v>42152</v>
      </c>
      <c r="C163" s="21">
        <f>'Base date '!B150</f>
        <v>5</v>
      </c>
      <c r="D163" s="21">
        <f t="shared" si="2"/>
        <v>22</v>
      </c>
      <c r="E163" s="21"/>
      <c r="F163" s="24"/>
      <c r="G163" s="24"/>
      <c r="H163" s="24"/>
      <c r="I163" s="24"/>
      <c r="J163" s="24"/>
      <c r="K163" s="24"/>
      <c r="L163" s="24"/>
      <c r="M163" s="24"/>
      <c r="N163" s="24"/>
    </row>
    <row r="164" spans="2:14" hidden="1">
      <c r="B164" s="20">
        <f>'Base date '!A151</f>
        <v>42153</v>
      </c>
      <c r="C164" s="21">
        <f>'Base date '!B151</f>
        <v>6</v>
      </c>
      <c r="D164" s="21">
        <f t="shared" si="2"/>
        <v>22</v>
      </c>
      <c r="E164" s="21"/>
      <c r="F164" s="24"/>
      <c r="G164" s="24"/>
      <c r="H164" s="24"/>
      <c r="I164" s="24"/>
      <c r="J164" s="24"/>
      <c r="K164" s="24"/>
      <c r="L164" s="24"/>
      <c r="M164" s="24"/>
      <c r="N164" s="24"/>
    </row>
    <row r="165" spans="2:14" hidden="1">
      <c r="B165" s="20">
        <f>'Base date '!A152</f>
        <v>42154</v>
      </c>
      <c r="C165" s="21">
        <f>'Base date '!B152</f>
        <v>7</v>
      </c>
      <c r="D165" s="21">
        <f t="shared" si="2"/>
        <v>22</v>
      </c>
      <c r="E165" s="21"/>
      <c r="F165" s="24"/>
      <c r="G165" s="24"/>
      <c r="H165" s="24"/>
      <c r="I165" s="24"/>
      <c r="J165" s="24"/>
      <c r="K165" s="24"/>
      <c r="L165" s="24"/>
      <c r="M165" s="24"/>
      <c r="N165" s="24"/>
    </row>
    <row r="166" spans="2:14">
      <c r="B166" s="20">
        <f>'Base date '!A153</f>
        <v>42155</v>
      </c>
      <c r="C166" s="21">
        <f>'Base date '!B153</f>
        <v>1</v>
      </c>
      <c r="D166" s="21">
        <f t="shared" si="2"/>
        <v>23</v>
      </c>
      <c r="E166" s="21">
        <f>SUM(F152:F166)</f>
        <v>0</v>
      </c>
      <c r="F166" s="24"/>
      <c r="G166" s="24"/>
      <c r="H166" s="24"/>
      <c r="I166" s="24"/>
      <c r="J166" s="24"/>
      <c r="K166" s="24"/>
      <c r="L166" s="24"/>
      <c r="M166" s="24"/>
      <c r="N166" s="24"/>
    </row>
    <row r="167" spans="2:14" hidden="1">
      <c r="B167" s="20">
        <f>'Base date '!A154</f>
        <v>42156</v>
      </c>
      <c r="C167" s="21">
        <f>'Base date '!B154</f>
        <v>2</v>
      </c>
      <c r="D167" s="21">
        <f t="shared" si="2"/>
        <v>23</v>
      </c>
      <c r="E167" s="21"/>
      <c r="F167" s="24"/>
      <c r="G167" s="24"/>
      <c r="H167" s="24"/>
      <c r="I167" s="24"/>
      <c r="J167" s="24"/>
      <c r="K167" s="24"/>
      <c r="L167" s="24"/>
      <c r="M167" s="24"/>
      <c r="N167" s="24"/>
    </row>
    <row r="168" spans="2:14" hidden="1">
      <c r="B168" s="20">
        <f>'Base date '!A155</f>
        <v>42157</v>
      </c>
      <c r="C168" s="21">
        <f>'Base date '!B155</f>
        <v>3</v>
      </c>
      <c r="D168" s="21">
        <f t="shared" si="2"/>
        <v>23</v>
      </c>
      <c r="E168" s="21"/>
      <c r="F168" s="24"/>
      <c r="G168" s="24"/>
      <c r="H168" s="24"/>
      <c r="I168" s="24"/>
      <c r="J168" s="24"/>
      <c r="K168" s="24"/>
      <c r="L168" s="24"/>
      <c r="M168" s="24"/>
      <c r="N168" s="24"/>
    </row>
    <row r="169" spans="2:14" hidden="1">
      <c r="B169" s="20">
        <f>'Base date '!A156</f>
        <v>42158</v>
      </c>
      <c r="C169" s="21">
        <f>'Base date '!B156</f>
        <v>4</v>
      </c>
      <c r="D169" s="21">
        <f t="shared" si="2"/>
        <v>23</v>
      </c>
      <c r="E169" s="21"/>
      <c r="F169" s="24"/>
      <c r="G169" s="24"/>
      <c r="H169" s="24"/>
      <c r="I169" s="24"/>
      <c r="J169" s="24"/>
      <c r="K169" s="24"/>
      <c r="L169" s="24"/>
      <c r="M169" s="24"/>
      <c r="N169" s="24"/>
    </row>
    <row r="170" spans="2:14" hidden="1">
      <c r="B170" s="20">
        <f>'Base date '!A157</f>
        <v>42159</v>
      </c>
      <c r="C170" s="21">
        <f>'Base date '!B157</f>
        <v>5</v>
      </c>
      <c r="D170" s="21">
        <f t="shared" si="2"/>
        <v>23</v>
      </c>
      <c r="E170" s="21"/>
      <c r="F170" s="24"/>
      <c r="G170" s="24"/>
      <c r="H170" s="24"/>
      <c r="I170" s="24"/>
      <c r="J170" s="24"/>
      <c r="K170" s="24"/>
      <c r="L170" s="24"/>
      <c r="M170" s="24"/>
      <c r="N170" s="24"/>
    </row>
    <row r="171" spans="2:14" hidden="1">
      <c r="B171" s="20">
        <f>'Base date '!A158</f>
        <v>42160</v>
      </c>
      <c r="C171" s="21">
        <f>'Base date '!B158</f>
        <v>6</v>
      </c>
      <c r="D171" s="21">
        <f t="shared" si="2"/>
        <v>23</v>
      </c>
      <c r="E171" s="21"/>
      <c r="F171" s="24"/>
      <c r="G171" s="24"/>
      <c r="H171" s="24"/>
      <c r="I171" s="24"/>
      <c r="J171" s="24"/>
      <c r="K171" s="24"/>
      <c r="L171" s="24"/>
      <c r="M171" s="24"/>
      <c r="N171" s="24"/>
    </row>
    <row r="172" spans="2:14" hidden="1">
      <c r="B172" s="20">
        <f>'Base date '!A159</f>
        <v>42161</v>
      </c>
      <c r="C172" s="21">
        <f>'Base date '!B159</f>
        <v>7</v>
      </c>
      <c r="D172" s="21">
        <f t="shared" si="2"/>
        <v>23</v>
      </c>
      <c r="E172" s="21"/>
      <c r="F172" s="24"/>
      <c r="G172" s="24"/>
      <c r="H172" s="24"/>
      <c r="I172" s="24"/>
      <c r="J172" s="24"/>
      <c r="K172" s="24"/>
      <c r="L172" s="24"/>
      <c r="M172" s="24"/>
      <c r="N172" s="24"/>
    </row>
    <row r="173" spans="2:14">
      <c r="B173" s="20">
        <f>'Base date '!A160</f>
        <v>42162</v>
      </c>
      <c r="C173" s="21">
        <f>'Base date '!B160</f>
        <v>1</v>
      </c>
      <c r="D173" s="21">
        <f t="shared" si="2"/>
        <v>24</v>
      </c>
      <c r="E173" s="21">
        <f>SUM(F159:F173)</f>
        <v>0</v>
      </c>
      <c r="F173" s="24"/>
      <c r="G173" s="24"/>
      <c r="H173" s="24"/>
      <c r="I173" s="24"/>
      <c r="J173" s="24"/>
      <c r="K173" s="24"/>
      <c r="L173" s="24"/>
      <c r="M173" s="24"/>
      <c r="N173" s="24"/>
    </row>
    <row r="174" spans="2:14" hidden="1">
      <c r="B174" s="20">
        <f>'Base date '!A161</f>
        <v>42163</v>
      </c>
      <c r="C174" s="21">
        <f>'Base date '!B161</f>
        <v>2</v>
      </c>
      <c r="D174" s="21">
        <f t="shared" si="2"/>
        <v>24</v>
      </c>
      <c r="E174" s="21"/>
      <c r="F174" s="24"/>
      <c r="G174" s="24"/>
      <c r="H174" s="24"/>
      <c r="I174" s="24"/>
      <c r="J174" s="24"/>
      <c r="K174" s="24"/>
      <c r="L174" s="24"/>
      <c r="M174" s="24"/>
      <c r="N174" s="24"/>
    </row>
    <row r="175" spans="2:14" hidden="1">
      <c r="B175" s="20">
        <f>'Base date '!A162</f>
        <v>42164</v>
      </c>
      <c r="C175" s="21">
        <f>'Base date '!B162</f>
        <v>3</v>
      </c>
      <c r="D175" s="21">
        <f t="shared" si="2"/>
        <v>24</v>
      </c>
      <c r="E175" s="21"/>
      <c r="F175" s="24"/>
      <c r="G175" s="24"/>
      <c r="H175" s="24"/>
      <c r="I175" s="24"/>
      <c r="J175" s="24"/>
      <c r="K175" s="24"/>
      <c r="L175" s="24"/>
      <c r="M175" s="24"/>
      <c r="N175" s="24"/>
    </row>
    <row r="176" spans="2:14" hidden="1">
      <c r="B176" s="20">
        <f>'Base date '!A163</f>
        <v>42165</v>
      </c>
      <c r="C176" s="21">
        <f>'Base date '!B163</f>
        <v>4</v>
      </c>
      <c r="D176" s="21">
        <f t="shared" si="2"/>
        <v>24</v>
      </c>
      <c r="E176" s="21"/>
      <c r="F176" s="24"/>
      <c r="G176" s="24"/>
      <c r="H176" s="24"/>
      <c r="I176" s="24"/>
      <c r="J176" s="24"/>
      <c r="K176" s="24"/>
      <c r="L176" s="24"/>
      <c r="M176" s="24"/>
      <c r="N176" s="24"/>
    </row>
    <row r="177" spans="2:14" hidden="1">
      <c r="B177" s="20">
        <f>'Base date '!A164</f>
        <v>42166</v>
      </c>
      <c r="C177" s="21">
        <f>'Base date '!B164</f>
        <v>5</v>
      </c>
      <c r="D177" s="21">
        <f t="shared" si="2"/>
        <v>24</v>
      </c>
      <c r="E177" s="21"/>
      <c r="F177" s="24"/>
      <c r="G177" s="24"/>
      <c r="H177" s="24"/>
      <c r="I177" s="24"/>
      <c r="J177" s="24"/>
      <c r="K177" s="24"/>
      <c r="L177" s="24"/>
      <c r="M177" s="24"/>
      <c r="N177" s="24"/>
    </row>
    <row r="178" spans="2:14" hidden="1">
      <c r="B178" s="20">
        <f>'Base date '!A165</f>
        <v>42167</v>
      </c>
      <c r="C178" s="21">
        <f>'Base date '!B165</f>
        <v>6</v>
      </c>
      <c r="D178" s="21">
        <f t="shared" si="2"/>
        <v>24</v>
      </c>
      <c r="E178" s="21"/>
      <c r="F178" s="24"/>
      <c r="G178" s="24"/>
      <c r="H178" s="24"/>
      <c r="I178" s="24"/>
      <c r="J178" s="24"/>
      <c r="K178" s="24"/>
      <c r="L178" s="24"/>
      <c r="M178" s="24"/>
      <c r="N178" s="24"/>
    </row>
    <row r="179" spans="2:14" hidden="1">
      <c r="B179" s="20">
        <f>'Base date '!A166</f>
        <v>42168</v>
      </c>
      <c r="C179" s="21">
        <f>'Base date '!B166</f>
        <v>7</v>
      </c>
      <c r="D179" s="21">
        <f t="shared" si="2"/>
        <v>24</v>
      </c>
      <c r="E179" s="21"/>
      <c r="F179" s="24"/>
      <c r="G179" s="24"/>
      <c r="H179" s="24"/>
      <c r="I179" s="24"/>
      <c r="J179" s="24"/>
      <c r="K179" s="24"/>
      <c r="L179" s="24"/>
      <c r="M179" s="24"/>
      <c r="N179" s="24"/>
    </row>
    <row r="180" spans="2:14">
      <c r="B180" s="20">
        <f>'Base date '!A167</f>
        <v>42169</v>
      </c>
      <c r="C180" s="21">
        <f>'Base date '!B167</f>
        <v>1</v>
      </c>
      <c r="D180" s="21">
        <f t="shared" si="2"/>
        <v>25</v>
      </c>
      <c r="E180" s="21">
        <f>SUM(F166:F180)</f>
        <v>0</v>
      </c>
      <c r="F180" s="24"/>
      <c r="G180" s="24"/>
      <c r="H180" s="24"/>
      <c r="I180" s="24"/>
      <c r="J180" s="24"/>
      <c r="K180" s="24"/>
      <c r="L180" s="24"/>
      <c r="M180" s="24"/>
      <c r="N180" s="24"/>
    </row>
    <row r="181" spans="2:14" hidden="1">
      <c r="B181" s="20">
        <f>'Base date '!A168</f>
        <v>42170</v>
      </c>
      <c r="C181" s="21">
        <f>'Base date '!B168</f>
        <v>2</v>
      </c>
      <c r="D181" s="21">
        <f t="shared" si="2"/>
        <v>25</v>
      </c>
      <c r="E181" s="21"/>
      <c r="F181" s="24"/>
      <c r="G181" s="24"/>
      <c r="H181" s="24"/>
      <c r="I181" s="24"/>
      <c r="J181" s="24"/>
      <c r="K181" s="24"/>
      <c r="L181" s="24"/>
      <c r="M181" s="24"/>
      <c r="N181" s="24"/>
    </row>
    <row r="182" spans="2:14" hidden="1">
      <c r="B182" s="20">
        <f>'Base date '!A169</f>
        <v>42171</v>
      </c>
      <c r="C182" s="21">
        <f>'Base date '!B169</f>
        <v>3</v>
      </c>
      <c r="D182" s="21">
        <f t="shared" si="2"/>
        <v>25</v>
      </c>
      <c r="E182" s="21"/>
      <c r="F182" s="24"/>
      <c r="G182" s="24"/>
      <c r="H182" s="24"/>
      <c r="I182" s="24"/>
      <c r="J182" s="24"/>
      <c r="K182" s="24"/>
      <c r="L182" s="24"/>
      <c r="M182" s="24"/>
      <c r="N182" s="24"/>
    </row>
    <row r="183" spans="2:14" hidden="1">
      <c r="B183" s="20">
        <f>'Base date '!A170</f>
        <v>42172</v>
      </c>
      <c r="C183" s="21">
        <f>'Base date '!B170</f>
        <v>4</v>
      </c>
      <c r="D183" s="21">
        <f t="shared" si="2"/>
        <v>25</v>
      </c>
      <c r="E183" s="21"/>
      <c r="F183" s="24"/>
      <c r="G183" s="24"/>
      <c r="H183" s="24"/>
      <c r="I183" s="24"/>
      <c r="J183" s="24"/>
      <c r="K183" s="24"/>
      <c r="L183" s="24"/>
      <c r="M183" s="24"/>
      <c r="N183" s="24"/>
    </row>
    <row r="184" spans="2:14" hidden="1">
      <c r="B184" s="20">
        <f>'Base date '!A171</f>
        <v>42173</v>
      </c>
      <c r="C184" s="21">
        <f>'Base date '!B171</f>
        <v>5</v>
      </c>
      <c r="D184" s="21">
        <f t="shared" si="2"/>
        <v>25</v>
      </c>
      <c r="E184" s="21"/>
      <c r="F184" s="24"/>
      <c r="G184" s="24"/>
      <c r="H184" s="24"/>
      <c r="I184" s="24"/>
      <c r="J184" s="24"/>
      <c r="K184" s="24"/>
      <c r="L184" s="24"/>
      <c r="M184" s="24"/>
      <c r="N184" s="24"/>
    </row>
    <row r="185" spans="2:14" hidden="1">
      <c r="B185" s="20">
        <f>'Base date '!A172</f>
        <v>42174</v>
      </c>
      <c r="C185" s="21">
        <f>'Base date '!B172</f>
        <v>6</v>
      </c>
      <c r="D185" s="21">
        <f t="shared" si="2"/>
        <v>25</v>
      </c>
      <c r="E185" s="21"/>
      <c r="F185" s="24"/>
      <c r="G185" s="24"/>
      <c r="H185" s="24"/>
      <c r="I185" s="24"/>
      <c r="J185" s="24"/>
      <c r="K185" s="24"/>
      <c r="L185" s="24"/>
      <c r="M185" s="24"/>
      <c r="N185" s="24"/>
    </row>
    <row r="186" spans="2:14" hidden="1">
      <c r="B186" s="20">
        <f>'Base date '!A173</f>
        <v>42175</v>
      </c>
      <c r="C186" s="21">
        <f>'Base date '!B173</f>
        <v>7</v>
      </c>
      <c r="D186" s="21">
        <f t="shared" si="2"/>
        <v>25</v>
      </c>
      <c r="E186" s="21"/>
      <c r="F186" s="24"/>
      <c r="G186" s="24"/>
      <c r="H186" s="24"/>
      <c r="I186" s="24"/>
      <c r="J186" s="24"/>
      <c r="K186" s="24"/>
      <c r="L186" s="24"/>
      <c r="M186" s="24"/>
      <c r="N186" s="24"/>
    </row>
    <row r="187" spans="2:14">
      <c r="B187" s="20">
        <f>'Base date '!A174</f>
        <v>42176</v>
      </c>
      <c r="C187" s="21">
        <f>'Base date '!B174</f>
        <v>1</v>
      </c>
      <c r="D187" s="21">
        <f t="shared" si="2"/>
        <v>26</v>
      </c>
      <c r="E187" s="21">
        <f>SUM(F173:F187)</f>
        <v>0</v>
      </c>
      <c r="F187" s="24"/>
      <c r="G187" s="24"/>
      <c r="H187" s="24"/>
      <c r="I187" s="24"/>
      <c r="J187" s="24"/>
      <c r="K187" s="24"/>
      <c r="L187" s="24"/>
      <c r="M187" s="24"/>
      <c r="N187" s="24"/>
    </row>
    <row r="188" spans="2:14" hidden="1">
      <c r="B188" s="20">
        <f>'Base date '!A175</f>
        <v>42177</v>
      </c>
      <c r="C188" s="21">
        <f>'Base date '!B175</f>
        <v>2</v>
      </c>
      <c r="D188" s="21">
        <f t="shared" si="2"/>
        <v>26</v>
      </c>
      <c r="E188" s="21"/>
      <c r="F188" s="24"/>
      <c r="G188" s="24"/>
      <c r="H188" s="24"/>
      <c r="I188" s="24"/>
      <c r="J188" s="24"/>
      <c r="K188" s="24"/>
      <c r="L188" s="24"/>
      <c r="M188" s="24"/>
      <c r="N188" s="24"/>
    </row>
    <row r="189" spans="2:14" hidden="1">
      <c r="B189" s="20">
        <f>'Base date '!A176</f>
        <v>42178</v>
      </c>
      <c r="C189" s="21">
        <f>'Base date '!B176</f>
        <v>3</v>
      </c>
      <c r="D189" s="21">
        <f t="shared" si="2"/>
        <v>26</v>
      </c>
      <c r="E189" s="21"/>
      <c r="F189" s="24"/>
      <c r="G189" s="24"/>
      <c r="H189" s="24"/>
      <c r="I189" s="24"/>
      <c r="J189" s="24"/>
      <c r="K189" s="24"/>
      <c r="L189" s="24"/>
      <c r="M189" s="24"/>
      <c r="N189" s="24"/>
    </row>
    <row r="190" spans="2:14" hidden="1">
      <c r="B190" s="20">
        <f>'Base date '!A177</f>
        <v>42179</v>
      </c>
      <c r="C190" s="21">
        <f>'Base date '!B177</f>
        <v>4</v>
      </c>
      <c r="D190" s="21">
        <f t="shared" si="2"/>
        <v>26</v>
      </c>
      <c r="E190" s="21"/>
      <c r="F190" s="24"/>
      <c r="G190" s="24"/>
      <c r="H190" s="24"/>
      <c r="I190" s="24"/>
      <c r="J190" s="24"/>
      <c r="K190" s="24"/>
      <c r="L190" s="24"/>
      <c r="M190" s="24"/>
      <c r="N190" s="24"/>
    </row>
    <row r="191" spans="2:14" hidden="1">
      <c r="B191" s="20">
        <f>'Base date '!A178</f>
        <v>42180</v>
      </c>
      <c r="C191" s="21">
        <f>'Base date '!B178</f>
        <v>5</v>
      </c>
      <c r="D191" s="21">
        <f t="shared" si="2"/>
        <v>26</v>
      </c>
      <c r="E191" s="21"/>
      <c r="F191" s="24"/>
      <c r="G191" s="24"/>
      <c r="H191" s="24"/>
      <c r="I191" s="24"/>
      <c r="J191" s="24"/>
      <c r="K191" s="24"/>
      <c r="L191" s="24"/>
      <c r="M191" s="24"/>
      <c r="N191" s="24"/>
    </row>
    <row r="192" spans="2:14" hidden="1">
      <c r="B192" s="20">
        <f>'Base date '!A179</f>
        <v>42181</v>
      </c>
      <c r="C192" s="21">
        <f>'Base date '!B179</f>
        <v>6</v>
      </c>
      <c r="D192" s="21">
        <f t="shared" si="2"/>
        <v>26</v>
      </c>
      <c r="E192" s="21"/>
      <c r="F192" s="24"/>
      <c r="G192" s="24"/>
      <c r="H192" s="24"/>
      <c r="I192" s="24"/>
      <c r="J192" s="24"/>
      <c r="K192" s="24"/>
      <c r="L192" s="24"/>
      <c r="M192" s="24"/>
      <c r="N192" s="24"/>
    </row>
    <row r="193" spans="2:14" hidden="1">
      <c r="B193" s="20">
        <f>'Base date '!A180</f>
        <v>42182</v>
      </c>
      <c r="C193" s="21">
        <f>'Base date '!B180</f>
        <v>7</v>
      </c>
      <c r="D193" s="21">
        <f t="shared" si="2"/>
        <v>26</v>
      </c>
      <c r="E193" s="21"/>
      <c r="F193" s="24"/>
      <c r="G193" s="24"/>
      <c r="H193" s="24"/>
      <c r="I193" s="24"/>
      <c r="J193" s="24"/>
      <c r="K193" s="24"/>
      <c r="L193" s="24"/>
      <c r="M193" s="24"/>
      <c r="N193" s="24"/>
    </row>
    <row r="194" spans="2:14">
      <c r="B194" s="20">
        <f>'Base date '!A181</f>
        <v>42183</v>
      </c>
      <c r="C194" s="21">
        <f>'Base date '!B181</f>
        <v>1</v>
      </c>
      <c r="D194" s="21">
        <f t="shared" si="2"/>
        <v>27</v>
      </c>
      <c r="E194" s="21">
        <f>SUM(F180:F194)</f>
        <v>0</v>
      </c>
      <c r="F194" s="24"/>
      <c r="G194" s="24"/>
      <c r="H194" s="24"/>
      <c r="I194" s="24"/>
      <c r="J194" s="24"/>
      <c r="K194" s="24"/>
      <c r="L194" s="24"/>
      <c r="M194" s="24"/>
      <c r="N194" s="24"/>
    </row>
    <row r="195" spans="2:14" hidden="1">
      <c r="B195" s="20">
        <f>'Base date '!A182</f>
        <v>42184</v>
      </c>
      <c r="C195" s="21">
        <f>'Base date '!B182</f>
        <v>2</v>
      </c>
      <c r="D195" s="21">
        <f t="shared" si="2"/>
        <v>27</v>
      </c>
      <c r="E195" s="21"/>
      <c r="F195" s="24"/>
      <c r="G195" s="24"/>
      <c r="H195" s="24"/>
      <c r="I195" s="24"/>
      <c r="J195" s="24"/>
      <c r="K195" s="24"/>
      <c r="L195" s="24"/>
      <c r="M195" s="24"/>
      <c r="N195" s="24"/>
    </row>
    <row r="196" spans="2:14" hidden="1">
      <c r="B196" s="20">
        <f>'Base date '!A183</f>
        <v>42185</v>
      </c>
      <c r="C196" s="21">
        <f>'Base date '!B183</f>
        <v>3</v>
      </c>
      <c r="D196" s="21">
        <f t="shared" si="2"/>
        <v>27</v>
      </c>
      <c r="E196" s="21"/>
      <c r="F196" s="24"/>
      <c r="G196" s="24"/>
      <c r="H196" s="24"/>
      <c r="I196" s="24"/>
      <c r="J196" s="24"/>
      <c r="K196" s="24"/>
      <c r="L196" s="24"/>
      <c r="M196" s="24"/>
      <c r="N196" s="24"/>
    </row>
    <row r="197" spans="2:14" hidden="1">
      <c r="B197" s="20">
        <f>'Base date '!A184</f>
        <v>42186</v>
      </c>
      <c r="C197" s="21">
        <f>'Base date '!B184</f>
        <v>4</v>
      </c>
      <c r="D197" s="21">
        <f t="shared" si="2"/>
        <v>27</v>
      </c>
      <c r="E197" s="21"/>
      <c r="F197" s="24"/>
      <c r="G197" s="24"/>
      <c r="H197" s="24"/>
      <c r="I197" s="24"/>
      <c r="J197" s="24"/>
      <c r="K197" s="24"/>
      <c r="L197" s="24"/>
      <c r="M197" s="24"/>
      <c r="N197" s="24"/>
    </row>
    <row r="198" spans="2:14" hidden="1">
      <c r="B198" s="20">
        <f>'Base date '!A185</f>
        <v>42187</v>
      </c>
      <c r="C198" s="21">
        <f>'Base date '!B185</f>
        <v>5</v>
      </c>
      <c r="D198" s="21">
        <f t="shared" si="2"/>
        <v>27</v>
      </c>
      <c r="E198" s="21"/>
      <c r="F198" s="24"/>
      <c r="G198" s="24"/>
      <c r="H198" s="24"/>
      <c r="I198" s="24"/>
      <c r="J198" s="24"/>
      <c r="K198" s="24"/>
      <c r="L198" s="24"/>
      <c r="M198" s="24"/>
      <c r="N198" s="24"/>
    </row>
    <row r="199" spans="2:14" hidden="1">
      <c r="B199" s="20">
        <f>'Base date '!A186</f>
        <v>42188</v>
      </c>
      <c r="C199" s="21">
        <f>'Base date '!B186</f>
        <v>6</v>
      </c>
      <c r="D199" s="21">
        <f t="shared" si="2"/>
        <v>27</v>
      </c>
      <c r="E199" s="21"/>
      <c r="F199" s="24"/>
      <c r="G199" s="24"/>
      <c r="H199" s="24"/>
      <c r="I199" s="24"/>
      <c r="J199" s="24"/>
      <c r="K199" s="24"/>
      <c r="L199" s="24"/>
      <c r="M199" s="24"/>
      <c r="N199" s="24"/>
    </row>
    <row r="200" spans="2:14" hidden="1">
      <c r="B200" s="20">
        <f>'Base date '!A187</f>
        <v>42189</v>
      </c>
      <c r="C200" s="21">
        <f>'Base date '!B187</f>
        <v>7</v>
      </c>
      <c r="D200" s="21">
        <f t="shared" si="2"/>
        <v>27</v>
      </c>
      <c r="E200" s="21"/>
      <c r="F200" s="24"/>
      <c r="G200" s="24"/>
      <c r="H200" s="24"/>
      <c r="I200" s="24"/>
      <c r="J200" s="24"/>
      <c r="K200" s="24"/>
      <c r="L200" s="24"/>
      <c r="M200" s="24"/>
      <c r="N200" s="24"/>
    </row>
    <row r="201" spans="2:14">
      <c r="B201" s="20">
        <f>'Base date '!A188</f>
        <v>42190</v>
      </c>
      <c r="C201" s="21">
        <f>'Base date '!B188</f>
        <v>1</v>
      </c>
      <c r="D201" s="21">
        <f t="shared" si="2"/>
        <v>28</v>
      </c>
      <c r="E201" s="21">
        <f>SUM(F187:F201)</f>
        <v>0</v>
      </c>
      <c r="F201" s="24"/>
      <c r="G201" s="24"/>
      <c r="H201" s="24"/>
      <c r="I201" s="24"/>
      <c r="J201" s="24"/>
      <c r="K201" s="24"/>
      <c r="L201" s="24"/>
      <c r="M201" s="24"/>
      <c r="N201" s="24"/>
    </row>
    <row r="202" spans="2:14" hidden="1">
      <c r="B202" s="20">
        <f>'Base date '!A189</f>
        <v>42191</v>
      </c>
      <c r="C202" s="21">
        <f>'Base date '!B189</f>
        <v>2</v>
      </c>
      <c r="D202" s="21">
        <f t="shared" si="2"/>
        <v>28</v>
      </c>
      <c r="E202" s="21"/>
      <c r="F202" s="24"/>
      <c r="G202" s="24"/>
      <c r="H202" s="24"/>
      <c r="I202" s="24"/>
      <c r="J202" s="24"/>
      <c r="K202" s="24"/>
      <c r="L202" s="24"/>
      <c r="M202" s="24"/>
      <c r="N202" s="24"/>
    </row>
    <row r="203" spans="2:14" hidden="1">
      <c r="B203" s="20">
        <f>'Base date '!A190</f>
        <v>42192</v>
      </c>
      <c r="C203" s="21">
        <f>'Base date '!B190</f>
        <v>3</v>
      </c>
      <c r="D203" s="21">
        <f t="shared" si="2"/>
        <v>28</v>
      </c>
      <c r="E203" s="21"/>
      <c r="F203" s="24"/>
      <c r="G203" s="24"/>
      <c r="H203" s="24"/>
      <c r="I203" s="24"/>
      <c r="J203" s="24"/>
      <c r="K203" s="24"/>
      <c r="L203" s="24"/>
      <c r="M203" s="24"/>
      <c r="N203" s="24"/>
    </row>
    <row r="204" spans="2:14" hidden="1">
      <c r="B204" s="20">
        <f>'Base date '!A191</f>
        <v>42193</v>
      </c>
      <c r="C204" s="21">
        <f>'Base date '!B191</f>
        <v>4</v>
      </c>
      <c r="D204" s="21">
        <f t="shared" si="2"/>
        <v>28</v>
      </c>
      <c r="E204" s="21"/>
      <c r="F204" s="24"/>
      <c r="G204" s="24"/>
      <c r="H204" s="24"/>
      <c r="I204" s="24"/>
      <c r="J204" s="24"/>
      <c r="K204" s="24"/>
      <c r="L204" s="24"/>
      <c r="M204" s="24"/>
      <c r="N204" s="24"/>
    </row>
    <row r="205" spans="2:14" hidden="1">
      <c r="B205" s="20">
        <f>'Base date '!A192</f>
        <v>42194</v>
      </c>
      <c r="C205" s="21">
        <f>'Base date '!B192</f>
        <v>5</v>
      </c>
      <c r="D205" s="21">
        <f t="shared" si="2"/>
        <v>28</v>
      </c>
      <c r="E205" s="21"/>
      <c r="F205" s="24"/>
      <c r="G205" s="24"/>
      <c r="H205" s="24"/>
      <c r="I205" s="24"/>
      <c r="J205" s="24"/>
      <c r="K205" s="24"/>
      <c r="L205" s="24"/>
      <c r="M205" s="24"/>
      <c r="N205" s="24"/>
    </row>
    <row r="206" spans="2:14" hidden="1">
      <c r="B206" s="20">
        <f>'Base date '!A193</f>
        <v>42195</v>
      </c>
      <c r="C206" s="21">
        <f>'Base date '!B193</f>
        <v>6</v>
      </c>
      <c r="D206" s="21">
        <f t="shared" si="2"/>
        <v>28</v>
      </c>
      <c r="E206" s="21"/>
      <c r="F206" s="24"/>
      <c r="G206" s="24"/>
      <c r="H206" s="24"/>
      <c r="I206" s="24"/>
      <c r="J206" s="24"/>
      <c r="K206" s="24"/>
      <c r="L206" s="24"/>
      <c r="M206" s="24"/>
      <c r="N206" s="24"/>
    </row>
    <row r="207" spans="2:14" hidden="1">
      <c r="B207" s="20">
        <f>'Base date '!A194</f>
        <v>42196</v>
      </c>
      <c r="C207" s="21">
        <f>'Base date '!B194</f>
        <v>7</v>
      </c>
      <c r="D207" s="21">
        <f t="shared" si="2"/>
        <v>28</v>
      </c>
      <c r="E207" s="21"/>
      <c r="F207" s="24"/>
      <c r="G207" s="24"/>
      <c r="H207" s="24"/>
      <c r="I207" s="24"/>
      <c r="J207" s="24"/>
      <c r="K207" s="24"/>
      <c r="L207" s="24"/>
      <c r="M207" s="24"/>
      <c r="N207" s="24"/>
    </row>
    <row r="208" spans="2:14">
      <c r="B208" s="20">
        <f>'Base date '!A195</f>
        <v>42197</v>
      </c>
      <c r="C208" s="21">
        <f>'Base date '!B195</f>
        <v>1</v>
      </c>
      <c r="D208" s="21">
        <f t="shared" si="2"/>
        <v>29</v>
      </c>
      <c r="E208" s="21">
        <f>SUM(F194:F208)</f>
        <v>0</v>
      </c>
      <c r="F208" s="24"/>
      <c r="G208" s="24"/>
      <c r="H208" s="24"/>
      <c r="I208" s="24"/>
      <c r="J208" s="24"/>
      <c r="K208" s="24"/>
      <c r="L208" s="24"/>
      <c r="M208" s="24"/>
      <c r="N208" s="24"/>
    </row>
    <row r="209" spans="2:14" hidden="1">
      <c r="B209" s="20">
        <f>'Base date '!A196</f>
        <v>42198</v>
      </c>
      <c r="C209" s="21">
        <f>'Base date '!B196</f>
        <v>2</v>
      </c>
      <c r="D209" s="21">
        <f t="shared" ref="D209:D272" si="3">WEEKNUM(B209)</f>
        <v>29</v>
      </c>
      <c r="E209" s="21"/>
      <c r="F209" s="24"/>
      <c r="G209" s="24"/>
      <c r="H209" s="24"/>
      <c r="I209" s="24"/>
      <c r="J209" s="24"/>
      <c r="K209" s="24"/>
      <c r="L209" s="24"/>
      <c r="M209" s="24"/>
      <c r="N209" s="24"/>
    </row>
    <row r="210" spans="2:14" hidden="1">
      <c r="B210" s="20">
        <f>'Base date '!A197</f>
        <v>42199</v>
      </c>
      <c r="C210" s="21">
        <f>'Base date '!B197</f>
        <v>3</v>
      </c>
      <c r="D210" s="21">
        <f t="shared" si="3"/>
        <v>29</v>
      </c>
      <c r="E210" s="21"/>
      <c r="F210" s="24"/>
      <c r="G210" s="24"/>
      <c r="H210" s="24"/>
      <c r="I210" s="24"/>
      <c r="J210" s="24"/>
      <c r="K210" s="24"/>
      <c r="L210" s="24"/>
      <c r="M210" s="24"/>
      <c r="N210" s="24"/>
    </row>
    <row r="211" spans="2:14" hidden="1">
      <c r="B211" s="20">
        <f>'Base date '!A198</f>
        <v>42200</v>
      </c>
      <c r="C211" s="21">
        <f>'Base date '!B198</f>
        <v>4</v>
      </c>
      <c r="D211" s="21">
        <f t="shared" si="3"/>
        <v>29</v>
      </c>
      <c r="E211" s="21"/>
      <c r="F211" s="24"/>
      <c r="G211" s="24"/>
      <c r="H211" s="24"/>
      <c r="I211" s="24"/>
      <c r="J211" s="24"/>
      <c r="K211" s="24"/>
      <c r="L211" s="24"/>
      <c r="M211" s="24"/>
      <c r="N211" s="24"/>
    </row>
    <row r="212" spans="2:14" hidden="1">
      <c r="B212" s="20">
        <f>'Base date '!A199</f>
        <v>42201</v>
      </c>
      <c r="C212" s="21">
        <f>'Base date '!B199</f>
        <v>5</v>
      </c>
      <c r="D212" s="21">
        <f t="shared" si="3"/>
        <v>29</v>
      </c>
      <c r="E212" s="21"/>
      <c r="F212" s="24"/>
      <c r="G212" s="24"/>
      <c r="H212" s="24"/>
      <c r="I212" s="24"/>
      <c r="J212" s="24"/>
      <c r="K212" s="24"/>
      <c r="L212" s="24"/>
      <c r="M212" s="24"/>
      <c r="N212" s="24"/>
    </row>
    <row r="213" spans="2:14" hidden="1">
      <c r="B213" s="20">
        <f>'Base date '!A200</f>
        <v>42202</v>
      </c>
      <c r="C213" s="21">
        <f>'Base date '!B200</f>
        <v>6</v>
      </c>
      <c r="D213" s="21">
        <f t="shared" si="3"/>
        <v>29</v>
      </c>
      <c r="E213" s="21"/>
      <c r="F213" s="24"/>
      <c r="G213" s="24"/>
      <c r="H213" s="24"/>
      <c r="I213" s="24"/>
      <c r="J213" s="24"/>
      <c r="K213" s="24"/>
      <c r="L213" s="24"/>
      <c r="M213" s="24"/>
      <c r="N213" s="24"/>
    </row>
    <row r="214" spans="2:14" hidden="1">
      <c r="B214" s="20">
        <f>'Base date '!A201</f>
        <v>42203</v>
      </c>
      <c r="C214" s="21">
        <f>'Base date '!B201</f>
        <v>7</v>
      </c>
      <c r="D214" s="21">
        <f t="shared" si="3"/>
        <v>29</v>
      </c>
      <c r="E214" s="21"/>
      <c r="F214" s="24"/>
      <c r="G214" s="24"/>
      <c r="H214" s="24"/>
      <c r="I214" s="24"/>
      <c r="J214" s="24"/>
      <c r="K214" s="24"/>
      <c r="L214" s="24"/>
      <c r="M214" s="24"/>
      <c r="N214" s="24"/>
    </row>
    <row r="215" spans="2:14">
      <c r="B215" s="20">
        <f>'Base date '!A202</f>
        <v>42204</v>
      </c>
      <c r="C215" s="21">
        <f>'Base date '!B202</f>
        <v>1</v>
      </c>
      <c r="D215" s="21">
        <f t="shared" si="3"/>
        <v>30</v>
      </c>
      <c r="E215" s="21">
        <f>SUM(F201:F215)</f>
        <v>0</v>
      </c>
      <c r="F215" s="24"/>
      <c r="G215" s="24"/>
      <c r="H215" s="24"/>
      <c r="I215" s="24"/>
      <c r="J215" s="24"/>
      <c r="K215" s="24"/>
      <c r="L215" s="24"/>
      <c r="M215" s="24"/>
      <c r="N215" s="24"/>
    </row>
    <row r="216" spans="2:14" hidden="1">
      <c r="B216" s="20">
        <f>'Base date '!A203</f>
        <v>42205</v>
      </c>
      <c r="C216" s="21">
        <f>'Base date '!B203</f>
        <v>2</v>
      </c>
      <c r="D216" s="21">
        <f t="shared" si="3"/>
        <v>30</v>
      </c>
      <c r="E216" s="21"/>
      <c r="F216" s="24"/>
      <c r="G216" s="24"/>
      <c r="H216" s="24"/>
      <c r="I216" s="24"/>
      <c r="J216" s="24"/>
      <c r="K216" s="24"/>
      <c r="L216" s="24"/>
      <c r="M216" s="24"/>
      <c r="N216" s="24"/>
    </row>
    <row r="217" spans="2:14" hidden="1">
      <c r="B217" s="20">
        <f>'Base date '!A204</f>
        <v>42206</v>
      </c>
      <c r="C217" s="21">
        <f>'Base date '!B204</f>
        <v>3</v>
      </c>
      <c r="D217" s="21">
        <f t="shared" si="3"/>
        <v>30</v>
      </c>
      <c r="E217" s="21"/>
      <c r="F217" s="24"/>
      <c r="G217" s="24"/>
      <c r="H217" s="24"/>
      <c r="I217" s="24"/>
      <c r="J217" s="24"/>
      <c r="K217" s="24"/>
      <c r="L217" s="24"/>
      <c r="M217" s="24"/>
      <c r="N217" s="24"/>
    </row>
    <row r="218" spans="2:14" hidden="1">
      <c r="B218" s="20">
        <f>'Base date '!A205</f>
        <v>42207</v>
      </c>
      <c r="C218" s="21">
        <f>'Base date '!B205</f>
        <v>4</v>
      </c>
      <c r="D218" s="21">
        <f t="shared" si="3"/>
        <v>30</v>
      </c>
      <c r="E218" s="21"/>
      <c r="F218" s="24"/>
      <c r="G218" s="24"/>
      <c r="H218" s="24"/>
      <c r="I218" s="24"/>
      <c r="J218" s="24"/>
      <c r="K218" s="24"/>
      <c r="L218" s="24"/>
      <c r="M218" s="24"/>
      <c r="N218" s="24"/>
    </row>
    <row r="219" spans="2:14" hidden="1">
      <c r="B219" s="20">
        <f>'Base date '!A206</f>
        <v>42208</v>
      </c>
      <c r="C219" s="21">
        <f>'Base date '!B206</f>
        <v>5</v>
      </c>
      <c r="D219" s="21">
        <f t="shared" si="3"/>
        <v>30</v>
      </c>
      <c r="E219" s="21"/>
      <c r="F219" s="24"/>
      <c r="G219" s="24"/>
      <c r="H219" s="24"/>
      <c r="I219" s="24"/>
      <c r="J219" s="24"/>
      <c r="K219" s="24"/>
      <c r="L219" s="24"/>
      <c r="M219" s="24"/>
      <c r="N219" s="24"/>
    </row>
    <row r="220" spans="2:14" hidden="1">
      <c r="B220" s="20">
        <f>'Base date '!A207</f>
        <v>42209</v>
      </c>
      <c r="C220" s="21">
        <f>'Base date '!B207</f>
        <v>6</v>
      </c>
      <c r="D220" s="21">
        <f t="shared" si="3"/>
        <v>30</v>
      </c>
      <c r="E220" s="21"/>
      <c r="F220" s="24"/>
      <c r="G220" s="24"/>
      <c r="H220" s="24"/>
      <c r="I220" s="24"/>
      <c r="J220" s="24"/>
      <c r="K220" s="24"/>
      <c r="L220" s="24"/>
      <c r="M220" s="24"/>
      <c r="N220" s="24"/>
    </row>
    <row r="221" spans="2:14" hidden="1">
      <c r="B221" s="20">
        <f>'Base date '!A208</f>
        <v>42210</v>
      </c>
      <c r="C221" s="21">
        <f>'Base date '!B208</f>
        <v>7</v>
      </c>
      <c r="D221" s="21">
        <f t="shared" si="3"/>
        <v>30</v>
      </c>
      <c r="E221" s="21"/>
      <c r="F221" s="24"/>
      <c r="G221" s="24"/>
      <c r="H221" s="24"/>
      <c r="I221" s="24"/>
      <c r="J221" s="24"/>
      <c r="K221" s="24"/>
      <c r="L221" s="24"/>
      <c r="M221" s="24"/>
      <c r="N221" s="24"/>
    </row>
    <row r="222" spans="2:14">
      <c r="B222" s="20">
        <f>'Base date '!A209</f>
        <v>42211</v>
      </c>
      <c r="C222" s="21">
        <f>'Base date '!B209</f>
        <v>1</v>
      </c>
      <c r="D222" s="21">
        <f t="shared" si="3"/>
        <v>31</v>
      </c>
      <c r="E222" s="21">
        <f>SUM(F208:F222)</f>
        <v>0</v>
      </c>
      <c r="F222" s="24"/>
      <c r="G222" s="24"/>
      <c r="H222" s="24"/>
      <c r="I222" s="24"/>
      <c r="J222" s="24"/>
      <c r="K222" s="24"/>
      <c r="L222" s="24"/>
      <c r="M222" s="24"/>
      <c r="N222" s="24"/>
    </row>
    <row r="223" spans="2:14" hidden="1">
      <c r="B223" s="20">
        <f>'Base date '!A210</f>
        <v>42212</v>
      </c>
      <c r="C223" s="21">
        <f>'Base date '!B210</f>
        <v>2</v>
      </c>
      <c r="D223" s="21">
        <f t="shared" si="3"/>
        <v>31</v>
      </c>
      <c r="E223" s="21"/>
      <c r="F223" s="24"/>
      <c r="G223" s="24"/>
      <c r="H223" s="24"/>
      <c r="I223" s="24"/>
      <c r="J223" s="24"/>
      <c r="K223" s="24"/>
      <c r="L223" s="24"/>
      <c r="M223" s="24"/>
      <c r="N223" s="24"/>
    </row>
    <row r="224" spans="2:14" hidden="1">
      <c r="B224" s="20">
        <f>'Base date '!A211</f>
        <v>42213</v>
      </c>
      <c r="C224" s="21">
        <f>'Base date '!B211</f>
        <v>3</v>
      </c>
      <c r="D224" s="21">
        <f t="shared" si="3"/>
        <v>31</v>
      </c>
      <c r="E224" s="21"/>
      <c r="F224" s="24"/>
      <c r="G224" s="24"/>
      <c r="H224" s="24"/>
      <c r="I224" s="24"/>
      <c r="J224" s="24"/>
      <c r="K224" s="24"/>
      <c r="L224" s="24"/>
      <c r="M224" s="24"/>
      <c r="N224" s="24"/>
    </row>
    <row r="225" spans="2:14" hidden="1">
      <c r="B225" s="20">
        <f>'Base date '!A212</f>
        <v>42214</v>
      </c>
      <c r="C225" s="21">
        <f>'Base date '!B212</f>
        <v>4</v>
      </c>
      <c r="D225" s="21">
        <f t="shared" si="3"/>
        <v>31</v>
      </c>
      <c r="E225" s="21"/>
      <c r="F225" s="24"/>
      <c r="G225" s="24"/>
      <c r="H225" s="24"/>
      <c r="I225" s="24"/>
      <c r="J225" s="24"/>
      <c r="K225" s="24"/>
      <c r="L225" s="24"/>
      <c r="M225" s="24"/>
      <c r="N225" s="24"/>
    </row>
    <row r="226" spans="2:14" hidden="1">
      <c r="B226" s="20">
        <f>'Base date '!A213</f>
        <v>42215</v>
      </c>
      <c r="C226" s="21">
        <f>'Base date '!B213</f>
        <v>5</v>
      </c>
      <c r="D226" s="21">
        <f t="shared" si="3"/>
        <v>31</v>
      </c>
      <c r="E226" s="21"/>
      <c r="F226" s="24"/>
      <c r="G226" s="24"/>
      <c r="H226" s="24"/>
      <c r="I226" s="24"/>
      <c r="J226" s="24"/>
      <c r="K226" s="24"/>
      <c r="L226" s="24"/>
      <c r="M226" s="24"/>
      <c r="N226" s="24"/>
    </row>
    <row r="227" spans="2:14" hidden="1">
      <c r="B227" s="20">
        <f>'Base date '!A214</f>
        <v>42216</v>
      </c>
      <c r="C227" s="21">
        <f>'Base date '!B214</f>
        <v>6</v>
      </c>
      <c r="D227" s="21">
        <f t="shared" si="3"/>
        <v>31</v>
      </c>
      <c r="E227" s="21"/>
      <c r="F227" s="24"/>
      <c r="G227" s="24"/>
      <c r="H227" s="24"/>
      <c r="I227" s="24"/>
      <c r="J227" s="24"/>
      <c r="K227" s="24"/>
      <c r="L227" s="24"/>
      <c r="M227" s="24"/>
      <c r="N227" s="24"/>
    </row>
    <row r="228" spans="2:14" hidden="1">
      <c r="B228" s="20">
        <f>'Base date '!A215</f>
        <v>42217</v>
      </c>
      <c r="C228" s="21">
        <f>'Base date '!B215</f>
        <v>7</v>
      </c>
      <c r="D228" s="21">
        <f t="shared" si="3"/>
        <v>31</v>
      </c>
      <c r="E228" s="21"/>
      <c r="F228" s="24"/>
      <c r="G228" s="24"/>
      <c r="H228" s="24"/>
      <c r="I228" s="24"/>
      <c r="J228" s="24"/>
      <c r="K228" s="24"/>
      <c r="L228" s="24"/>
      <c r="M228" s="24"/>
      <c r="N228" s="24"/>
    </row>
    <row r="229" spans="2:14">
      <c r="B229" s="20">
        <f>'Base date '!A216</f>
        <v>42218</v>
      </c>
      <c r="C229" s="21">
        <f>'Base date '!B216</f>
        <v>1</v>
      </c>
      <c r="D229" s="21">
        <f t="shared" si="3"/>
        <v>32</v>
      </c>
      <c r="E229" s="21">
        <f>SUM(F215:F229)</f>
        <v>0</v>
      </c>
      <c r="F229" s="24"/>
      <c r="G229" s="24"/>
      <c r="H229" s="24"/>
      <c r="I229" s="24"/>
      <c r="J229" s="24"/>
      <c r="K229" s="24"/>
      <c r="L229" s="24"/>
      <c r="M229" s="24"/>
      <c r="N229" s="24"/>
    </row>
    <row r="230" spans="2:14" hidden="1">
      <c r="B230" s="20">
        <f>'Base date '!A217</f>
        <v>42219</v>
      </c>
      <c r="C230" s="21">
        <f>'Base date '!B217</f>
        <v>2</v>
      </c>
      <c r="D230" s="21">
        <f t="shared" si="3"/>
        <v>32</v>
      </c>
      <c r="E230" s="21"/>
      <c r="F230" s="24"/>
      <c r="G230" s="24"/>
      <c r="H230" s="24"/>
      <c r="I230" s="24"/>
      <c r="J230" s="24"/>
      <c r="K230" s="24"/>
      <c r="L230" s="24"/>
      <c r="M230" s="24"/>
      <c r="N230" s="24"/>
    </row>
    <row r="231" spans="2:14" hidden="1">
      <c r="B231" s="20">
        <f>'Base date '!A218</f>
        <v>42220</v>
      </c>
      <c r="C231" s="21">
        <f>'Base date '!B218</f>
        <v>3</v>
      </c>
      <c r="D231" s="21">
        <f t="shared" si="3"/>
        <v>32</v>
      </c>
      <c r="E231" s="21"/>
      <c r="F231" s="24"/>
      <c r="G231" s="24"/>
      <c r="H231" s="24"/>
      <c r="I231" s="24"/>
      <c r="J231" s="24"/>
      <c r="K231" s="24"/>
      <c r="L231" s="24"/>
      <c r="M231" s="24"/>
      <c r="N231" s="24"/>
    </row>
    <row r="232" spans="2:14" hidden="1">
      <c r="B232" s="20">
        <f>'Base date '!A219</f>
        <v>42221</v>
      </c>
      <c r="C232" s="21">
        <f>'Base date '!B219</f>
        <v>4</v>
      </c>
      <c r="D232" s="21">
        <f t="shared" si="3"/>
        <v>32</v>
      </c>
      <c r="E232" s="21"/>
      <c r="F232" s="24"/>
      <c r="G232" s="24"/>
      <c r="H232" s="24"/>
      <c r="I232" s="24"/>
      <c r="J232" s="24"/>
      <c r="K232" s="24"/>
      <c r="L232" s="24"/>
      <c r="M232" s="24"/>
      <c r="N232" s="24"/>
    </row>
    <row r="233" spans="2:14" hidden="1">
      <c r="B233" s="20">
        <f>'Base date '!A220</f>
        <v>42222</v>
      </c>
      <c r="C233" s="21">
        <f>'Base date '!B220</f>
        <v>5</v>
      </c>
      <c r="D233" s="21">
        <f t="shared" si="3"/>
        <v>32</v>
      </c>
      <c r="E233" s="21"/>
      <c r="F233" s="24"/>
      <c r="G233" s="24"/>
      <c r="H233" s="24"/>
      <c r="I233" s="24"/>
      <c r="J233" s="24"/>
      <c r="K233" s="24"/>
      <c r="L233" s="24"/>
      <c r="M233" s="24"/>
      <c r="N233" s="24"/>
    </row>
    <row r="234" spans="2:14" hidden="1">
      <c r="B234" s="20">
        <f>'Base date '!A221</f>
        <v>42223</v>
      </c>
      <c r="C234" s="21">
        <f>'Base date '!B221</f>
        <v>6</v>
      </c>
      <c r="D234" s="21">
        <f t="shared" si="3"/>
        <v>32</v>
      </c>
      <c r="E234" s="21"/>
      <c r="F234" s="24"/>
      <c r="G234" s="24"/>
      <c r="H234" s="24"/>
      <c r="I234" s="24"/>
      <c r="J234" s="24"/>
      <c r="K234" s="24"/>
      <c r="L234" s="24"/>
      <c r="M234" s="24"/>
      <c r="N234" s="24"/>
    </row>
    <row r="235" spans="2:14" hidden="1">
      <c r="B235" s="20">
        <f>'Base date '!A222</f>
        <v>42224</v>
      </c>
      <c r="C235" s="21">
        <f>'Base date '!B222</f>
        <v>7</v>
      </c>
      <c r="D235" s="21">
        <f t="shared" si="3"/>
        <v>32</v>
      </c>
      <c r="E235" s="21"/>
      <c r="F235" s="24"/>
      <c r="G235" s="24"/>
      <c r="H235" s="24"/>
      <c r="I235" s="24"/>
      <c r="J235" s="24"/>
      <c r="K235" s="24"/>
      <c r="L235" s="24"/>
      <c r="M235" s="24"/>
      <c r="N235" s="24"/>
    </row>
    <row r="236" spans="2:14">
      <c r="B236" s="20">
        <f>'Base date '!A223</f>
        <v>42225</v>
      </c>
      <c r="C236" s="21">
        <f>'Base date '!B223</f>
        <v>1</v>
      </c>
      <c r="D236" s="21">
        <f t="shared" si="3"/>
        <v>33</v>
      </c>
      <c r="E236" s="21">
        <f>SUM(F222:F236)</f>
        <v>0</v>
      </c>
      <c r="F236" s="24"/>
      <c r="G236" s="24"/>
      <c r="H236" s="24"/>
      <c r="I236" s="24"/>
      <c r="J236" s="24"/>
      <c r="K236" s="24"/>
      <c r="L236" s="24"/>
      <c r="M236" s="24"/>
      <c r="N236" s="24"/>
    </row>
    <row r="237" spans="2:14" hidden="1">
      <c r="B237" s="20">
        <f>'Base date '!A224</f>
        <v>42226</v>
      </c>
      <c r="C237" s="21">
        <f>'Base date '!B224</f>
        <v>2</v>
      </c>
      <c r="D237" s="21">
        <f t="shared" si="3"/>
        <v>33</v>
      </c>
      <c r="E237" s="21"/>
      <c r="F237" s="24"/>
      <c r="G237" s="24"/>
      <c r="H237" s="24"/>
      <c r="I237" s="24"/>
      <c r="J237" s="24"/>
      <c r="K237" s="24"/>
      <c r="L237" s="24"/>
      <c r="M237" s="24"/>
      <c r="N237" s="24"/>
    </row>
    <row r="238" spans="2:14" hidden="1">
      <c r="B238" s="20">
        <f>'Base date '!A225</f>
        <v>42227</v>
      </c>
      <c r="C238" s="21">
        <f>'Base date '!B225</f>
        <v>3</v>
      </c>
      <c r="D238" s="21">
        <f t="shared" si="3"/>
        <v>33</v>
      </c>
      <c r="E238" s="21"/>
      <c r="F238" s="24"/>
      <c r="G238" s="24"/>
      <c r="H238" s="24"/>
      <c r="I238" s="24"/>
      <c r="J238" s="24"/>
      <c r="K238" s="24"/>
      <c r="L238" s="24"/>
      <c r="M238" s="24"/>
      <c r="N238" s="24"/>
    </row>
    <row r="239" spans="2:14" hidden="1">
      <c r="B239" s="20">
        <f>'Base date '!A226</f>
        <v>42228</v>
      </c>
      <c r="C239" s="21">
        <f>'Base date '!B226</f>
        <v>4</v>
      </c>
      <c r="D239" s="21">
        <f t="shared" si="3"/>
        <v>33</v>
      </c>
      <c r="E239" s="21"/>
      <c r="F239" s="24"/>
      <c r="G239" s="24"/>
      <c r="H239" s="24"/>
      <c r="I239" s="24"/>
      <c r="J239" s="24"/>
      <c r="K239" s="24"/>
      <c r="L239" s="24"/>
      <c r="M239" s="24"/>
      <c r="N239" s="24"/>
    </row>
    <row r="240" spans="2:14" hidden="1">
      <c r="B240" s="20">
        <f>'Base date '!A227</f>
        <v>42229</v>
      </c>
      <c r="C240" s="21">
        <f>'Base date '!B227</f>
        <v>5</v>
      </c>
      <c r="D240" s="21">
        <f t="shared" si="3"/>
        <v>33</v>
      </c>
      <c r="E240" s="21"/>
      <c r="F240" s="24"/>
      <c r="G240" s="24"/>
      <c r="H240" s="24"/>
      <c r="I240" s="24"/>
      <c r="J240" s="24"/>
      <c r="K240" s="24"/>
      <c r="L240" s="24"/>
      <c r="M240" s="24"/>
      <c r="N240" s="24"/>
    </row>
    <row r="241" spans="2:14" hidden="1">
      <c r="B241" s="20">
        <f>'Base date '!A228</f>
        <v>42230</v>
      </c>
      <c r="C241" s="21">
        <f>'Base date '!B228</f>
        <v>6</v>
      </c>
      <c r="D241" s="21">
        <f t="shared" si="3"/>
        <v>33</v>
      </c>
      <c r="E241" s="21"/>
      <c r="F241" s="24"/>
      <c r="G241" s="24"/>
      <c r="H241" s="24"/>
      <c r="I241" s="24"/>
      <c r="J241" s="24"/>
      <c r="K241" s="24"/>
      <c r="L241" s="24"/>
      <c r="M241" s="24"/>
      <c r="N241" s="24"/>
    </row>
    <row r="242" spans="2:14" hidden="1">
      <c r="B242" s="20">
        <f>'Base date '!A229</f>
        <v>42231</v>
      </c>
      <c r="C242" s="21">
        <f>'Base date '!B229</f>
        <v>7</v>
      </c>
      <c r="D242" s="21">
        <f t="shared" si="3"/>
        <v>33</v>
      </c>
      <c r="E242" s="21"/>
      <c r="F242" s="24"/>
      <c r="G242" s="24"/>
      <c r="H242" s="24"/>
      <c r="I242" s="24"/>
      <c r="J242" s="24"/>
      <c r="K242" s="24"/>
      <c r="L242" s="24"/>
      <c r="M242" s="24"/>
      <c r="N242" s="24"/>
    </row>
    <row r="243" spans="2:14">
      <c r="B243" s="20">
        <f>'Base date '!A230</f>
        <v>42232</v>
      </c>
      <c r="C243" s="21">
        <f>'Base date '!B230</f>
        <v>1</v>
      </c>
      <c r="D243" s="21">
        <f t="shared" si="3"/>
        <v>34</v>
      </c>
      <c r="E243" s="21">
        <f>SUM(F229:F243)</f>
        <v>0</v>
      </c>
      <c r="F243" s="24"/>
      <c r="G243" s="24"/>
      <c r="H243" s="24"/>
      <c r="I243" s="24"/>
      <c r="J243" s="24"/>
      <c r="K243" s="24"/>
      <c r="L243" s="24"/>
      <c r="M243" s="24"/>
      <c r="N243" s="24"/>
    </row>
    <row r="244" spans="2:14" hidden="1">
      <c r="B244" s="20">
        <f>'Base date '!A231</f>
        <v>42233</v>
      </c>
      <c r="C244" s="21">
        <f>'Base date '!B231</f>
        <v>2</v>
      </c>
      <c r="D244" s="21">
        <f t="shared" si="3"/>
        <v>34</v>
      </c>
      <c r="E244" s="21"/>
      <c r="F244" s="24"/>
      <c r="G244" s="24"/>
      <c r="H244" s="24"/>
      <c r="I244" s="24"/>
      <c r="J244" s="24"/>
      <c r="K244" s="24"/>
      <c r="L244" s="24"/>
      <c r="M244" s="24"/>
      <c r="N244" s="24"/>
    </row>
    <row r="245" spans="2:14" hidden="1">
      <c r="B245" s="20">
        <f>'Base date '!A232</f>
        <v>42234</v>
      </c>
      <c r="C245" s="21">
        <f>'Base date '!B232</f>
        <v>3</v>
      </c>
      <c r="D245" s="21">
        <f t="shared" si="3"/>
        <v>34</v>
      </c>
      <c r="E245" s="21"/>
      <c r="F245" s="24"/>
      <c r="G245" s="24"/>
      <c r="H245" s="24"/>
      <c r="I245" s="24"/>
      <c r="J245" s="24"/>
      <c r="K245" s="24"/>
      <c r="L245" s="24"/>
      <c r="M245" s="24"/>
      <c r="N245" s="24"/>
    </row>
    <row r="246" spans="2:14" hidden="1">
      <c r="B246" s="20">
        <f>'Base date '!A233</f>
        <v>42235</v>
      </c>
      <c r="C246" s="21">
        <f>'Base date '!B233</f>
        <v>4</v>
      </c>
      <c r="D246" s="21">
        <f t="shared" si="3"/>
        <v>34</v>
      </c>
      <c r="E246" s="21"/>
      <c r="F246" s="24"/>
      <c r="G246" s="24"/>
      <c r="H246" s="24"/>
      <c r="I246" s="24"/>
      <c r="J246" s="24"/>
      <c r="K246" s="24"/>
      <c r="L246" s="24"/>
      <c r="M246" s="24"/>
      <c r="N246" s="24"/>
    </row>
    <row r="247" spans="2:14" hidden="1">
      <c r="B247" s="20">
        <f>'Base date '!A234</f>
        <v>42236</v>
      </c>
      <c r="C247" s="21">
        <f>'Base date '!B234</f>
        <v>5</v>
      </c>
      <c r="D247" s="21">
        <f t="shared" si="3"/>
        <v>34</v>
      </c>
      <c r="E247" s="21"/>
      <c r="F247" s="24"/>
      <c r="G247" s="24"/>
      <c r="H247" s="24"/>
      <c r="I247" s="24"/>
      <c r="J247" s="24"/>
      <c r="K247" s="24"/>
      <c r="L247" s="24"/>
      <c r="M247" s="24"/>
      <c r="N247" s="24"/>
    </row>
    <row r="248" spans="2:14" hidden="1">
      <c r="B248" s="20">
        <f>'Base date '!A235</f>
        <v>42237</v>
      </c>
      <c r="C248" s="21">
        <f>'Base date '!B235</f>
        <v>6</v>
      </c>
      <c r="D248" s="21">
        <f t="shared" si="3"/>
        <v>34</v>
      </c>
      <c r="E248" s="21"/>
      <c r="F248" s="24"/>
      <c r="G248" s="24"/>
      <c r="H248" s="24"/>
      <c r="I248" s="24"/>
      <c r="J248" s="24"/>
      <c r="K248" s="24"/>
      <c r="L248" s="24"/>
      <c r="M248" s="24"/>
      <c r="N248" s="24"/>
    </row>
    <row r="249" spans="2:14" hidden="1">
      <c r="B249" s="20">
        <f>'Base date '!A236</f>
        <v>42238</v>
      </c>
      <c r="C249" s="21">
        <f>'Base date '!B236</f>
        <v>7</v>
      </c>
      <c r="D249" s="21">
        <f t="shared" si="3"/>
        <v>34</v>
      </c>
      <c r="E249" s="21"/>
      <c r="F249" s="24"/>
      <c r="G249" s="24"/>
      <c r="H249" s="24"/>
      <c r="I249" s="24"/>
      <c r="J249" s="24"/>
      <c r="K249" s="24"/>
      <c r="L249" s="24"/>
      <c r="M249" s="24"/>
      <c r="N249" s="24"/>
    </row>
    <row r="250" spans="2:14">
      <c r="B250" s="20">
        <f>'Base date '!A237</f>
        <v>42239</v>
      </c>
      <c r="C250" s="21">
        <f>'Base date '!B237</f>
        <v>1</v>
      </c>
      <c r="D250" s="21">
        <f t="shared" si="3"/>
        <v>35</v>
      </c>
      <c r="E250" s="21">
        <f>SUM(F236:F250)</f>
        <v>0</v>
      </c>
      <c r="F250" s="24"/>
      <c r="G250" s="24"/>
      <c r="H250" s="24"/>
      <c r="I250" s="24"/>
      <c r="J250" s="24"/>
      <c r="K250" s="24"/>
      <c r="L250" s="24"/>
      <c r="M250" s="24"/>
      <c r="N250" s="24"/>
    </row>
    <row r="251" spans="2:14" hidden="1">
      <c r="B251" s="20">
        <f>'Base date '!A238</f>
        <v>42240</v>
      </c>
      <c r="C251" s="21">
        <f>'Base date '!B238</f>
        <v>2</v>
      </c>
      <c r="D251" s="21">
        <f t="shared" si="3"/>
        <v>35</v>
      </c>
      <c r="E251" s="21"/>
      <c r="F251" s="24"/>
      <c r="G251" s="24"/>
      <c r="H251" s="24"/>
      <c r="I251" s="24"/>
      <c r="J251" s="24"/>
      <c r="K251" s="24"/>
      <c r="L251" s="24"/>
      <c r="M251" s="24"/>
      <c r="N251" s="24"/>
    </row>
    <row r="252" spans="2:14" hidden="1">
      <c r="B252" s="20">
        <f>'Base date '!A239</f>
        <v>42241</v>
      </c>
      <c r="C252" s="21">
        <f>'Base date '!B239</f>
        <v>3</v>
      </c>
      <c r="D252" s="21">
        <f t="shared" si="3"/>
        <v>35</v>
      </c>
      <c r="E252" s="21"/>
      <c r="F252" s="24"/>
      <c r="G252" s="24"/>
      <c r="H252" s="24"/>
      <c r="I252" s="24"/>
      <c r="J252" s="24"/>
      <c r="K252" s="24"/>
      <c r="L252" s="24"/>
      <c r="M252" s="24"/>
      <c r="N252" s="24"/>
    </row>
    <row r="253" spans="2:14" hidden="1">
      <c r="B253" s="20">
        <f>'Base date '!A240</f>
        <v>42242</v>
      </c>
      <c r="C253" s="21">
        <f>'Base date '!B240</f>
        <v>4</v>
      </c>
      <c r="D253" s="21">
        <f t="shared" si="3"/>
        <v>35</v>
      </c>
      <c r="E253" s="21"/>
      <c r="F253" s="24"/>
      <c r="G253" s="24"/>
      <c r="H253" s="24"/>
      <c r="I253" s="24"/>
      <c r="J253" s="24"/>
      <c r="K253" s="24"/>
      <c r="L253" s="24"/>
      <c r="M253" s="24"/>
      <c r="N253" s="24"/>
    </row>
    <row r="254" spans="2:14" hidden="1">
      <c r="B254" s="20">
        <f>'Base date '!A241</f>
        <v>42243</v>
      </c>
      <c r="C254" s="21">
        <f>'Base date '!B241</f>
        <v>5</v>
      </c>
      <c r="D254" s="21">
        <f t="shared" si="3"/>
        <v>35</v>
      </c>
      <c r="E254" s="21"/>
      <c r="F254" s="24"/>
      <c r="G254" s="24"/>
      <c r="H254" s="24"/>
      <c r="I254" s="24"/>
      <c r="J254" s="24"/>
      <c r="K254" s="24"/>
      <c r="L254" s="24"/>
      <c r="M254" s="24"/>
      <c r="N254" s="24"/>
    </row>
    <row r="255" spans="2:14" hidden="1">
      <c r="B255" s="20">
        <f>'Base date '!A242</f>
        <v>42244</v>
      </c>
      <c r="C255" s="21">
        <f>'Base date '!B242</f>
        <v>6</v>
      </c>
      <c r="D255" s="21">
        <f t="shared" si="3"/>
        <v>35</v>
      </c>
      <c r="E255" s="21"/>
      <c r="F255" s="24"/>
      <c r="G255" s="24"/>
      <c r="H255" s="24"/>
      <c r="I255" s="24"/>
      <c r="J255" s="24"/>
      <c r="K255" s="24"/>
      <c r="L255" s="24"/>
      <c r="M255" s="24"/>
      <c r="N255" s="24"/>
    </row>
    <row r="256" spans="2:14" hidden="1">
      <c r="B256" s="20">
        <f>'Base date '!A243</f>
        <v>42245</v>
      </c>
      <c r="C256" s="21">
        <f>'Base date '!B243</f>
        <v>7</v>
      </c>
      <c r="D256" s="21">
        <f t="shared" si="3"/>
        <v>35</v>
      </c>
      <c r="E256" s="21"/>
      <c r="F256" s="24"/>
      <c r="G256" s="24"/>
      <c r="H256" s="24"/>
      <c r="I256" s="24"/>
      <c r="J256" s="24"/>
      <c r="K256" s="24"/>
      <c r="L256" s="24"/>
      <c r="M256" s="24"/>
      <c r="N256" s="24"/>
    </row>
    <row r="257" spans="2:14">
      <c r="B257" s="20">
        <f>'Base date '!A244</f>
        <v>42246</v>
      </c>
      <c r="C257" s="21">
        <f>'Base date '!B244</f>
        <v>1</v>
      </c>
      <c r="D257" s="21">
        <f t="shared" si="3"/>
        <v>36</v>
      </c>
      <c r="E257" s="21">
        <f>SUM(F243:F257)</f>
        <v>0</v>
      </c>
      <c r="F257" s="24"/>
      <c r="G257" s="24"/>
      <c r="H257" s="24"/>
      <c r="I257" s="24"/>
      <c r="J257" s="24"/>
      <c r="K257" s="24"/>
      <c r="L257" s="24"/>
      <c r="M257" s="24"/>
      <c r="N257" s="24"/>
    </row>
    <row r="258" spans="2:14" hidden="1">
      <c r="B258" s="20">
        <f>'Base date '!A245</f>
        <v>42247</v>
      </c>
      <c r="C258" s="21">
        <f>'Base date '!B245</f>
        <v>2</v>
      </c>
      <c r="D258" s="21">
        <f t="shared" si="3"/>
        <v>36</v>
      </c>
      <c r="E258" s="21"/>
      <c r="F258" s="24"/>
      <c r="G258" s="24"/>
      <c r="H258" s="24"/>
      <c r="I258" s="24"/>
      <c r="J258" s="24"/>
      <c r="K258" s="24"/>
      <c r="L258" s="24"/>
      <c r="M258" s="24"/>
      <c r="N258" s="24"/>
    </row>
    <row r="259" spans="2:14" hidden="1">
      <c r="B259" s="20">
        <f>'Base date '!A246</f>
        <v>42248</v>
      </c>
      <c r="C259" s="21">
        <f>'Base date '!B246</f>
        <v>3</v>
      </c>
      <c r="D259" s="21">
        <f t="shared" si="3"/>
        <v>36</v>
      </c>
      <c r="E259" s="21"/>
      <c r="F259" s="24"/>
      <c r="G259" s="24"/>
      <c r="H259" s="24"/>
      <c r="I259" s="24"/>
      <c r="J259" s="24"/>
      <c r="K259" s="24"/>
      <c r="L259" s="24"/>
      <c r="M259" s="24"/>
      <c r="N259" s="24"/>
    </row>
    <row r="260" spans="2:14" hidden="1">
      <c r="B260" s="20">
        <f>'Base date '!A247</f>
        <v>42249</v>
      </c>
      <c r="C260" s="21">
        <f>'Base date '!B247</f>
        <v>4</v>
      </c>
      <c r="D260" s="21">
        <f t="shared" si="3"/>
        <v>36</v>
      </c>
      <c r="E260" s="21"/>
      <c r="F260" s="24"/>
      <c r="G260" s="24"/>
      <c r="H260" s="24"/>
      <c r="I260" s="24"/>
      <c r="J260" s="24"/>
      <c r="K260" s="24"/>
      <c r="L260" s="24"/>
      <c r="M260" s="24"/>
      <c r="N260" s="24"/>
    </row>
    <row r="261" spans="2:14" hidden="1">
      <c r="B261" s="20">
        <f>'Base date '!A248</f>
        <v>42250</v>
      </c>
      <c r="C261" s="21">
        <f>'Base date '!B248</f>
        <v>5</v>
      </c>
      <c r="D261" s="21">
        <f t="shared" si="3"/>
        <v>36</v>
      </c>
      <c r="E261" s="21"/>
      <c r="F261" s="24"/>
      <c r="G261" s="24"/>
      <c r="H261" s="24"/>
      <c r="I261" s="24"/>
      <c r="J261" s="24"/>
      <c r="K261" s="24"/>
      <c r="L261" s="24"/>
      <c r="M261" s="24"/>
      <c r="N261" s="24"/>
    </row>
    <row r="262" spans="2:14" hidden="1">
      <c r="B262" s="20">
        <f>'Base date '!A249</f>
        <v>42251</v>
      </c>
      <c r="C262" s="21">
        <f>'Base date '!B249</f>
        <v>6</v>
      </c>
      <c r="D262" s="21">
        <f t="shared" si="3"/>
        <v>36</v>
      </c>
      <c r="E262" s="21"/>
      <c r="F262" s="24"/>
      <c r="G262" s="24"/>
      <c r="H262" s="24"/>
      <c r="I262" s="24"/>
      <c r="J262" s="24"/>
      <c r="K262" s="24"/>
      <c r="L262" s="24"/>
      <c r="M262" s="24"/>
      <c r="N262" s="24"/>
    </row>
    <row r="263" spans="2:14" hidden="1">
      <c r="B263" s="20">
        <f>'Base date '!A250</f>
        <v>42252</v>
      </c>
      <c r="C263" s="21">
        <f>'Base date '!B250</f>
        <v>7</v>
      </c>
      <c r="D263" s="21">
        <f t="shared" si="3"/>
        <v>36</v>
      </c>
      <c r="E263" s="21"/>
      <c r="F263" s="24"/>
      <c r="G263" s="24"/>
      <c r="H263" s="24"/>
      <c r="I263" s="24"/>
      <c r="J263" s="24"/>
      <c r="K263" s="24"/>
      <c r="L263" s="24"/>
      <c r="M263" s="24"/>
      <c r="N263" s="24"/>
    </row>
    <row r="264" spans="2:14">
      <c r="B264" s="20">
        <f>'Base date '!A251</f>
        <v>42253</v>
      </c>
      <c r="C264" s="21">
        <f>'Base date '!B251</f>
        <v>1</v>
      </c>
      <c r="D264" s="21">
        <f t="shared" si="3"/>
        <v>37</v>
      </c>
      <c r="E264" s="21">
        <f>SUM(F250:F264)</f>
        <v>0</v>
      </c>
      <c r="F264" s="24"/>
      <c r="G264" s="24"/>
      <c r="H264" s="24"/>
      <c r="I264" s="24"/>
      <c r="J264" s="24"/>
      <c r="K264" s="24"/>
      <c r="L264" s="24"/>
      <c r="M264" s="24"/>
      <c r="N264" s="24"/>
    </row>
    <row r="265" spans="2:14" hidden="1">
      <c r="B265" s="20">
        <f>'Base date '!A252</f>
        <v>42254</v>
      </c>
      <c r="C265" s="21">
        <f>'Base date '!B252</f>
        <v>2</v>
      </c>
      <c r="D265" s="21">
        <f t="shared" si="3"/>
        <v>37</v>
      </c>
      <c r="E265" s="21"/>
      <c r="F265" s="24"/>
      <c r="G265" s="24"/>
      <c r="H265" s="24"/>
      <c r="I265" s="24"/>
      <c r="J265" s="24"/>
      <c r="K265" s="24"/>
      <c r="L265" s="24"/>
      <c r="M265" s="24"/>
      <c r="N265" s="24"/>
    </row>
    <row r="266" spans="2:14" hidden="1">
      <c r="B266" s="20">
        <f>'Base date '!A253</f>
        <v>42255</v>
      </c>
      <c r="C266" s="21">
        <f>'Base date '!B253</f>
        <v>3</v>
      </c>
      <c r="D266" s="21">
        <f t="shared" si="3"/>
        <v>37</v>
      </c>
      <c r="E266" s="21"/>
      <c r="F266" s="24"/>
      <c r="G266" s="24"/>
      <c r="H266" s="24"/>
      <c r="I266" s="24"/>
      <c r="J266" s="24"/>
      <c r="K266" s="24"/>
      <c r="L266" s="24"/>
      <c r="M266" s="24"/>
      <c r="N266" s="24"/>
    </row>
    <row r="267" spans="2:14" hidden="1">
      <c r="B267" s="20">
        <f>'Base date '!A254</f>
        <v>42256</v>
      </c>
      <c r="C267" s="21">
        <f>'Base date '!B254</f>
        <v>4</v>
      </c>
      <c r="D267" s="21">
        <f t="shared" si="3"/>
        <v>37</v>
      </c>
      <c r="E267" s="21"/>
      <c r="F267" s="24"/>
      <c r="G267" s="24"/>
      <c r="H267" s="24"/>
      <c r="I267" s="24"/>
      <c r="J267" s="24"/>
      <c r="K267" s="24"/>
      <c r="L267" s="24"/>
      <c r="M267" s="24"/>
      <c r="N267" s="24"/>
    </row>
    <row r="268" spans="2:14" hidden="1">
      <c r="B268" s="20">
        <f>'Base date '!A255</f>
        <v>42257</v>
      </c>
      <c r="C268" s="21">
        <f>'Base date '!B255</f>
        <v>5</v>
      </c>
      <c r="D268" s="21">
        <f t="shared" si="3"/>
        <v>37</v>
      </c>
      <c r="E268" s="21"/>
      <c r="F268" s="24"/>
      <c r="G268" s="24"/>
      <c r="H268" s="24"/>
      <c r="I268" s="24"/>
      <c r="J268" s="24"/>
      <c r="K268" s="24"/>
      <c r="L268" s="24"/>
      <c r="M268" s="24"/>
      <c r="N268" s="24"/>
    </row>
    <row r="269" spans="2:14" hidden="1">
      <c r="B269" s="20">
        <f>'Base date '!A256</f>
        <v>42258</v>
      </c>
      <c r="C269" s="21">
        <f>'Base date '!B256</f>
        <v>6</v>
      </c>
      <c r="D269" s="21">
        <f t="shared" si="3"/>
        <v>37</v>
      </c>
      <c r="E269" s="21"/>
      <c r="F269" s="24"/>
      <c r="G269" s="24"/>
      <c r="H269" s="24"/>
      <c r="I269" s="24"/>
      <c r="J269" s="24"/>
      <c r="K269" s="24"/>
      <c r="L269" s="24"/>
      <c r="M269" s="24"/>
      <c r="N269" s="24"/>
    </row>
    <row r="270" spans="2:14" hidden="1">
      <c r="B270" s="20">
        <f>'Base date '!A257</f>
        <v>42259</v>
      </c>
      <c r="C270" s="21">
        <f>'Base date '!B257</f>
        <v>7</v>
      </c>
      <c r="D270" s="21">
        <f t="shared" si="3"/>
        <v>37</v>
      </c>
      <c r="E270" s="21"/>
      <c r="F270" s="24"/>
      <c r="G270" s="24"/>
      <c r="H270" s="24"/>
      <c r="I270" s="24"/>
      <c r="J270" s="24"/>
      <c r="K270" s="24"/>
      <c r="L270" s="24"/>
      <c r="M270" s="24"/>
      <c r="N270" s="24"/>
    </row>
    <row r="271" spans="2:14">
      <c r="B271" s="20">
        <f>'Base date '!A258</f>
        <v>42260</v>
      </c>
      <c r="C271" s="21">
        <f>'Base date '!B258</f>
        <v>1</v>
      </c>
      <c r="D271" s="21">
        <f t="shared" si="3"/>
        <v>38</v>
      </c>
      <c r="E271" s="21">
        <f>SUM(F257:F271)</f>
        <v>0</v>
      </c>
      <c r="F271" s="24"/>
      <c r="G271" s="24"/>
      <c r="H271" s="24"/>
      <c r="I271" s="24"/>
      <c r="J271" s="24"/>
      <c r="K271" s="24"/>
      <c r="L271" s="24"/>
      <c r="M271" s="24"/>
      <c r="N271" s="24"/>
    </row>
    <row r="272" spans="2:14" hidden="1">
      <c r="B272" s="20">
        <f>'Base date '!A259</f>
        <v>42261</v>
      </c>
      <c r="C272" s="21">
        <f>'Base date '!B259</f>
        <v>2</v>
      </c>
      <c r="D272" s="21">
        <f t="shared" si="3"/>
        <v>38</v>
      </c>
      <c r="E272" s="21"/>
      <c r="F272" s="24"/>
      <c r="G272" s="24"/>
      <c r="H272" s="24"/>
      <c r="I272" s="24"/>
      <c r="J272" s="24"/>
      <c r="K272" s="24"/>
      <c r="L272" s="24"/>
      <c r="M272" s="24"/>
      <c r="N272" s="24"/>
    </row>
    <row r="273" spans="2:14" hidden="1">
      <c r="B273" s="20">
        <f>'Base date '!A260</f>
        <v>42262</v>
      </c>
      <c r="C273" s="21">
        <f>'Base date '!B260</f>
        <v>3</v>
      </c>
      <c r="D273" s="21">
        <f t="shared" ref="D273:D336" si="4">WEEKNUM(B273)</f>
        <v>38</v>
      </c>
      <c r="E273" s="21"/>
      <c r="F273" s="24"/>
      <c r="G273" s="24"/>
      <c r="H273" s="24"/>
      <c r="I273" s="24"/>
      <c r="J273" s="24"/>
      <c r="K273" s="24"/>
      <c r="L273" s="24"/>
      <c r="M273" s="24"/>
      <c r="N273" s="24"/>
    </row>
    <row r="274" spans="2:14" hidden="1">
      <c r="B274" s="20">
        <f>'Base date '!A261</f>
        <v>42263</v>
      </c>
      <c r="C274" s="21">
        <f>'Base date '!B261</f>
        <v>4</v>
      </c>
      <c r="D274" s="21">
        <f t="shared" si="4"/>
        <v>38</v>
      </c>
      <c r="E274" s="21"/>
      <c r="F274" s="24"/>
      <c r="G274" s="24"/>
      <c r="H274" s="24"/>
      <c r="I274" s="24"/>
      <c r="J274" s="24"/>
      <c r="K274" s="24"/>
      <c r="L274" s="24"/>
      <c r="M274" s="24"/>
      <c r="N274" s="24"/>
    </row>
    <row r="275" spans="2:14" hidden="1">
      <c r="B275" s="20">
        <f>'Base date '!A262</f>
        <v>42264</v>
      </c>
      <c r="C275" s="21">
        <f>'Base date '!B262</f>
        <v>5</v>
      </c>
      <c r="D275" s="21">
        <f t="shared" si="4"/>
        <v>38</v>
      </c>
      <c r="E275" s="21"/>
      <c r="F275" s="24"/>
      <c r="G275" s="24"/>
      <c r="H275" s="24"/>
      <c r="I275" s="24"/>
      <c r="J275" s="24"/>
      <c r="K275" s="24"/>
      <c r="L275" s="24"/>
      <c r="M275" s="24"/>
      <c r="N275" s="24"/>
    </row>
    <row r="276" spans="2:14" hidden="1">
      <c r="B276" s="20">
        <f>'Base date '!A263</f>
        <v>42265</v>
      </c>
      <c r="C276" s="21">
        <f>'Base date '!B263</f>
        <v>6</v>
      </c>
      <c r="D276" s="21">
        <f t="shared" si="4"/>
        <v>38</v>
      </c>
      <c r="E276" s="21"/>
      <c r="F276" s="24"/>
      <c r="G276" s="24"/>
      <c r="H276" s="24"/>
      <c r="I276" s="24"/>
      <c r="J276" s="24"/>
      <c r="K276" s="24"/>
      <c r="L276" s="24"/>
      <c r="M276" s="24"/>
      <c r="N276" s="24"/>
    </row>
    <row r="277" spans="2:14" hidden="1">
      <c r="B277" s="20">
        <f>'Base date '!A264</f>
        <v>42266</v>
      </c>
      <c r="C277" s="21">
        <f>'Base date '!B264</f>
        <v>7</v>
      </c>
      <c r="D277" s="21">
        <f t="shared" si="4"/>
        <v>38</v>
      </c>
      <c r="E277" s="21"/>
      <c r="F277" s="24"/>
      <c r="G277" s="24"/>
      <c r="H277" s="24"/>
      <c r="I277" s="24"/>
      <c r="J277" s="24"/>
      <c r="K277" s="24"/>
      <c r="L277" s="24"/>
      <c r="M277" s="24"/>
      <c r="N277" s="24"/>
    </row>
    <row r="278" spans="2:14">
      <c r="B278" s="20">
        <f>'Base date '!A265</f>
        <v>42267</v>
      </c>
      <c r="C278" s="21">
        <f>'Base date '!B265</f>
        <v>1</v>
      </c>
      <c r="D278" s="21">
        <f t="shared" si="4"/>
        <v>39</v>
      </c>
      <c r="E278" s="21">
        <f>SUM(F264:F278)</f>
        <v>0</v>
      </c>
      <c r="F278" s="24"/>
      <c r="G278" s="24"/>
      <c r="H278" s="24"/>
      <c r="I278" s="24"/>
      <c r="J278" s="24"/>
      <c r="K278" s="24"/>
      <c r="L278" s="24"/>
      <c r="M278" s="24"/>
      <c r="N278" s="24"/>
    </row>
    <row r="279" spans="2:14" hidden="1">
      <c r="B279" s="20">
        <f>'Base date '!A266</f>
        <v>42268</v>
      </c>
      <c r="C279" s="21">
        <f>'Base date '!B266</f>
        <v>2</v>
      </c>
      <c r="D279" s="21">
        <f t="shared" si="4"/>
        <v>39</v>
      </c>
      <c r="E279" s="21"/>
      <c r="F279" s="24"/>
      <c r="G279" s="24"/>
      <c r="H279" s="24"/>
      <c r="I279" s="24"/>
      <c r="J279" s="24"/>
      <c r="K279" s="24"/>
      <c r="L279" s="24"/>
      <c r="M279" s="24"/>
      <c r="N279" s="24"/>
    </row>
    <row r="280" spans="2:14" hidden="1">
      <c r="B280" s="20">
        <f>'Base date '!A267</f>
        <v>42269</v>
      </c>
      <c r="C280" s="21">
        <f>'Base date '!B267</f>
        <v>3</v>
      </c>
      <c r="D280" s="21">
        <f t="shared" si="4"/>
        <v>39</v>
      </c>
      <c r="E280" s="21"/>
      <c r="F280" s="24"/>
      <c r="G280" s="24"/>
      <c r="H280" s="24"/>
      <c r="I280" s="24"/>
      <c r="J280" s="24"/>
      <c r="K280" s="24"/>
      <c r="L280" s="24"/>
      <c r="M280" s="24"/>
      <c r="N280" s="24"/>
    </row>
    <row r="281" spans="2:14" hidden="1">
      <c r="B281" s="20">
        <f>'Base date '!A268</f>
        <v>42270</v>
      </c>
      <c r="C281" s="21">
        <f>'Base date '!B268</f>
        <v>4</v>
      </c>
      <c r="D281" s="21">
        <f t="shared" si="4"/>
        <v>39</v>
      </c>
      <c r="E281" s="21"/>
      <c r="F281" s="24"/>
      <c r="G281" s="24"/>
      <c r="H281" s="24"/>
      <c r="I281" s="24"/>
      <c r="J281" s="24"/>
      <c r="K281" s="24"/>
      <c r="L281" s="24"/>
      <c r="M281" s="24"/>
      <c r="N281" s="24"/>
    </row>
    <row r="282" spans="2:14" hidden="1">
      <c r="B282" s="20">
        <f>'Base date '!A269</f>
        <v>42271</v>
      </c>
      <c r="C282" s="21">
        <f>'Base date '!B269</f>
        <v>5</v>
      </c>
      <c r="D282" s="21">
        <f t="shared" si="4"/>
        <v>39</v>
      </c>
      <c r="E282" s="21"/>
      <c r="F282" s="24"/>
      <c r="G282" s="24"/>
      <c r="H282" s="24"/>
      <c r="I282" s="24"/>
      <c r="J282" s="24"/>
      <c r="K282" s="24"/>
      <c r="L282" s="24"/>
      <c r="M282" s="24"/>
      <c r="N282" s="24"/>
    </row>
    <row r="283" spans="2:14" hidden="1">
      <c r="B283" s="20">
        <f>'Base date '!A270</f>
        <v>42272</v>
      </c>
      <c r="C283" s="21">
        <f>'Base date '!B270</f>
        <v>6</v>
      </c>
      <c r="D283" s="21">
        <f t="shared" si="4"/>
        <v>39</v>
      </c>
      <c r="E283" s="21"/>
      <c r="F283" s="24"/>
      <c r="G283" s="24"/>
      <c r="H283" s="24"/>
      <c r="I283" s="24"/>
      <c r="J283" s="24"/>
      <c r="K283" s="24"/>
      <c r="L283" s="24"/>
      <c r="M283" s="24"/>
      <c r="N283" s="24"/>
    </row>
    <row r="284" spans="2:14" hidden="1">
      <c r="B284" s="20">
        <f>'Base date '!A271</f>
        <v>42273</v>
      </c>
      <c r="C284" s="21">
        <f>'Base date '!B271</f>
        <v>7</v>
      </c>
      <c r="D284" s="21">
        <f t="shared" si="4"/>
        <v>39</v>
      </c>
      <c r="E284" s="21"/>
      <c r="F284" s="24"/>
      <c r="G284" s="24"/>
      <c r="H284" s="24"/>
      <c r="I284" s="24"/>
      <c r="J284" s="24"/>
      <c r="K284" s="24"/>
      <c r="L284" s="24"/>
      <c r="M284" s="24"/>
      <c r="N284" s="24"/>
    </row>
    <row r="285" spans="2:14">
      <c r="B285" s="20">
        <f>'Base date '!A272</f>
        <v>42274</v>
      </c>
      <c r="C285" s="21">
        <f>'Base date '!B272</f>
        <v>1</v>
      </c>
      <c r="D285" s="21">
        <f t="shared" si="4"/>
        <v>40</v>
      </c>
      <c r="E285" s="21">
        <f>SUM(F271:F285)</f>
        <v>0</v>
      </c>
      <c r="F285" s="24"/>
      <c r="G285" s="24"/>
      <c r="H285" s="24"/>
      <c r="I285" s="24"/>
      <c r="J285" s="24"/>
      <c r="K285" s="24"/>
      <c r="L285" s="24"/>
      <c r="M285" s="24"/>
      <c r="N285" s="24"/>
    </row>
    <row r="286" spans="2:14" hidden="1">
      <c r="B286" s="20">
        <f>'Base date '!A273</f>
        <v>42275</v>
      </c>
      <c r="C286" s="21">
        <f>'Base date '!B273</f>
        <v>2</v>
      </c>
      <c r="D286" s="21">
        <f t="shared" si="4"/>
        <v>40</v>
      </c>
      <c r="E286" s="21"/>
      <c r="F286" s="24"/>
      <c r="G286" s="24"/>
      <c r="H286" s="24"/>
      <c r="I286" s="24"/>
      <c r="J286" s="24"/>
      <c r="K286" s="24"/>
      <c r="L286" s="24"/>
      <c r="M286" s="24"/>
      <c r="N286" s="24"/>
    </row>
    <row r="287" spans="2:14" hidden="1">
      <c r="B287" s="20">
        <f>'Base date '!A274</f>
        <v>42276</v>
      </c>
      <c r="C287" s="21">
        <f>'Base date '!B274</f>
        <v>3</v>
      </c>
      <c r="D287" s="21">
        <f t="shared" si="4"/>
        <v>40</v>
      </c>
      <c r="E287" s="21"/>
      <c r="F287" s="24"/>
      <c r="G287" s="24"/>
      <c r="H287" s="24"/>
      <c r="I287" s="24"/>
      <c r="J287" s="24"/>
      <c r="K287" s="24"/>
      <c r="L287" s="24"/>
      <c r="M287" s="24"/>
      <c r="N287" s="24"/>
    </row>
    <row r="288" spans="2:14" hidden="1">
      <c r="B288" s="20">
        <f>'Base date '!A275</f>
        <v>42277</v>
      </c>
      <c r="C288" s="21">
        <f>'Base date '!B275</f>
        <v>4</v>
      </c>
      <c r="D288" s="21">
        <f t="shared" si="4"/>
        <v>40</v>
      </c>
      <c r="E288" s="21"/>
      <c r="F288" s="24"/>
      <c r="G288" s="24"/>
      <c r="H288" s="24"/>
      <c r="I288" s="24"/>
      <c r="J288" s="24"/>
      <c r="K288" s="24"/>
      <c r="L288" s="24"/>
      <c r="M288" s="24"/>
      <c r="N288" s="24"/>
    </row>
    <row r="289" spans="2:14" hidden="1">
      <c r="B289" s="20">
        <f>'Base date '!A276</f>
        <v>42278</v>
      </c>
      <c r="C289" s="21">
        <f>'Base date '!B276</f>
        <v>5</v>
      </c>
      <c r="D289" s="21">
        <f t="shared" si="4"/>
        <v>40</v>
      </c>
      <c r="E289" s="21"/>
      <c r="F289" s="24"/>
      <c r="G289" s="24"/>
      <c r="H289" s="24"/>
      <c r="I289" s="24"/>
      <c r="J289" s="24"/>
      <c r="K289" s="24"/>
      <c r="L289" s="24"/>
      <c r="M289" s="24"/>
      <c r="N289" s="24"/>
    </row>
    <row r="290" spans="2:14" hidden="1">
      <c r="B290" s="20">
        <f>'Base date '!A277</f>
        <v>42279</v>
      </c>
      <c r="C290" s="21">
        <f>'Base date '!B277</f>
        <v>6</v>
      </c>
      <c r="D290" s="21">
        <f t="shared" si="4"/>
        <v>40</v>
      </c>
      <c r="E290" s="21"/>
      <c r="F290" s="24"/>
      <c r="G290" s="24"/>
      <c r="H290" s="24"/>
      <c r="I290" s="24"/>
      <c r="J290" s="24"/>
      <c r="K290" s="24"/>
      <c r="L290" s="24"/>
      <c r="M290" s="24"/>
      <c r="N290" s="24"/>
    </row>
    <row r="291" spans="2:14" hidden="1">
      <c r="B291" s="20">
        <f>'Base date '!A278</f>
        <v>42280</v>
      </c>
      <c r="C291" s="21">
        <f>'Base date '!B278</f>
        <v>7</v>
      </c>
      <c r="D291" s="21">
        <f t="shared" si="4"/>
        <v>40</v>
      </c>
      <c r="E291" s="21"/>
      <c r="F291" s="24"/>
      <c r="G291" s="24"/>
      <c r="H291" s="24"/>
      <c r="I291" s="24"/>
      <c r="J291" s="24"/>
      <c r="K291" s="24"/>
      <c r="L291" s="24"/>
      <c r="M291" s="24"/>
      <c r="N291" s="24"/>
    </row>
    <row r="292" spans="2:14">
      <c r="B292" s="20">
        <f>'Base date '!A279</f>
        <v>42281</v>
      </c>
      <c r="C292" s="21">
        <f>'Base date '!B279</f>
        <v>1</v>
      </c>
      <c r="D292" s="21">
        <f t="shared" si="4"/>
        <v>41</v>
      </c>
      <c r="E292" s="21">
        <f>SUM(F278:F292)</f>
        <v>0</v>
      </c>
      <c r="F292" s="24"/>
      <c r="G292" s="24"/>
      <c r="H292" s="24"/>
      <c r="I292" s="24"/>
      <c r="J292" s="24"/>
      <c r="K292" s="24"/>
      <c r="L292" s="24"/>
      <c r="M292" s="24"/>
      <c r="N292" s="24"/>
    </row>
    <row r="293" spans="2:14" hidden="1">
      <c r="B293" s="20">
        <f>'Base date '!A280</f>
        <v>42282</v>
      </c>
      <c r="C293" s="21">
        <f>'Base date '!B280</f>
        <v>2</v>
      </c>
      <c r="D293" s="21">
        <f t="shared" si="4"/>
        <v>41</v>
      </c>
      <c r="E293" s="21"/>
      <c r="F293" s="24"/>
      <c r="G293" s="24"/>
      <c r="H293" s="24"/>
      <c r="I293" s="24"/>
      <c r="J293" s="24"/>
      <c r="K293" s="24"/>
      <c r="L293" s="24"/>
      <c r="M293" s="24"/>
      <c r="N293" s="24"/>
    </row>
    <row r="294" spans="2:14" hidden="1">
      <c r="B294" s="20">
        <f>'Base date '!A281</f>
        <v>42283</v>
      </c>
      <c r="C294" s="21">
        <f>'Base date '!B281</f>
        <v>3</v>
      </c>
      <c r="D294" s="21">
        <f t="shared" si="4"/>
        <v>41</v>
      </c>
      <c r="E294" s="21"/>
      <c r="F294" s="24"/>
      <c r="G294" s="24"/>
      <c r="H294" s="24"/>
      <c r="I294" s="24"/>
      <c r="J294" s="24"/>
      <c r="K294" s="24"/>
      <c r="L294" s="24"/>
      <c r="M294" s="24"/>
      <c r="N294" s="24"/>
    </row>
    <row r="295" spans="2:14" hidden="1">
      <c r="B295" s="20">
        <f>'Base date '!A282</f>
        <v>42284</v>
      </c>
      <c r="C295" s="21">
        <f>'Base date '!B282</f>
        <v>4</v>
      </c>
      <c r="D295" s="21">
        <f t="shared" si="4"/>
        <v>41</v>
      </c>
      <c r="E295" s="21"/>
      <c r="F295" s="24"/>
      <c r="G295" s="24"/>
      <c r="H295" s="24"/>
      <c r="I295" s="24"/>
      <c r="J295" s="24"/>
      <c r="K295" s="24"/>
      <c r="L295" s="24"/>
      <c r="M295" s="24"/>
      <c r="N295" s="24"/>
    </row>
    <row r="296" spans="2:14" hidden="1">
      <c r="B296" s="20">
        <f>'Base date '!A283</f>
        <v>42285</v>
      </c>
      <c r="C296" s="21">
        <f>'Base date '!B283</f>
        <v>5</v>
      </c>
      <c r="D296" s="21">
        <f t="shared" si="4"/>
        <v>41</v>
      </c>
      <c r="E296" s="21"/>
      <c r="F296" s="24"/>
      <c r="G296" s="24"/>
      <c r="H296" s="24"/>
      <c r="I296" s="24"/>
      <c r="J296" s="24"/>
      <c r="K296" s="24"/>
      <c r="L296" s="24"/>
      <c r="M296" s="24"/>
      <c r="N296" s="24"/>
    </row>
    <row r="297" spans="2:14" hidden="1">
      <c r="B297" s="20">
        <f>'Base date '!A284</f>
        <v>42286</v>
      </c>
      <c r="C297" s="21">
        <f>'Base date '!B284</f>
        <v>6</v>
      </c>
      <c r="D297" s="21">
        <f t="shared" si="4"/>
        <v>41</v>
      </c>
      <c r="E297" s="21"/>
      <c r="F297" s="24"/>
      <c r="G297" s="24"/>
      <c r="H297" s="24"/>
      <c r="I297" s="24"/>
      <c r="J297" s="24"/>
      <c r="K297" s="24"/>
      <c r="L297" s="24"/>
      <c r="M297" s="24"/>
      <c r="N297" s="24"/>
    </row>
    <row r="298" spans="2:14" hidden="1">
      <c r="B298" s="20">
        <f>'Base date '!A285</f>
        <v>42287</v>
      </c>
      <c r="C298" s="21">
        <f>'Base date '!B285</f>
        <v>7</v>
      </c>
      <c r="D298" s="21">
        <f t="shared" si="4"/>
        <v>41</v>
      </c>
      <c r="E298" s="21"/>
      <c r="F298" s="24"/>
      <c r="G298" s="24"/>
      <c r="H298" s="24"/>
      <c r="I298" s="24"/>
      <c r="J298" s="24"/>
      <c r="K298" s="24"/>
      <c r="L298" s="24"/>
      <c r="M298" s="24"/>
      <c r="N298" s="24"/>
    </row>
    <row r="299" spans="2:14">
      <c r="B299" s="20">
        <f>'Base date '!A286</f>
        <v>42288</v>
      </c>
      <c r="C299" s="21">
        <f>'Base date '!B286</f>
        <v>1</v>
      </c>
      <c r="D299" s="21">
        <f t="shared" si="4"/>
        <v>42</v>
      </c>
      <c r="E299" s="21">
        <f>SUM(F285:F299)</f>
        <v>0</v>
      </c>
      <c r="F299" s="24"/>
      <c r="G299" s="24"/>
      <c r="H299" s="24"/>
      <c r="I299" s="24"/>
      <c r="J299" s="24"/>
      <c r="K299" s="24"/>
      <c r="L299" s="24"/>
      <c r="M299" s="24"/>
      <c r="N299" s="24"/>
    </row>
    <row r="300" spans="2:14" hidden="1">
      <c r="B300" s="20">
        <f>'Base date '!A287</f>
        <v>42289</v>
      </c>
      <c r="C300" s="21">
        <f>'Base date '!B287</f>
        <v>2</v>
      </c>
      <c r="D300" s="21">
        <f t="shared" si="4"/>
        <v>42</v>
      </c>
      <c r="E300" s="21"/>
      <c r="F300" s="24"/>
      <c r="G300" s="24"/>
      <c r="H300" s="24"/>
      <c r="I300" s="24"/>
      <c r="J300" s="24"/>
      <c r="K300" s="24"/>
      <c r="L300" s="24"/>
      <c r="M300" s="24"/>
      <c r="N300" s="24"/>
    </row>
    <row r="301" spans="2:14" hidden="1">
      <c r="B301" s="20">
        <f>'Base date '!A288</f>
        <v>42290</v>
      </c>
      <c r="C301" s="21">
        <f>'Base date '!B288</f>
        <v>3</v>
      </c>
      <c r="D301" s="21">
        <f t="shared" si="4"/>
        <v>42</v>
      </c>
      <c r="E301" s="21"/>
      <c r="F301" s="24"/>
      <c r="G301" s="24"/>
      <c r="H301" s="24"/>
      <c r="I301" s="24"/>
      <c r="J301" s="24"/>
      <c r="K301" s="24"/>
      <c r="L301" s="24"/>
      <c r="M301" s="24"/>
      <c r="N301" s="24"/>
    </row>
    <row r="302" spans="2:14" hidden="1">
      <c r="B302" s="20">
        <f>'Base date '!A289</f>
        <v>42291</v>
      </c>
      <c r="C302" s="21">
        <f>'Base date '!B289</f>
        <v>4</v>
      </c>
      <c r="D302" s="21">
        <f t="shared" si="4"/>
        <v>42</v>
      </c>
      <c r="E302" s="21"/>
      <c r="F302" s="24"/>
      <c r="G302" s="24"/>
      <c r="H302" s="24"/>
      <c r="I302" s="24"/>
      <c r="J302" s="24"/>
      <c r="K302" s="24"/>
      <c r="L302" s="24"/>
      <c r="M302" s="24"/>
      <c r="N302" s="24"/>
    </row>
    <row r="303" spans="2:14" hidden="1">
      <c r="B303" s="20">
        <f>'Base date '!A290</f>
        <v>42292</v>
      </c>
      <c r="C303" s="21">
        <f>'Base date '!B290</f>
        <v>5</v>
      </c>
      <c r="D303" s="21">
        <f t="shared" si="4"/>
        <v>42</v>
      </c>
      <c r="E303" s="21"/>
      <c r="F303" s="24"/>
      <c r="G303" s="24"/>
      <c r="H303" s="24"/>
      <c r="I303" s="24"/>
      <c r="J303" s="24"/>
      <c r="K303" s="24"/>
      <c r="L303" s="24"/>
      <c r="M303" s="24"/>
      <c r="N303" s="24"/>
    </row>
    <row r="304" spans="2:14" hidden="1">
      <c r="B304" s="20">
        <f>'Base date '!A291</f>
        <v>42293</v>
      </c>
      <c r="C304" s="21">
        <f>'Base date '!B291</f>
        <v>6</v>
      </c>
      <c r="D304" s="21">
        <f t="shared" si="4"/>
        <v>42</v>
      </c>
      <c r="E304" s="21"/>
      <c r="F304" s="24"/>
      <c r="G304" s="24"/>
      <c r="H304" s="24"/>
      <c r="I304" s="24"/>
      <c r="J304" s="24"/>
      <c r="K304" s="24"/>
      <c r="L304" s="24"/>
      <c r="M304" s="24"/>
      <c r="N304" s="24"/>
    </row>
    <row r="305" spans="2:14" hidden="1">
      <c r="B305" s="20">
        <f>'Base date '!A292</f>
        <v>42294</v>
      </c>
      <c r="C305" s="21">
        <f>'Base date '!B292</f>
        <v>7</v>
      </c>
      <c r="D305" s="21">
        <f t="shared" si="4"/>
        <v>42</v>
      </c>
      <c r="E305" s="21"/>
      <c r="F305" s="24"/>
      <c r="G305" s="24"/>
      <c r="H305" s="24"/>
      <c r="I305" s="24"/>
      <c r="J305" s="24"/>
      <c r="K305" s="24"/>
      <c r="L305" s="24"/>
      <c r="M305" s="24"/>
      <c r="N305" s="24"/>
    </row>
    <row r="306" spans="2:14">
      <c r="B306" s="20">
        <f>'Base date '!A293</f>
        <v>42295</v>
      </c>
      <c r="C306" s="21">
        <f>'Base date '!B293</f>
        <v>1</v>
      </c>
      <c r="D306" s="21">
        <f t="shared" si="4"/>
        <v>43</v>
      </c>
      <c r="E306" s="21">
        <f>SUM(F292:F306)</f>
        <v>0</v>
      </c>
      <c r="F306" s="24"/>
      <c r="G306" s="24"/>
      <c r="H306" s="24"/>
      <c r="I306" s="24"/>
      <c r="J306" s="24"/>
      <c r="K306" s="24"/>
      <c r="L306" s="24"/>
      <c r="M306" s="24"/>
      <c r="N306" s="24"/>
    </row>
    <row r="307" spans="2:14" hidden="1">
      <c r="B307" s="20">
        <f>'Base date '!A294</f>
        <v>42296</v>
      </c>
      <c r="C307" s="21">
        <f>'Base date '!B294</f>
        <v>2</v>
      </c>
      <c r="D307" s="21">
        <f t="shared" si="4"/>
        <v>43</v>
      </c>
      <c r="E307" s="21"/>
      <c r="F307" s="24"/>
      <c r="G307" s="24"/>
      <c r="H307" s="24"/>
      <c r="I307" s="24"/>
      <c r="J307" s="24"/>
      <c r="K307" s="24"/>
      <c r="L307" s="24"/>
      <c r="M307" s="24"/>
      <c r="N307" s="24"/>
    </row>
    <row r="308" spans="2:14" hidden="1">
      <c r="B308" s="20">
        <f>'Base date '!A295</f>
        <v>42297</v>
      </c>
      <c r="C308" s="21">
        <f>'Base date '!B295</f>
        <v>3</v>
      </c>
      <c r="D308" s="21">
        <f t="shared" si="4"/>
        <v>43</v>
      </c>
      <c r="E308" s="21"/>
      <c r="F308" s="24"/>
      <c r="G308" s="24"/>
      <c r="H308" s="24"/>
      <c r="I308" s="24"/>
      <c r="J308" s="24"/>
      <c r="K308" s="24"/>
      <c r="L308" s="24"/>
      <c r="M308" s="24"/>
      <c r="N308" s="24"/>
    </row>
    <row r="309" spans="2:14" hidden="1">
      <c r="B309" s="20">
        <f>'Base date '!A296</f>
        <v>42298</v>
      </c>
      <c r="C309" s="21">
        <f>'Base date '!B296</f>
        <v>4</v>
      </c>
      <c r="D309" s="21">
        <f t="shared" si="4"/>
        <v>43</v>
      </c>
      <c r="E309" s="21"/>
      <c r="F309" s="24"/>
      <c r="G309" s="24"/>
      <c r="H309" s="24"/>
      <c r="I309" s="24"/>
      <c r="J309" s="24"/>
      <c r="K309" s="24"/>
      <c r="L309" s="24"/>
      <c r="M309" s="24"/>
      <c r="N309" s="24"/>
    </row>
    <row r="310" spans="2:14" hidden="1">
      <c r="B310" s="20">
        <f>'Base date '!A297</f>
        <v>42299</v>
      </c>
      <c r="C310" s="21">
        <f>'Base date '!B297</f>
        <v>5</v>
      </c>
      <c r="D310" s="21">
        <f t="shared" si="4"/>
        <v>43</v>
      </c>
      <c r="E310" s="21"/>
      <c r="F310" s="24"/>
      <c r="G310" s="24"/>
      <c r="H310" s="24"/>
      <c r="I310" s="24"/>
      <c r="J310" s="24"/>
      <c r="K310" s="24"/>
      <c r="L310" s="24"/>
      <c r="M310" s="24"/>
      <c r="N310" s="24"/>
    </row>
    <row r="311" spans="2:14" hidden="1">
      <c r="B311" s="20">
        <f>'Base date '!A298</f>
        <v>42300</v>
      </c>
      <c r="C311" s="21">
        <f>'Base date '!B298</f>
        <v>6</v>
      </c>
      <c r="D311" s="21">
        <f t="shared" si="4"/>
        <v>43</v>
      </c>
      <c r="E311" s="21"/>
      <c r="F311" s="24"/>
      <c r="G311" s="24"/>
      <c r="H311" s="24"/>
      <c r="I311" s="24"/>
      <c r="J311" s="24"/>
      <c r="K311" s="24"/>
      <c r="L311" s="24"/>
      <c r="M311" s="24"/>
      <c r="N311" s="24"/>
    </row>
    <row r="312" spans="2:14" hidden="1">
      <c r="B312" s="20">
        <f>'Base date '!A299</f>
        <v>42301</v>
      </c>
      <c r="C312" s="21">
        <f>'Base date '!B299</f>
        <v>7</v>
      </c>
      <c r="D312" s="21">
        <f t="shared" si="4"/>
        <v>43</v>
      </c>
      <c r="E312" s="21"/>
      <c r="F312" s="24"/>
      <c r="G312" s="24"/>
      <c r="H312" s="24"/>
      <c r="I312" s="24"/>
      <c r="J312" s="24"/>
      <c r="K312" s="24"/>
      <c r="L312" s="24"/>
      <c r="M312" s="24"/>
      <c r="N312" s="24"/>
    </row>
    <row r="313" spans="2:14">
      <c r="B313" s="20">
        <f>'Base date '!A300</f>
        <v>42302</v>
      </c>
      <c r="C313" s="21">
        <f>'Base date '!B300</f>
        <v>1</v>
      </c>
      <c r="D313" s="21">
        <f t="shared" si="4"/>
        <v>44</v>
      </c>
      <c r="E313" s="21">
        <f>SUM(F299:F313)</f>
        <v>0</v>
      </c>
      <c r="F313" s="24"/>
      <c r="G313" s="24"/>
      <c r="H313" s="24"/>
      <c r="I313" s="24"/>
      <c r="J313" s="24"/>
      <c r="K313" s="24"/>
      <c r="L313" s="24"/>
      <c r="M313" s="24"/>
      <c r="N313" s="24"/>
    </row>
    <row r="314" spans="2:14" hidden="1">
      <c r="B314" s="20">
        <f>'Base date '!A301</f>
        <v>42303</v>
      </c>
      <c r="C314" s="21">
        <f>'Base date '!B301</f>
        <v>2</v>
      </c>
      <c r="D314" s="21">
        <f t="shared" si="4"/>
        <v>44</v>
      </c>
      <c r="E314" s="21"/>
      <c r="F314" s="24"/>
      <c r="G314" s="24"/>
      <c r="H314" s="24"/>
      <c r="I314" s="24"/>
      <c r="J314" s="24"/>
      <c r="K314" s="24"/>
      <c r="L314" s="24"/>
      <c r="M314" s="24"/>
      <c r="N314" s="24"/>
    </row>
    <row r="315" spans="2:14" hidden="1">
      <c r="B315" s="20">
        <f>'Base date '!A302</f>
        <v>42304</v>
      </c>
      <c r="C315" s="21">
        <f>'Base date '!B302</f>
        <v>3</v>
      </c>
      <c r="D315" s="21">
        <f t="shared" si="4"/>
        <v>44</v>
      </c>
      <c r="E315" s="21"/>
      <c r="F315" s="24"/>
      <c r="G315" s="24"/>
      <c r="H315" s="24"/>
      <c r="I315" s="24"/>
      <c r="J315" s="24"/>
      <c r="K315" s="24"/>
      <c r="L315" s="24"/>
      <c r="M315" s="24"/>
      <c r="N315" s="24"/>
    </row>
    <row r="316" spans="2:14" hidden="1">
      <c r="B316" s="20">
        <f>'Base date '!A303</f>
        <v>42305</v>
      </c>
      <c r="C316" s="21">
        <f>'Base date '!B303</f>
        <v>4</v>
      </c>
      <c r="D316" s="21">
        <f t="shared" si="4"/>
        <v>44</v>
      </c>
      <c r="E316" s="21"/>
      <c r="F316" s="24"/>
      <c r="G316" s="24"/>
      <c r="H316" s="24"/>
      <c r="I316" s="24"/>
      <c r="J316" s="24"/>
      <c r="K316" s="24"/>
      <c r="L316" s="24"/>
      <c r="M316" s="24"/>
      <c r="N316" s="24"/>
    </row>
    <row r="317" spans="2:14" hidden="1">
      <c r="B317" s="20">
        <f>'Base date '!A304</f>
        <v>42306</v>
      </c>
      <c r="C317" s="21">
        <f>'Base date '!B304</f>
        <v>5</v>
      </c>
      <c r="D317" s="21">
        <f t="shared" si="4"/>
        <v>44</v>
      </c>
      <c r="E317" s="21"/>
      <c r="F317" s="24"/>
      <c r="G317" s="24"/>
      <c r="H317" s="24"/>
      <c r="I317" s="24"/>
      <c r="J317" s="24"/>
      <c r="K317" s="24"/>
      <c r="L317" s="24"/>
      <c r="M317" s="24"/>
      <c r="N317" s="24"/>
    </row>
    <row r="318" spans="2:14" hidden="1">
      <c r="B318" s="20">
        <f>'Base date '!A305</f>
        <v>42307</v>
      </c>
      <c r="C318" s="21">
        <f>'Base date '!B305</f>
        <v>6</v>
      </c>
      <c r="D318" s="21">
        <f t="shared" si="4"/>
        <v>44</v>
      </c>
      <c r="E318" s="21"/>
      <c r="F318" s="24"/>
      <c r="G318" s="24"/>
      <c r="H318" s="24"/>
      <c r="I318" s="24"/>
      <c r="J318" s="24"/>
      <c r="K318" s="24"/>
      <c r="L318" s="24"/>
      <c r="M318" s="24"/>
      <c r="N318" s="24"/>
    </row>
    <row r="319" spans="2:14" hidden="1">
      <c r="B319" s="20">
        <f>'Base date '!A306</f>
        <v>42308</v>
      </c>
      <c r="C319" s="21">
        <f>'Base date '!B306</f>
        <v>7</v>
      </c>
      <c r="D319" s="21">
        <f t="shared" si="4"/>
        <v>44</v>
      </c>
      <c r="E319" s="21"/>
      <c r="F319" s="24"/>
      <c r="G319" s="24"/>
      <c r="H319" s="24"/>
      <c r="I319" s="24"/>
      <c r="J319" s="24"/>
      <c r="K319" s="24"/>
      <c r="L319" s="24"/>
      <c r="M319" s="24"/>
      <c r="N319" s="24"/>
    </row>
    <row r="320" spans="2:14">
      <c r="B320" s="20">
        <f>'Base date '!A307</f>
        <v>42309</v>
      </c>
      <c r="C320" s="21">
        <f>'Base date '!B307</f>
        <v>1</v>
      </c>
      <c r="D320" s="21">
        <f t="shared" si="4"/>
        <v>45</v>
      </c>
      <c r="E320" s="21">
        <f>SUM(F306:F320)</f>
        <v>0</v>
      </c>
      <c r="F320" s="24"/>
      <c r="G320" s="24"/>
      <c r="H320" s="24"/>
      <c r="I320" s="24"/>
      <c r="J320" s="24"/>
      <c r="K320" s="24"/>
      <c r="L320" s="24"/>
      <c r="M320" s="24"/>
      <c r="N320" s="24"/>
    </row>
    <row r="321" spans="2:14" hidden="1">
      <c r="B321" s="20">
        <f>'Base date '!A308</f>
        <v>42310</v>
      </c>
      <c r="C321" s="21">
        <f>'Base date '!B308</f>
        <v>2</v>
      </c>
      <c r="D321" s="21">
        <f t="shared" si="4"/>
        <v>45</v>
      </c>
      <c r="E321" s="21"/>
      <c r="F321" s="24">
        <f>SUBTOTAL(9,G321:N321)</f>
        <v>0</v>
      </c>
      <c r="G321" s="24"/>
      <c r="H321" s="24"/>
      <c r="I321" s="24"/>
      <c r="J321" s="24"/>
      <c r="K321" s="24"/>
      <c r="L321" s="24"/>
      <c r="M321" s="24"/>
      <c r="N321" s="24"/>
    </row>
    <row r="322" spans="2:14" hidden="1">
      <c r="B322" s="20">
        <f>'Base date '!A309</f>
        <v>42311</v>
      </c>
      <c r="C322" s="21">
        <f>'Base date '!B309</f>
        <v>3</v>
      </c>
      <c r="D322" s="21">
        <f t="shared" si="4"/>
        <v>45</v>
      </c>
      <c r="E322" s="21"/>
      <c r="F322" s="24"/>
      <c r="G322" s="24"/>
      <c r="H322" s="24"/>
      <c r="I322" s="24"/>
      <c r="J322" s="24"/>
      <c r="K322" s="24"/>
      <c r="L322" s="24"/>
      <c r="M322" s="24"/>
      <c r="N322" s="24"/>
    </row>
    <row r="323" spans="2:14" hidden="1">
      <c r="B323" s="20">
        <f>'Base date '!A310</f>
        <v>42312</v>
      </c>
      <c r="C323" s="21">
        <f>'Base date '!B310</f>
        <v>4</v>
      </c>
      <c r="D323" s="21">
        <f t="shared" si="4"/>
        <v>45</v>
      </c>
      <c r="E323" s="21"/>
      <c r="F323" s="24"/>
      <c r="G323" s="24"/>
      <c r="H323" s="24"/>
      <c r="I323" s="24"/>
      <c r="J323" s="24"/>
      <c r="K323" s="24"/>
      <c r="L323" s="24"/>
      <c r="M323" s="24"/>
      <c r="N323" s="24"/>
    </row>
    <row r="324" spans="2:14" hidden="1">
      <c r="B324" s="20">
        <f>'Base date '!A311</f>
        <v>42313</v>
      </c>
      <c r="C324" s="21">
        <f>'Base date '!B311</f>
        <v>5</v>
      </c>
      <c r="D324" s="21">
        <f t="shared" si="4"/>
        <v>45</v>
      </c>
      <c r="E324" s="21"/>
      <c r="F324" s="24"/>
      <c r="G324" s="24"/>
      <c r="H324" s="24"/>
      <c r="I324" s="24"/>
      <c r="J324" s="24"/>
      <c r="K324" s="24"/>
      <c r="L324" s="24"/>
      <c r="M324" s="24"/>
      <c r="N324" s="24"/>
    </row>
    <row r="325" spans="2:14" hidden="1">
      <c r="B325" s="20">
        <f>'Base date '!A312</f>
        <v>42314</v>
      </c>
      <c r="C325" s="21">
        <f>'Base date '!B312</f>
        <v>6</v>
      </c>
      <c r="D325" s="21">
        <f t="shared" si="4"/>
        <v>45</v>
      </c>
      <c r="E325" s="21"/>
      <c r="F325" s="24"/>
      <c r="G325" s="24"/>
      <c r="H325" s="24"/>
      <c r="I325" s="24"/>
      <c r="J325" s="24"/>
      <c r="K325" s="24"/>
      <c r="L325" s="24"/>
      <c r="M325" s="24"/>
      <c r="N325" s="24"/>
    </row>
    <row r="326" spans="2:14" hidden="1">
      <c r="B326" s="20">
        <f>'Base date '!A313</f>
        <v>42315</v>
      </c>
      <c r="C326" s="21">
        <f>'Base date '!B313</f>
        <v>7</v>
      </c>
      <c r="D326" s="21">
        <f t="shared" si="4"/>
        <v>45</v>
      </c>
      <c r="E326" s="21"/>
      <c r="F326" s="24"/>
      <c r="G326" s="24"/>
      <c r="H326" s="24"/>
      <c r="I326" s="24"/>
      <c r="J326" s="24"/>
      <c r="K326" s="24"/>
      <c r="L326" s="24"/>
      <c r="M326" s="24"/>
      <c r="N326" s="24"/>
    </row>
    <row r="327" spans="2:14">
      <c r="B327" s="20">
        <f>'Base date '!A314</f>
        <v>42316</v>
      </c>
      <c r="C327" s="21">
        <f>'Base date '!B314</f>
        <v>1</v>
      </c>
      <c r="D327" s="21">
        <f t="shared" si="4"/>
        <v>46</v>
      </c>
      <c r="E327" s="21">
        <f>SUM(F313:F327)</f>
        <v>0</v>
      </c>
      <c r="F327" s="24"/>
      <c r="G327" s="24"/>
      <c r="H327" s="24"/>
      <c r="I327" s="24"/>
      <c r="J327" s="24"/>
      <c r="K327" s="24"/>
      <c r="L327" s="24"/>
      <c r="M327" s="24"/>
      <c r="N327" s="24"/>
    </row>
    <row r="328" spans="2:14" hidden="1">
      <c r="B328" s="20">
        <f>'Base date '!A315</f>
        <v>42317</v>
      </c>
      <c r="C328" s="21">
        <f>'Base date '!B315</f>
        <v>2</v>
      </c>
      <c r="D328" s="21">
        <f t="shared" si="4"/>
        <v>46</v>
      </c>
      <c r="E328" s="21"/>
      <c r="F328" s="24">
        <f>SUBTOTAL(9,G328:N328)</f>
        <v>0</v>
      </c>
      <c r="G328" s="24"/>
      <c r="H328" s="24"/>
      <c r="I328" s="24"/>
      <c r="J328" s="24"/>
      <c r="K328" s="24"/>
      <c r="L328" s="24"/>
      <c r="M328" s="24"/>
      <c r="N328" s="24"/>
    </row>
    <row r="329" spans="2:14" hidden="1">
      <c r="B329" s="20">
        <f>'Base date '!A316</f>
        <v>42318</v>
      </c>
      <c r="C329" s="21">
        <f>'Base date '!B316</f>
        <v>3</v>
      </c>
      <c r="D329" s="21">
        <f t="shared" si="4"/>
        <v>46</v>
      </c>
      <c r="E329" s="21"/>
      <c r="F329" s="24"/>
      <c r="G329" s="24"/>
      <c r="H329" s="24"/>
      <c r="I329" s="24"/>
      <c r="J329" s="24"/>
      <c r="K329" s="24"/>
      <c r="L329" s="24"/>
      <c r="M329" s="24"/>
      <c r="N329" s="24"/>
    </row>
    <row r="330" spans="2:14" hidden="1">
      <c r="B330" s="20">
        <f>'Base date '!A317</f>
        <v>42319</v>
      </c>
      <c r="C330" s="21">
        <f>'Base date '!B317</f>
        <v>4</v>
      </c>
      <c r="D330" s="21">
        <f t="shared" si="4"/>
        <v>46</v>
      </c>
      <c r="E330" s="21"/>
      <c r="F330" s="24"/>
      <c r="G330" s="24"/>
      <c r="H330" s="24"/>
      <c r="I330" s="24"/>
      <c r="J330" s="24"/>
      <c r="K330" s="24"/>
      <c r="L330" s="24"/>
      <c r="M330" s="24"/>
      <c r="N330" s="24"/>
    </row>
    <row r="331" spans="2:14" hidden="1">
      <c r="B331" s="20">
        <f>'Base date '!A318</f>
        <v>42320</v>
      </c>
      <c r="C331" s="21">
        <f>'Base date '!B318</f>
        <v>5</v>
      </c>
      <c r="D331" s="21">
        <f t="shared" si="4"/>
        <v>46</v>
      </c>
      <c r="E331" s="21"/>
      <c r="F331" s="24"/>
      <c r="G331" s="24"/>
      <c r="H331" s="24"/>
      <c r="I331" s="24"/>
      <c r="J331" s="24"/>
      <c r="K331" s="24"/>
      <c r="L331" s="24"/>
      <c r="M331" s="24"/>
      <c r="N331" s="24"/>
    </row>
    <row r="332" spans="2:14" hidden="1">
      <c r="B332" s="20">
        <f>'Base date '!A319</f>
        <v>42321</v>
      </c>
      <c r="C332" s="21">
        <f>'Base date '!B319</f>
        <v>6</v>
      </c>
      <c r="D332" s="21">
        <f t="shared" si="4"/>
        <v>46</v>
      </c>
      <c r="E332" s="21"/>
      <c r="F332" s="24"/>
      <c r="G332" s="24"/>
      <c r="H332" s="24"/>
      <c r="I332" s="24"/>
      <c r="J332" s="24"/>
      <c r="K332" s="24"/>
      <c r="L332" s="24"/>
      <c r="M332" s="24"/>
      <c r="N332" s="24"/>
    </row>
    <row r="333" spans="2:14" hidden="1">
      <c r="B333" s="20">
        <f>'Base date '!A320</f>
        <v>42322</v>
      </c>
      <c r="C333" s="21">
        <f>'Base date '!B320</f>
        <v>7</v>
      </c>
      <c r="D333" s="21">
        <f t="shared" si="4"/>
        <v>46</v>
      </c>
      <c r="E333" s="21"/>
      <c r="F333" s="24"/>
      <c r="G333" s="24"/>
      <c r="H333" s="24"/>
      <c r="I333" s="24"/>
      <c r="J333" s="24"/>
      <c r="K333" s="24"/>
      <c r="L333" s="24"/>
      <c r="M333" s="24"/>
      <c r="N333" s="24"/>
    </row>
    <row r="334" spans="2:14">
      <c r="B334" s="20">
        <f>'Base date '!A321</f>
        <v>42323</v>
      </c>
      <c r="C334" s="21">
        <f>'Base date '!B321</f>
        <v>1</v>
      </c>
      <c r="D334" s="21">
        <f t="shared" si="4"/>
        <v>47</v>
      </c>
      <c r="E334" s="21">
        <f>SUM(F320:F334)</f>
        <v>0</v>
      </c>
      <c r="F334" s="24"/>
      <c r="G334" s="24"/>
      <c r="H334" s="24"/>
      <c r="I334" s="24"/>
      <c r="J334" s="24"/>
      <c r="K334" s="24"/>
      <c r="L334" s="24"/>
      <c r="M334" s="24"/>
      <c r="N334" s="24"/>
    </row>
    <row r="335" spans="2:14" hidden="1">
      <c r="B335" s="20">
        <f>'Base date '!A322</f>
        <v>42324</v>
      </c>
      <c r="C335" s="21">
        <f>'Base date '!B322</f>
        <v>2</v>
      </c>
      <c r="D335" s="21">
        <f t="shared" si="4"/>
        <v>47</v>
      </c>
      <c r="E335" s="21"/>
      <c r="F335" s="24">
        <f>SUBTOTAL(9,G335:N335)</f>
        <v>0</v>
      </c>
      <c r="G335" s="24"/>
      <c r="H335" s="24"/>
      <c r="I335" s="24"/>
      <c r="J335" s="24"/>
      <c r="K335" s="24"/>
      <c r="L335" s="24"/>
      <c r="M335" s="24"/>
      <c r="N335" s="24"/>
    </row>
    <row r="336" spans="2:14" hidden="1">
      <c r="B336" s="20">
        <f>'Base date '!A323</f>
        <v>42325</v>
      </c>
      <c r="C336" s="21">
        <f>'Base date '!B323</f>
        <v>3</v>
      </c>
      <c r="D336" s="21">
        <f t="shared" si="4"/>
        <v>47</v>
      </c>
      <c r="E336" s="21"/>
      <c r="F336" s="24"/>
      <c r="G336" s="24"/>
      <c r="H336" s="24"/>
      <c r="I336" s="24"/>
      <c r="J336" s="24"/>
      <c r="K336" s="24"/>
      <c r="L336" s="24"/>
      <c r="M336" s="24"/>
      <c r="N336" s="24"/>
    </row>
    <row r="337" spans="2:14" hidden="1">
      <c r="B337" s="20">
        <f>'Base date '!A324</f>
        <v>42326</v>
      </c>
      <c r="C337" s="21">
        <f>'Base date '!B324</f>
        <v>4</v>
      </c>
      <c r="D337" s="21">
        <f t="shared" ref="D337:D380" si="5">WEEKNUM(B337)</f>
        <v>47</v>
      </c>
      <c r="E337" s="21"/>
      <c r="F337" s="24"/>
      <c r="G337" s="24"/>
      <c r="H337" s="24"/>
      <c r="I337" s="24"/>
      <c r="J337" s="24"/>
      <c r="K337" s="24"/>
      <c r="L337" s="24"/>
      <c r="M337" s="24"/>
      <c r="N337" s="24"/>
    </row>
    <row r="338" spans="2:14" hidden="1">
      <c r="B338" s="20">
        <f>'Base date '!A325</f>
        <v>42327</v>
      </c>
      <c r="C338" s="21">
        <f>'Base date '!B325</f>
        <v>5</v>
      </c>
      <c r="D338" s="21">
        <f t="shared" si="5"/>
        <v>47</v>
      </c>
      <c r="E338" s="21"/>
      <c r="F338" s="24"/>
      <c r="G338" s="24"/>
      <c r="H338" s="24"/>
      <c r="I338" s="24"/>
      <c r="J338" s="24"/>
      <c r="K338" s="24"/>
      <c r="L338" s="24"/>
      <c r="M338" s="24"/>
      <c r="N338" s="24"/>
    </row>
    <row r="339" spans="2:14" hidden="1">
      <c r="B339" s="20">
        <f>'Base date '!A326</f>
        <v>42328</v>
      </c>
      <c r="C339" s="21">
        <f>'Base date '!B326</f>
        <v>6</v>
      </c>
      <c r="D339" s="21">
        <f t="shared" si="5"/>
        <v>47</v>
      </c>
      <c r="E339" s="21"/>
      <c r="F339" s="24"/>
      <c r="G339" s="24"/>
      <c r="H339" s="24"/>
      <c r="I339" s="24"/>
      <c r="J339" s="24"/>
      <c r="K339" s="24"/>
      <c r="L339" s="24"/>
      <c r="M339" s="24"/>
      <c r="N339" s="24"/>
    </row>
    <row r="340" spans="2:14" hidden="1">
      <c r="B340" s="20">
        <f>'Base date '!A327</f>
        <v>42329</v>
      </c>
      <c r="C340" s="21">
        <f>'Base date '!B327</f>
        <v>7</v>
      </c>
      <c r="D340" s="21">
        <f t="shared" si="5"/>
        <v>47</v>
      </c>
      <c r="E340" s="21"/>
      <c r="F340" s="24"/>
      <c r="G340" s="24"/>
      <c r="H340" s="24"/>
      <c r="I340" s="24"/>
      <c r="J340" s="24"/>
      <c r="K340" s="24"/>
      <c r="L340" s="24"/>
      <c r="M340" s="24"/>
      <c r="N340" s="24"/>
    </row>
    <row r="341" spans="2:14">
      <c r="B341" s="20">
        <f>'Base date '!A328</f>
        <v>42330</v>
      </c>
      <c r="C341" s="21">
        <f>'Base date '!B328</f>
        <v>1</v>
      </c>
      <c r="D341" s="21">
        <f t="shared" si="5"/>
        <v>48</v>
      </c>
      <c r="E341" s="21">
        <f>SUM(F327:F341)</f>
        <v>0</v>
      </c>
      <c r="F341" s="24"/>
      <c r="G341" s="24"/>
      <c r="H341" s="24"/>
      <c r="I341" s="24"/>
      <c r="J341" s="24"/>
      <c r="K341" s="24"/>
      <c r="L341" s="24"/>
      <c r="M341" s="24"/>
      <c r="N341" s="24"/>
    </row>
    <row r="342" spans="2:14" hidden="1">
      <c r="B342" s="20">
        <f>'Base date '!A329</f>
        <v>42331</v>
      </c>
      <c r="C342" s="21">
        <f>'Base date '!B329</f>
        <v>2</v>
      </c>
      <c r="D342" s="21">
        <f t="shared" si="5"/>
        <v>48</v>
      </c>
      <c r="E342" s="21"/>
      <c r="F342" s="24">
        <f>SUBTOTAL(9,G342:N342)</f>
        <v>0</v>
      </c>
      <c r="G342" s="24"/>
      <c r="H342" s="24"/>
      <c r="I342" s="24"/>
      <c r="J342" s="24"/>
      <c r="K342" s="24"/>
      <c r="L342" s="24"/>
      <c r="M342" s="24"/>
      <c r="N342" s="24"/>
    </row>
    <row r="343" spans="2:14" hidden="1">
      <c r="B343" s="20">
        <f>'Base date '!A330</f>
        <v>42332</v>
      </c>
      <c r="C343" s="21">
        <f>'Base date '!B330</f>
        <v>3</v>
      </c>
      <c r="D343" s="21">
        <f t="shared" si="5"/>
        <v>48</v>
      </c>
      <c r="E343" s="21"/>
      <c r="F343" s="24"/>
      <c r="G343" s="24"/>
      <c r="H343" s="24"/>
      <c r="I343" s="24"/>
      <c r="J343" s="24"/>
      <c r="K343" s="24"/>
      <c r="L343" s="24"/>
      <c r="M343" s="24"/>
      <c r="N343" s="24"/>
    </row>
    <row r="344" spans="2:14" hidden="1">
      <c r="B344" s="20">
        <f>'Base date '!A331</f>
        <v>42333</v>
      </c>
      <c r="C344" s="21">
        <f>'Base date '!B331</f>
        <v>4</v>
      </c>
      <c r="D344" s="21">
        <f t="shared" si="5"/>
        <v>48</v>
      </c>
      <c r="E344" s="21"/>
      <c r="F344" s="24"/>
      <c r="G344" s="24"/>
      <c r="H344" s="24"/>
      <c r="I344" s="24"/>
      <c r="J344" s="24"/>
      <c r="K344" s="24"/>
      <c r="L344" s="24"/>
      <c r="M344" s="24"/>
      <c r="N344" s="24"/>
    </row>
    <row r="345" spans="2:14" hidden="1">
      <c r="B345" s="20">
        <f>'Base date '!A332</f>
        <v>42334</v>
      </c>
      <c r="C345" s="21">
        <f>'Base date '!B332</f>
        <v>5</v>
      </c>
      <c r="D345" s="21">
        <f t="shared" si="5"/>
        <v>48</v>
      </c>
      <c r="E345" s="21"/>
      <c r="F345" s="24"/>
      <c r="G345" s="24"/>
      <c r="H345" s="24"/>
      <c r="I345" s="24"/>
      <c r="J345" s="24"/>
      <c r="K345" s="24"/>
      <c r="L345" s="24"/>
      <c r="M345" s="24"/>
      <c r="N345" s="24"/>
    </row>
    <row r="346" spans="2:14" hidden="1">
      <c r="B346" s="20">
        <f>'Base date '!A333</f>
        <v>42335</v>
      </c>
      <c r="C346" s="21">
        <f>'Base date '!B333</f>
        <v>6</v>
      </c>
      <c r="D346" s="21">
        <f t="shared" si="5"/>
        <v>48</v>
      </c>
      <c r="E346" s="21"/>
      <c r="F346" s="24"/>
      <c r="G346" s="24"/>
      <c r="H346" s="24"/>
      <c r="I346" s="24"/>
      <c r="J346" s="24"/>
      <c r="K346" s="24"/>
      <c r="L346" s="24"/>
      <c r="M346" s="24"/>
      <c r="N346" s="24"/>
    </row>
    <row r="347" spans="2:14" hidden="1">
      <c r="B347" s="20">
        <f>'Base date '!A334</f>
        <v>42336</v>
      </c>
      <c r="C347" s="21">
        <f>'Base date '!B334</f>
        <v>7</v>
      </c>
      <c r="D347" s="21">
        <f t="shared" si="5"/>
        <v>48</v>
      </c>
      <c r="E347" s="21"/>
      <c r="F347" s="24"/>
      <c r="G347" s="24"/>
      <c r="H347" s="24"/>
      <c r="I347" s="24"/>
      <c r="J347" s="24"/>
      <c r="K347" s="24"/>
      <c r="L347" s="24"/>
      <c r="M347" s="24"/>
      <c r="N347" s="24"/>
    </row>
    <row r="348" spans="2:14">
      <c r="B348" s="20">
        <f>'Base date '!A335</f>
        <v>42337</v>
      </c>
      <c r="C348" s="21">
        <f>'Base date '!B335</f>
        <v>1</v>
      </c>
      <c r="D348" s="21">
        <f t="shared" si="5"/>
        <v>49</v>
      </c>
      <c r="E348" s="21">
        <f>SUM(F334:F348)</f>
        <v>0</v>
      </c>
      <c r="F348" s="24"/>
      <c r="G348" s="24"/>
      <c r="H348" s="24"/>
      <c r="I348" s="24"/>
      <c r="J348" s="24"/>
      <c r="K348" s="24"/>
      <c r="L348" s="24"/>
      <c r="M348" s="24"/>
      <c r="N348" s="24"/>
    </row>
    <row r="349" spans="2:14" hidden="1">
      <c r="B349" s="20">
        <f>'Base date '!A336</f>
        <v>42338</v>
      </c>
      <c r="C349" s="21">
        <f>'Base date '!B336</f>
        <v>2</v>
      </c>
      <c r="D349" s="21">
        <f t="shared" si="5"/>
        <v>49</v>
      </c>
      <c r="E349" s="21"/>
      <c r="F349" s="24">
        <f>SUBTOTAL(9,G349:N349)</f>
        <v>0</v>
      </c>
      <c r="G349" s="24"/>
      <c r="H349" s="24"/>
      <c r="I349" s="24"/>
      <c r="J349" s="24"/>
      <c r="K349" s="24"/>
      <c r="L349" s="24"/>
      <c r="M349" s="24"/>
      <c r="N349" s="24"/>
    </row>
    <row r="350" spans="2:14" hidden="1">
      <c r="B350" s="20">
        <f>'Base date '!A337</f>
        <v>42339</v>
      </c>
      <c r="C350" s="21">
        <f>'Base date '!B337</f>
        <v>3</v>
      </c>
      <c r="D350" s="21">
        <f t="shared" si="5"/>
        <v>49</v>
      </c>
      <c r="E350" s="21"/>
      <c r="F350" s="24"/>
      <c r="G350" s="24"/>
      <c r="H350" s="24"/>
      <c r="I350" s="24"/>
      <c r="J350" s="24"/>
      <c r="K350" s="24"/>
      <c r="L350" s="24"/>
      <c r="M350" s="24"/>
      <c r="N350" s="24"/>
    </row>
    <row r="351" spans="2:14" hidden="1">
      <c r="B351" s="20">
        <f>'Base date '!A338</f>
        <v>42340</v>
      </c>
      <c r="C351" s="21">
        <f>'Base date '!B338</f>
        <v>4</v>
      </c>
      <c r="D351" s="21">
        <f t="shared" si="5"/>
        <v>49</v>
      </c>
      <c r="E351" s="21"/>
      <c r="F351" s="24"/>
      <c r="G351" s="24"/>
      <c r="H351" s="24"/>
      <c r="I351" s="24"/>
      <c r="J351" s="24"/>
      <c r="K351" s="24"/>
      <c r="L351" s="24"/>
      <c r="M351" s="24"/>
      <c r="N351" s="24"/>
    </row>
    <row r="352" spans="2:14" hidden="1">
      <c r="B352" s="20">
        <f>'Base date '!A339</f>
        <v>42341</v>
      </c>
      <c r="C352" s="21">
        <f>'Base date '!B339</f>
        <v>5</v>
      </c>
      <c r="D352" s="21">
        <f t="shared" si="5"/>
        <v>49</v>
      </c>
      <c r="E352" s="21"/>
      <c r="F352" s="24"/>
      <c r="G352" s="24"/>
      <c r="H352" s="24"/>
      <c r="I352" s="24"/>
      <c r="J352" s="24"/>
      <c r="K352" s="24"/>
      <c r="L352" s="24"/>
      <c r="M352" s="24"/>
      <c r="N352" s="24"/>
    </row>
    <row r="353" spans="2:14" hidden="1">
      <c r="B353" s="20">
        <f>'Base date '!A340</f>
        <v>42342</v>
      </c>
      <c r="C353" s="21">
        <f>'Base date '!B340</f>
        <v>6</v>
      </c>
      <c r="D353" s="21">
        <f t="shared" si="5"/>
        <v>49</v>
      </c>
      <c r="E353" s="21"/>
      <c r="F353" s="24"/>
      <c r="G353" s="24"/>
      <c r="H353" s="24"/>
      <c r="I353" s="24"/>
      <c r="J353" s="24"/>
      <c r="K353" s="24"/>
      <c r="L353" s="24"/>
      <c r="M353" s="24"/>
      <c r="N353" s="24"/>
    </row>
    <row r="354" spans="2:14" hidden="1">
      <c r="B354" s="20">
        <f>'Base date '!A341</f>
        <v>42343</v>
      </c>
      <c r="C354" s="21">
        <f>'Base date '!B341</f>
        <v>7</v>
      </c>
      <c r="D354" s="21">
        <f t="shared" si="5"/>
        <v>49</v>
      </c>
      <c r="E354" s="21"/>
      <c r="F354" s="24"/>
      <c r="G354" s="24"/>
      <c r="H354" s="24"/>
      <c r="I354" s="24"/>
      <c r="J354" s="24"/>
      <c r="K354" s="24"/>
      <c r="L354" s="24"/>
      <c r="M354" s="24"/>
      <c r="N354" s="24"/>
    </row>
    <row r="355" spans="2:14">
      <c r="B355" s="20">
        <f>'Base date '!A342</f>
        <v>42344</v>
      </c>
      <c r="C355" s="21">
        <f>'Base date '!B342</f>
        <v>1</v>
      </c>
      <c r="D355" s="21">
        <f t="shared" si="5"/>
        <v>50</v>
      </c>
      <c r="E355" s="21">
        <f>SUM(F341:F355)</f>
        <v>0</v>
      </c>
      <c r="F355" s="24"/>
      <c r="G355" s="24"/>
      <c r="H355" s="24"/>
      <c r="I355" s="24"/>
      <c r="J355" s="24"/>
      <c r="K355" s="24"/>
      <c r="L355" s="24"/>
      <c r="M355" s="24"/>
      <c r="N355" s="24"/>
    </row>
    <row r="356" spans="2:14" hidden="1">
      <c r="B356" s="20">
        <f>'Base date '!A343</f>
        <v>42345</v>
      </c>
      <c r="C356" s="21">
        <f>'Base date '!B343</f>
        <v>2</v>
      </c>
      <c r="D356" s="21">
        <f t="shared" si="5"/>
        <v>50</v>
      </c>
      <c r="E356" s="21"/>
      <c r="F356" s="24">
        <f>SUBTOTAL(9,G356:N356)</f>
        <v>0</v>
      </c>
      <c r="G356" s="24"/>
      <c r="H356" s="24"/>
      <c r="I356" s="24"/>
      <c r="J356" s="24"/>
      <c r="K356" s="24"/>
      <c r="L356" s="24"/>
      <c r="M356" s="24"/>
      <c r="N356" s="24"/>
    </row>
    <row r="357" spans="2:14" hidden="1">
      <c r="B357" s="20">
        <f>'Base date '!A344</f>
        <v>42346</v>
      </c>
      <c r="C357" s="21">
        <f>'Base date '!B344</f>
        <v>3</v>
      </c>
      <c r="D357" s="21">
        <f t="shared" si="5"/>
        <v>50</v>
      </c>
      <c r="E357" s="21"/>
      <c r="F357" s="24"/>
      <c r="G357" s="24"/>
      <c r="H357" s="24"/>
      <c r="I357" s="24"/>
      <c r="J357" s="24"/>
      <c r="K357" s="24"/>
      <c r="L357" s="24"/>
      <c r="M357" s="24"/>
      <c r="N357" s="24"/>
    </row>
    <row r="358" spans="2:14" hidden="1">
      <c r="B358" s="20">
        <f>'Base date '!A345</f>
        <v>42347</v>
      </c>
      <c r="C358" s="21">
        <f>'Base date '!B345</f>
        <v>4</v>
      </c>
      <c r="D358" s="21">
        <f t="shared" si="5"/>
        <v>50</v>
      </c>
      <c r="E358" s="21"/>
      <c r="F358" s="24"/>
      <c r="G358" s="24"/>
      <c r="H358" s="24"/>
      <c r="I358" s="24"/>
      <c r="J358" s="24"/>
      <c r="K358" s="24"/>
      <c r="L358" s="24"/>
      <c r="M358" s="24"/>
      <c r="N358" s="24"/>
    </row>
    <row r="359" spans="2:14" hidden="1">
      <c r="B359" s="20">
        <f>'Base date '!A346</f>
        <v>42348</v>
      </c>
      <c r="C359" s="21">
        <f>'Base date '!B346</f>
        <v>5</v>
      </c>
      <c r="D359" s="21">
        <f t="shared" si="5"/>
        <v>50</v>
      </c>
      <c r="E359" s="21"/>
      <c r="F359" s="24"/>
      <c r="G359" s="24"/>
      <c r="H359" s="24"/>
      <c r="I359" s="24"/>
      <c r="J359" s="24"/>
      <c r="K359" s="24"/>
      <c r="L359" s="24"/>
      <c r="M359" s="24"/>
      <c r="N359" s="24"/>
    </row>
    <row r="360" spans="2:14" hidden="1">
      <c r="B360" s="20">
        <f>'Base date '!A347</f>
        <v>42349</v>
      </c>
      <c r="C360" s="21">
        <f>'Base date '!B347</f>
        <v>6</v>
      </c>
      <c r="D360" s="21">
        <f t="shared" si="5"/>
        <v>50</v>
      </c>
      <c r="E360" s="21"/>
      <c r="F360" s="24"/>
      <c r="G360" s="24"/>
      <c r="H360" s="24"/>
      <c r="I360" s="24"/>
      <c r="J360" s="24"/>
      <c r="K360" s="24"/>
      <c r="L360" s="24"/>
      <c r="M360" s="24"/>
      <c r="N360" s="24"/>
    </row>
    <row r="361" spans="2:14" hidden="1">
      <c r="B361" s="20">
        <f>'Base date '!A348</f>
        <v>42350</v>
      </c>
      <c r="C361" s="21">
        <f>'Base date '!B348</f>
        <v>7</v>
      </c>
      <c r="D361" s="21">
        <f t="shared" si="5"/>
        <v>50</v>
      </c>
      <c r="E361" s="21"/>
      <c r="F361" s="24"/>
      <c r="G361" s="24"/>
      <c r="H361" s="24"/>
      <c r="I361" s="24"/>
      <c r="J361" s="24"/>
      <c r="K361" s="24"/>
      <c r="L361" s="24"/>
      <c r="M361" s="24"/>
      <c r="N361" s="24"/>
    </row>
    <row r="362" spans="2:14">
      <c r="B362" s="20">
        <f>'Base date '!A349</f>
        <v>42351</v>
      </c>
      <c r="C362" s="21">
        <f>'Base date '!B349</f>
        <v>1</v>
      </c>
      <c r="D362" s="21">
        <f t="shared" si="5"/>
        <v>51</v>
      </c>
      <c r="E362" s="21">
        <f>SUM(F348:F362)</f>
        <v>0</v>
      </c>
      <c r="F362" s="24"/>
      <c r="G362" s="24"/>
      <c r="H362" s="24"/>
      <c r="I362" s="24"/>
      <c r="J362" s="24"/>
      <c r="K362" s="24"/>
      <c r="L362" s="24"/>
      <c r="M362" s="24"/>
      <c r="N362" s="24"/>
    </row>
    <row r="363" spans="2:14" hidden="1">
      <c r="B363" s="20">
        <f>'Base date '!A350</f>
        <v>42352</v>
      </c>
      <c r="C363" s="21">
        <f>'Base date '!B350</f>
        <v>2</v>
      </c>
      <c r="D363" s="21">
        <f t="shared" si="5"/>
        <v>51</v>
      </c>
      <c r="E363" s="21"/>
      <c r="F363" s="24">
        <f>SUBTOTAL(9,G363:N363)</f>
        <v>0</v>
      </c>
      <c r="G363" s="24"/>
      <c r="H363" s="24"/>
      <c r="I363" s="24"/>
      <c r="J363" s="24"/>
      <c r="K363" s="24"/>
      <c r="L363" s="24"/>
      <c r="M363" s="24"/>
      <c r="N363" s="24"/>
    </row>
    <row r="364" spans="2:14" hidden="1">
      <c r="B364" s="20">
        <f>'Base date '!A351</f>
        <v>42353</v>
      </c>
      <c r="C364" s="21">
        <f>'Base date '!B351</f>
        <v>3</v>
      </c>
      <c r="D364" s="21">
        <f t="shared" si="5"/>
        <v>51</v>
      </c>
      <c r="E364" s="21"/>
      <c r="F364" s="24"/>
      <c r="G364" s="24"/>
      <c r="H364" s="24"/>
      <c r="I364" s="24"/>
      <c r="J364" s="24"/>
      <c r="K364" s="24"/>
      <c r="L364" s="24"/>
      <c r="M364" s="24"/>
      <c r="N364" s="24"/>
    </row>
    <row r="365" spans="2:14" hidden="1">
      <c r="B365" s="20">
        <f>'Base date '!A352</f>
        <v>42354</v>
      </c>
      <c r="C365" s="21">
        <f>'Base date '!B352</f>
        <v>4</v>
      </c>
      <c r="D365" s="21">
        <f t="shared" si="5"/>
        <v>51</v>
      </c>
      <c r="E365" s="21"/>
      <c r="F365" s="24"/>
      <c r="G365" s="24"/>
      <c r="H365" s="24"/>
      <c r="I365" s="24"/>
      <c r="J365" s="24"/>
      <c r="K365" s="24"/>
      <c r="L365" s="24"/>
      <c r="M365" s="24"/>
      <c r="N365" s="24"/>
    </row>
    <row r="366" spans="2:14" hidden="1">
      <c r="B366" s="20">
        <f>'Base date '!A353</f>
        <v>42355</v>
      </c>
      <c r="C366" s="21">
        <f>'Base date '!B353</f>
        <v>5</v>
      </c>
      <c r="D366" s="21">
        <f t="shared" si="5"/>
        <v>51</v>
      </c>
      <c r="E366" s="21"/>
      <c r="F366" s="24"/>
      <c r="G366" s="24"/>
      <c r="H366" s="24"/>
      <c r="I366" s="24"/>
      <c r="J366" s="24"/>
      <c r="K366" s="24"/>
      <c r="L366" s="24"/>
      <c r="M366" s="24"/>
      <c r="N366" s="24"/>
    </row>
    <row r="367" spans="2:14" hidden="1">
      <c r="B367" s="20">
        <f>'Base date '!A354</f>
        <v>42356</v>
      </c>
      <c r="C367" s="21">
        <f>'Base date '!B354</f>
        <v>6</v>
      </c>
      <c r="D367" s="21">
        <f t="shared" si="5"/>
        <v>51</v>
      </c>
      <c r="E367" s="21"/>
      <c r="F367" s="24"/>
      <c r="G367" s="24"/>
      <c r="H367" s="24"/>
      <c r="I367" s="24"/>
      <c r="J367" s="24"/>
      <c r="K367" s="24"/>
      <c r="L367" s="24"/>
      <c r="M367" s="24"/>
      <c r="N367" s="24"/>
    </row>
    <row r="368" spans="2:14" hidden="1">
      <c r="B368" s="20">
        <f>'Base date '!A355</f>
        <v>42357</v>
      </c>
      <c r="C368" s="21">
        <f>'Base date '!B355</f>
        <v>7</v>
      </c>
      <c r="D368" s="21">
        <f t="shared" si="5"/>
        <v>51</v>
      </c>
      <c r="E368" s="21"/>
      <c r="F368" s="24"/>
      <c r="G368" s="24"/>
      <c r="H368" s="24"/>
      <c r="I368" s="24"/>
      <c r="J368" s="24"/>
      <c r="K368" s="24"/>
      <c r="L368" s="24"/>
      <c r="M368" s="24"/>
      <c r="N368" s="24"/>
    </row>
    <row r="369" spans="2:14">
      <c r="B369" s="20">
        <f>'Base date '!A356</f>
        <v>42358</v>
      </c>
      <c r="C369" s="21">
        <f>'Base date '!B356</f>
        <v>1</v>
      </c>
      <c r="D369" s="21">
        <f t="shared" si="5"/>
        <v>52</v>
      </c>
      <c r="E369" s="21">
        <f>SUM(F355:F369)</f>
        <v>0</v>
      </c>
      <c r="F369" s="24"/>
      <c r="G369" s="24"/>
      <c r="H369" s="24"/>
      <c r="I369" s="24"/>
      <c r="J369" s="24"/>
      <c r="K369" s="24"/>
      <c r="L369" s="24"/>
      <c r="M369" s="24"/>
      <c r="N369" s="24"/>
    </row>
    <row r="370" spans="2:14" hidden="1">
      <c r="B370" s="20">
        <f>'Base date '!A357</f>
        <v>42359</v>
      </c>
      <c r="C370" s="21">
        <f>'Base date '!B357</f>
        <v>2</v>
      </c>
      <c r="D370" s="21">
        <f t="shared" si="5"/>
        <v>52</v>
      </c>
      <c r="E370" s="21"/>
      <c r="F370" s="24">
        <f>SUBTOTAL(9,G370:N370)</f>
        <v>0</v>
      </c>
      <c r="G370" s="24"/>
      <c r="H370" s="24"/>
      <c r="I370" s="24"/>
      <c r="J370" s="24"/>
      <c r="K370" s="24"/>
      <c r="L370" s="24"/>
      <c r="M370" s="24"/>
      <c r="N370" s="24"/>
    </row>
    <row r="371" spans="2:14" hidden="1">
      <c r="B371" s="20">
        <f>'Base date '!A358</f>
        <v>42360</v>
      </c>
      <c r="C371" s="21">
        <f>'Base date '!B358</f>
        <v>3</v>
      </c>
      <c r="D371" s="21">
        <f t="shared" si="5"/>
        <v>52</v>
      </c>
      <c r="E371" s="21"/>
      <c r="F371" s="24"/>
      <c r="G371" s="24"/>
      <c r="H371" s="24"/>
      <c r="I371" s="24"/>
      <c r="J371" s="24"/>
      <c r="K371" s="24"/>
      <c r="L371" s="24"/>
      <c r="M371" s="24"/>
      <c r="N371" s="24"/>
    </row>
    <row r="372" spans="2:14" hidden="1">
      <c r="B372" s="20">
        <f>'Base date '!A359</f>
        <v>42361</v>
      </c>
      <c r="C372" s="21">
        <f>'Base date '!B359</f>
        <v>4</v>
      </c>
      <c r="D372" s="21">
        <f t="shared" si="5"/>
        <v>52</v>
      </c>
      <c r="E372" s="21"/>
      <c r="F372" s="24"/>
      <c r="G372" s="24"/>
      <c r="H372" s="24"/>
      <c r="I372" s="24"/>
      <c r="J372" s="24"/>
      <c r="K372" s="24"/>
      <c r="L372" s="24"/>
      <c r="M372" s="24"/>
      <c r="N372" s="24"/>
    </row>
    <row r="373" spans="2:14" hidden="1">
      <c r="B373" s="20">
        <f>'Base date '!A360</f>
        <v>42362</v>
      </c>
      <c r="C373" s="21">
        <f>'Base date '!B360</f>
        <v>5</v>
      </c>
      <c r="D373" s="21">
        <f t="shared" si="5"/>
        <v>52</v>
      </c>
      <c r="E373" s="21"/>
      <c r="F373" s="24"/>
      <c r="G373" s="24"/>
      <c r="H373" s="24"/>
      <c r="I373" s="24"/>
      <c r="J373" s="24"/>
      <c r="K373" s="24"/>
      <c r="L373" s="24"/>
      <c r="M373" s="24"/>
      <c r="N373" s="24"/>
    </row>
    <row r="374" spans="2:14" hidden="1">
      <c r="B374" s="20">
        <f>'Base date '!A361</f>
        <v>42363</v>
      </c>
      <c r="C374" s="21">
        <f>'Base date '!B361</f>
        <v>6</v>
      </c>
      <c r="D374" s="21">
        <f t="shared" si="5"/>
        <v>52</v>
      </c>
      <c r="E374" s="21"/>
      <c r="F374" s="24"/>
      <c r="G374" s="24"/>
      <c r="H374" s="24"/>
      <c r="I374" s="24"/>
      <c r="J374" s="24"/>
      <c r="K374" s="24"/>
      <c r="L374" s="24"/>
      <c r="M374" s="24"/>
      <c r="N374" s="24"/>
    </row>
    <row r="375" spans="2:14" hidden="1">
      <c r="B375" s="20">
        <f>'Base date '!A362</f>
        <v>42364</v>
      </c>
      <c r="C375" s="21">
        <f>'Base date '!B362</f>
        <v>7</v>
      </c>
      <c r="D375" s="21">
        <f t="shared" si="5"/>
        <v>52</v>
      </c>
      <c r="E375" s="21"/>
      <c r="F375" s="24"/>
      <c r="G375" s="24"/>
      <c r="H375" s="24"/>
      <c r="I375" s="24"/>
      <c r="J375" s="24"/>
      <c r="K375" s="24"/>
      <c r="L375" s="24"/>
      <c r="M375" s="24"/>
      <c r="N375" s="24"/>
    </row>
    <row r="376" spans="2:14">
      <c r="B376" s="20">
        <f>'Base date '!A363</f>
        <v>42365</v>
      </c>
      <c r="C376" s="21">
        <f>'Base date '!B363</f>
        <v>1</v>
      </c>
      <c r="D376" s="21">
        <f t="shared" si="5"/>
        <v>53</v>
      </c>
      <c r="E376" s="21">
        <f>SUM(F362:F376)</f>
        <v>0</v>
      </c>
      <c r="F376" s="24"/>
      <c r="G376" s="24"/>
      <c r="H376" s="24"/>
      <c r="I376" s="24"/>
      <c r="J376" s="24"/>
      <c r="K376" s="24"/>
      <c r="L376" s="24"/>
      <c r="M376" s="24"/>
      <c r="N376" s="24"/>
    </row>
    <row r="377" spans="2:14" hidden="1">
      <c r="B377" s="20">
        <f>'Base date '!A364</f>
        <v>42366</v>
      </c>
      <c r="C377" s="21">
        <f>'Base date '!B364</f>
        <v>2</v>
      </c>
      <c r="D377" s="21">
        <f t="shared" si="5"/>
        <v>53</v>
      </c>
      <c r="E377" s="21"/>
      <c r="F377" s="24">
        <f>SUBTOTAL(9,G377:N377)</f>
        <v>0</v>
      </c>
      <c r="G377" s="24"/>
      <c r="H377" s="24"/>
      <c r="I377" s="24"/>
      <c r="J377" s="24"/>
      <c r="K377" s="24"/>
      <c r="L377" s="24"/>
      <c r="M377" s="24"/>
      <c r="N377" s="24"/>
    </row>
    <row r="378" spans="2:14" hidden="1">
      <c r="B378" s="20">
        <f>'Base date '!A365</f>
        <v>42367</v>
      </c>
      <c r="C378" s="21">
        <f>'Base date '!B365</f>
        <v>3</v>
      </c>
      <c r="D378" s="21">
        <f t="shared" si="5"/>
        <v>53</v>
      </c>
      <c r="E378" s="21"/>
      <c r="F378" s="24"/>
      <c r="G378" s="24"/>
      <c r="H378" s="24"/>
      <c r="I378" s="24"/>
      <c r="J378" s="24"/>
      <c r="K378" s="24"/>
      <c r="L378" s="24"/>
      <c r="M378" s="24"/>
      <c r="N378" s="24"/>
    </row>
    <row r="379" spans="2:14" hidden="1">
      <c r="B379" s="20">
        <f>'Base date '!A366</f>
        <v>42368</v>
      </c>
      <c r="C379" s="21">
        <f>'Base date '!B366</f>
        <v>4</v>
      </c>
      <c r="D379" s="21">
        <f t="shared" si="5"/>
        <v>53</v>
      </c>
      <c r="E379" s="21"/>
      <c r="F379" s="24"/>
      <c r="G379" s="24"/>
      <c r="H379" s="24"/>
      <c r="I379" s="24"/>
      <c r="J379" s="24"/>
      <c r="K379" s="24"/>
      <c r="L379" s="24"/>
      <c r="M379" s="24"/>
      <c r="N379" s="24"/>
    </row>
    <row r="380" spans="2:14" hidden="1">
      <c r="B380" s="20">
        <f>'Base date '!A367</f>
        <v>42369</v>
      </c>
      <c r="C380" s="21">
        <f>'Base date '!B367</f>
        <v>5</v>
      </c>
      <c r="D380" s="21">
        <f t="shared" si="5"/>
        <v>53</v>
      </c>
      <c r="E380" s="27"/>
    </row>
  </sheetData>
  <autoFilter ref="B14:F380">
    <filterColumn colId="1">
      <filters>
        <filter val="1"/>
      </filters>
    </filterColumn>
  </autoFilter>
  <mergeCells count="4">
    <mergeCell ref="B14:B15"/>
    <mergeCell ref="F14:F15"/>
    <mergeCell ref="G13:N13"/>
    <mergeCell ref="C14:C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Base de donnée</vt:lpstr>
      <vt:lpstr>Base cumule </vt:lpstr>
      <vt:lpstr>Grille Tarifaire </vt:lpstr>
      <vt:lpstr>Tableau de Trésorerie</vt:lpstr>
      <vt:lpstr>Hypothese tableau de trésorerie</vt:lpstr>
      <vt:lpstr>Prévisionnel Budget Réalisation</vt:lpstr>
      <vt:lpstr>CICE</vt:lpstr>
      <vt:lpstr>Base date </vt:lpstr>
      <vt:lpstr>Feuil2</vt:lpstr>
      <vt:lpstr>Feuil1</vt:lpstr>
      <vt:lpstr>Réservation curiste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Salomon</dc:creator>
  <cp:lastModifiedBy>Etienne</cp:lastModifiedBy>
  <dcterms:created xsi:type="dcterms:W3CDTF">2013-10-30T15:52:26Z</dcterms:created>
  <dcterms:modified xsi:type="dcterms:W3CDTF">2014-11-09T22:16:06Z</dcterms:modified>
</cp:coreProperties>
</file>