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135" windowWidth="18915" windowHeight="11760" activeTab="1"/>
  </bookViews>
  <sheets>
    <sheet name="Pointeuse" sheetId="4" r:id="rId1"/>
    <sheet name="récap heures pointage" sheetId="3" r:id="rId2"/>
  </sheets>
  <calcPr calcId="124519"/>
  <fileRecoveryPr repairLoad="1"/>
</workbook>
</file>

<file path=xl/calcChain.xml><?xml version="1.0" encoding="utf-8"?>
<calcChain xmlns="http://schemas.openxmlformats.org/spreadsheetml/2006/main">
  <c r="G7" i="3"/>
  <c r="C5" i="4"/>
  <c r="O11" i="3"/>
  <c r="P11"/>
  <c r="O12"/>
  <c r="P12"/>
  <c r="O13"/>
  <c r="P13"/>
  <c r="O14"/>
  <c r="P14"/>
  <c r="O16"/>
  <c r="P16"/>
  <c r="O17"/>
  <c r="P17"/>
  <c r="O18"/>
  <c r="P18"/>
  <c r="O19"/>
  <c r="P19"/>
  <c r="O20"/>
  <c r="P20"/>
  <c r="O21"/>
  <c r="P21"/>
  <c r="O22"/>
  <c r="P22"/>
  <c r="O23"/>
  <c r="P23"/>
  <c r="O24"/>
  <c r="P24"/>
  <c r="O25"/>
  <c r="P25"/>
  <c r="O26"/>
  <c r="P26"/>
  <c r="O27"/>
  <c r="P27"/>
  <c r="O28"/>
  <c r="P28"/>
  <c r="O29"/>
  <c r="P29"/>
  <c r="O30"/>
  <c r="P30"/>
  <c r="O31"/>
  <c r="P31"/>
  <c r="O32"/>
  <c r="P32"/>
  <c r="O33"/>
  <c r="P33"/>
  <c r="O34"/>
  <c r="P34"/>
  <c r="O35"/>
  <c r="P35"/>
  <c r="O36"/>
  <c r="P36"/>
  <c r="O37"/>
  <c r="P37"/>
  <c r="O38"/>
  <c r="P38"/>
  <c r="O39"/>
  <c r="P39"/>
  <c r="O40"/>
  <c r="P40"/>
  <c r="O41"/>
  <c r="P41"/>
  <c r="O42"/>
  <c r="P42"/>
  <c r="O43"/>
  <c r="P43"/>
  <c r="O44"/>
  <c r="P44"/>
  <c r="O45"/>
  <c r="P45"/>
  <c r="O46"/>
  <c r="P46"/>
  <c r="O47"/>
  <c r="P47"/>
  <c r="O48"/>
  <c r="P48"/>
  <c r="O49"/>
  <c r="P49"/>
  <c r="O50"/>
  <c r="P50"/>
  <c r="O51"/>
  <c r="P51"/>
  <c r="O52"/>
  <c r="P52"/>
  <c r="O53"/>
  <c r="P53"/>
  <c r="O54"/>
  <c r="P54"/>
  <c r="O55"/>
  <c r="P55"/>
  <c r="O56"/>
  <c r="P56"/>
  <c r="O57"/>
  <c r="P57"/>
  <c r="O58"/>
  <c r="P58"/>
  <c r="O59"/>
  <c r="P59"/>
  <c r="O60"/>
  <c r="P60"/>
  <c r="O61"/>
  <c r="P61"/>
  <c r="O62"/>
  <c r="P62"/>
  <c r="O63"/>
  <c r="P63"/>
  <c r="O64"/>
  <c r="P64"/>
  <c r="O65"/>
  <c r="P65"/>
  <c r="O66"/>
  <c r="P66"/>
  <c r="O67"/>
  <c r="P67"/>
  <c r="O68"/>
  <c r="P68"/>
  <c r="O69"/>
  <c r="P69"/>
  <c r="O70"/>
  <c r="P70"/>
  <c r="O71"/>
  <c r="P71"/>
  <c r="O72"/>
  <c r="P72"/>
  <c r="O73"/>
  <c r="P73"/>
  <c r="O74"/>
  <c r="P74"/>
  <c r="O75"/>
  <c r="P75"/>
  <c r="O76"/>
  <c r="P76"/>
  <c r="O77"/>
  <c r="P77"/>
  <c r="O78"/>
  <c r="P78"/>
  <c r="O79"/>
  <c r="P79"/>
  <c r="O80"/>
  <c r="P80"/>
  <c r="O81"/>
  <c r="P81"/>
  <c r="O82"/>
  <c r="P82"/>
  <c r="O83"/>
  <c r="P83"/>
  <c r="O84"/>
  <c r="P84"/>
  <c r="O85"/>
  <c r="P85"/>
  <c r="O86"/>
  <c r="P86"/>
  <c r="O87"/>
  <c r="P87"/>
  <c r="O88"/>
  <c r="P88"/>
  <c r="O89"/>
  <c r="P89"/>
  <c r="O90"/>
  <c r="P90"/>
  <c r="O91"/>
  <c r="P91"/>
  <c r="O92"/>
  <c r="P92"/>
  <c r="O93"/>
  <c r="P93"/>
  <c r="O94"/>
  <c r="P94"/>
  <c r="O95"/>
  <c r="P95"/>
  <c r="O96"/>
  <c r="P96"/>
  <c r="O97"/>
  <c r="P97"/>
  <c r="O98"/>
  <c r="P98"/>
  <c r="O99"/>
  <c r="P99"/>
  <c r="O100"/>
  <c r="P100"/>
  <c r="O101"/>
  <c r="P101"/>
  <c r="O102"/>
  <c r="P102"/>
  <c r="O103"/>
  <c r="P103"/>
  <c r="O104"/>
  <c r="P104"/>
  <c r="O105"/>
  <c r="P105"/>
  <c r="O106"/>
  <c r="P106"/>
  <c r="O107"/>
  <c r="P107"/>
  <c r="O108"/>
  <c r="P108"/>
  <c r="O109"/>
  <c r="P109"/>
  <c r="O110"/>
  <c r="P110"/>
  <c r="O111"/>
  <c r="P111"/>
  <c r="O112"/>
  <c r="P112"/>
  <c r="O113"/>
  <c r="P113"/>
  <c r="O114"/>
  <c r="P114"/>
  <c r="O115"/>
  <c r="P115"/>
  <c r="O116"/>
  <c r="P116"/>
  <c r="O117"/>
  <c r="P117"/>
  <c r="O118"/>
  <c r="P118"/>
  <c r="O119"/>
  <c r="P119"/>
  <c r="O120"/>
  <c r="P120"/>
  <c r="O121"/>
  <c r="P121"/>
  <c r="O122"/>
  <c r="P122"/>
  <c r="O123"/>
  <c r="P123"/>
  <c r="O124"/>
  <c r="P124"/>
  <c r="O125"/>
  <c r="P125"/>
  <c r="O126"/>
  <c r="P126"/>
  <c r="O127"/>
  <c r="P127"/>
  <c r="O128"/>
  <c r="P128"/>
  <c r="O129"/>
  <c r="P129"/>
  <c r="O130"/>
  <c r="P130"/>
  <c r="O131"/>
  <c r="P131"/>
  <c r="O132"/>
  <c r="P132"/>
  <c r="O133"/>
  <c r="P133"/>
  <c r="O134"/>
  <c r="P134"/>
  <c r="O135"/>
  <c r="P135"/>
  <c r="Q135"/>
  <c r="Q129"/>
  <c r="Q123"/>
  <c r="Q117"/>
  <c r="Q111"/>
  <c r="Q105"/>
  <c r="Q99"/>
  <c r="Q93"/>
  <c r="Q87"/>
  <c r="Q81"/>
  <c r="Q75"/>
  <c r="Q69"/>
  <c r="Q63"/>
  <c r="Q57"/>
  <c r="Q51"/>
  <c r="Q45"/>
  <c r="Q39"/>
  <c r="Q33"/>
  <c r="Q27"/>
  <c r="Q21"/>
  <c r="O5"/>
  <c r="P5"/>
  <c r="O7"/>
  <c r="P7"/>
  <c r="O8"/>
  <c r="P8"/>
  <c r="G5"/>
  <c r="M87"/>
  <c r="N87"/>
  <c r="N15"/>
  <c r="N21"/>
  <c r="N27"/>
  <c r="N33"/>
  <c r="N39"/>
  <c r="N45"/>
  <c r="N51"/>
  <c r="N57"/>
  <c r="N63"/>
  <c r="N69"/>
  <c r="N75"/>
  <c r="N81"/>
  <c r="N93"/>
  <c r="N99"/>
  <c r="N105"/>
  <c r="N111"/>
  <c r="N117"/>
  <c r="N123"/>
  <c r="N129"/>
  <c r="N135"/>
  <c r="G6"/>
  <c r="I6" s="1"/>
  <c r="K15"/>
  <c r="K21"/>
  <c r="K27"/>
  <c r="K33"/>
  <c r="K39"/>
  <c r="K45"/>
  <c r="K51"/>
  <c r="K57"/>
  <c r="K63"/>
  <c r="K69"/>
  <c r="K75"/>
  <c r="K81"/>
  <c r="K87"/>
  <c r="K93"/>
  <c r="K99"/>
  <c r="K105"/>
  <c r="K111"/>
  <c r="K117"/>
  <c r="K123"/>
  <c r="K129"/>
  <c r="K135"/>
  <c r="I16"/>
  <c r="J16"/>
  <c r="I17"/>
  <c r="J17"/>
  <c r="I18"/>
  <c r="J18"/>
  <c r="I19"/>
  <c r="J19"/>
  <c r="I20"/>
  <c r="J20"/>
  <c r="I21"/>
  <c r="J21"/>
  <c r="I22"/>
  <c r="J22"/>
  <c r="J27" s="1"/>
  <c r="I23"/>
  <c r="J23"/>
  <c r="I24"/>
  <c r="J24"/>
  <c r="I25"/>
  <c r="J25"/>
  <c r="I26"/>
  <c r="J26"/>
  <c r="I27"/>
  <c r="I28"/>
  <c r="J28"/>
  <c r="J33" s="1"/>
  <c r="I29"/>
  <c r="J29"/>
  <c r="I30"/>
  <c r="J30"/>
  <c r="I31"/>
  <c r="J31"/>
  <c r="I32"/>
  <c r="J32"/>
  <c r="I33"/>
  <c r="I34"/>
  <c r="J34"/>
  <c r="J39" s="1"/>
  <c r="I35"/>
  <c r="J35"/>
  <c r="I36"/>
  <c r="J36"/>
  <c r="I37"/>
  <c r="J37"/>
  <c r="I38"/>
  <c r="J38"/>
  <c r="I39"/>
  <c r="I40"/>
  <c r="J40"/>
  <c r="J45" s="1"/>
  <c r="I41"/>
  <c r="J41"/>
  <c r="I42"/>
  <c r="J42"/>
  <c r="I43"/>
  <c r="J43"/>
  <c r="I44"/>
  <c r="J44"/>
  <c r="I45"/>
  <c r="I46"/>
  <c r="J46"/>
  <c r="J51" s="1"/>
  <c r="I47"/>
  <c r="J47"/>
  <c r="I48"/>
  <c r="J48"/>
  <c r="I49"/>
  <c r="J49"/>
  <c r="I50"/>
  <c r="J50"/>
  <c r="I51"/>
  <c r="I52"/>
  <c r="J52"/>
  <c r="J57" s="1"/>
  <c r="I53"/>
  <c r="J53"/>
  <c r="I54"/>
  <c r="J54"/>
  <c r="I55"/>
  <c r="J55"/>
  <c r="I56"/>
  <c r="J56"/>
  <c r="I57"/>
  <c r="I58"/>
  <c r="J58"/>
  <c r="J63" s="1"/>
  <c r="I59"/>
  <c r="J59"/>
  <c r="I60"/>
  <c r="J60"/>
  <c r="I61"/>
  <c r="J61"/>
  <c r="I62"/>
  <c r="J62"/>
  <c r="I63"/>
  <c r="I64"/>
  <c r="J64"/>
  <c r="J69" s="1"/>
  <c r="I65"/>
  <c r="J65"/>
  <c r="I66"/>
  <c r="J66"/>
  <c r="I67"/>
  <c r="J67"/>
  <c r="I68"/>
  <c r="J68"/>
  <c r="I69"/>
  <c r="I70"/>
  <c r="J70"/>
  <c r="J75" s="1"/>
  <c r="I71"/>
  <c r="J71"/>
  <c r="I72"/>
  <c r="J72"/>
  <c r="I73"/>
  <c r="J73"/>
  <c r="I74"/>
  <c r="J74"/>
  <c r="I75"/>
  <c r="I76"/>
  <c r="J76"/>
  <c r="J81" s="1"/>
  <c r="I77"/>
  <c r="J77"/>
  <c r="I78"/>
  <c r="J78"/>
  <c r="I79"/>
  <c r="J79"/>
  <c r="I80"/>
  <c r="J80"/>
  <c r="I81"/>
  <c r="I82"/>
  <c r="J82"/>
  <c r="J87" s="1"/>
  <c r="I83"/>
  <c r="J83"/>
  <c r="I84"/>
  <c r="J84"/>
  <c r="I85"/>
  <c r="J85"/>
  <c r="I86"/>
  <c r="J86"/>
  <c r="I87"/>
  <c r="I88"/>
  <c r="J88"/>
  <c r="J93" s="1"/>
  <c r="I89"/>
  <c r="J89"/>
  <c r="I90"/>
  <c r="J90"/>
  <c r="I91"/>
  <c r="J91"/>
  <c r="I92"/>
  <c r="J92"/>
  <c r="I93"/>
  <c r="I94"/>
  <c r="J94"/>
  <c r="J99" s="1"/>
  <c r="I95"/>
  <c r="J95"/>
  <c r="I96"/>
  <c r="J96"/>
  <c r="I97"/>
  <c r="J97"/>
  <c r="I98"/>
  <c r="J98"/>
  <c r="I99"/>
  <c r="I100"/>
  <c r="J100"/>
  <c r="J105" s="1"/>
  <c r="I101"/>
  <c r="J101"/>
  <c r="I102"/>
  <c r="J102"/>
  <c r="I103"/>
  <c r="J103"/>
  <c r="I104"/>
  <c r="J104"/>
  <c r="I105"/>
  <c r="I106"/>
  <c r="J106"/>
  <c r="J111" s="1"/>
  <c r="I107"/>
  <c r="J107"/>
  <c r="I108"/>
  <c r="J108"/>
  <c r="I109"/>
  <c r="J109"/>
  <c r="I110"/>
  <c r="J110"/>
  <c r="I111"/>
  <c r="I112"/>
  <c r="J112"/>
  <c r="J117" s="1"/>
  <c r="I113"/>
  <c r="J113"/>
  <c r="I114"/>
  <c r="J114"/>
  <c r="I115"/>
  <c r="J115"/>
  <c r="I116"/>
  <c r="J116"/>
  <c r="I117"/>
  <c r="I118"/>
  <c r="J118"/>
  <c r="J123" s="1"/>
  <c r="I119"/>
  <c r="J119"/>
  <c r="I120"/>
  <c r="J120"/>
  <c r="I121"/>
  <c r="J121"/>
  <c r="I122"/>
  <c r="J122"/>
  <c r="I123"/>
  <c r="I124"/>
  <c r="J124"/>
  <c r="J129" s="1"/>
  <c r="I125"/>
  <c r="J125"/>
  <c r="I126"/>
  <c r="J126"/>
  <c r="I127"/>
  <c r="J127"/>
  <c r="I128"/>
  <c r="J128"/>
  <c r="I129"/>
  <c r="I130"/>
  <c r="J130"/>
  <c r="J135" s="1"/>
  <c r="I131"/>
  <c r="J131"/>
  <c r="I132"/>
  <c r="J132"/>
  <c r="I133"/>
  <c r="J133"/>
  <c r="I134"/>
  <c r="J134"/>
  <c r="I135"/>
  <c r="G16"/>
  <c r="H16"/>
  <c r="G17"/>
  <c r="H17"/>
  <c r="G18"/>
  <c r="H18"/>
  <c r="G19"/>
  <c r="H19"/>
  <c r="G20"/>
  <c r="H20"/>
  <c r="G21"/>
  <c r="H21"/>
  <c r="G22"/>
  <c r="H22"/>
  <c r="G23"/>
  <c r="H23"/>
  <c r="G24"/>
  <c r="H24"/>
  <c r="G25"/>
  <c r="H25"/>
  <c r="G26"/>
  <c r="H26"/>
  <c r="G27"/>
  <c r="H27"/>
  <c r="G28"/>
  <c r="H28"/>
  <c r="G29"/>
  <c r="H29"/>
  <c r="G30"/>
  <c r="H30"/>
  <c r="G31"/>
  <c r="H31"/>
  <c r="G32"/>
  <c r="H32"/>
  <c r="G33"/>
  <c r="H33"/>
  <c r="G34"/>
  <c r="H34"/>
  <c r="G35"/>
  <c r="H35"/>
  <c r="G36"/>
  <c r="H36"/>
  <c r="G37"/>
  <c r="H37"/>
  <c r="G38"/>
  <c r="H38"/>
  <c r="G39"/>
  <c r="H39"/>
  <c r="G40"/>
  <c r="H40"/>
  <c r="G41"/>
  <c r="H41"/>
  <c r="G42"/>
  <c r="H42"/>
  <c r="G43"/>
  <c r="H43"/>
  <c r="G44"/>
  <c r="H44"/>
  <c r="G45"/>
  <c r="H45"/>
  <c r="G46"/>
  <c r="H46"/>
  <c r="G47"/>
  <c r="H47"/>
  <c r="G48"/>
  <c r="H48"/>
  <c r="G49"/>
  <c r="H49"/>
  <c r="G50"/>
  <c r="H50"/>
  <c r="G51"/>
  <c r="H51"/>
  <c r="G52"/>
  <c r="H52"/>
  <c r="G53"/>
  <c r="H53"/>
  <c r="G54"/>
  <c r="H54"/>
  <c r="G55"/>
  <c r="H55"/>
  <c r="G56"/>
  <c r="H56"/>
  <c r="G57"/>
  <c r="H57"/>
  <c r="G58"/>
  <c r="H58"/>
  <c r="G59"/>
  <c r="H59"/>
  <c r="G60"/>
  <c r="H60"/>
  <c r="G61"/>
  <c r="H61"/>
  <c r="G62"/>
  <c r="H62"/>
  <c r="G63"/>
  <c r="H63"/>
  <c r="G64"/>
  <c r="H64"/>
  <c r="G65"/>
  <c r="H65"/>
  <c r="G66"/>
  <c r="H66"/>
  <c r="G67"/>
  <c r="H67"/>
  <c r="G68"/>
  <c r="H68"/>
  <c r="G69"/>
  <c r="H69"/>
  <c r="G70"/>
  <c r="H70"/>
  <c r="G71"/>
  <c r="H71"/>
  <c r="G72"/>
  <c r="H72"/>
  <c r="G73"/>
  <c r="H73"/>
  <c r="G74"/>
  <c r="H74"/>
  <c r="G75"/>
  <c r="H75"/>
  <c r="G76"/>
  <c r="H76"/>
  <c r="G77"/>
  <c r="H77"/>
  <c r="G78"/>
  <c r="H78"/>
  <c r="G79"/>
  <c r="H79"/>
  <c r="G80"/>
  <c r="H80"/>
  <c r="G81"/>
  <c r="H81"/>
  <c r="G82"/>
  <c r="H82"/>
  <c r="G83"/>
  <c r="H83"/>
  <c r="G84"/>
  <c r="H84"/>
  <c r="G85"/>
  <c r="H85"/>
  <c r="G86"/>
  <c r="H86"/>
  <c r="G87"/>
  <c r="H87"/>
  <c r="G88"/>
  <c r="H88"/>
  <c r="G89"/>
  <c r="H89"/>
  <c r="G90"/>
  <c r="H90"/>
  <c r="G91"/>
  <c r="H91"/>
  <c r="G92"/>
  <c r="H92"/>
  <c r="G93"/>
  <c r="H93"/>
  <c r="G94"/>
  <c r="H94"/>
  <c r="G95"/>
  <c r="H95"/>
  <c r="G96"/>
  <c r="H96"/>
  <c r="G97"/>
  <c r="H97"/>
  <c r="G98"/>
  <c r="H98"/>
  <c r="G99"/>
  <c r="H99"/>
  <c r="G100"/>
  <c r="H100"/>
  <c r="G101"/>
  <c r="H101"/>
  <c r="G102"/>
  <c r="H102"/>
  <c r="G103"/>
  <c r="H103"/>
  <c r="G104"/>
  <c r="H104"/>
  <c r="G105"/>
  <c r="H105"/>
  <c r="G106"/>
  <c r="H106"/>
  <c r="G107"/>
  <c r="H107"/>
  <c r="G108"/>
  <c r="H108"/>
  <c r="G109"/>
  <c r="H109"/>
  <c r="G110"/>
  <c r="H110"/>
  <c r="G111"/>
  <c r="H111"/>
  <c r="G112"/>
  <c r="H112"/>
  <c r="G113"/>
  <c r="H113"/>
  <c r="G114"/>
  <c r="H114"/>
  <c r="G115"/>
  <c r="H115"/>
  <c r="G116"/>
  <c r="H116"/>
  <c r="G117"/>
  <c r="H117"/>
  <c r="G118"/>
  <c r="H118"/>
  <c r="G119"/>
  <c r="H119"/>
  <c r="G120"/>
  <c r="H120"/>
  <c r="G121"/>
  <c r="H121"/>
  <c r="G122"/>
  <c r="H122"/>
  <c r="G123"/>
  <c r="H123"/>
  <c r="G124"/>
  <c r="H124"/>
  <c r="G125"/>
  <c r="H125"/>
  <c r="G126"/>
  <c r="H126"/>
  <c r="G127"/>
  <c r="H127"/>
  <c r="G128"/>
  <c r="H128"/>
  <c r="G129"/>
  <c r="H129"/>
  <c r="G130"/>
  <c r="H130"/>
  <c r="G131"/>
  <c r="H131"/>
  <c r="G132"/>
  <c r="H132"/>
  <c r="G133"/>
  <c r="H133"/>
  <c r="G134"/>
  <c r="G135"/>
  <c r="H135"/>
  <c r="J14"/>
  <c r="I14"/>
  <c r="J13"/>
  <c r="I13"/>
  <c r="J12"/>
  <c r="I12"/>
  <c r="J11"/>
  <c r="I11"/>
  <c r="J8"/>
  <c r="I8"/>
  <c r="J7"/>
  <c r="I7"/>
  <c r="H14"/>
  <c r="G14"/>
  <c r="H13"/>
  <c r="G13"/>
  <c r="H12"/>
  <c r="G12"/>
  <c r="H11"/>
  <c r="G11"/>
  <c r="H10"/>
  <c r="H15" s="1"/>
  <c r="G10"/>
  <c r="G15" s="1"/>
  <c r="Y4"/>
  <c r="Y5"/>
  <c r="H5"/>
  <c r="H6"/>
  <c r="H7"/>
  <c r="H8"/>
  <c r="H4"/>
  <c r="I5"/>
  <c r="G8"/>
  <c r="G4"/>
  <c r="I4" s="1"/>
  <c r="K9"/>
  <c r="H9"/>
  <c r="M4"/>
  <c r="O4" s="1"/>
  <c r="J6" l="1"/>
  <c r="P4"/>
  <c r="J4"/>
  <c r="L4" s="1"/>
  <c r="J5"/>
  <c r="J10"/>
  <c r="I10"/>
  <c r="G9"/>
  <c r="N9"/>
  <c r="Q9"/>
  <c r="L5" l="1"/>
  <c r="L6" s="1"/>
  <c r="L7" s="1"/>
  <c r="L8" s="1"/>
  <c r="L9" s="1"/>
  <c r="I9"/>
  <c r="I15"/>
  <c r="J15"/>
  <c r="J9"/>
  <c r="L10" l="1"/>
  <c r="L11" s="1"/>
  <c r="L12" s="1"/>
  <c r="L13" s="1"/>
  <c r="L14" s="1"/>
  <c r="R4"/>
  <c r="R5" s="1"/>
  <c r="N203"/>
  <c r="Q15"/>
  <c r="M134"/>
  <c r="M133"/>
  <c r="M132"/>
  <c r="M131"/>
  <c r="M130"/>
  <c r="M135" s="1"/>
  <c r="M128"/>
  <c r="M127"/>
  <c r="M126"/>
  <c r="M125"/>
  <c r="M124"/>
  <c r="M122"/>
  <c r="M121"/>
  <c r="M120"/>
  <c r="M119"/>
  <c r="M118"/>
  <c r="M123" s="1"/>
  <c r="M116"/>
  <c r="M115"/>
  <c r="M114"/>
  <c r="M113"/>
  <c r="M112"/>
  <c r="M110"/>
  <c r="M109"/>
  <c r="M108"/>
  <c r="M107"/>
  <c r="M106"/>
  <c r="M104"/>
  <c r="M103"/>
  <c r="M102"/>
  <c r="M101"/>
  <c r="M100"/>
  <c r="M98"/>
  <c r="M97"/>
  <c r="M96"/>
  <c r="M95"/>
  <c r="M94"/>
  <c r="M92"/>
  <c r="M91"/>
  <c r="M90"/>
  <c r="M89"/>
  <c r="M88"/>
  <c r="M86"/>
  <c r="M85"/>
  <c r="M84"/>
  <c r="M83"/>
  <c r="M82"/>
  <c r="M80"/>
  <c r="M79"/>
  <c r="M78"/>
  <c r="M77"/>
  <c r="M76"/>
  <c r="M74"/>
  <c r="M73"/>
  <c r="M72"/>
  <c r="M71"/>
  <c r="M70"/>
  <c r="M68"/>
  <c r="M67"/>
  <c r="M66"/>
  <c r="M65"/>
  <c r="M64"/>
  <c r="M62"/>
  <c r="M61"/>
  <c r="M60"/>
  <c r="M59"/>
  <c r="M58"/>
  <c r="M56"/>
  <c r="M55"/>
  <c r="M54"/>
  <c r="M53"/>
  <c r="M52"/>
  <c r="M50"/>
  <c r="M49"/>
  <c r="M48"/>
  <c r="M47"/>
  <c r="M46"/>
  <c r="M44"/>
  <c r="M43"/>
  <c r="M42"/>
  <c r="M41"/>
  <c r="M40"/>
  <c r="M38"/>
  <c r="M37"/>
  <c r="M36"/>
  <c r="M35"/>
  <c r="M34"/>
  <c r="M32"/>
  <c r="M31"/>
  <c r="M30"/>
  <c r="M29"/>
  <c r="M28"/>
  <c r="M26"/>
  <c r="M25"/>
  <c r="M24"/>
  <c r="M23"/>
  <c r="M22"/>
  <c r="M20"/>
  <c r="M19"/>
  <c r="M18"/>
  <c r="M17"/>
  <c r="M16"/>
  <c r="M14"/>
  <c r="M13"/>
  <c r="M12"/>
  <c r="M11"/>
  <c r="M10"/>
  <c r="M8"/>
  <c r="M7"/>
  <c r="M6"/>
  <c r="M5"/>
  <c r="O10" l="1"/>
  <c r="O15" s="1"/>
  <c r="P10"/>
  <c r="P15" s="1"/>
  <c r="P6"/>
  <c r="O6"/>
  <c r="L15"/>
  <c r="L16"/>
  <c r="L17" s="1"/>
  <c r="L18" s="1"/>
  <c r="L19" s="1"/>
  <c r="L20" s="1"/>
  <c r="M9"/>
  <c r="Q203"/>
  <c r="M129"/>
  <c r="M117"/>
  <c r="M111"/>
  <c r="M105"/>
  <c r="M99"/>
  <c r="M93"/>
  <c r="M81"/>
  <c r="M75"/>
  <c r="M69"/>
  <c r="M63"/>
  <c r="M57"/>
  <c r="M51"/>
  <c r="M45"/>
  <c r="M39"/>
  <c r="M21"/>
  <c r="M33"/>
  <c r="M27"/>
  <c r="M15"/>
  <c r="R6" l="1"/>
  <c r="R7" s="1"/>
  <c r="R8" s="1"/>
  <c r="R10" s="1"/>
  <c r="R12" s="1"/>
  <c r="R14" s="1"/>
  <c r="L21"/>
  <c r="L22"/>
  <c r="L23" s="1"/>
  <c r="L24" s="1"/>
  <c r="L25" s="1"/>
  <c r="L26" s="1"/>
  <c r="P9"/>
  <c r="O9"/>
  <c r="O203" s="1"/>
  <c r="M203"/>
  <c r="R9" l="1"/>
  <c r="R11" s="1"/>
  <c r="R13" s="1"/>
  <c r="R16"/>
  <c r="R18" s="1"/>
  <c r="R20" s="1"/>
  <c r="R15"/>
  <c r="R17" s="1"/>
  <c r="R19" s="1"/>
  <c r="L28"/>
  <c r="L29" s="1"/>
  <c r="L30" s="1"/>
  <c r="L31" s="1"/>
  <c r="L32" s="1"/>
  <c r="L27"/>
  <c r="R21" l="1"/>
  <c r="R23" s="1"/>
  <c r="R25" s="1"/>
  <c r="R22"/>
  <c r="R24" s="1"/>
  <c r="R26" s="1"/>
  <c r="L34"/>
  <c r="L35" s="1"/>
  <c r="L36" s="1"/>
  <c r="L37" s="1"/>
  <c r="L38" s="1"/>
  <c r="L33"/>
  <c r="R27" l="1"/>
  <c r="R29" s="1"/>
  <c r="R31" s="1"/>
  <c r="R28"/>
  <c r="R30" s="1"/>
  <c r="R32" s="1"/>
  <c r="L39"/>
  <c r="L40"/>
  <c r="L41" s="1"/>
  <c r="L42" s="1"/>
  <c r="L43" s="1"/>
  <c r="L44" s="1"/>
  <c r="R33" l="1"/>
  <c r="R35" s="1"/>
  <c r="R37" s="1"/>
  <c r="R34"/>
  <c r="R36" s="1"/>
  <c r="R38" s="1"/>
  <c r="L45"/>
  <c r="L46"/>
  <c r="L47" s="1"/>
  <c r="L48" s="1"/>
  <c r="L49" s="1"/>
  <c r="L50" s="1"/>
  <c r="R39" l="1"/>
  <c r="R41" s="1"/>
  <c r="R43" s="1"/>
  <c r="R40"/>
  <c r="R42" s="1"/>
  <c r="R44" s="1"/>
  <c r="L51"/>
  <c r="L52"/>
  <c r="L53" s="1"/>
  <c r="L54" s="1"/>
  <c r="L55" s="1"/>
  <c r="L56" s="1"/>
  <c r="R45" l="1"/>
  <c r="R47" s="1"/>
  <c r="R49" s="1"/>
  <c r="R46"/>
  <c r="R48" s="1"/>
  <c r="R50" s="1"/>
  <c r="L58"/>
  <c r="L59" s="1"/>
  <c r="L60" s="1"/>
  <c r="L61" s="1"/>
  <c r="L62" s="1"/>
  <c r="L57"/>
  <c r="R51" l="1"/>
  <c r="R53" s="1"/>
  <c r="R55" s="1"/>
  <c r="R52"/>
  <c r="R54" s="1"/>
  <c r="R56" s="1"/>
  <c r="L64"/>
  <c r="L65" s="1"/>
  <c r="L66" s="1"/>
  <c r="L67" s="1"/>
  <c r="L68" s="1"/>
  <c r="L63"/>
  <c r="R57" l="1"/>
  <c r="R59" s="1"/>
  <c r="R61" s="1"/>
  <c r="R58"/>
  <c r="R60" s="1"/>
  <c r="R62" s="1"/>
  <c r="L69"/>
  <c r="L70"/>
  <c r="L71" s="1"/>
  <c r="L72" s="1"/>
  <c r="L73" s="1"/>
  <c r="L74" s="1"/>
  <c r="R63" l="1"/>
  <c r="R65" s="1"/>
  <c r="R67" s="1"/>
  <c r="R64"/>
  <c r="R66" s="1"/>
  <c r="R68" s="1"/>
  <c r="L75"/>
  <c r="L76"/>
  <c r="L77" s="1"/>
  <c r="L78" s="1"/>
  <c r="L79" s="1"/>
  <c r="L80" s="1"/>
  <c r="R69" l="1"/>
  <c r="R71" s="1"/>
  <c r="R73" s="1"/>
  <c r="R70"/>
  <c r="R72" s="1"/>
  <c r="R74" s="1"/>
  <c r="L81"/>
  <c r="L82"/>
  <c r="L83" s="1"/>
  <c r="L84" s="1"/>
  <c r="L85" s="1"/>
  <c r="L86" s="1"/>
  <c r="R75" l="1"/>
  <c r="R77" s="1"/>
  <c r="R79" s="1"/>
  <c r="R76"/>
  <c r="R78" s="1"/>
  <c r="R80" s="1"/>
  <c r="L88"/>
  <c r="L89" s="1"/>
  <c r="L90" s="1"/>
  <c r="L91" s="1"/>
  <c r="L92" s="1"/>
  <c r="L87"/>
  <c r="R81" l="1"/>
  <c r="R83" s="1"/>
  <c r="R85" s="1"/>
  <c r="R82"/>
  <c r="R84" s="1"/>
  <c r="R86" s="1"/>
  <c r="L94"/>
  <c r="L95" s="1"/>
  <c r="L96" s="1"/>
  <c r="L97" s="1"/>
  <c r="L98" s="1"/>
  <c r="L93"/>
  <c r="R87" l="1"/>
  <c r="R89" s="1"/>
  <c r="R91" s="1"/>
  <c r="R88"/>
  <c r="R90" s="1"/>
  <c r="R92" s="1"/>
  <c r="L99"/>
  <c r="L100"/>
  <c r="L101" s="1"/>
  <c r="L102" s="1"/>
  <c r="L103" s="1"/>
  <c r="L104" s="1"/>
  <c r="R93" l="1"/>
  <c r="R95" s="1"/>
  <c r="R97" s="1"/>
  <c r="R94"/>
  <c r="R96" s="1"/>
  <c r="R98" s="1"/>
  <c r="L105"/>
  <c r="L106"/>
  <c r="L107" s="1"/>
  <c r="L108" s="1"/>
  <c r="L109" s="1"/>
  <c r="L110" s="1"/>
  <c r="R99" l="1"/>
  <c r="R101" s="1"/>
  <c r="R103" s="1"/>
  <c r="R100"/>
  <c r="R102" s="1"/>
  <c r="R104" s="1"/>
  <c r="L111"/>
  <c r="L112"/>
  <c r="L113" s="1"/>
  <c r="L114" s="1"/>
  <c r="L115" s="1"/>
  <c r="L116" s="1"/>
  <c r="R105" l="1"/>
  <c r="R107" s="1"/>
  <c r="R109" s="1"/>
  <c r="R106"/>
  <c r="R108" s="1"/>
  <c r="R110" s="1"/>
  <c r="L118"/>
  <c r="L119" s="1"/>
  <c r="L120" s="1"/>
  <c r="L121" s="1"/>
  <c r="L122" s="1"/>
  <c r="L117"/>
  <c r="R111" l="1"/>
  <c r="R113" s="1"/>
  <c r="R115" s="1"/>
  <c r="R112"/>
  <c r="R114" s="1"/>
  <c r="R116" s="1"/>
  <c r="L124"/>
  <c r="L125" s="1"/>
  <c r="L126" s="1"/>
  <c r="L127" s="1"/>
  <c r="L128" s="1"/>
  <c r="L123"/>
  <c r="R117" l="1"/>
  <c r="R119" s="1"/>
  <c r="R121" s="1"/>
  <c r="R118"/>
  <c r="R120" s="1"/>
  <c r="R122" s="1"/>
  <c r="L129"/>
  <c r="L130"/>
  <c r="L131" s="1"/>
  <c r="L132" s="1"/>
  <c r="L133" s="1"/>
  <c r="L134" s="1"/>
  <c r="L135" s="1"/>
  <c r="R123" l="1"/>
  <c r="R125" s="1"/>
  <c r="R127" s="1"/>
  <c r="R124"/>
  <c r="R126" s="1"/>
  <c r="R128" s="1"/>
  <c r="R129" l="1"/>
  <c r="R131" s="1"/>
  <c r="R133" s="1"/>
  <c r="R130"/>
  <c r="R132" s="1"/>
  <c r="R134" s="1"/>
  <c r="R135" s="1"/>
</calcChain>
</file>

<file path=xl/sharedStrings.xml><?xml version="1.0" encoding="utf-8"?>
<sst xmlns="http://schemas.openxmlformats.org/spreadsheetml/2006/main" count="78" uniqueCount="67">
  <si>
    <t>Arrivée</t>
  </si>
  <si>
    <t>Départ</t>
  </si>
  <si>
    <t>Après-midi</t>
  </si>
  <si>
    <t>Matin</t>
  </si>
  <si>
    <t>Total heures</t>
  </si>
  <si>
    <t>Heures payées</t>
  </si>
  <si>
    <t>RTT</t>
  </si>
  <si>
    <t>Cumul RTT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</si>
  <si>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</si>
  <si>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</si>
  <si>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</si>
  <si>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</si>
  <si>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</si>
  <si>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</si>
  <si>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</si>
  <si>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</si>
  <si>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</si>
  <si>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</si>
  <si>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</si>
  <si>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</si>
  <si>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</si>
  <si>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</si>
  <si>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</si>
  <si>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</si>
  <si>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</si>
  <si>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</si>
  <si>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</si>
  <si>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</si>
  <si>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</si>
  <si>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</si>
  <si>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Total Semaine 40</t>
  </si>
  <si>
    <t>Total Semaine 41</t>
  </si>
  <si>
    <t>Total Semaine 42</t>
  </si>
  <si>
    <t>Total Semaine 43</t>
  </si>
  <si>
    <t>Total Semaine 44</t>
  </si>
  <si>
    <t>Total Semaine 45</t>
  </si>
  <si>
    <t>Total Semaine 46</t>
  </si>
  <si>
    <t>Total Semaine 47</t>
  </si>
  <si>
    <t>Total Semaine 48</t>
  </si>
  <si>
    <t>Total Semaine 49</t>
  </si>
  <si>
    <t>Total Semaine 50</t>
  </si>
  <si>
    <t>Total Semaine 51</t>
  </si>
  <si>
    <t>Total Semaine 52</t>
  </si>
  <si>
    <t>Total Semaine 1</t>
  </si>
  <si>
    <t>Total Semaine 2</t>
  </si>
  <si>
    <t>Total Semaine 3</t>
  </si>
  <si>
    <t>Total Semaine 4</t>
  </si>
  <si>
    <t>Total Semaine 5</t>
  </si>
  <si>
    <t>Total Semaine 6</t>
  </si>
  <si>
    <t>Total Semaine 7</t>
  </si>
  <si>
    <t>Total Semaine 8</t>
  </si>
  <si>
    <t>Total Semaine 9</t>
  </si>
  <si>
    <t>Total général</t>
  </si>
  <si>
    <t>Prises</t>
  </si>
  <si>
    <t>+</t>
  </si>
  <si>
    <t>-</t>
  </si>
  <si>
    <t>Format heures / minutes</t>
  </si>
  <si>
    <t>Format heures centièmes</t>
  </si>
  <si>
    <t>Cumul RTT au 30/09</t>
  </si>
  <si>
    <t>Heure</t>
  </si>
  <si>
    <t>Centièmes</t>
  </si>
  <si>
    <t>Heures à renseigner</t>
  </si>
  <si>
    <t>MATIN</t>
  </si>
  <si>
    <t>APRES-MIDI</t>
  </si>
  <si>
    <r>
      <t xml:space="preserve">Heure d'arrivée
</t>
    </r>
    <r>
      <rPr>
        <i/>
        <sz val="11"/>
        <color rgb="FFFF0000"/>
        <rFont val="Calibri"/>
        <family val="2"/>
        <scheme val="minor"/>
      </rPr>
      <t>(bouton à créer)</t>
    </r>
  </si>
  <si>
    <r>
      <t xml:space="preserve">Heure de départ
</t>
    </r>
    <r>
      <rPr>
        <i/>
        <sz val="11"/>
        <color rgb="FFFF0000"/>
        <rFont val="Calibri"/>
        <family val="2"/>
        <scheme val="minor"/>
      </rPr>
      <t>(bouton à créer)</t>
    </r>
  </si>
  <si>
    <t>Date du jour :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</si>
</sst>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0.00000000"/>
    <numFmt numFmtId="166" formatCode="[hh]:mm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A4EEF6"/>
        <bgColor indexed="64"/>
      </patternFill>
    </fill>
    <fill>
      <patternFill patternType="mediumGray"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20" fontId="0" fillId="0" borderId="0" xfId="0" applyNumberFormat="1" applyProtection="1">
      <protection locked="0"/>
    </xf>
    <xf numFmtId="164" fontId="0" fillId="0" borderId="10" xfId="0" applyNumberFormat="1" applyBorder="1" applyAlignment="1" applyProtection="1">
      <alignment horizontal="center"/>
      <protection locked="0"/>
    </xf>
    <xf numFmtId="166" fontId="0" fillId="0" borderId="10" xfId="0" applyNumberFormat="1" applyBorder="1" applyProtection="1">
      <protection locked="0"/>
    </xf>
    <xf numFmtId="166" fontId="0" fillId="0" borderId="3" xfId="0" applyNumberFormat="1" applyBorder="1" applyProtection="1">
      <protection locked="0"/>
    </xf>
    <xf numFmtId="4" fontId="0" fillId="0" borderId="10" xfId="0" applyNumberFormat="1" applyBorder="1" applyProtection="1">
      <protection locked="0"/>
    </xf>
    <xf numFmtId="165" fontId="0" fillId="0" borderId="0" xfId="0" applyNumberFormat="1" applyProtection="1">
      <protection locked="0"/>
    </xf>
    <xf numFmtId="164" fontId="0" fillId="0" borderId="11" xfId="0" applyNumberFormat="1" applyBorder="1" applyAlignment="1" applyProtection="1">
      <alignment horizontal="center"/>
      <protection locked="0"/>
    </xf>
    <xf numFmtId="166" fontId="0" fillId="0" borderId="11" xfId="0" applyNumberFormat="1" applyBorder="1" applyProtection="1">
      <protection locked="0"/>
    </xf>
    <xf numFmtId="166" fontId="0" fillId="0" borderId="6" xfId="0" applyNumberFormat="1" applyBorder="1" applyProtection="1">
      <protection locked="0"/>
    </xf>
    <xf numFmtId="166" fontId="0" fillId="0" borderId="0" xfId="0" applyNumberFormat="1" applyBorder="1" applyProtection="1">
      <protection locked="0"/>
    </xf>
    <xf numFmtId="166" fontId="0" fillId="0" borderId="5" xfId="0" applyNumberFormat="1" applyBorder="1" applyProtection="1">
      <protection locked="0"/>
    </xf>
    <xf numFmtId="4" fontId="0" fillId="0" borderId="11" xfId="0" applyNumberFormat="1" applyBorder="1" applyProtection="1">
      <protection locked="0"/>
    </xf>
    <xf numFmtId="0" fontId="0" fillId="0" borderId="0" xfId="0" applyNumberFormat="1" applyProtection="1">
      <protection locked="0"/>
    </xf>
    <xf numFmtId="166" fontId="0" fillId="0" borderId="12" xfId="0" applyNumberFormat="1" applyBorder="1" applyProtection="1">
      <protection locked="0"/>
    </xf>
    <xf numFmtId="166" fontId="0" fillId="0" borderId="8" xfId="0" applyNumberFormat="1" applyBorder="1" applyProtection="1">
      <protection locked="0"/>
    </xf>
    <xf numFmtId="4" fontId="0" fillId="0" borderId="12" xfId="0" applyNumberFormat="1" applyBorder="1" applyProtection="1">
      <protection locked="0"/>
    </xf>
    <xf numFmtId="0" fontId="1" fillId="0" borderId="13" xfId="0" applyFont="1" applyBorder="1" applyAlignment="1" applyProtection="1">
      <alignment vertical="center"/>
      <protection locked="0"/>
    </xf>
    <xf numFmtId="4" fontId="0" fillId="0" borderId="0" xfId="0" applyNumberFormat="1" applyProtection="1">
      <protection locked="0"/>
    </xf>
    <xf numFmtId="0" fontId="1" fillId="0" borderId="0" xfId="0" applyFont="1" applyProtection="1">
      <protection locked="0"/>
    </xf>
    <xf numFmtId="4" fontId="0" fillId="0" borderId="2" xfId="0" applyNumberFormat="1" applyBorder="1" applyProtection="1"/>
    <xf numFmtId="4" fontId="0" fillId="0" borderId="10" xfId="0" applyNumberFormat="1" applyBorder="1" applyProtection="1"/>
    <xf numFmtId="4" fontId="0" fillId="0" borderId="4" xfId="0" applyNumberFormat="1" applyBorder="1" applyProtection="1"/>
    <xf numFmtId="4" fontId="0" fillId="0" borderId="5" xfId="0" applyNumberFormat="1" applyBorder="1" applyProtection="1"/>
    <xf numFmtId="4" fontId="0" fillId="0" borderId="11" xfId="0" applyNumberFormat="1" applyBorder="1" applyProtection="1"/>
    <xf numFmtId="4" fontId="0" fillId="0" borderId="6" xfId="0" applyNumberFormat="1" applyBorder="1" applyProtection="1"/>
    <xf numFmtId="4" fontId="0" fillId="0" borderId="7" xfId="0" applyNumberFormat="1" applyBorder="1" applyProtection="1"/>
    <xf numFmtId="4" fontId="0" fillId="0" borderId="12" xfId="0" applyNumberFormat="1" applyBorder="1" applyProtection="1"/>
    <xf numFmtId="4" fontId="0" fillId="0" borderId="9" xfId="0" applyNumberFormat="1" applyBorder="1" applyProtection="1"/>
    <xf numFmtId="166" fontId="0" fillId="0" borderId="3" xfId="0" applyNumberFormat="1" applyBorder="1" applyProtection="1"/>
    <xf numFmtId="166" fontId="0" fillId="0" borderId="10" xfId="0" applyNumberFormat="1" applyBorder="1" applyProtection="1"/>
    <xf numFmtId="166" fontId="0" fillId="0" borderId="2" xfId="0" applyNumberFormat="1" applyBorder="1" applyProtection="1"/>
    <xf numFmtId="166" fontId="0" fillId="0" borderId="0" xfId="0" applyNumberFormat="1" applyBorder="1" applyProtection="1"/>
    <xf numFmtId="166" fontId="0" fillId="0" borderId="11" xfId="0" applyNumberFormat="1" applyBorder="1" applyProtection="1"/>
    <xf numFmtId="166" fontId="0" fillId="0" borderId="5" xfId="0" applyNumberFormat="1" applyBorder="1" applyProtection="1"/>
    <xf numFmtId="166" fontId="0" fillId="0" borderId="8" xfId="0" applyNumberFormat="1" applyBorder="1" applyProtection="1"/>
    <xf numFmtId="166" fontId="0" fillId="0" borderId="12" xfId="0" applyNumberFormat="1" applyBorder="1" applyProtection="1"/>
    <xf numFmtId="166" fontId="0" fillId="0" borderId="7" xfId="0" applyNumberFormat="1" applyBorder="1" applyProtection="1"/>
    <xf numFmtId="166" fontId="0" fillId="0" borderId="4" xfId="0" applyNumberFormat="1" applyBorder="1" applyProtection="1"/>
    <xf numFmtId="166" fontId="0" fillId="0" borderId="6" xfId="0" applyNumberFormat="1" applyBorder="1" applyProtection="1"/>
    <xf numFmtId="164" fontId="1" fillId="0" borderId="14" xfId="0" applyNumberFormat="1" applyFont="1" applyBorder="1" applyAlignment="1" applyProtection="1">
      <protection locked="0"/>
    </xf>
    <xf numFmtId="4" fontId="1" fillId="0" borderId="12" xfId="0" applyNumberFormat="1" applyFont="1" applyBorder="1" applyProtection="1"/>
    <xf numFmtId="4" fontId="1" fillId="0" borderId="1" xfId="0" applyNumberFormat="1" applyFont="1" applyBorder="1" applyProtection="1"/>
    <xf numFmtId="4" fontId="1" fillId="0" borderId="12" xfId="0" applyNumberFormat="1" applyFont="1" applyBorder="1" applyProtection="1">
      <protection locked="0"/>
    </xf>
    <xf numFmtId="166" fontId="1" fillId="0" borderId="14" xfId="0" applyNumberFormat="1" applyFont="1" applyBorder="1" applyProtection="1"/>
    <xf numFmtId="166" fontId="1" fillId="0" borderId="1" xfId="0" applyNumberFormat="1" applyFont="1" applyBorder="1" applyProtection="1"/>
    <xf numFmtId="166" fontId="1" fillId="0" borderId="12" xfId="0" applyNumberFormat="1" applyFont="1" applyBorder="1" applyProtection="1">
      <protection locked="0"/>
    </xf>
    <xf numFmtId="4" fontId="1" fillId="0" borderId="0" xfId="0" applyNumberFormat="1" applyFont="1" applyProtection="1">
      <protection locked="0"/>
    </xf>
    <xf numFmtId="166" fontId="1" fillId="0" borderId="4" xfId="0" applyNumberFormat="1" applyFont="1" applyBorder="1" applyProtection="1"/>
    <xf numFmtId="166" fontId="1" fillId="0" borderId="6" xfId="0" applyNumberFormat="1" applyFont="1" applyBorder="1" applyProtection="1"/>
    <xf numFmtId="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164" fontId="1" fillId="0" borderId="14" xfId="0" applyNumberFormat="1" applyFont="1" applyBorder="1" applyAlignment="1" applyProtection="1">
      <alignment horizontal="center"/>
      <protection locked="0"/>
    </xf>
    <xf numFmtId="166" fontId="1" fillId="0" borderId="1" xfId="0" applyNumberFormat="1" applyFont="1" applyBorder="1" applyProtection="1">
      <protection locked="0"/>
    </xf>
    <xf numFmtId="164" fontId="1" fillId="0" borderId="1" xfId="0" applyNumberFormat="1" applyFont="1" applyBorder="1" applyAlignment="1" applyProtection="1">
      <alignment horizontal="center"/>
      <protection locked="0"/>
    </xf>
    <xf numFmtId="166" fontId="1" fillId="6" borderId="1" xfId="0" applyNumberFormat="1" applyFont="1" applyFill="1" applyBorder="1" applyProtection="1">
      <protection locked="0"/>
    </xf>
    <xf numFmtId="166" fontId="1" fillId="6" borderId="14" xfId="0" applyNumberFormat="1" applyFont="1" applyFill="1" applyBorder="1" applyProtection="1">
      <protection locked="0"/>
    </xf>
    <xf numFmtId="2" fontId="2" fillId="4" borderId="1" xfId="0" applyNumberFormat="1" applyFont="1" applyFill="1" applyBorder="1" applyAlignment="1" applyProtection="1">
      <alignment horizontal="center"/>
      <protection locked="0"/>
    </xf>
    <xf numFmtId="20" fontId="2" fillId="4" borderId="1" xfId="0" applyNumberFormat="1" applyFont="1" applyFill="1" applyBorder="1" applyAlignment="1" applyProtection="1">
      <alignment horizontal="center"/>
      <protection locked="0"/>
    </xf>
    <xf numFmtId="0" fontId="1" fillId="5" borderId="10" xfId="0" applyFont="1" applyFill="1" applyBorder="1" applyAlignment="1" applyProtection="1">
      <alignment horizontal="center"/>
      <protection locked="0"/>
    </xf>
    <xf numFmtId="166" fontId="1" fillId="6" borderId="12" xfId="0" applyNumberFormat="1" applyFont="1" applyFill="1" applyBorder="1" applyProtection="1">
      <protection locked="0"/>
    </xf>
    <xf numFmtId="20" fontId="1" fillId="3" borderId="10" xfId="0" applyNumberFormat="1" applyFont="1" applyFill="1" applyBorder="1" applyAlignment="1" applyProtection="1">
      <alignment horizontal="center" vertical="center" wrapText="1"/>
      <protection locked="0"/>
    </xf>
    <xf numFmtId="166" fontId="1" fillId="0" borderId="12" xfId="0" applyNumberFormat="1" applyFont="1" applyBorder="1" applyProtection="1"/>
    <xf numFmtId="166" fontId="1" fillId="7" borderId="1" xfId="0" applyNumberFormat="1" applyFont="1" applyFill="1" applyBorder="1" applyProtection="1"/>
    <xf numFmtId="166" fontId="1" fillId="0" borderId="0" xfId="0" applyNumberFormat="1" applyFont="1" applyProtection="1">
      <protection locked="0"/>
    </xf>
    <xf numFmtId="0" fontId="1" fillId="5" borderId="13" xfId="0" applyFont="1" applyFill="1" applyBorder="1" applyAlignment="1" applyProtection="1">
      <alignment horizontal="center"/>
      <protection locked="0"/>
    </xf>
    <xf numFmtId="166" fontId="1" fillId="6" borderId="13" xfId="0" applyNumberFormat="1" applyFont="1" applyFill="1" applyBorder="1" applyProtection="1">
      <protection locked="0"/>
    </xf>
    <xf numFmtId="4" fontId="0" fillId="0" borderId="21" xfId="0" applyNumberFormat="1" applyBorder="1" applyProtection="1"/>
    <xf numFmtId="4" fontId="1" fillId="0" borderId="22" xfId="0" applyNumberFormat="1" applyFont="1" applyBorder="1" applyProtection="1"/>
    <xf numFmtId="4" fontId="0" fillId="0" borderId="23" xfId="0" applyNumberFormat="1" applyBorder="1" applyProtection="1"/>
    <xf numFmtId="4" fontId="1" fillId="0" borderId="24" xfId="0" applyNumberFormat="1" applyFont="1" applyBorder="1" applyProtection="1"/>
    <xf numFmtId="4" fontId="0" fillId="0" borderId="25" xfId="0" applyNumberFormat="1" applyBorder="1" applyProtection="1"/>
    <xf numFmtId="4" fontId="1" fillId="0" borderId="26" xfId="0" applyNumberFormat="1" applyFont="1" applyBorder="1" applyProtection="1"/>
    <xf numFmtId="4" fontId="1" fillId="7" borderId="19" xfId="0" applyNumberFormat="1" applyFont="1" applyFill="1" applyBorder="1" applyProtection="1"/>
    <xf numFmtId="4" fontId="1" fillId="0" borderId="18" xfId="0" applyNumberFormat="1" applyFont="1" applyBorder="1" applyProtection="1"/>
    <xf numFmtId="14" fontId="0" fillId="0" borderId="0" xfId="0" applyNumberFormat="1"/>
    <xf numFmtId="0" fontId="0" fillId="0" borderId="7" xfId="0" applyBorder="1"/>
    <xf numFmtId="0" fontId="0" fillId="0" borderId="2" xfId="0" applyBorder="1"/>
    <xf numFmtId="0" fontId="0" fillId="0" borderId="5" xfId="0" applyBorder="1"/>
    <xf numFmtId="0" fontId="0" fillId="0" borderId="0" xfId="0" applyBorder="1"/>
    <xf numFmtId="0" fontId="4" fillId="0" borderId="13" xfId="0" applyFont="1" applyBorder="1" applyAlignment="1">
      <alignment vertical="center"/>
    </xf>
    <xf numFmtId="14" fontId="6" fillId="0" borderId="14" xfId="0" applyNumberFormat="1" applyFont="1" applyBorder="1" applyAlignment="1">
      <alignment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Protection="1">
      <protection locked="0"/>
    </xf>
    <xf numFmtId="0" fontId="1" fillId="0" borderId="2" xfId="0" applyFont="1" applyBorder="1" applyAlignment="1" applyProtection="1">
      <alignment horizontal="center" vertical="center" textRotation="90" wrapText="1"/>
      <protection locked="0"/>
    </xf>
    <xf numFmtId="0" fontId="1" fillId="0" borderId="5" xfId="0" applyFont="1" applyBorder="1" applyAlignment="1" applyProtection="1">
      <alignment horizontal="center" vertical="center" textRotation="90" wrapText="1"/>
      <protection locked="0"/>
    </xf>
    <xf numFmtId="0" fontId="1" fillId="0" borderId="7" xfId="0" applyFont="1" applyBorder="1" applyAlignment="1" applyProtection="1">
      <alignment horizontal="center" vertical="center" textRotation="90" wrapText="1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3" xfId="0" applyFont="1" applyFill="1" applyBorder="1" applyAlignment="1" applyProtection="1">
      <alignment horizontal="center"/>
      <protection locked="0"/>
    </xf>
    <xf numFmtId="20" fontId="1" fillId="3" borderId="14" xfId="0" applyNumberFormat="1" applyFont="1" applyFill="1" applyBorder="1" applyAlignment="1" applyProtection="1">
      <alignment horizontal="center" vertical="center" wrapText="1"/>
      <protection locked="0"/>
    </xf>
    <xf numFmtId="2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0" xfId="0" applyFont="1" applyBorder="1" applyAlignment="1" applyProtection="1">
      <alignment horizontal="center" vertical="center" textRotation="90" wrapText="1"/>
      <protection locked="0"/>
    </xf>
    <xf numFmtId="0" fontId="5" fillId="4" borderId="13" xfId="0" applyFont="1" applyFill="1" applyBorder="1" applyAlignment="1" applyProtection="1">
      <alignment horizontal="center"/>
      <protection locked="0"/>
    </xf>
    <xf numFmtId="0" fontId="5" fillId="4" borderId="14" xfId="0" applyFont="1" applyFill="1" applyBorder="1" applyAlignment="1" applyProtection="1">
      <alignment horizontal="center"/>
      <protection locked="0"/>
    </xf>
    <xf numFmtId="0" fontId="3" fillId="5" borderId="8" xfId="0" applyFont="1" applyFill="1" applyBorder="1" applyAlignment="1" applyProtection="1">
      <alignment horizontal="center"/>
      <protection locked="0"/>
    </xf>
    <xf numFmtId="20" fontId="4" fillId="3" borderId="15" xfId="0" applyNumberFormat="1" applyFont="1" applyFill="1" applyBorder="1" applyAlignment="1" applyProtection="1">
      <alignment horizontal="center"/>
      <protection locked="0"/>
    </xf>
    <xf numFmtId="20" fontId="4" fillId="3" borderId="14" xfId="0" applyNumberFormat="1" applyFont="1" applyFill="1" applyBorder="1" applyAlignment="1" applyProtection="1">
      <alignment horizontal="center"/>
      <protection locked="0"/>
    </xf>
    <xf numFmtId="4" fontId="4" fillId="2" borderId="16" xfId="0" applyNumberFormat="1" applyFont="1" applyFill="1" applyBorder="1" applyAlignment="1" applyProtection="1">
      <alignment horizontal="center"/>
      <protection locked="0"/>
    </xf>
    <xf numFmtId="4" fontId="4" fillId="2" borderId="15" xfId="0" applyNumberFormat="1" applyFont="1" applyFill="1" applyBorder="1" applyAlignment="1" applyProtection="1">
      <alignment horizontal="center"/>
      <protection locked="0"/>
    </xf>
    <xf numFmtId="4" fontId="4" fillId="2" borderId="17" xfId="0" applyNumberFormat="1" applyFont="1" applyFill="1" applyBorder="1" applyAlignment="1" applyProtection="1">
      <alignment horizontal="center"/>
      <protection locked="0"/>
    </xf>
    <xf numFmtId="4" fontId="1" fillId="2" borderId="18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20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19" xfId="0" applyNumberFormat="1" applyFont="1" applyFill="1" applyBorder="1" applyAlignment="1" applyProtection="1">
      <alignment horizontal="center" vertical="center" wrapText="1"/>
      <protection locked="0"/>
    </xf>
    <xf numFmtId="166" fontId="1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4EEF6"/>
      <color rgb="FFFF99CC"/>
      <color rgb="FFD60093"/>
      <color rgb="FF66FF99"/>
      <color rgb="FF0066CC"/>
      <color rgb="FF33CCCC"/>
      <color rgb="FF66FF33"/>
      <color rgb="FFFFFF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F21"/>
  <sheetViews>
    <sheetView workbookViewId="0">
      <selection activeCell="E20" sqref="E20:F21"/>
    </sheetView>
  </sheetViews>
  <sheetFormatPr baseColWidth="10" defaultRowHeight="15"/>
  <cols>
    <col min="2" max="2" width="18.140625" customWidth="1"/>
    <col min="3" max="3" width="15.5703125" customWidth="1"/>
  </cols>
  <sheetData>
    <row r="4" spans="2:6">
      <c r="B4" s="78"/>
    </row>
    <row r="5" spans="2:6" ht="33.75" customHeight="1">
      <c r="B5" s="83" t="s">
        <v>66</v>
      </c>
      <c r="C5" s="84">
        <f ca="1">TODAY()</f>
        <v>41939</v>
      </c>
    </row>
    <row r="8" spans="2:6">
      <c r="D8" s="82"/>
      <c r="E8" s="87" t="s">
        <v>64</v>
      </c>
      <c r="F8" s="88"/>
    </row>
    <row r="9" spans="2:6">
      <c r="D9" s="80"/>
      <c r="E9" s="89"/>
      <c r="F9" s="90"/>
    </row>
    <row r="10" spans="2:6">
      <c r="B10" s="85" t="s">
        <v>62</v>
      </c>
      <c r="C10" s="79"/>
      <c r="D10" s="81"/>
    </row>
    <row r="11" spans="2:6">
      <c r="B11" s="86"/>
      <c r="D11" s="81"/>
    </row>
    <row r="12" spans="2:6">
      <c r="D12" s="79"/>
      <c r="E12" s="87" t="s">
        <v>65</v>
      </c>
      <c r="F12" s="88"/>
    </row>
    <row r="13" spans="2:6">
      <c r="E13" s="89"/>
      <c r="F13" s="90"/>
    </row>
    <row r="16" spans="2:6">
      <c r="D16" s="82"/>
      <c r="E16" s="87" t="s">
        <v>64</v>
      </c>
      <c r="F16" s="88"/>
    </row>
    <row r="17" spans="2:6">
      <c r="D17" s="80"/>
      <c r="E17" s="89"/>
      <c r="F17" s="90"/>
    </row>
    <row r="18" spans="2:6">
      <c r="B18" s="85" t="s">
        <v>63</v>
      </c>
      <c r="C18" s="79"/>
      <c r="D18" s="81"/>
    </row>
    <row r="19" spans="2:6">
      <c r="B19" s="86"/>
      <c r="D19" s="81"/>
    </row>
    <row r="20" spans="2:6">
      <c r="D20" s="79"/>
      <c r="E20" s="87" t="s">
        <v>65</v>
      </c>
      <c r="F20" s="88"/>
    </row>
    <row r="21" spans="2:6">
      <c r="E21" s="89"/>
      <c r="F21" s="90"/>
    </row>
  </sheetData>
  <mergeCells count="6">
    <mergeCell ref="E20:F21"/>
    <mergeCell ref="B10:B11"/>
    <mergeCell ref="E8:F9"/>
    <mergeCell ref="E12:F13"/>
    <mergeCell ref="E16:F17"/>
    <mergeCell ref="B18:B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203"/>
  <sheetViews>
    <sheetView tabSelected="1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E4" sqref="E4"/>
    </sheetView>
  </sheetViews>
  <sheetFormatPr baseColWidth="10" defaultRowHeight="15" outlineLevelRow="2"/>
  <cols>
    <col min="1" max="1" width="5.7109375" style="1" customWidth="1"/>
    <col min="2" max="2" width="26.140625" style="1" customWidth="1"/>
    <col min="3" max="6" width="11.42578125" style="1"/>
    <col min="7" max="11" width="11.42578125" style="20"/>
    <col min="12" max="12" width="11.42578125" style="49"/>
    <col min="13" max="17" width="11.42578125" style="3"/>
    <col min="18" max="18" width="11.42578125" style="67" customWidth="1"/>
    <col min="19" max="16384" width="11.42578125" style="1"/>
  </cols>
  <sheetData>
    <row r="1" spans="1:26" ht="18.75">
      <c r="C1" s="103" t="s">
        <v>61</v>
      </c>
      <c r="D1" s="103"/>
      <c r="E1" s="103"/>
      <c r="F1" s="103"/>
      <c r="G1" s="106" t="s">
        <v>57</v>
      </c>
      <c r="H1" s="107"/>
      <c r="I1" s="107"/>
      <c r="J1" s="107"/>
      <c r="K1" s="107"/>
      <c r="L1" s="108"/>
      <c r="M1" s="104" t="s">
        <v>56</v>
      </c>
      <c r="N1" s="104"/>
      <c r="O1" s="104"/>
      <c r="P1" s="104"/>
      <c r="Q1" s="104"/>
      <c r="R1" s="105"/>
      <c r="S1" s="101" t="s">
        <v>58</v>
      </c>
      <c r="T1" s="102"/>
    </row>
    <row r="2" spans="1:26">
      <c r="C2" s="95" t="s">
        <v>3</v>
      </c>
      <c r="D2" s="95"/>
      <c r="E2" s="95" t="s">
        <v>2</v>
      </c>
      <c r="F2" s="96"/>
      <c r="G2" s="109" t="s">
        <v>4</v>
      </c>
      <c r="H2" s="111" t="s">
        <v>5</v>
      </c>
      <c r="I2" s="111" t="s">
        <v>6</v>
      </c>
      <c r="J2" s="111"/>
      <c r="K2" s="111"/>
      <c r="L2" s="113" t="s">
        <v>7</v>
      </c>
      <c r="M2" s="97" t="s">
        <v>4</v>
      </c>
      <c r="N2" s="98" t="s">
        <v>5</v>
      </c>
      <c r="O2" s="98" t="s">
        <v>6</v>
      </c>
      <c r="P2" s="98"/>
      <c r="Q2" s="98"/>
      <c r="R2" s="114" t="s">
        <v>7</v>
      </c>
      <c r="S2" s="53" t="s">
        <v>60</v>
      </c>
      <c r="T2" s="53" t="s">
        <v>59</v>
      </c>
    </row>
    <row r="3" spans="1:26" outlineLevel="1">
      <c r="C3" s="54" t="s">
        <v>0</v>
      </c>
      <c r="D3" s="54" t="s">
        <v>1</v>
      </c>
      <c r="E3" s="62" t="s">
        <v>0</v>
      </c>
      <c r="F3" s="68" t="s">
        <v>1</v>
      </c>
      <c r="G3" s="110"/>
      <c r="H3" s="112"/>
      <c r="I3" s="52" t="s">
        <v>54</v>
      </c>
      <c r="J3" s="52" t="s">
        <v>55</v>
      </c>
      <c r="K3" s="52" t="s">
        <v>53</v>
      </c>
      <c r="L3" s="113"/>
      <c r="M3" s="97"/>
      <c r="N3" s="98"/>
      <c r="O3" s="64" t="s">
        <v>54</v>
      </c>
      <c r="P3" s="64" t="s">
        <v>55</v>
      </c>
      <c r="Q3" s="64" t="s">
        <v>53</v>
      </c>
      <c r="R3" s="114"/>
      <c r="S3" s="60">
        <v>10</v>
      </c>
      <c r="T3" s="61">
        <v>0.41666666666666669</v>
      </c>
    </row>
    <row r="4" spans="1:26" outlineLevel="2">
      <c r="A4" s="99" t="s">
        <v>8</v>
      </c>
      <c r="B4" s="4">
        <v>41883</v>
      </c>
      <c r="C4" s="5">
        <v>0.36458333333333331</v>
      </c>
      <c r="D4" s="6">
        <v>0.5</v>
      </c>
      <c r="E4" s="5">
        <v>0.55208333333333337</v>
      </c>
      <c r="F4" s="6">
        <v>0.70833333333333337</v>
      </c>
      <c r="G4" s="70">
        <f>IF(ISBLANK(C4),0,((D4-C4)+(F4-E4))*24)</f>
        <v>7</v>
      </c>
      <c r="H4" s="23">
        <f>6+50/60</f>
        <v>6.833333333333333</v>
      </c>
      <c r="I4" s="24">
        <f>IF(ISBLANK(C4),0,IF(G4&gt;H4,G4-H4,0))</f>
        <v>0.16666666666666696</v>
      </c>
      <c r="J4" s="22">
        <f>IF(ISBLANK(C4),0,IF(G4&lt;H4,H4-G4,0))</f>
        <v>0</v>
      </c>
      <c r="K4" s="7"/>
      <c r="L4" s="71">
        <f>S3+I4-J4-K4</f>
        <v>10.166666666666668</v>
      </c>
      <c r="M4" s="31">
        <f>IF(ISBLANK(C4),0,(D4-C4)+(F4-E4))</f>
        <v>0.29166666666666669</v>
      </c>
      <c r="N4" s="33">
        <v>0.28472222222222221</v>
      </c>
      <c r="O4" s="33">
        <f>IF(ISBLANK(C4),0,IF(M4&gt;N4,M4-N4,0))</f>
        <v>6.9444444444444753E-3</v>
      </c>
      <c r="P4" s="33">
        <f>IF(ISBLANK(C4),0,IF(M4&lt;N4,N4-M4,0))</f>
        <v>0</v>
      </c>
      <c r="Q4" s="5"/>
      <c r="R4" s="50">
        <f>T3+O4-P4-Q4</f>
        <v>0.42361111111111116</v>
      </c>
      <c r="T4" s="8"/>
      <c r="Y4" s="2">
        <f>Z4*24</f>
        <v>3.4166666666666665</v>
      </c>
      <c r="Z4" s="3">
        <v>0.1423611111111111</v>
      </c>
    </row>
    <row r="5" spans="1:26" outlineLevel="2">
      <c r="A5" s="99"/>
      <c r="B5" s="4">
        <v>41884</v>
      </c>
      <c r="C5" s="10"/>
      <c r="D5" s="12"/>
      <c r="E5" s="10"/>
      <c r="F5" s="12"/>
      <c r="G5" s="72">
        <f>IF(ISBLANK(C5),0,((D5-C5)+(F5-E5))*24)</f>
        <v>0</v>
      </c>
      <c r="H5" s="26">
        <f t="shared" ref="H5:H8" si="0">6+50/60</f>
        <v>6.833333333333333</v>
      </c>
      <c r="I5" s="27">
        <f t="shared" ref="I5:I8" si="1">IF(ISBLANK(C5),0,IF(G5&gt;H5,G5-H5,0))</f>
        <v>0</v>
      </c>
      <c r="J5" s="25">
        <f t="shared" ref="J5:J8" si="2">IF(ISBLANK(C5),0,IF(G5&lt;H5,H5-G5,0))</f>
        <v>0</v>
      </c>
      <c r="K5" s="14"/>
      <c r="L5" s="73">
        <f>L4+I5-J5-K5</f>
        <v>10.166666666666668</v>
      </c>
      <c r="M5" s="34">
        <f t="shared" ref="M5:M8" si="3">IF(ISBLANK(C5),0,(D5-C5)+(F5-E5))</f>
        <v>0</v>
      </c>
      <c r="N5" s="36">
        <v>0.28472222222222221</v>
      </c>
      <c r="O5" s="36">
        <f t="shared" ref="O5:O8" si="4">IF(ISBLANK(C5),0,IF(M5&gt;N5,M5-N5,0))</f>
        <v>0</v>
      </c>
      <c r="P5" s="36">
        <f t="shared" ref="P5:P8" si="5">IF(ISBLANK(C5),0,IF(M5&lt;N5,N5-M5,0))</f>
        <v>0</v>
      </c>
      <c r="Q5" s="10"/>
      <c r="R5" s="51">
        <f>R4+O5-P5-Q5</f>
        <v>0.42361111111111116</v>
      </c>
      <c r="U5" s="15"/>
      <c r="Y5" s="2">
        <f>Z5*24</f>
        <v>6.833333333333333</v>
      </c>
      <c r="Z5" s="3">
        <v>0.28472222222222221</v>
      </c>
    </row>
    <row r="6" spans="1:26" outlineLevel="2">
      <c r="A6" s="99"/>
      <c r="B6" s="4">
        <v>41885</v>
      </c>
      <c r="C6" s="10">
        <v>0.36458333333333331</v>
      </c>
      <c r="D6" s="12">
        <v>0.5</v>
      </c>
      <c r="E6" s="10">
        <v>0.55208333333333337</v>
      </c>
      <c r="F6" s="12">
        <v>0.70833333333333337</v>
      </c>
      <c r="G6" s="72">
        <f t="shared" ref="G6:G8" si="6">IF(ISBLANK(C6),0,((D6-C6)+(F6-E6))*24)</f>
        <v>7</v>
      </c>
      <c r="H6" s="26">
        <f t="shared" si="0"/>
        <v>6.833333333333333</v>
      </c>
      <c r="I6" s="27">
        <f t="shared" si="1"/>
        <v>0.16666666666666696</v>
      </c>
      <c r="J6" s="25">
        <f t="shared" si="2"/>
        <v>0</v>
      </c>
      <c r="K6" s="14"/>
      <c r="L6" s="73">
        <f t="shared" ref="L6:L8" si="7">L5+I6-J6-K6</f>
        <v>10.333333333333336</v>
      </c>
      <c r="M6" s="34">
        <f t="shared" si="3"/>
        <v>0.29166666666666669</v>
      </c>
      <c r="N6" s="36">
        <v>0.28472222222222221</v>
      </c>
      <c r="O6" s="36">
        <f t="shared" si="4"/>
        <v>6.9444444444444753E-3</v>
      </c>
      <c r="P6" s="36">
        <f t="shared" si="5"/>
        <v>0</v>
      </c>
      <c r="Q6" s="10"/>
      <c r="R6" s="51">
        <f t="shared" ref="R6:R8" si="8">R5+O6-P6-Q6</f>
        <v>0.43055555555555564</v>
      </c>
    </row>
    <row r="7" spans="1:26" outlineLevel="2">
      <c r="A7" s="99"/>
      <c r="B7" s="4">
        <v>41886</v>
      </c>
      <c r="C7" s="10"/>
      <c r="D7" s="12"/>
      <c r="E7" s="10">
        <v>0.54166666666666663</v>
      </c>
      <c r="F7" s="12">
        <v>0.66666666666666663</v>
      </c>
      <c r="G7" s="72">
        <f>IF(ISBLANK(C7),0,((D7-C7)+(F7-E7))*24)</f>
        <v>0</v>
      </c>
      <c r="H7" s="26">
        <f t="shared" si="0"/>
        <v>6.833333333333333</v>
      </c>
      <c r="I7" s="27">
        <f t="shared" si="1"/>
        <v>0</v>
      </c>
      <c r="J7" s="25">
        <f t="shared" si="2"/>
        <v>0</v>
      </c>
      <c r="K7" s="14"/>
      <c r="L7" s="73">
        <f t="shared" si="7"/>
        <v>10.333333333333336</v>
      </c>
      <c r="M7" s="34">
        <f t="shared" si="3"/>
        <v>0</v>
      </c>
      <c r="N7" s="36">
        <v>0.28472222222222221</v>
      </c>
      <c r="O7" s="36">
        <f t="shared" si="4"/>
        <v>0</v>
      </c>
      <c r="P7" s="36">
        <f t="shared" si="5"/>
        <v>0</v>
      </c>
      <c r="Q7" s="10"/>
      <c r="R7" s="51">
        <f t="shared" si="8"/>
        <v>0.43055555555555564</v>
      </c>
    </row>
    <row r="8" spans="1:26" outlineLevel="2">
      <c r="A8" s="100"/>
      <c r="B8" s="4">
        <v>41887</v>
      </c>
      <c r="C8" s="16"/>
      <c r="D8" s="17"/>
      <c r="E8" s="16"/>
      <c r="F8" s="17"/>
      <c r="G8" s="74">
        <f t="shared" si="6"/>
        <v>0</v>
      </c>
      <c r="H8" s="29">
        <f t="shared" si="0"/>
        <v>6.833333333333333</v>
      </c>
      <c r="I8" s="30">
        <f t="shared" si="1"/>
        <v>0</v>
      </c>
      <c r="J8" s="28">
        <f t="shared" si="2"/>
        <v>0</v>
      </c>
      <c r="K8" s="18"/>
      <c r="L8" s="73">
        <f t="shared" si="7"/>
        <v>10.333333333333336</v>
      </c>
      <c r="M8" s="37">
        <f t="shared" si="3"/>
        <v>0</v>
      </c>
      <c r="N8" s="39">
        <v>0.28472222222222221</v>
      </c>
      <c r="O8" s="39">
        <f t="shared" si="4"/>
        <v>0</v>
      </c>
      <c r="P8" s="39">
        <f t="shared" si="5"/>
        <v>0</v>
      </c>
      <c r="Q8" s="16"/>
      <c r="R8" s="51">
        <f t="shared" si="8"/>
        <v>0.43055555555555564</v>
      </c>
    </row>
    <row r="9" spans="1:26" s="21" customFormat="1" outlineLevel="1">
      <c r="A9" s="19" t="s">
        <v>30</v>
      </c>
      <c r="B9" s="42"/>
      <c r="C9" s="58"/>
      <c r="D9" s="59"/>
      <c r="E9" s="63"/>
      <c r="F9" s="69"/>
      <c r="G9" s="75">
        <f>SUBTOTAL(9,G4:G8)</f>
        <v>14</v>
      </c>
      <c r="H9" s="43">
        <f>SUBTOTAL(9,H4:H8)</f>
        <v>34.166666666666664</v>
      </c>
      <c r="I9" s="44">
        <f>SUBTOTAL(9,I4:I8)</f>
        <v>0.33333333333333393</v>
      </c>
      <c r="J9" s="44">
        <f>SUBTOTAL(9,J4:J8)</f>
        <v>0</v>
      </c>
      <c r="K9" s="45">
        <f>SUBTOTAL(9,K4:K8)</f>
        <v>0</v>
      </c>
      <c r="L9" s="76">
        <f>L8</f>
        <v>10.333333333333336</v>
      </c>
      <c r="M9" s="46">
        <f>SUBTOTAL(9,M4:M8)</f>
        <v>0.58333333333333337</v>
      </c>
      <c r="N9" s="47">
        <f>SUBTOTAL(9,N4:N8)</f>
        <v>1.4236111111111112</v>
      </c>
      <c r="O9" s="65">
        <f>SUBTOTAL(9,O4:O8)</f>
        <v>1.3888888888888951E-2</v>
      </c>
      <c r="P9" s="65">
        <f>SUBTOTAL(9,P4:P8)</f>
        <v>0</v>
      </c>
      <c r="Q9" s="48">
        <f>SUBTOTAL(9,Q4:Q8)</f>
        <v>0</v>
      </c>
      <c r="R9" s="66">
        <f>R8</f>
        <v>0.43055555555555564</v>
      </c>
    </row>
    <row r="10" spans="1:26" ht="15" customHeight="1" outlineLevel="2">
      <c r="A10" s="93" t="s">
        <v>9</v>
      </c>
      <c r="B10" s="9">
        <v>41890</v>
      </c>
      <c r="C10" s="10">
        <v>0.36458333333333331</v>
      </c>
      <c r="D10" s="11">
        <v>0.5</v>
      </c>
      <c r="E10" s="12">
        <v>0.55208333333333337</v>
      </c>
      <c r="F10" s="13">
        <v>0.70833333333333337</v>
      </c>
      <c r="G10" s="70">
        <f>IF(ISBLANK(C10),0,((D10-C10)+(F10-E10))*24)</f>
        <v>7</v>
      </c>
      <c r="H10" s="23">
        <f>6+50/60</f>
        <v>6.833333333333333</v>
      </c>
      <c r="I10" s="24">
        <f>IF(ISBLANK(C10),0,IF(G10&gt;H10,G10-H10,0))</f>
        <v>0.16666666666666696</v>
      </c>
      <c r="J10" s="22">
        <f>IF(ISBLANK(C10),0,IF(G10&lt;H10,H10-G10,0))</f>
        <v>0</v>
      </c>
      <c r="K10" s="7"/>
      <c r="L10" s="71">
        <f>L8+I10-J10-K10</f>
        <v>10.500000000000004</v>
      </c>
      <c r="M10" s="34">
        <f t="shared" ref="M10:M64" si="9">IF(ISBLANK(C10),0,(D10-C10)+(F10-E10))</f>
        <v>0.29166666666666669</v>
      </c>
      <c r="N10" s="32">
        <v>0.28472222222222199</v>
      </c>
      <c r="O10" s="33">
        <f t="shared" ref="O10:O14" si="10">IF(ISBLANK(C10),0,IF(M10&gt;N10,M10-N10,0))</f>
        <v>6.9444444444446973E-3</v>
      </c>
      <c r="P10" s="33">
        <f t="shared" ref="P10:P14" si="11">IF(ISBLANK(C10),0,IF(M10&lt;N10,N10-M10,0))</f>
        <v>0</v>
      </c>
      <c r="Q10" s="5"/>
      <c r="R10" s="51">
        <f>R8+O10-P10-Q10</f>
        <v>0.43750000000000033</v>
      </c>
    </row>
    <row r="11" spans="1:26" outlineLevel="2">
      <c r="A11" s="93"/>
      <c r="B11" s="9">
        <v>41891</v>
      </c>
      <c r="C11" s="10"/>
      <c r="D11" s="11"/>
      <c r="E11" s="12"/>
      <c r="F11" s="13"/>
      <c r="G11" s="72">
        <f t="shared" ref="G11:G14" si="12">IF(ISBLANK(C11),0,((D11-C11)+(F11-E11))*24)</f>
        <v>0</v>
      </c>
      <c r="H11" s="26">
        <f t="shared" ref="H11:H14" si="13">6+50/60</f>
        <v>6.833333333333333</v>
      </c>
      <c r="I11" s="27">
        <f t="shared" ref="I11:I14" si="14">IF(ISBLANK(C11),0,IF(G11&gt;H11,G11-H11,0))</f>
        <v>0</v>
      </c>
      <c r="J11" s="25">
        <f t="shared" ref="J11:J14" si="15">IF(ISBLANK(C11),0,IF(G11&lt;H11,H11-G11,0))</f>
        <v>0</v>
      </c>
      <c r="K11" s="14"/>
      <c r="L11" s="73">
        <f>L10+I11-J11-K11</f>
        <v>10.500000000000004</v>
      </c>
      <c r="M11" s="34">
        <f t="shared" si="9"/>
        <v>0</v>
      </c>
      <c r="N11" s="35">
        <v>0.28472222222222199</v>
      </c>
      <c r="O11" s="36">
        <f t="shared" si="10"/>
        <v>0</v>
      </c>
      <c r="P11" s="36">
        <f t="shared" si="11"/>
        <v>0</v>
      </c>
      <c r="Q11" s="10"/>
      <c r="R11" s="51">
        <f t="shared" ref="R11:R14" si="16">R9+O11-P11-Q11</f>
        <v>0.43055555555555564</v>
      </c>
    </row>
    <row r="12" spans="1:26" outlineLevel="2">
      <c r="A12" s="93"/>
      <c r="B12" s="9">
        <v>41892</v>
      </c>
      <c r="C12" s="10"/>
      <c r="D12" s="11"/>
      <c r="E12" s="12"/>
      <c r="F12" s="13"/>
      <c r="G12" s="72">
        <f t="shared" si="12"/>
        <v>0</v>
      </c>
      <c r="H12" s="26">
        <f t="shared" si="13"/>
        <v>6.833333333333333</v>
      </c>
      <c r="I12" s="27">
        <f t="shared" si="14"/>
        <v>0</v>
      </c>
      <c r="J12" s="25">
        <f t="shared" si="15"/>
        <v>0</v>
      </c>
      <c r="K12" s="14"/>
      <c r="L12" s="73">
        <f t="shared" ref="L12:L14" si="17">L11+I12-J12-K12</f>
        <v>10.500000000000004</v>
      </c>
      <c r="M12" s="34">
        <f t="shared" si="9"/>
        <v>0</v>
      </c>
      <c r="N12" s="35">
        <v>0.28472222222222199</v>
      </c>
      <c r="O12" s="36">
        <f t="shared" si="10"/>
        <v>0</v>
      </c>
      <c r="P12" s="36">
        <f t="shared" si="11"/>
        <v>0</v>
      </c>
      <c r="Q12" s="10"/>
      <c r="R12" s="51">
        <f t="shared" si="16"/>
        <v>0.43750000000000033</v>
      </c>
    </row>
    <row r="13" spans="1:26" outlineLevel="2">
      <c r="A13" s="93"/>
      <c r="B13" s="9">
        <v>41893</v>
      </c>
      <c r="C13" s="10"/>
      <c r="D13" s="11"/>
      <c r="E13" s="12"/>
      <c r="F13" s="13"/>
      <c r="G13" s="72">
        <f t="shared" si="12"/>
        <v>0</v>
      </c>
      <c r="H13" s="26">
        <f t="shared" si="13"/>
        <v>6.833333333333333</v>
      </c>
      <c r="I13" s="27">
        <f t="shared" si="14"/>
        <v>0</v>
      </c>
      <c r="J13" s="25">
        <f t="shared" si="15"/>
        <v>0</v>
      </c>
      <c r="K13" s="14"/>
      <c r="L13" s="73">
        <f t="shared" si="17"/>
        <v>10.500000000000004</v>
      </c>
      <c r="M13" s="34">
        <f t="shared" si="9"/>
        <v>0</v>
      </c>
      <c r="N13" s="35">
        <v>0.28472222222222199</v>
      </c>
      <c r="O13" s="36">
        <f t="shared" si="10"/>
        <v>0</v>
      </c>
      <c r="P13" s="36">
        <f t="shared" si="11"/>
        <v>0</v>
      </c>
      <c r="Q13" s="10"/>
      <c r="R13" s="51">
        <f t="shared" si="16"/>
        <v>0.43055555555555564</v>
      </c>
    </row>
    <row r="14" spans="1:26" outlineLevel="2">
      <c r="A14" s="93"/>
      <c r="B14" s="9">
        <v>41894</v>
      </c>
      <c r="C14" s="10"/>
      <c r="D14" s="11"/>
      <c r="E14" s="12"/>
      <c r="F14" s="13"/>
      <c r="G14" s="74">
        <f t="shared" si="12"/>
        <v>0</v>
      </c>
      <c r="H14" s="29">
        <f t="shared" si="13"/>
        <v>6.833333333333333</v>
      </c>
      <c r="I14" s="30">
        <f t="shared" si="14"/>
        <v>0</v>
      </c>
      <c r="J14" s="28">
        <f t="shared" si="15"/>
        <v>0</v>
      </c>
      <c r="K14" s="18"/>
      <c r="L14" s="73">
        <f t="shared" si="17"/>
        <v>10.500000000000004</v>
      </c>
      <c r="M14" s="34">
        <f t="shared" si="9"/>
        <v>0</v>
      </c>
      <c r="N14" s="38">
        <v>0.28472222222222199</v>
      </c>
      <c r="O14" s="39">
        <f t="shared" si="10"/>
        <v>0</v>
      </c>
      <c r="P14" s="39">
        <f t="shared" si="11"/>
        <v>0</v>
      </c>
      <c r="Q14" s="16"/>
      <c r="R14" s="51">
        <f t="shared" si="16"/>
        <v>0.43750000000000033</v>
      </c>
    </row>
    <row r="15" spans="1:26" s="21" customFormat="1" ht="15.75" customHeight="1" outlineLevel="1">
      <c r="A15" s="19" t="s">
        <v>31</v>
      </c>
      <c r="B15" s="42"/>
      <c r="C15" s="58"/>
      <c r="D15" s="59"/>
      <c r="E15" s="58"/>
      <c r="F15" s="69"/>
      <c r="G15" s="77">
        <f>SUBTOTAL(9,G10:G14)</f>
        <v>7</v>
      </c>
      <c r="H15" s="43">
        <f>SUBTOTAL(9,H10:H14)</f>
        <v>34.166666666666664</v>
      </c>
      <c r="I15" s="44">
        <f>SUBTOTAL(9,I10:I14)</f>
        <v>0.16666666666666696</v>
      </c>
      <c r="J15" s="44">
        <f>SUBTOTAL(9,J10:J14)</f>
        <v>0</v>
      </c>
      <c r="K15" s="45">
        <f t="shared" ref="K15" si="18">SUBTOTAL(9,K10:K14)</f>
        <v>0</v>
      </c>
      <c r="L15" s="76">
        <f>L14</f>
        <v>10.500000000000004</v>
      </c>
      <c r="M15" s="46">
        <f>SUBTOTAL(9,M10:M14)</f>
        <v>0.29166666666666669</v>
      </c>
      <c r="N15" s="47">
        <f t="shared" ref="N15:P15" si="19">SUBTOTAL(9,N10:N14)</f>
        <v>1.4236111111111098</v>
      </c>
      <c r="O15" s="65">
        <f t="shared" si="19"/>
        <v>6.9444444444446973E-3</v>
      </c>
      <c r="P15" s="65">
        <f t="shared" si="19"/>
        <v>0</v>
      </c>
      <c r="Q15" s="56">
        <f>SUBTOTAL(9,Q10:Q14)</f>
        <v>0</v>
      </c>
      <c r="R15" s="66">
        <f>R14</f>
        <v>0.43750000000000033</v>
      </c>
    </row>
    <row r="16" spans="1:26" outlineLevel="2">
      <c r="A16" s="93" t="s">
        <v>10</v>
      </c>
      <c r="B16" s="9">
        <v>41897</v>
      </c>
      <c r="C16" s="10"/>
      <c r="D16" s="6"/>
      <c r="E16" s="5"/>
      <c r="F16" s="6"/>
      <c r="G16" s="70">
        <f t="shared" ref="G16:G20" si="20">IF(ISBLANK(C16),0,((D16-C16)+(F16-E16))*24)</f>
        <v>0</v>
      </c>
      <c r="H16" s="23">
        <f t="shared" ref="H16:H79" si="21">6+50/60</f>
        <v>6.833333333333333</v>
      </c>
      <c r="I16" s="24">
        <f t="shared" ref="I16:I20" si="22">IF(ISBLANK(C16),0,IF(G16&gt;H16,G16-H16,0))</f>
        <v>0</v>
      </c>
      <c r="J16" s="22">
        <f t="shared" ref="J16:J20" si="23">IF(ISBLANK(C16),0,IF(G16&lt;H16,H16-G16,0))</f>
        <v>0</v>
      </c>
      <c r="K16" s="7"/>
      <c r="L16" s="71">
        <f>L14+I16-J16-K16</f>
        <v>10.500000000000004</v>
      </c>
      <c r="M16" s="40">
        <f t="shared" si="9"/>
        <v>0</v>
      </c>
      <c r="N16" s="32">
        <v>0.28472222222222199</v>
      </c>
      <c r="O16" s="33">
        <f t="shared" ref="O16:O20" si="24">IF(ISBLANK(C16),0,IF(M16&gt;N16,M16-N16,0))</f>
        <v>0</v>
      </c>
      <c r="P16" s="33">
        <f t="shared" ref="P16:P20" si="25">IF(ISBLANK(C16),0,IF(M16&lt;N16,N16-M16,0))</f>
        <v>0</v>
      </c>
      <c r="Q16" s="5"/>
      <c r="R16" s="51">
        <f>R14+O16-P16-Q16</f>
        <v>0.43750000000000033</v>
      </c>
    </row>
    <row r="17" spans="1:18" outlineLevel="2">
      <c r="A17" s="93"/>
      <c r="B17" s="9">
        <v>41898</v>
      </c>
      <c r="C17" s="10"/>
      <c r="D17" s="12"/>
      <c r="E17" s="10"/>
      <c r="F17" s="12"/>
      <c r="G17" s="72">
        <f t="shared" si="20"/>
        <v>0</v>
      </c>
      <c r="H17" s="26">
        <f t="shared" si="21"/>
        <v>6.833333333333333</v>
      </c>
      <c r="I17" s="27">
        <f t="shared" si="22"/>
        <v>0</v>
      </c>
      <c r="J17" s="25">
        <f t="shared" si="23"/>
        <v>0</v>
      </c>
      <c r="K17" s="14"/>
      <c r="L17" s="73">
        <f>L16+I17-J17-K17</f>
        <v>10.500000000000004</v>
      </c>
      <c r="M17" s="41">
        <f t="shared" si="9"/>
        <v>0</v>
      </c>
      <c r="N17" s="35">
        <v>0.28472222222222199</v>
      </c>
      <c r="O17" s="36">
        <f t="shared" si="24"/>
        <v>0</v>
      </c>
      <c r="P17" s="36">
        <f t="shared" si="25"/>
        <v>0</v>
      </c>
      <c r="Q17" s="10"/>
      <c r="R17" s="51">
        <f t="shared" ref="R17:R79" si="26">R15+O17-P17-Q17</f>
        <v>0.43750000000000033</v>
      </c>
    </row>
    <row r="18" spans="1:18" outlineLevel="2">
      <c r="A18" s="93"/>
      <c r="B18" s="9">
        <v>41899</v>
      </c>
      <c r="C18" s="10"/>
      <c r="D18" s="12"/>
      <c r="E18" s="10"/>
      <c r="F18" s="12"/>
      <c r="G18" s="72">
        <f t="shared" si="20"/>
        <v>0</v>
      </c>
      <c r="H18" s="26">
        <f t="shared" si="21"/>
        <v>6.833333333333333</v>
      </c>
      <c r="I18" s="27">
        <f t="shared" si="22"/>
        <v>0</v>
      </c>
      <c r="J18" s="25">
        <f t="shared" si="23"/>
        <v>0</v>
      </c>
      <c r="K18" s="14"/>
      <c r="L18" s="73">
        <f t="shared" ref="L18:L20" si="27">L17+I18-J18-K18</f>
        <v>10.500000000000004</v>
      </c>
      <c r="M18" s="41">
        <f t="shared" si="9"/>
        <v>0</v>
      </c>
      <c r="N18" s="35">
        <v>0.28472222222222199</v>
      </c>
      <c r="O18" s="36">
        <f t="shared" si="24"/>
        <v>0</v>
      </c>
      <c r="P18" s="36">
        <f t="shared" si="25"/>
        <v>0</v>
      </c>
      <c r="Q18" s="10"/>
      <c r="R18" s="51">
        <f t="shared" si="26"/>
        <v>0.43750000000000033</v>
      </c>
    </row>
    <row r="19" spans="1:18" outlineLevel="2">
      <c r="A19" s="93"/>
      <c r="B19" s="9">
        <v>41900</v>
      </c>
      <c r="C19" s="10"/>
      <c r="D19" s="12"/>
      <c r="E19" s="10"/>
      <c r="F19" s="12"/>
      <c r="G19" s="72">
        <f t="shared" si="20"/>
        <v>0</v>
      </c>
      <c r="H19" s="26">
        <f t="shared" si="21"/>
        <v>6.833333333333333</v>
      </c>
      <c r="I19" s="27">
        <f t="shared" si="22"/>
        <v>0</v>
      </c>
      <c r="J19" s="25">
        <f t="shared" si="23"/>
        <v>0</v>
      </c>
      <c r="K19" s="14"/>
      <c r="L19" s="73">
        <f t="shared" si="27"/>
        <v>10.500000000000004</v>
      </c>
      <c r="M19" s="41">
        <f t="shared" si="9"/>
        <v>0</v>
      </c>
      <c r="N19" s="35">
        <v>0.28472222222222199</v>
      </c>
      <c r="O19" s="36">
        <f t="shared" si="24"/>
        <v>0</v>
      </c>
      <c r="P19" s="36">
        <f t="shared" si="25"/>
        <v>0</v>
      </c>
      <c r="Q19" s="10"/>
      <c r="R19" s="51">
        <f t="shared" si="26"/>
        <v>0.43750000000000033</v>
      </c>
    </row>
    <row r="20" spans="1:18" outlineLevel="2">
      <c r="A20" s="93"/>
      <c r="B20" s="9">
        <v>41901</v>
      </c>
      <c r="C20" s="10"/>
      <c r="D20" s="12"/>
      <c r="E20" s="10"/>
      <c r="F20" s="12"/>
      <c r="G20" s="74">
        <f t="shared" si="20"/>
        <v>0</v>
      </c>
      <c r="H20" s="29">
        <f t="shared" si="21"/>
        <v>6.833333333333333</v>
      </c>
      <c r="I20" s="30">
        <f t="shared" si="22"/>
        <v>0</v>
      </c>
      <c r="J20" s="28">
        <f t="shared" si="23"/>
        <v>0</v>
      </c>
      <c r="K20" s="18"/>
      <c r="L20" s="73">
        <f t="shared" si="27"/>
        <v>10.500000000000004</v>
      </c>
      <c r="M20" s="41">
        <f t="shared" si="9"/>
        <v>0</v>
      </c>
      <c r="N20" s="38">
        <v>0.28472222222222199</v>
      </c>
      <c r="O20" s="39">
        <f t="shared" si="24"/>
        <v>0</v>
      </c>
      <c r="P20" s="39">
        <f t="shared" si="25"/>
        <v>0</v>
      </c>
      <c r="Q20" s="16"/>
      <c r="R20" s="51">
        <f t="shared" si="26"/>
        <v>0.43750000000000033</v>
      </c>
    </row>
    <row r="21" spans="1:18" s="21" customFormat="1" outlineLevel="1">
      <c r="A21" s="19" t="s">
        <v>32</v>
      </c>
      <c r="B21" s="57"/>
      <c r="C21" s="58"/>
      <c r="D21" s="59"/>
      <c r="E21" s="58"/>
      <c r="F21" s="69"/>
      <c r="G21" s="77">
        <f t="shared" ref="G21:K21" si="28">SUBTOTAL(9,G16:G20)</f>
        <v>0</v>
      </c>
      <c r="H21" s="43">
        <f t="shared" si="28"/>
        <v>34.166666666666664</v>
      </c>
      <c r="I21" s="44">
        <f t="shared" si="28"/>
        <v>0</v>
      </c>
      <c r="J21" s="44">
        <f t="shared" si="28"/>
        <v>0</v>
      </c>
      <c r="K21" s="45">
        <f t="shared" si="28"/>
        <v>0</v>
      </c>
      <c r="L21" s="76">
        <f>L20</f>
        <v>10.500000000000004</v>
      </c>
      <c r="M21" s="46">
        <f>SUBTOTAL(9,M16:M20)</f>
        <v>0</v>
      </c>
      <c r="N21" s="47">
        <f t="shared" ref="N21:P21" si="29">SUBTOTAL(9,N16:N20)</f>
        <v>1.4236111111111098</v>
      </c>
      <c r="O21" s="65">
        <f t="shared" si="29"/>
        <v>0</v>
      </c>
      <c r="P21" s="65">
        <f t="shared" si="29"/>
        <v>0</v>
      </c>
      <c r="Q21" s="56">
        <f t="shared" ref="Q21" si="30">SUBTOTAL(9,Q16:Q20)</f>
        <v>0</v>
      </c>
      <c r="R21" s="66">
        <f t="shared" ref="R21" si="31">R20</f>
        <v>0.43750000000000033</v>
      </c>
    </row>
    <row r="22" spans="1:18" outlineLevel="2">
      <c r="A22" s="92" t="s">
        <v>11</v>
      </c>
      <c r="B22" s="4">
        <v>41904</v>
      </c>
      <c r="C22" s="10"/>
      <c r="D22" s="6"/>
      <c r="E22" s="5"/>
      <c r="F22" s="6"/>
      <c r="G22" s="70">
        <f t="shared" ref="G22:G26" si="32">IF(ISBLANK(C22),0,((D22-C22)+(F22-E22))*24)</f>
        <v>0</v>
      </c>
      <c r="H22" s="23">
        <f t="shared" ref="H22" si="33">6+50/60</f>
        <v>6.833333333333333</v>
      </c>
      <c r="I22" s="24">
        <f t="shared" ref="I22:I26" si="34">IF(ISBLANK(C22),0,IF(G22&gt;H22,G22-H22,0))</f>
        <v>0</v>
      </c>
      <c r="J22" s="22">
        <f t="shared" ref="J22:J26" si="35">IF(ISBLANK(C22),0,IF(G22&lt;H22,H22-G22,0))</f>
        <v>0</v>
      </c>
      <c r="K22" s="7"/>
      <c r="L22" s="71">
        <f t="shared" ref="L22" si="36">L20+I22-J22-K22</f>
        <v>10.500000000000004</v>
      </c>
      <c r="M22" s="40">
        <f t="shared" si="9"/>
        <v>0</v>
      </c>
      <c r="N22" s="32">
        <v>0.28472222222222199</v>
      </c>
      <c r="O22" s="33">
        <f t="shared" ref="O22:O26" si="37">IF(ISBLANK(C22),0,IF(M22&gt;N22,M22-N22,0))</f>
        <v>0</v>
      </c>
      <c r="P22" s="33">
        <f t="shared" ref="P22:P26" si="38">IF(ISBLANK(C22),0,IF(M22&lt;N22,N22-M22,0))</f>
        <v>0</v>
      </c>
      <c r="Q22" s="5"/>
      <c r="R22" s="51">
        <f t="shared" ref="R22" si="39">R20+O22-P22-Q22</f>
        <v>0.43750000000000033</v>
      </c>
    </row>
    <row r="23" spans="1:18" outlineLevel="2">
      <c r="A23" s="93"/>
      <c r="B23" s="4">
        <v>41905</v>
      </c>
      <c r="C23" s="10"/>
      <c r="D23" s="12"/>
      <c r="E23" s="10"/>
      <c r="F23" s="12"/>
      <c r="G23" s="72">
        <f t="shared" si="32"/>
        <v>0</v>
      </c>
      <c r="H23" s="26">
        <f t="shared" si="21"/>
        <v>6.833333333333333</v>
      </c>
      <c r="I23" s="27">
        <f t="shared" si="34"/>
        <v>0</v>
      </c>
      <c r="J23" s="25">
        <f t="shared" si="35"/>
        <v>0</v>
      </c>
      <c r="K23" s="14"/>
      <c r="L23" s="73">
        <f t="shared" ref="L23:L86" si="40">L22+I23-J23-K23</f>
        <v>10.500000000000004</v>
      </c>
      <c r="M23" s="41">
        <f t="shared" si="9"/>
        <v>0</v>
      </c>
      <c r="N23" s="35">
        <v>0.28472222222222199</v>
      </c>
      <c r="O23" s="36">
        <f t="shared" si="37"/>
        <v>0</v>
      </c>
      <c r="P23" s="36">
        <f t="shared" si="38"/>
        <v>0</v>
      </c>
      <c r="Q23" s="10"/>
      <c r="R23" s="51">
        <f t="shared" si="26"/>
        <v>0.43750000000000033</v>
      </c>
    </row>
    <row r="24" spans="1:18" outlineLevel="2">
      <c r="A24" s="93"/>
      <c r="B24" s="4">
        <v>41906</v>
      </c>
      <c r="C24" s="10"/>
      <c r="D24" s="12"/>
      <c r="E24" s="10"/>
      <c r="F24" s="12"/>
      <c r="G24" s="72">
        <f t="shared" si="32"/>
        <v>0</v>
      </c>
      <c r="H24" s="26">
        <f t="shared" si="21"/>
        <v>6.833333333333333</v>
      </c>
      <c r="I24" s="27">
        <f t="shared" si="34"/>
        <v>0</v>
      </c>
      <c r="J24" s="25">
        <f t="shared" si="35"/>
        <v>0</v>
      </c>
      <c r="K24" s="14"/>
      <c r="L24" s="73">
        <f t="shared" si="40"/>
        <v>10.500000000000004</v>
      </c>
      <c r="M24" s="41">
        <f t="shared" si="9"/>
        <v>0</v>
      </c>
      <c r="N24" s="35">
        <v>0.28472222222222199</v>
      </c>
      <c r="O24" s="36">
        <f t="shared" si="37"/>
        <v>0</v>
      </c>
      <c r="P24" s="36">
        <f t="shared" si="38"/>
        <v>0</v>
      </c>
      <c r="Q24" s="10"/>
      <c r="R24" s="51">
        <f t="shared" si="26"/>
        <v>0.43750000000000033</v>
      </c>
    </row>
    <row r="25" spans="1:18" outlineLevel="2">
      <c r="A25" s="93"/>
      <c r="B25" s="4">
        <v>41907</v>
      </c>
      <c r="C25" s="10"/>
      <c r="D25" s="12"/>
      <c r="E25" s="10"/>
      <c r="F25" s="12"/>
      <c r="G25" s="72">
        <f t="shared" si="32"/>
        <v>0</v>
      </c>
      <c r="H25" s="26">
        <f t="shared" si="21"/>
        <v>6.833333333333333</v>
      </c>
      <c r="I25" s="27">
        <f t="shared" si="34"/>
        <v>0</v>
      </c>
      <c r="J25" s="25">
        <f t="shared" si="35"/>
        <v>0</v>
      </c>
      <c r="K25" s="14"/>
      <c r="L25" s="73">
        <f t="shared" si="40"/>
        <v>10.500000000000004</v>
      </c>
      <c r="M25" s="41">
        <f t="shared" si="9"/>
        <v>0</v>
      </c>
      <c r="N25" s="35">
        <v>0.28472222222222199</v>
      </c>
      <c r="O25" s="36">
        <f t="shared" si="37"/>
        <v>0</v>
      </c>
      <c r="P25" s="36">
        <f t="shared" si="38"/>
        <v>0</v>
      </c>
      <c r="Q25" s="10"/>
      <c r="R25" s="51">
        <f t="shared" si="26"/>
        <v>0.43750000000000033</v>
      </c>
    </row>
    <row r="26" spans="1:18" outlineLevel="2">
      <c r="A26" s="93"/>
      <c r="B26" s="4">
        <v>41908</v>
      </c>
      <c r="C26" s="10"/>
      <c r="D26" s="12"/>
      <c r="E26" s="10"/>
      <c r="F26" s="12"/>
      <c r="G26" s="74">
        <f t="shared" si="32"/>
        <v>0</v>
      </c>
      <c r="H26" s="29">
        <f t="shared" si="21"/>
        <v>6.833333333333333</v>
      </c>
      <c r="I26" s="30">
        <f t="shared" si="34"/>
        <v>0</v>
      </c>
      <c r="J26" s="28">
        <f t="shared" si="35"/>
        <v>0</v>
      </c>
      <c r="K26" s="18"/>
      <c r="L26" s="73">
        <f t="shared" si="40"/>
        <v>10.500000000000004</v>
      </c>
      <c r="M26" s="41">
        <f t="shared" si="9"/>
        <v>0</v>
      </c>
      <c r="N26" s="38">
        <v>0.28472222222222199</v>
      </c>
      <c r="O26" s="39">
        <f t="shared" si="37"/>
        <v>0</v>
      </c>
      <c r="P26" s="39">
        <f t="shared" si="38"/>
        <v>0</v>
      </c>
      <c r="Q26" s="16"/>
      <c r="R26" s="51">
        <f t="shared" si="26"/>
        <v>0.43750000000000033</v>
      </c>
    </row>
    <row r="27" spans="1:18" s="21" customFormat="1" outlineLevel="1">
      <c r="A27" s="19" t="s">
        <v>33</v>
      </c>
      <c r="B27" s="57"/>
      <c r="C27" s="58"/>
      <c r="D27" s="59"/>
      <c r="E27" s="58"/>
      <c r="F27" s="69"/>
      <c r="G27" s="77">
        <f t="shared" ref="G27:K27" si="41">SUBTOTAL(9,G22:G26)</f>
        <v>0</v>
      </c>
      <c r="H27" s="43">
        <f t="shared" si="41"/>
        <v>34.166666666666664</v>
      </c>
      <c r="I27" s="44">
        <f t="shared" si="41"/>
        <v>0</v>
      </c>
      <c r="J27" s="44">
        <f t="shared" si="41"/>
        <v>0</v>
      </c>
      <c r="K27" s="45">
        <f t="shared" si="41"/>
        <v>0</v>
      </c>
      <c r="L27" s="76">
        <f t="shared" ref="L27" si="42">L26</f>
        <v>10.500000000000004</v>
      </c>
      <c r="M27" s="46">
        <f>SUBTOTAL(9,M22:M26)</f>
        <v>0</v>
      </c>
      <c r="N27" s="47">
        <f t="shared" ref="N27:P27" si="43">SUBTOTAL(9,N22:N26)</f>
        <v>1.4236111111111098</v>
      </c>
      <c r="O27" s="65">
        <f t="shared" si="43"/>
        <v>0</v>
      </c>
      <c r="P27" s="65">
        <f t="shared" si="43"/>
        <v>0</v>
      </c>
      <c r="Q27" s="56">
        <f t="shared" ref="Q27" si="44">SUBTOTAL(9,Q22:Q26)</f>
        <v>0</v>
      </c>
      <c r="R27" s="66">
        <f t="shared" ref="R27" si="45">R26</f>
        <v>0.43750000000000033</v>
      </c>
    </row>
    <row r="28" spans="1:18" outlineLevel="2">
      <c r="A28" s="92" t="s">
        <v>12</v>
      </c>
      <c r="B28" s="4">
        <v>41911</v>
      </c>
      <c r="C28" s="10"/>
      <c r="D28" s="6"/>
      <c r="E28" s="5"/>
      <c r="F28" s="6"/>
      <c r="G28" s="70">
        <f t="shared" ref="G28:G32" si="46">IF(ISBLANK(C28),0,((D28-C28)+(F28-E28))*24)</f>
        <v>0</v>
      </c>
      <c r="H28" s="23">
        <f t="shared" ref="H28" si="47">6+50/60</f>
        <v>6.833333333333333</v>
      </c>
      <c r="I28" s="24">
        <f t="shared" ref="I28:I32" si="48">IF(ISBLANK(C28),0,IF(G28&gt;H28,G28-H28,0))</f>
        <v>0</v>
      </c>
      <c r="J28" s="22">
        <f t="shared" ref="J28:J32" si="49">IF(ISBLANK(C28),0,IF(G28&lt;H28,H28-G28,0))</f>
        <v>0</v>
      </c>
      <c r="K28" s="7"/>
      <c r="L28" s="71">
        <f t="shared" ref="L28" si="50">L26+I28-J28-K28</f>
        <v>10.500000000000004</v>
      </c>
      <c r="M28" s="40">
        <f t="shared" si="9"/>
        <v>0</v>
      </c>
      <c r="N28" s="32">
        <v>0.28472222222222199</v>
      </c>
      <c r="O28" s="33">
        <f t="shared" ref="O28:O32" si="51">IF(ISBLANK(C28),0,IF(M28&gt;N28,M28-N28,0))</f>
        <v>0</v>
      </c>
      <c r="P28" s="33">
        <f t="shared" ref="P28:P32" si="52">IF(ISBLANK(C28),0,IF(M28&lt;N28,N28-M28,0))</f>
        <v>0</v>
      </c>
      <c r="Q28" s="5"/>
      <c r="R28" s="51">
        <f t="shared" ref="R28" si="53">R26+O28-P28-Q28</f>
        <v>0.43750000000000033</v>
      </c>
    </row>
    <row r="29" spans="1:18" outlineLevel="2">
      <c r="A29" s="93"/>
      <c r="B29" s="4">
        <v>41912</v>
      </c>
      <c r="C29" s="10"/>
      <c r="D29" s="12"/>
      <c r="E29" s="10"/>
      <c r="F29" s="12"/>
      <c r="G29" s="72">
        <f t="shared" si="46"/>
        <v>0</v>
      </c>
      <c r="H29" s="26">
        <f t="shared" si="21"/>
        <v>6.833333333333333</v>
      </c>
      <c r="I29" s="27">
        <f t="shared" si="48"/>
        <v>0</v>
      </c>
      <c r="J29" s="25">
        <f t="shared" si="49"/>
        <v>0</v>
      </c>
      <c r="K29" s="14"/>
      <c r="L29" s="73">
        <f t="shared" ref="L29" si="54">L28+I29-J29-K29</f>
        <v>10.500000000000004</v>
      </c>
      <c r="M29" s="41">
        <f t="shared" si="9"/>
        <v>0</v>
      </c>
      <c r="N29" s="35">
        <v>0.28472222222222199</v>
      </c>
      <c r="O29" s="36">
        <f t="shared" si="51"/>
        <v>0</v>
      </c>
      <c r="P29" s="36">
        <f t="shared" si="52"/>
        <v>0</v>
      </c>
      <c r="Q29" s="10"/>
      <c r="R29" s="51">
        <f t="shared" si="26"/>
        <v>0.43750000000000033</v>
      </c>
    </row>
    <row r="30" spans="1:18" outlineLevel="2">
      <c r="A30" s="93"/>
      <c r="B30" s="4">
        <v>41913</v>
      </c>
      <c r="C30" s="10"/>
      <c r="D30" s="12"/>
      <c r="E30" s="10"/>
      <c r="F30" s="12"/>
      <c r="G30" s="72">
        <f t="shared" si="46"/>
        <v>0</v>
      </c>
      <c r="H30" s="26">
        <f t="shared" si="21"/>
        <v>6.833333333333333</v>
      </c>
      <c r="I30" s="27">
        <f t="shared" si="48"/>
        <v>0</v>
      </c>
      <c r="J30" s="25">
        <f t="shared" si="49"/>
        <v>0</v>
      </c>
      <c r="K30" s="14"/>
      <c r="L30" s="73">
        <f t="shared" si="40"/>
        <v>10.500000000000004</v>
      </c>
      <c r="M30" s="41">
        <f t="shared" si="9"/>
        <v>0</v>
      </c>
      <c r="N30" s="35">
        <v>0.28472222222222199</v>
      </c>
      <c r="O30" s="36">
        <f t="shared" si="51"/>
        <v>0</v>
      </c>
      <c r="P30" s="36">
        <f t="shared" si="52"/>
        <v>0</v>
      </c>
      <c r="Q30" s="10"/>
      <c r="R30" s="51">
        <f t="shared" si="26"/>
        <v>0.43750000000000033</v>
      </c>
    </row>
    <row r="31" spans="1:18" outlineLevel="2">
      <c r="A31" s="93"/>
      <c r="B31" s="4">
        <v>41914</v>
      </c>
      <c r="C31" s="10"/>
      <c r="D31" s="12"/>
      <c r="E31" s="10"/>
      <c r="F31" s="12"/>
      <c r="G31" s="72">
        <f t="shared" si="46"/>
        <v>0</v>
      </c>
      <c r="H31" s="26">
        <f t="shared" si="21"/>
        <v>6.833333333333333</v>
      </c>
      <c r="I31" s="27">
        <f t="shared" si="48"/>
        <v>0</v>
      </c>
      <c r="J31" s="25">
        <f t="shared" si="49"/>
        <v>0</v>
      </c>
      <c r="K31" s="14"/>
      <c r="L31" s="73">
        <f t="shared" si="40"/>
        <v>10.500000000000004</v>
      </c>
      <c r="M31" s="41">
        <f t="shared" si="9"/>
        <v>0</v>
      </c>
      <c r="N31" s="35">
        <v>0.28472222222222199</v>
      </c>
      <c r="O31" s="36">
        <f t="shared" si="51"/>
        <v>0</v>
      </c>
      <c r="P31" s="36">
        <f t="shared" si="52"/>
        <v>0</v>
      </c>
      <c r="Q31" s="10"/>
      <c r="R31" s="51">
        <f t="shared" si="26"/>
        <v>0.43750000000000033</v>
      </c>
    </row>
    <row r="32" spans="1:18" outlineLevel="2">
      <c r="A32" s="93"/>
      <c r="B32" s="4">
        <v>41915</v>
      </c>
      <c r="C32" s="10"/>
      <c r="D32" s="12"/>
      <c r="E32" s="10"/>
      <c r="F32" s="12"/>
      <c r="G32" s="74">
        <f t="shared" si="46"/>
        <v>0</v>
      </c>
      <c r="H32" s="29">
        <f t="shared" si="21"/>
        <v>6.833333333333333</v>
      </c>
      <c r="I32" s="30">
        <f t="shared" si="48"/>
        <v>0</v>
      </c>
      <c r="J32" s="28">
        <f t="shared" si="49"/>
        <v>0</v>
      </c>
      <c r="K32" s="18"/>
      <c r="L32" s="73">
        <f t="shared" si="40"/>
        <v>10.500000000000004</v>
      </c>
      <c r="M32" s="41">
        <f t="shared" si="9"/>
        <v>0</v>
      </c>
      <c r="N32" s="38">
        <v>0.28472222222222199</v>
      </c>
      <c r="O32" s="39">
        <f t="shared" si="51"/>
        <v>0</v>
      </c>
      <c r="P32" s="39">
        <f t="shared" si="52"/>
        <v>0</v>
      </c>
      <c r="Q32" s="16"/>
      <c r="R32" s="51">
        <f t="shared" si="26"/>
        <v>0.43750000000000033</v>
      </c>
    </row>
    <row r="33" spans="1:18" s="21" customFormat="1" outlineLevel="1">
      <c r="A33" s="19" t="s">
        <v>34</v>
      </c>
      <c r="B33" s="57"/>
      <c r="C33" s="58"/>
      <c r="D33" s="59"/>
      <c r="E33" s="58"/>
      <c r="F33" s="69"/>
      <c r="G33" s="77">
        <f t="shared" ref="G33:K33" si="55">SUBTOTAL(9,G28:G32)</f>
        <v>0</v>
      </c>
      <c r="H33" s="43">
        <f t="shared" si="55"/>
        <v>34.166666666666664</v>
      </c>
      <c r="I33" s="44">
        <f t="shared" si="55"/>
        <v>0</v>
      </c>
      <c r="J33" s="44">
        <f t="shared" si="55"/>
        <v>0</v>
      </c>
      <c r="K33" s="45">
        <f t="shared" si="55"/>
        <v>0</v>
      </c>
      <c r="L33" s="76">
        <f t="shared" ref="L33" si="56">L32</f>
        <v>10.500000000000004</v>
      </c>
      <c r="M33" s="46">
        <f>SUBTOTAL(9,M28:M32)</f>
        <v>0</v>
      </c>
      <c r="N33" s="47">
        <f t="shared" ref="N33:P33" si="57">SUBTOTAL(9,N28:N32)</f>
        <v>1.4236111111111098</v>
      </c>
      <c r="O33" s="65">
        <f t="shared" si="57"/>
        <v>0</v>
      </c>
      <c r="P33" s="65">
        <f t="shared" si="57"/>
        <v>0</v>
      </c>
      <c r="Q33" s="56">
        <f t="shared" ref="Q33" si="58">SUBTOTAL(9,Q28:Q32)</f>
        <v>0</v>
      </c>
      <c r="R33" s="66">
        <f t="shared" ref="R33" si="59">R32</f>
        <v>0.43750000000000033</v>
      </c>
    </row>
    <row r="34" spans="1:18" outlineLevel="2">
      <c r="A34" s="92" t="s">
        <v>13</v>
      </c>
      <c r="B34" s="4">
        <v>41918</v>
      </c>
      <c r="C34" s="10"/>
      <c r="D34" s="6"/>
      <c r="E34" s="5"/>
      <c r="F34" s="6"/>
      <c r="G34" s="70">
        <f t="shared" ref="G34:G38" si="60">IF(ISBLANK(C34),0,((D34-C34)+(F34-E34))*24)</f>
        <v>0</v>
      </c>
      <c r="H34" s="23">
        <f t="shared" ref="H34" si="61">6+50/60</f>
        <v>6.833333333333333</v>
      </c>
      <c r="I34" s="24">
        <f t="shared" ref="I34:I38" si="62">IF(ISBLANK(C34),0,IF(G34&gt;H34,G34-H34,0))</f>
        <v>0</v>
      </c>
      <c r="J34" s="22">
        <f t="shared" ref="J34:J38" si="63">IF(ISBLANK(C34),0,IF(G34&lt;H34,H34-G34,0))</f>
        <v>0</v>
      </c>
      <c r="K34" s="7"/>
      <c r="L34" s="71">
        <f t="shared" ref="L34" si="64">L32+I34-J34-K34</f>
        <v>10.500000000000004</v>
      </c>
      <c r="M34" s="40">
        <f t="shared" si="9"/>
        <v>0</v>
      </c>
      <c r="N34" s="32">
        <v>0.28472222222222199</v>
      </c>
      <c r="O34" s="33">
        <f t="shared" ref="O34:O38" si="65">IF(ISBLANK(C34),0,IF(M34&gt;N34,M34-N34,0))</f>
        <v>0</v>
      </c>
      <c r="P34" s="33">
        <f t="shared" ref="P34:P38" si="66">IF(ISBLANK(C34),0,IF(M34&lt;N34,N34-M34,0))</f>
        <v>0</v>
      </c>
      <c r="Q34" s="5"/>
      <c r="R34" s="51">
        <f t="shared" ref="R34" si="67">R32+O34-P34-Q34</f>
        <v>0.43750000000000033</v>
      </c>
    </row>
    <row r="35" spans="1:18" outlineLevel="2">
      <c r="A35" s="93"/>
      <c r="B35" s="4">
        <v>41919</v>
      </c>
      <c r="C35" s="10"/>
      <c r="D35" s="12"/>
      <c r="E35" s="10"/>
      <c r="F35" s="12"/>
      <c r="G35" s="72">
        <f t="shared" si="60"/>
        <v>0</v>
      </c>
      <c r="H35" s="26">
        <f t="shared" si="21"/>
        <v>6.833333333333333</v>
      </c>
      <c r="I35" s="27">
        <f t="shared" si="62"/>
        <v>0</v>
      </c>
      <c r="J35" s="25">
        <f t="shared" si="63"/>
        <v>0</v>
      </c>
      <c r="K35" s="14"/>
      <c r="L35" s="73">
        <f t="shared" ref="L35" si="68">L34+I35-J35-K35</f>
        <v>10.500000000000004</v>
      </c>
      <c r="M35" s="41">
        <f t="shared" si="9"/>
        <v>0</v>
      </c>
      <c r="N35" s="35">
        <v>0.28472222222222199</v>
      </c>
      <c r="O35" s="36">
        <f t="shared" si="65"/>
        <v>0</v>
      </c>
      <c r="P35" s="36">
        <f t="shared" si="66"/>
        <v>0</v>
      </c>
      <c r="Q35" s="10"/>
      <c r="R35" s="51">
        <f t="shared" si="26"/>
        <v>0.43750000000000033</v>
      </c>
    </row>
    <row r="36" spans="1:18" outlineLevel="2">
      <c r="A36" s="93"/>
      <c r="B36" s="4">
        <v>41920</v>
      </c>
      <c r="C36" s="10"/>
      <c r="D36" s="12"/>
      <c r="E36" s="10"/>
      <c r="F36" s="12"/>
      <c r="G36" s="72">
        <f t="shared" si="60"/>
        <v>0</v>
      </c>
      <c r="H36" s="26">
        <f t="shared" si="21"/>
        <v>6.833333333333333</v>
      </c>
      <c r="I36" s="27">
        <f t="shared" si="62"/>
        <v>0</v>
      </c>
      <c r="J36" s="25">
        <f t="shared" si="63"/>
        <v>0</v>
      </c>
      <c r="K36" s="14"/>
      <c r="L36" s="73">
        <f t="shared" si="40"/>
        <v>10.500000000000004</v>
      </c>
      <c r="M36" s="41">
        <f t="shared" si="9"/>
        <v>0</v>
      </c>
      <c r="N36" s="35">
        <v>0.28472222222222199</v>
      </c>
      <c r="O36" s="36">
        <f t="shared" si="65"/>
        <v>0</v>
      </c>
      <c r="P36" s="36">
        <f t="shared" si="66"/>
        <v>0</v>
      </c>
      <c r="Q36" s="10"/>
      <c r="R36" s="51">
        <f t="shared" si="26"/>
        <v>0.43750000000000033</v>
      </c>
    </row>
    <row r="37" spans="1:18" outlineLevel="2">
      <c r="A37" s="93"/>
      <c r="B37" s="4">
        <v>41921</v>
      </c>
      <c r="C37" s="10"/>
      <c r="D37" s="12"/>
      <c r="E37" s="10"/>
      <c r="F37" s="12"/>
      <c r="G37" s="72">
        <f t="shared" si="60"/>
        <v>0</v>
      </c>
      <c r="H37" s="26">
        <f t="shared" si="21"/>
        <v>6.833333333333333</v>
      </c>
      <c r="I37" s="27">
        <f t="shared" si="62"/>
        <v>0</v>
      </c>
      <c r="J37" s="25">
        <f t="shared" si="63"/>
        <v>0</v>
      </c>
      <c r="K37" s="14"/>
      <c r="L37" s="73">
        <f t="shared" si="40"/>
        <v>10.500000000000004</v>
      </c>
      <c r="M37" s="41">
        <f t="shared" si="9"/>
        <v>0</v>
      </c>
      <c r="N37" s="35">
        <v>0.28472222222222199</v>
      </c>
      <c r="O37" s="36">
        <f t="shared" si="65"/>
        <v>0</v>
      </c>
      <c r="P37" s="36">
        <f t="shared" si="66"/>
        <v>0</v>
      </c>
      <c r="Q37" s="10"/>
      <c r="R37" s="51">
        <f t="shared" si="26"/>
        <v>0.43750000000000033</v>
      </c>
    </row>
    <row r="38" spans="1:18" outlineLevel="2">
      <c r="A38" s="93"/>
      <c r="B38" s="4">
        <v>41922</v>
      </c>
      <c r="C38" s="10"/>
      <c r="D38" s="12"/>
      <c r="E38" s="10"/>
      <c r="F38" s="12"/>
      <c r="G38" s="74">
        <f t="shared" si="60"/>
        <v>0</v>
      </c>
      <c r="H38" s="29">
        <f t="shared" si="21"/>
        <v>6.833333333333333</v>
      </c>
      <c r="I38" s="30">
        <f t="shared" si="62"/>
        <v>0</v>
      </c>
      <c r="J38" s="28">
        <f t="shared" si="63"/>
        <v>0</v>
      </c>
      <c r="K38" s="18"/>
      <c r="L38" s="73">
        <f t="shared" si="40"/>
        <v>10.500000000000004</v>
      </c>
      <c r="M38" s="41">
        <f t="shared" si="9"/>
        <v>0</v>
      </c>
      <c r="N38" s="38">
        <v>0.28472222222222199</v>
      </c>
      <c r="O38" s="39">
        <f t="shared" si="65"/>
        <v>0</v>
      </c>
      <c r="P38" s="39">
        <f t="shared" si="66"/>
        <v>0</v>
      </c>
      <c r="Q38" s="16"/>
      <c r="R38" s="51">
        <f t="shared" si="26"/>
        <v>0.43750000000000033</v>
      </c>
    </row>
    <row r="39" spans="1:18" s="21" customFormat="1" outlineLevel="1">
      <c r="A39" s="19" t="s">
        <v>35</v>
      </c>
      <c r="B39" s="57"/>
      <c r="C39" s="58"/>
      <c r="D39" s="59"/>
      <c r="E39" s="58"/>
      <c r="F39" s="69"/>
      <c r="G39" s="77">
        <f t="shared" ref="G39:K39" si="69">SUBTOTAL(9,G34:G38)</f>
        <v>0</v>
      </c>
      <c r="H39" s="43">
        <f t="shared" si="69"/>
        <v>34.166666666666664</v>
      </c>
      <c r="I39" s="44">
        <f t="shared" si="69"/>
        <v>0</v>
      </c>
      <c r="J39" s="44">
        <f t="shared" si="69"/>
        <v>0</v>
      </c>
      <c r="K39" s="45">
        <f t="shared" si="69"/>
        <v>0</v>
      </c>
      <c r="L39" s="76">
        <f t="shared" ref="L39" si="70">L38</f>
        <v>10.500000000000004</v>
      </c>
      <c r="M39" s="46">
        <f>SUBTOTAL(9,M34:M38)</f>
        <v>0</v>
      </c>
      <c r="N39" s="47">
        <f t="shared" ref="N39:P39" si="71">SUBTOTAL(9,N34:N38)</f>
        <v>1.4236111111111098</v>
      </c>
      <c r="O39" s="65">
        <f t="shared" si="71"/>
        <v>0</v>
      </c>
      <c r="P39" s="65">
        <f t="shared" si="71"/>
        <v>0</v>
      </c>
      <c r="Q39" s="56">
        <f t="shared" ref="Q39" si="72">SUBTOTAL(9,Q34:Q38)</f>
        <v>0</v>
      </c>
      <c r="R39" s="66">
        <f t="shared" ref="R39" si="73">R38</f>
        <v>0.43750000000000033</v>
      </c>
    </row>
    <row r="40" spans="1:18" outlineLevel="2">
      <c r="A40" s="92" t="s">
        <v>14</v>
      </c>
      <c r="B40" s="4">
        <v>41925</v>
      </c>
      <c r="C40" s="10"/>
      <c r="D40" s="6"/>
      <c r="E40" s="5"/>
      <c r="F40" s="6"/>
      <c r="G40" s="70">
        <f t="shared" ref="G40:G44" si="74">IF(ISBLANK(C40),0,((D40-C40)+(F40-E40))*24)</f>
        <v>0</v>
      </c>
      <c r="H40" s="23">
        <f t="shared" ref="H40" si="75">6+50/60</f>
        <v>6.833333333333333</v>
      </c>
      <c r="I40" s="24">
        <f t="shared" ref="I40:I44" si="76">IF(ISBLANK(C40),0,IF(G40&gt;H40,G40-H40,0))</f>
        <v>0</v>
      </c>
      <c r="J40" s="22">
        <f t="shared" ref="J40:J44" si="77">IF(ISBLANK(C40),0,IF(G40&lt;H40,H40-G40,0))</f>
        <v>0</v>
      </c>
      <c r="K40" s="7"/>
      <c r="L40" s="71">
        <f t="shared" ref="L40" si="78">L38+I40-J40-K40</f>
        <v>10.500000000000004</v>
      </c>
      <c r="M40" s="40">
        <f t="shared" si="9"/>
        <v>0</v>
      </c>
      <c r="N40" s="32">
        <v>0.28472222222222199</v>
      </c>
      <c r="O40" s="33">
        <f t="shared" ref="O40:O44" si="79">IF(ISBLANK(C40),0,IF(M40&gt;N40,M40-N40,0))</f>
        <v>0</v>
      </c>
      <c r="P40" s="33">
        <f t="shared" ref="P40:P44" si="80">IF(ISBLANK(C40),0,IF(M40&lt;N40,N40-M40,0))</f>
        <v>0</v>
      </c>
      <c r="Q40" s="5"/>
      <c r="R40" s="51">
        <f t="shared" ref="R40" si="81">R38+O40-P40-Q40</f>
        <v>0.43750000000000033</v>
      </c>
    </row>
    <row r="41" spans="1:18" outlineLevel="2">
      <c r="A41" s="93"/>
      <c r="B41" s="4">
        <v>41926</v>
      </c>
      <c r="C41" s="10"/>
      <c r="D41" s="12"/>
      <c r="E41" s="10"/>
      <c r="F41" s="12"/>
      <c r="G41" s="72">
        <f t="shared" si="74"/>
        <v>0</v>
      </c>
      <c r="H41" s="26">
        <f t="shared" si="21"/>
        <v>6.833333333333333</v>
      </c>
      <c r="I41" s="27">
        <f t="shared" si="76"/>
        <v>0</v>
      </c>
      <c r="J41" s="25">
        <f t="shared" si="77"/>
        <v>0</v>
      </c>
      <c r="K41" s="14"/>
      <c r="L41" s="73">
        <f t="shared" ref="L41" si="82">L40+I41-J41-K41</f>
        <v>10.500000000000004</v>
      </c>
      <c r="M41" s="41">
        <f t="shared" si="9"/>
        <v>0</v>
      </c>
      <c r="N41" s="35">
        <v>0.28472222222222199</v>
      </c>
      <c r="O41" s="36">
        <f t="shared" si="79"/>
        <v>0</v>
      </c>
      <c r="P41" s="36">
        <f t="shared" si="80"/>
        <v>0</v>
      </c>
      <c r="Q41" s="10"/>
      <c r="R41" s="51">
        <f t="shared" si="26"/>
        <v>0.43750000000000033</v>
      </c>
    </row>
    <row r="42" spans="1:18" outlineLevel="2">
      <c r="A42" s="93"/>
      <c r="B42" s="4">
        <v>41927</v>
      </c>
      <c r="C42" s="10"/>
      <c r="D42" s="12"/>
      <c r="E42" s="10"/>
      <c r="F42" s="12"/>
      <c r="G42" s="72">
        <f t="shared" si="74"/>
        <v>0</v>
      </c>
      <c r="H42" s="26">
        <f t="shared" si="21"/>
        <v>6.833333333333333</v>
      </c>
      <c r="I42" s="27">
        <f t="shared" si="76"/>
        <v>0</v>
      </c>
      <c r="J42" s="25">
        <f t="shared" si="77"/>
        <v>0</v>
      </c>
      <c r="K42" s="14"/>
      <c r="L42" s="73">
        <f t="shared" si="40"/>
        <v>10.500000000000004</v>
      </c>
      <c r="M42" s="41">
        <f t="shared" si="9"/>
        <v>0</v>
      </c>
      <c r="N42" s="35">
        <v>0.28472222222222199</v>
      </c>
      <c r="O42" s="36">
        <f t="shared" si="79"/>
        <v>0</v>
      </c>
      <c r="P42" s="36">
        <f t="shared" si="80"/>
        <v>0</v>
      </c>
      <c r="Q42" s="10"/>
      <c r="R42" s="51">
        <f t="shared" si="26"/>
        <v>0.43750000000000033</v>
      </c>
    </row>
    <row r="43" spans="1:18" outlineLevel="2">
      <c r="A43" s="93"/>
      <c r="B43" s="4">
        <v>41928</v>
      </c>
      <c r="C43" s="10"/>
      <c r="D43" s="12"/>
      <c r="E43" s="10"/>
      <c r="F43" s="12"/>
      <c r="G43" s="72">
        <f t="shared" si="74"/>
        <v>0</v>
      </c>
      <c r="H43" s="26">
        <f t="shared" si="21"/>
        <v>6.833333333333333</v>
      </c>
      <c r="I43" s="27">
        <f t="shared" si="76"/>
        <v>0</v>
      </c>
      <c r="J43" s="25">
        <f t="shared" si="77"/>
        <v>0</v>
      </c>
      <c r="K43" s="14"/>
      <c r="L43" s="73">
        <f t="shared" si="40"/>
        <v>10.500000000000004</v>
      </c>
      <c r="M43" s="41">
        <f t="shared" si="9"/>
        <v>0</v>
      </c>
      <c r="N43" s="35">
        <v>0.28472222222222199</v>
      </c>
      <c r="O43" s="36">
        <f t="shared" si="79"/>
        <v>0</v>
      </c>
      <c r="P43" s="36">
        <f t="shared" si="80"/>
        <v>0</v>
      </c>
      <c r="Q43" s="10"/>
      <c r="R43" s="51">
        <f t="shared" si="26"/>
        <v>0.43750000000000033</v>
      </c>
    </row>
    <row r="44" spans="1:18" outlineLevel="2">
      <c r="A44" s="93"/>
      <c r="B44" s="4">
        <v>41929</v>
      </c>
      <c r="C44" s="10"/>
      <c r="D44" s="12"/>
      <c r="E44" s="10"/>
      <c r="F44" s="12"/>
      <c r="G44" s="74">
        <f t="shared" si="74"/>
        <v>0</v>
      </c>
      <c r="H44" s="29">
        <f t="shared" si="21"/>
        <v>6.833333333333333</v>
      </c>
      <c r="I44" s="30">
        <f t="shared" si="76"/>
        <v>0</v>
      </c>
      <c r="J44" s="28">
        <f t="shared" si="77"/>
        <v>0</v>
      </c>
      <c r="K44" s="18"/>
      <c r="L44" s="73">
        <f t="shared" si="40"/>
        <v>10.500000000000004</v>
      </c>
      <c r="M44" s="41">
        <f t="shared" si="9"/>
        <v>0</v>
      </c>
      <c r="N44" s="38">
        <v>0.28472222222222199</v>
      </c>
      <c r="O44" s="39">
        <f t="shared" si="79"/>
        <v>0</v>
      </c>
      <c r="P44" s="39">
        <f t="shared" si="80"/>
        <v>0</v>
      </c>
      <c r="Q44" s="16"/>
      <c r="R44" s="51">
        <f t="shared" si="26"/>
        <v>0.43750000000000033</v>
      </c>
    </row>
    <row r="45" spans="1:18" s="21" customFormat="1" outlineLevel="1">
      <c r="A45" s="19" t="s">
        <v>36</v>
      </c>
      <c r="B45" s="57"/>
      <c r="C45" s="58"/>
      <c r="D45" s="59"/>
      <c r="E45" s="58"/>
      <c r="F45" s="69"/>
      <c r="G45" s="77">
        <f t="shared" ref="G45:K45" si="83">SUBTOTAL(9,G40:G44)</f>
        <v>0</v>
      </c>
      <c r="H45" s="43">
        <f t="shared" si="83"/>
        <v>34.166666666666664</v>
      </c>
      <c r="I45" s="44">
        <f t="shared" si="83"/>
        <v>0</v>
      </c>
      <c r="J45" s="44">
        <f t="shared" si="83"/>
        <v>0</v>
      </c>
      <c r="K45" s="45">
        <f t="shared" si="83"/>
        <v>0</v>
      </c>
      <c r="L45" s="76">
        <f t="shared" ref="L45" si="84">L44</f>
        <v>10.500000000000004</v>
      </c>
      <c r="M45" s="46">
        <f>SUBTOTAL(9,M40:M44)</f>
        <v>0</v>
      </c>
      <c r="N45" s="47">
        <f t="shared" ref="N45:P45" si="85">SUBTOTAL(9,N40:N44)</f>
        <v>1.4236111111111098</v>
      </c>
      <c r="O45" s="65">
        <f t="shared" si="85"/>
        <v>0</v>
      </c>
      <c r="P45" s="65">
        <f t="shared" si="85"/>
        <v>0</v>
      </c>
      <c r="Q45" s="56">
        <f t="shared" ref="Q45" si="86">SUBTOTAL(9,Q40:Q44)</f>
        <v>0</v>
      </c>
      <c r="R45" s="66">
        <f t="shared" ref="R45" si="87">R44</f>
        <v>0.43750000000000033</v>
      </c>
    </row>
    <row r="46" spans="1:18" outlineLevel="2">
      <c r="A46" s="92" t="s">
        <v>15</v>
      </c>
      <c r="B46" s="4">
        <v>41932</v>
      </c>
      <c r="C46" s="10"/>
      <c r="D46" s="6"/>
      <c r="E46" s="5"/>
      <c r="F46" s="6"/>
      <c r="G46" s="70">
        <f t="shared" ref="G46:G50" si="88">IF(ISBLANK(C46),0,((D46-C46)+(F46-E46))*24)</f>
        <v>0</v>
      </c>
      <c r="H46" s="23">
        <f t="shared" ref="H46" si="89">6+50/60</f>
        <v>6.833333333333333</v>
      </c>
      <c r="I46" s="24">
        <f t="shared" ref="I46:I50" si="90">IF(ISBLANK(C46),0,IF(G46&gt;H46,G46-H46,0))</f>
        <v>0</v>
      </c>
      <c r="J46" s="22">
        <f t="shared" ref="J46:J50" si="91">IF(ISBLANK(C46),0,IF(G46&lt;H46,H46-G46,0))</f>
        <v>0</v>
      </c>
      <c r="K46" s="7"/>
      <c r="L46" s="71">
        <f t="shared" ref="L46" si="92">L44+I46-J46-K46</f>
        <v>10.500000000000004</v>
      </c>
      <c r="M46" s="40">
        <f t="shared" si="9"/>
        <v>0</v>
      </c>
      <c r="N46" s="32">
        <v>0.28472222222222199</v>
      </c>
      <c r="O46" s="33">
        <f t="shared" ref="O46:O50" si="93">IF(ISBLANK(C46),0,IF(M46&gt;N46,M46-N46,0))</f>
        <v>0</v>
      </c>
      <c r="P46" s="33">
        <f t="shared" ref="P46:P50" si="94">IF(ISBLANK(C46),0,IF(M46&lt;N46,N46-M46,0))</f>
        <v>0</v>
      </c>
      <c r="Q46" s="5"/>
      <c r="R46" s="51">
        <f t="shared" ref="R46" si="95">R44+O46-P46-Q46</f>
        <v>0.43750000000000033</v>
      </c>
    </row>
    <row r="47" spans="1:18" outlineLevel="2">
      <c r="A47" s="93"/>
      <c r="B47" s="4">
        <v>41933</v>
      </c>
      <c r="C47" s="10"/>
      <c r="D47" s="12"/>
      <c r="E47" s="10"/>
      <c r="F47" s="12"/>
      <c r="G47" s="72">
        <f t="shared" si="88"/>
        <v>0</v>
      </c>
      <c r="H47" s="26">
        <f t="shared" si="21"/>
        <v>6.833333333333333</v>
      </c>
      <c r="I47" s="27">
        <f t="shared" si="90"/>
        <v>0</v>
      </c>
      <c r="J47" s="25">
        <f t="shared" si="91"/>
        <v>0</v>
      </c>
      <c r="K47" s="14"/>
      <c r="L47" s="73">
        <f t="shared" ref="L47" si="96">L46+I47-J47-K47</f>
        <v>10.500000000000004</v>
      </c>
      <c r="M47" s="41">
        <f t="shared" si="9"/>
        <v>0</v>
      </c>
      <c r="N47" s="35">
        <v>0.28472222222222199</v>
      </c>
      <c r="O47" s="36">
        <f t="shared" si="93"/>
        <v>0</v>
      </c>
      <c r="P47" s="36">
        <f t="shared" si="94"/>
        <v>0</v>
      </c>
      <c r="Q47" s="10"/>
      <c r="R47" s="51">
        <f t="shared" si="26"/>
        <v>0.43750000000000033</v>
      </c>
    </row>
    <row r="48" spans="1:18" outlineLevel="2">
      <c r="A48" s="93"/>
      <c r="B48" s="4">
        <v>41934</v>
      </c>
      <c r="C48" s="10"/>
      <c r="D48" s="12"/>
      <c r="E48" s="10"/>
      <c r="F48" s="12"/>
      <c r="G48" s="72">
        <f t="shared" si="88"/>
        <v>0</v>
      </c>
      <c r="H48" s="26">
        <f t="shared" si="21"/>
        <v>6.833333333333333</v>
      </c>
      <c r="I48" s="27">
        <f t="shared" si="90"/>
        <v>0</v>
      </c>
      <c r="J48" s="25">
        <f t="shared" si="91"/>
        <v>0</v>
      </c>
      <c r="K48" s="14"/>
      <c r="L48" s="73">
        <f t="shared" si="40"/>
        <v>10.500000000000004</v>
      </c>
      <c r="M48" s="41">
        <f t="shared" si="9"/>
        <v>0</v>
      </c>
      <c r="N48" s="35">
        <v>0.28472222222222199</v>
      </c>
      <c r="O48" s="36">
        <f t="shared" si="93"/>
        <v>0</v>
      </c>
      <c r="P48" s="36">
        <f t="shared" si="94"/>
        <v>0</v>
      </c>
      <c r="Q48" s="10"/>
      <c r="R48" s="51">
        <f t="shared" si="26"/>
        <v>0.43750000000000033</v>
      </c>
    </row>
    <row r="49" spans="1:18" outlineLevel="2">
      <c r="A49" s="93"/>
      <c r="B49" s="4">
        <v>41935</v>
      </c>
      <c r="C49" s="10"/>
      <c r="D49" s="12"/>
      <c r="E49" s="10"/>
      <c r="F49" s="12"/>
      <c r="G49" s="72">
        <f t="shared" si="88"/>
        <v>0</v>
      </c>
      <c r="H49" s="26">
        <f t="shared" si="21"/>
        <v>6.833333333333333</v>
      </c>
      <c r="I49" s="27">
        <f t="shared" si="90"/>
        <v>0</v>
      </c>
      <c r="J49" s="25">
        <f t="shared" si="91"/>
        <v>0</v>
      </c>
      <c r="K49" s="14"/>
      <c r="L49" s="73">
        <f t="shared" si="40"/>
        <v>10.500000000000004</v>
      </c>
      <c r="M49" s="41">
        <f t="shared" si="9"/>
        <v>0</v>
      </c>
      <c r="N49" s="35">
        <v>0.28472222222222199</v>
      </c>
      <c r="O49" s="36">
        <f t="shared" si="93"/>
        <v>0</v>
      </c>
      <c r="P49" s="36">
        <f t="shared" si="94"/>
        <v>0</v>
      </c>
      <c r="Q49" s="10"/>
      <c r="R49" s="51">
        <f t="shared" si="26"/>
        <v>0.43750000000000033</v>
      </c>
    </row>
    <row r="50" spans="1:18" outlineLevel="2">
      <c r="A50" s="93"/>
      <c r="B50" s="4">
        <v>41936</v>
      </c>
      <c r="C50" s="10"/>
      <c r="D50" s="12"/>
      <c r="E50" s="10"/>
      <c r="F50" s="12"/>
      <c r="G50" s="74">
        <f t="shared" si="88"/>
        <v>0</v>
      </c>
      <c r="H50" s="29">
        <f t="shared" si="21"/>
        <v>6.833333333333333</v>
      </c>
      <c r="I50" s="30">
        <f t="shared" si="90"/>
        <v>0</v>
      </c>
      <c r="J50" s="28">
        <f t="shared" si="91"/>
        <v>0</v>
      </c>
      <c r="K50" s="18"/>
      <c r="L50" s="73">
        <f t="shared" si="40"/>
        <v>10.500000000000004</v>
      </c>
      <c r="M50" s="41">
        <f t="shared" si="9"/>
        <v>0</v>
      </c>
      <c r="N50" s="38">
        <v>0.28472222222222199</v>
      </c>
      <c r="O50" s="39">
        <f t="shared" si="93"/>
        <v>0</v>
      </c>
      <c r="P50" s="39">
        <f t="shared" si="94"/>
        <v>0</v>
      </c>
      <c r="Q50" s="16"/>
      <c r="R50" s="51">
        <f t="shared" si="26"/>
        <v>0.43750000000000033</v>
      </c>
    </row>
    <row r="51" spans="1:18" s="21" customFormat="1" outlineLevel="1">
      <c r="A51" s="19" t="s">
        <v>37</v>
      </c>
      <c r="B51" s="57"/>
      <c r="C51" s="58"/>
      <c r="D51" s="59"/>
      <c r="E51" s="58"/>
      <c r="F51" s="69"/>
      <c r="G51" s="77">
        <f t="shared" ref="G51:K51" si="97">SUBTOTAL(9,G46:G50)</f>
        <v>0</v>
      </c>
      <c r="H51" s="43">
        <f t="shared" si="97"/>
        <v>34.166666666666664</v>
      </c>
      <c r="I51" s="44">
        <f t="shared" si="97"/>
        <v>0</v>
      </c>
      <c r="J51" s="44">
        <f t="shared" si="97"/>
        <v>0</v>
      </c>
      <c r="K51" s="45">
        <f t="shared" si="97"/>
        <v>0</v>
      </c>
      <c r="L51" s="76">
        <f t="shared" ref="L51" si="98">L50</f>
        <v>10.500000000000004</v>
      </c>
      <c r="M51" s="46">
        <f>SUBTOTAL(9,M46:M50)</f>
        <v>0</v>
      </c>
      <c r="N51" s="47">
        <f t="shared" ref="N51:P51" si="99">SUBTOTAL(9,N46:N50)</f>
        <v>1.4236111111111098</v>
      </c>
      <c r="O51" s="65">
        <f t="shared" si="99"/>
        <v>0</v>
      </c>
      <c r="P51" s="65">
        <f t="shared" si="99"/>
        <v>0</v>
      </c>
      <c r="Q51" s="56">
        <f t="shared" ref="Q51" si="100">SUBTOTAL(9,Q46:Q50)</f>
        <v>0</v>
      </c>
      <c r="R51" s="66">
        <f t="shared" ref="R51" si="101">R50</f>
        <v>0.43750000000000033</v>
      </c>
    </row>
    <row r="52" spans="1:18" outlineLevel="2">
      <c r="A52" s="92" t="s">
        <v>16</v>
      </c>
      <c r="B52" s="4">
        <v>41939</v>
      </c>
      <c r="C52" s="10"/>
      <c r="D52" s="6"/>
      <c r="E52" s="5"/>
      <c r="F52" s="6"/>
      <c r="G52" s="70">
        <f t="shared" ref="G52:G56" si="102">IF(ISBLANK(C52),0,((D52-C52)+(F52-E52))*24)</f>
        <v>0</v>
      </c>
      <c r="H52" s="23">
        <f t="shared" ref="H52" si="103">6+50/60</f>
        <v>6.833333333333333</v>
      </c>
      <c r="I52" s="24">
        <f t="shared" ref="I52:I56" si="104">IF(ISBLANK(C52),0,IF(G52&gt;H52,G52-H52,0))</f>
        <v>0</v>
      </c>
      <c r="J52" s="22">
        <f t="shared" ref="J52:J56" si="105">IF(ISBLANK(C52),0,IF(G52&lt;H52,H52-G52,0))</f>
        <v>0</v>
      </c>
      <c r="K52" s="7"/>
      <c r="L52" s="71">
        <f t="shared" ref="L52" si="106">L50+I52-J52-K52</f>
        <v>10.500000000000004</v>
      </c>
      <c r="M52" s="40">
        <f t="shared" si="9"/>
        <v>0</v>
      </c>
      <c r="N52" s="32">
        <v>0.28472222222222199</v>
      </c>
      <c r="O52" s="33">
        <f t="shared" ref="O52:O56" si="107">IF(ISBLANK(C52),0,IF(M52&gt;N52,M52-N52,0))</f>
        <v>0</v>
      </c>
      <c r="P52" s="33">
        <f t="shared" ref="P52:P56" si="108">IF(ISBLANK(C52),0,IF(M52&lt;N52,N52-M52,0))</f>
        <v>0</v>
      </c>
      <c r="Q52" s="5"/>
      <c r="R52" s="51">
        <f t="shared" ref="R52" si="109">R50+O52-P52-Q52</f>
        <v>0.43750000000000033</v>
      </c>
    </row>
    <row r="53" spans="1:18" outlineLevel="2">
      <c r="A53" s="93"/>
      <c r="B53" s="4">
        <v>41940</v>
      </c>
      <c r="C53" s="10"/>
      <c r="D53" s="12"/>
      <c r="E53" s="10"/>
      <c r="F53" s="12"/>
      <c r="G53" s="72">
        <f t="shared" si="102"/>
        <v>0</v>
      </c>
      <c r="H53" s="26">
        <f t="shared" si="21"/>
        <v>6.833333333333333</v>
      </c>
      <c r="I53" s="27">
        <f t="shared" si="104"/>
        <v>0</v>
      </c>
      <c r="J53" s="25">
        <f t="shared" si="105"/>
        <v>0</v>
      </c>
      <c r="K53" s="14"/>
      <c r="L53" s="73">
        <f t="shared" ref="L53" si="110">L52+I53-J53-K53</f>
        <v>10.500000000000004</v>
      </c>
      <c r="M53" s="41">
        <f t="shared" si="9"/>
        <v>0</v>
      </c>
      <c r="N53" s="35">
        <v>0.28472222222222199</v>
      </c>
      <c r="O53" s="36">
        <f t="shared" si="107"/>
        <v>0</v>
      </c>
      <c r="P53" s="36">
        <f t="shared" si="108"/>
        <v>0</v>
      </c>
      <c r="Q53" s="10"/>
      <c r="R53" s="51">
        <f t="shared" si="26"/>
        <v>0.43750000000000033</v>
      </c>
    </row>
    <row r="54" spans="1:18" outlineLevel="2">
      <c r="A54" s="93"/>
      <c r="B54" s="4">
        <v>41941</v>
      </c>
      <c r="C54" s="10"/>
      <c r="D54" s="12"/>
      <c r="E54" s="10"/>
      <c r="F54" s="12"/>
      <c r="G54" s="72">
        <f t="shared" si="102"/>
        <v>0</v>
      </c>
      <c r="H54" s="26">
        <f t="shared" si="21"/>
        <v>6.833333333333333</v>
      </c>
      <c r="I54" s="27">
        <f t="shared" si="104"/>
        <v>0</v>
      </c>
      <c r="J54" s="25">
        <f t="shared" si="105"/>
        <v>0</v>
      </c>
      <c r="K54" s="14"/>
      <c r="L54" s="73">
        <f t="shared" si="40"/>
        <v>10.500000000000004</v>
      </c>
      <c r="M54" s="41">
        <f t="shared" si="9"/>
        <v>0</v>
      </c>
      <c r="N54" s="35">
        <v>0.28472222222222199</v>
      </c>
      <c r="O54" s="36">
        <f t="shared" si="107"/>
        <v>0</v>
      </c>
      <c r="P54" s="36">
        <f t="shared" si="108"/>
        <v>0</v>
      </c>
      <c r="Q54" s="10"/>
      <c r="R54" s="51">
        <f t="shared" si="26"/>
        <v>0.43750000000000033</v>
      </c>
    </row>
    <row r="55" spans="1:18" outlineLevel="2">
      <c r="A55" s="93"/>
      <c r="B55" s="4">
        <v>41942</v>
      </c>
      <c r="C55" s="10"/>
      <c r="D55" s="12"/>
      <c r="E55" s="10"/>
      <c r="F55" s="12"/>
      <c r="G55" s="72">
        <f t="shared" si="102"/>
        <v>0</v>
      </c>
      <c r="H55" s="26">
        <f t="shared" si="21"/>
        <v>6.833333333333333</v>
      </c>
      <c r="I55" s="27">
        <f t="shared" si="104"/>
        <v>0</v>
      </c>
      <c r="J55" s="25">
        <f t="shared" si="105"/>
        <v>0</v>
      </c>
      <c r="K55" s="14"/>
      <c r="L55" s="73">
        <f t="shared" si="40"/>
        <v>10.500000000000004</v>
      </c>
      <c r="M55" s="41">
        <f t="shared" si="9"/>
        <v>0</v>
      </c>
      <c r="N55" s="35">
        <v>0.28472222222222199</v>
      </c>
      <c r="O55" s="36">
        <f t="shared" si="107"/>
        <v>0</v>
      </c>
      <c r="P55" s="36">
        <f t="shared" si="108"/>
        <v>0</v>
      </c>
      <c r="Q55" s="10"/>
      <c r="R55" s="51">
        <f t="shared" si="26"/>
        <v>0.43750000000000033</v>
      </c>
    </row>
    <row r="56" spans="1:18" outlineLevel="2">
      <c r="A56" s="93"/>
      <c r="B56" s="4">
        <v>41943</v>
      </c>
      <c r="C56" s="10"/>
      <c r="D56" s="12"/>
      <c r="E56" s="10"/>
      <c r="F56" s="12"/>
      <c r="G56" s="74">
        <f t="shared" si="102"/>
        <v>0</v>
      </c>
      <c r="H56" s="29">
        <f t="shared" si="21"/>
        <v>6.833333333333333</v>
      </c>
      <c r="I56" s="30">
        <f t="shared" si="104"/>
        <v>0</v>
      </c>
      <c r="J56" s="28">
        <f t="shared" si="105"/>
        <v>0</v>
      </c>
      <c r="K56" s="18"/>
      <c r="L56" s="73">
        <f t="shared" si="40"/>
        <v>10.500000000000004</v>
      </c>
      <c r="M56" s="41">
        <f t="shared" si="9"/>
        <v>0</v>
      </c>
      <c r="N56" s="38">
        <v>0.28472222222222199</v>
      </c>
      <c r="O56" s="39">
        <f t="shared" si="107"/>
        <v>0</v>
      </c>
      <c r="P56" s="39">
        <f t="shared" si="108"/>
        <v>0</v>
      </c>
      <c r="Q56" s="16"/>
      <c r="R56" s="51">
        <f t="shared" si="26"/>
        <v>0.43750000000000033</v>
      </c>
    </row>
    <row r="57" spans="1:18" s="21" customFormat="1" outlineLevel="1">
      <c r="A57" s="19" t="s">
        <v>38</v>
      </c>
      <c r="B57" s="57"/>
      <c r="C57" s="58"/>
      <c r="D57" s="59"/>
      <c r="E57" s="58"/>
      <c r="F57" s="69"/>
      <c r="G57" s="77">
        <f t="shared" ref="G57:K57" si="111">SUBTOTAL(9,G52:G56)</f>
        <v>0</v>
      </c>
      <c r="H57" s="43">
        <f t="shared" si="111"/>
        <v>34.166666666666664</v>
      </c>
      <c r="I57" s="44">
        <f t="shared" si="111"/>
        <v>0</v>
      </c>
      <c r="J57" s="44">
        <f t="shared" si="111"/>
        <v>0</v>
      </c>
      <c r="K57" s="45">
        <f t="shared" si="111"/>
        <v>0</v>
      </c>
      <c r="L57" s="76">
        <f t="shared" ref="L57" si="112">L56</f>
        <v>10.500000000000004</v>
      </c>
      <c r="M57" s="46">
        <f>SUBTOTAL(9,M52:M56)</f>
        <v>0</v>
      </c>
      <c r="N57" s="47">
        <f t="shared" ref="N57:P57" si="113">SUBTOTAL(9,N52:N56)</f>
        <v>1.4236111111111098</v>
      </c>
      <c r="O57" s="65">
        <f t="shared" si="113"/>
        <v>0</v>
      </c>
      <c r="P57" s="65">
        <f t="shared" si="113"/>
        <v>0</v>
      </c>
      <c r="Q57" s="56">
        <f t="shared" ref="Q57" si="114">SUBTOTAL(9,Q52:Q56)</f>
        <v>0</v>
      </c>
      <c r="R57" s="66">
        <f t="shared" ref="R57" si="115">R56</f>
        <v>0.43750000000000033</v>
      </c>
    </row>
    <row r="58" spans="1:18" outlineLevel="2">
      <c r="A58" s="92" t="s">
        <v>17</v>
      </c>
      <c r="B58" s="4">
        <v>41946</v>
      </c>
      <c r="C58" s="10"/>
      <c r="D58" s="6"/>
      <c r="E58" s="5"/>
      <c r="F58" s="6"/>
      <c r="G58" s="70">
        <f t="shared" ref="G58:G62" si="116">IF(ISBLANK(C58),0,((D58-C58)+(F58-E58))*24)</f>
        <v>0</v>
      </c>
      <c r="H58" s="23">
        <f t="shared" ref="H58" si="117">6+50/60</f>
        <v>6.833333333333333</v>
      </c>
      <c r="I58" s="24">
        <f t="shared" ref="I58:I62" si="118">IF(ISBLANK(C58),0,IF(G58&gt;H58,G58-H58,0))</f>
        <v>0</v>
      </c>
      <c r="J58" s="22">
        <f t="shared" ref="J58:J62" si="119">IF(ISBLANK(C58),0,IF(G58&lt;H58,H58-G58,0))</f>
        <v>0</v>
      </c>
      <c r="K58" s="7"/>
      <c r="L58" s="71">
        <f t="shared" ref="L58" si="120">L56+I58-J58-K58</f>
        <v>10.500000000000004</v>
      </c>
      <c r="M58" s="40">
        <f t="shared" si="9"/>
        <v>0</v>
      </c>
      <c r="N58" s="32">
        <v>0.28472222222222199</v>
      </c>
      <c r="O58" s="33">
        <f t="shared" ref="O58:O62" si="121">IF(ISBLANK(C58),0,IF(M58&gt;N58,M58-N58,0))</f>
        <v>0</v>
      </c>
      <c r="P58" s="33">
        <f t="shared" ref="P58:P62" si="122">IF(ISBLANK(C58),0,IF(M58&lt;N58,N58-M58,0))</f>
        <v>0</v>
      </c>
      <c r="Q58" s="5"/>
      <c r="R58" s="51">
        <f t="shared" ref="R58" si="123">R56+O58-P58-Q58</f>
        <v>0.43750000000000033</v>
      </c>
    </row>
    <row r="59" spans="1:18" outlineLevel="2">
      <c r="A59" s="93"/>
      <c r="B59" s="4">
        <v>41947</v>
      </c>
      <c r="C59" s="10"/>
      <c r="D59" s="12"/>
      <c r="E59" s="10"/>
      <c r="F59" s="12"/>
      <c r="G59" s="72">
        <f t="shared" si="116"/>
        <v>0</v>
      </c>
      <c r="H59" s="26">
        <f t="shared" si="21"/>
        <v>6.833333333333333</v>
      </c>
      <c r="I59" s="27">
        <f t="shared" si="118"/>
        <v>0</v>
      </c>
      <c r="J59" s="25">
        <f t="shared" si="119"/>
        <v>0</v>
      </c>
      <c r="K59" s="14"/>
      <c r="L59" s="73">
        <f t="shared" ref="L59" si="124">L58+I59-J59-K59</f>
        <v>10.500000000000004</v>
      </c>
      <c r="M59" s="41">
        <f t="shared" si="9"/>
        <v>0</v>
      </c>
      <c r="N59" s="35">
        <v>0.28472222222222199</v>
      </c>
      <c r="O59" s="36">
        <f t="shared" si="121"/>
        <v>0</v>
      </c>
      <c r="P59" s="36">
        <f t="shared" si="122"/>
        <v>0</v>
      </c>
      <c r="Q59" s="10"/>
      <c r="R59" s="51">
        <f t="shared" si="26"/>
        <v>0.43750000000000033</v>
      </c>
    </row>
    <row r="60" spans="1:18" outlineLevel="2">
      <c r="A60" s="93"/>
      <c r="B60" s="4">
        <v>41948</v>
      </c>
      <c r="C60" s="10"/>
      <c r="D60" s="12"/>
      <c r="E60" s="10"/>
      <c r="F60" s="12"/>
      <c r="G60" s="72">
        <f t="shared" si="116"/>
        <v>0</v>
      </c>
      <c r="H60" s="26">
        <f t="shared" si="21"/>
        <v>6.833333333333333</v>
      </c>
      <c r="I60" s="27">
        <f t="shared" si="118"/>
        <v>0</v>
      </c>
      <c r="J60" s="25">
        <f t="shared" si="119"/>
        <v>0</v>
      </c>
      <c r="K60" s="14"/>
      <c r="L60" s="73">
        <f t="shared" si="40"/>
        <v>10.500000000000004</v>
      </c>
      <c r="M60" s="41">
        <f t="shared" si="9"/>
        <v>0</v>
      </c>
      <c r="N60" s="35">
        <v>0.28472222222222199</v>
      </c>
      <c r="O60" s="36">
        <f t="shared" si="121"/>
        <v>0</v>
      </c>
      <c r="P60" s="36">
        <f t="shared" si="122"/>
        <v>0</v>
      </c>
      <c r="Q60" s="10"/>
      <c r="R60" s="51">
        <f t="shared" si="26"/>
        <v>0.43750000000000033</v>
      </c>
    </row>
    <row r="61" spans="1:18" outlineLevel="2">
      <c r="A61" s="93"/>
      <c r="B61" s="4">
        <v>41949</v>
      </c>
      <c r="C61" s="10"/>
      <c r="D61" s="12"/>
      <c r="E61" s="10"/>
      <c r="F61" s="12"/>
      <c r="G61" s="72">
        <f t="shared" si="116"/>
        <v>0</v>
      </c>
      <c r="H61" s="26">
        <f t="shared" si="21"/>
        <v>6.833333333333333</v>
      </c>
      <c r="I61" s="27">
        <f t="shared" si="118"/>
        <v>0</v>
      </c>
      <c r="J61" s="25">
        <f t="shared" si="119"/>
        <v>0</v>
      </c>
      <c r="K61" s="14"/>
      <c r="L61" s="73">
        <f t="shared" si="40"/>
        <v>10.500000000000004</v>
      </c>
      <c r="M61" s="41">
        <f t="shared" si="9"/>
        <v>0</v>
      </c>
      <c r="N61" s="35">
        <v>0.28472222222222199</v>
      </c>
      <c r="O61" s="36">
        <f t="shared" si="121"/>
        <v>0</v>
      </c>
      <c r="P61" s="36">
        <f t="shared" si="122"/>
        <v>0</v>
      </c>
      <c r="Q61" s="10"/>
      <c r="R61" s="51">
        <f t="shared" si="26"/>
        <v>0.43750000000000033</v>
      </c>
    </row>
    <row r="62" spans="1:18" outlineLevel="2">
      <c r="A62" s="93"/>
      <c r="B62" s="4">
        <v>41950</v>
      </c>
      <c r="C62" s="10"/>
      <c r="D62" s="12"/>
      <c r="E62" s="10"/>
      <c r="F62" s="12"/>
      <c r="G62" s="74">
        <f t="shared" si="116"/>
        <v>0</v>
      </c>
      <c r="H62" s="29">
        <f t="shared" si="21"/>
        <v>6.833333333333333</v>
      </c>
      <c r="I62" s="30">
        <f t="shared" si="118"/>
        <v>0</v>
      </c>
      <c r="J62" s="28">
        <f t="shared" si="119"/>
        <v>0</v>
      </c>
      <c r="K62" s="18"/>
      <c r="L62" s="73">
        <f t="shared" si="40"/>
        <v>10.500000000000004</v>
      </c>
      <c r="M62" s="41">
        <f t="shared" si="9"/>
        <v>0</v>
      </c>
      <c r="N62" s="38">
        <v>0.28472222222222199</v>
      </c>
      <c r="O62" s="39">
        <f t="shared" si="121"/>
        <v>0</v>
      </c>
      <c r="P62" s="39">
        <f t="shared" si="122"/>
        <v>0</v>
      </c>
      <c r="Q62" s="16"/>
      <c r="R62" s="51">
        <f t="shared" si="26"/>
        <v>0.43750000000000033</v>
      </c>
    </row>
    <row r="63" spans="1:18" s="21" customFormat="1" outlineLevel="1">
      <c r="A63" s="19" t="s">
        <v>39</v>
      </c>
      <c r="B63" s="57"/>
      <c r="C63" s="58"/>
      <c r="D63" s="59"/>
      <c r="E63" s="58"/>
      <c r="F63" s="69"/>
      <c r="G63" s="77">
        <f t="shared" ref="G63:K63" si="125">SUBTOTAL(9,G58:G62)</f>
        <v>0</v>
      </c>
      <c r="H63" s="43">
        <f t="shared" si="125"/>
        <v>34.166666666666664</v>
      </c>
      <c r="I63" s="44">
        <f t="shared" si="125"/>
        <v>0</v>
      </c>
      <c r="J63" s="44">
        <f t="shared" si="125"/>
        <v>0</v>
      </c>
      <c r="K63" s="45">
        <f t="shared" si="125"/>
        <v>0</v>
      </c>
      <c r="L63" s="76">
        <f t="shared" ref="L63" si="126">L62</f>
        <v>10.500000000000004</v>
      </c>
      <c r="M63" s="46">
        <f>SUBTOTAL(9,M58:M62)</f>
        <v>0</v>
      </c>
      <c r="N63" s="47">
        <f t="shared" ref="N63:P63" si="127">SUBTOTAL(9,N58:N62)</f>
        <v>1.4236111111111098</v>
      </c>
      <c r="O63" s="65">
        <f t="shared" si="127"/>
        <v>0</v>
      </c>
      <c r="P63" s="65">
        <f t="shared" si="127"/>
        <v>0</v>
      </c>
      <c r="Q63" s="56">
        <f t="shared" ref="Q63" si="128">SUBTOTAL(9,Q58:Q62)</f>
        <v>0</v>
      </c>
      <c r="R63" s="66">
        <f t="shared" ref="R63" si="129">R62</f>
        <v>0.43750000000000033</v>
      </c>
    </row>
    <row r="64" spans="1:18" outlineLevel="2">
      <c r="A64" s="92" t="s">
        <v>18</v>
      </c>
      <c r="B64" s="4">
        <v>41953</v>
      </c>
      <c r="C64" s="10"/>
      <c r="D64" s="6"/>
      <c r="E64" s="5"/>
      <c r="F64" s="6"/>
      <c r="G64" s="70">
        <f t="shared" ref="G64:G68" si="130">IF(ISBLANK(C64),0,((D64-C64)+(F64-E64))*24)</f>
        <v>0</v>
      </c>
      <c r="H64" s="23">
        <f t="shared" ref="H64" si="131">6+50/60</f>
        <v>6.833333333333333</v>
      </c>
      <c r="I64" s="24">
        <f t="shared" ref="I64:I68" si="132">IF(ISBLANK(C64),0,IF(G64&gt;H64,G64-H64,0))</f>
        <v>0</v>
      </c>
      <c r="J64" s="22">
        <f t="shared" ref="J64:J68" si="133">IF(ISBLANK(C64),0,IF(G64&lt;H64,H64-G64,0))</f>
        <v>0</v>
      </c>
      <c r="K64" s="7"/>
      <c r="L64" s="71">
        <f t="shared" ref="L64" si="134">L62+I64-J64-K64</f>
        <v>10.500000000000004</v>
      </c>
      <c r="M64" s="40">
        <f t="shared" si="9"/>
        <v>0</v>
      </c>
      <c r="N64" s="32">
        <v>0.28472222222222199</v>
      </c>
      <c r="O64" s="33">
        <f t="shared" ref="O64:O68" si="135">IF(ISBLANK(C64),0,IF(M64&gt;N64,M64-N64,0))</f>
        <v>0</v>
      </c>
      <c r="P64" s="33">
        <f t="shared" ref="P64:P68" si="136">IF(ISBLANK(C64),0,IF(M64&lt;N64,N64-M64,0))</f>
        <v>0</v>
      </c>
      <c r="Q64" s="5"/>
      <c r="R64" s="51">
        <f t="shared" ref="R64" si="137">R62+O64-P64-Q64</f>
        <v>0.43750000000000033</v>
      </c>
    </row>
    <row r="65" spans="1:18" outlineLevel="2">
      <c r="A65" s="93"/>
      <c r="B65" s="4">
        <v>41954</v>
      </c>
      <c r="C65" s="10"/>
      <c r="D65" s="12"/>
      <c r="E65" s="10"/>
      <c r="F65" s="12"/>
      <c r="G65" s="72">
        <f t="shared" si="130"/>
        <v>0</v>
      </c>
      <c r="H65" s="26">
        <f t="shared" si="21"/>
        <v>6.833333333333333</v>
      </c>
      <c r="I65" s="27">
        <f t="shared" si="132"/>
        <v>0</v>
      </c>
      <c r="J65" s="25">
        <f t="shared" si="133"/>
        <v>0</v>
      </c>
      <c r="K65" s="14"/>
      <c r="L65" s="73">
        <f t="shared" ref="L65" si="138">L64+I65-J65-K65</f>
        <v>10.500000000000004</v>
      </c>
      <c r="M65" s="41">
        <f t="shared" ref="M65:M119" si="139">IF(ISBLANK(C65),0,(D65-C65)+(F65-E65))</f>
        <v>0</v>
      </c>
      <c r="N65" s="35">
        <v>0.28472222222222199</v>
      </c>
      <c r="O65" s="36">
        <f t="shared" si="135"/>
        <v>0</v>
      </c>
      <c r="P65" s="36">
        <f t="shared" si="136"/>
        <v>0</v>
      </c>
      <c r="Q65" s="10"/>
      <c r="R65" s="51">
        <f t="shared" si="26"/>
        <v>0.43750000000000033</v>
      </c>
    </row>
    <row r="66" spans="1:18" outlineLevel="2">
      <c r="A66" s="93"/>
      <c r="B66" s="4">
        <v>41955</v>
      </c>
      <c r="C66" s="10"/>
      <c r="D66" s="12"/>
      <c r="E66" s="10"/>
      <c r="F66" s="12"/>
      <c r="G66" s="72">
        <f t="shared" si="130"/>
        <v>0</v>
      </c>
      <c r="H66" s="26">
        <f t="shared" si="21"/>
        <v>6.833333333333333</v>
      </c>
      <c r="I66" s="27">
        <f t="shared" si="132"/>
        <v>0</v>
      </c>
      <c r="J66" s="25">
        <f t="shared" si="133"/>
        <v>0</v>
      </c>
      <c r="K66" s="14"/>
      <c r="L66" s="73">
        <f t="shared" si="40"/>
        <v>10.500000000000004</v>
      </c>
      <c r="M66" s="41">
        <f t="shared" si="139"/>
        <v>0</v>
      </c>
      <c r="N66" s="35">
        <v>0.28472222222222199</v>
      </c>
      <c r="O66" s="36">
        <f t="shared" si="135"/>
        <v>0</v>
      </c>
      <c r="P66" s="36">
        <f t="shared" si="136"/>
        <v>0</v>
      </c>
      <c r="Q66" s="10"/>
      <c r="R66" s="51">
        <f t="shared" si="26"/>
        <v>0.43750000000000033</v>
      </c>
    </row>
    <row r="67" spans="1:18" outlineLevel="2">
      <c r="A67" s="93"/>
      <c r="B67" s="4">
        <v>41956</v>
      </c>
      <c r="C67" s="10"/>
      <c r="D67" s="12"/>
      <c r="E67" s="10"/>
      <c r="F67" s="12"/>
      <c r="G67" s="72">
        <f t="shared" si="130"/>
        <v>0</v>
      </c>
      <c r="H67" s="26">
        <f t="shared" si="21"/>
        <v>6.833333333333333</v>
      </c>
      <c r="I67" s="27">
        <f t="shared" si="132"/>
        <v>0</v>
      </c>
      <c r="J67" s="25">
        <f t="shared" si="133"/>
        <v>0</v>
      </c>
      <c r="K67" s="14"/>
      <c r="L67" s="73">
        <f t="shared" si="40"/>
        <v>10.500000000000004</v>
      </c>
      <c r="M67" s="41">
        <f t="shared" si="139"/>
        <v>0</v>
      </c>
      <c r="N67" s="35">
        <v>0.28472222222222199</v>
      </c>
      <c r="O67" s="36">
        <f t="shared" si="135"/>
        <v>0</v>
      </c>
      <c r="P67" s="36">
        <f t="shared" si="136"/>
        <v>0</v>
      </c>
      <c r="Q67" s="10"/>
      <c r="R67" s="51">
        <f t="shared" si="26"/>
        <v>0.43750000000000033</v>
      </c>
    </row>
    <row r="68" spans="1:18" outlineLevel="2">
      <c r="A68" s="93"/>
      <c r="B68" s="4">
        <v>41957</v>
      </c>
      <c r="C68" s="10"/>
      <c r="D68" s="12"/>
      <c r="E68" s="10"/>
      <c r="F68" s="12"/>
      <c r="G68" s="74">
        <f t="shared" si="130"/>
        <v>0</v>
      </c>
      <c r="H68" s="29">
        <f t="shared" si="21"/>
        <v>6.833333333333333</v>
      </c>
      <c r="I68" s="30">
        <f t="shared" si="132"/>
        <v>0</v>
      </c>
      <c r="J68" s="28">
        <f t="shared" si="133"/>
        <v>0</v>
      </c>
      <c r="K68" s="18"/>
      <c r="L68" s="73">
        <f t="shared" si="40"/>
        <v>10.500000000000004</v>
      </c>
      <c r="M68" s="41">
        <f t="shared" si="139"/>
        <v>0</v>
      </c>
      <c r="N68" s="38">
        <v>0.28472222222222199</v>
      </c>
      <c r="O68" s="39">
        <f t="shared" si="135"/>
        <v>0</v>
      </c>
      <c r="P68" s="39">
        <f t="shared" si="136"/>
        <v>0</v>
      </c>
      <c r="Q68" s="16"/>
      <c r="R68" s="51">
        <f t="shared" si="26"/>
        <v>0.43750000000000033</v>
      </c>
    </row>
    <row r="69" spans="1:18" s="21" customFormat="1" outlineLevel="1">
      <c r="A69" s="19" t="s">
        <v>40</v>
      </c>
      <c r="B69" s="57"/>
      <c r="C69" s="58"/>
      <c r="D69" s="59"/>
      <c r="E69" s="58"/>
      <c r="F69" s="69"/>
      <c r="G69" s="77">
        <f t="shared" ref="G69:K69" si="140">SUBTOTAL(9,G64:G68)</f>
        <v>0</v>
      </c>
      <c r="H69" s="43">
        <f t="shared" si="140"/>
        <v>34.166666666666664</v>
      </c>
      <c r="I69" s="44">
        <f t="shared" si="140"/>
        <v>0</v>
      </c>
      <c r="J69" s="44">
        <f t="shared" si="140"/>
        <v>0</v>
      </c>
      <c r="K69" s="45">
        <f t="shared" si="140"/>
        <v>0</v>
      </c>
      <c r="L69" s="76">
        <f t="shared" ref="L69" si="141">L68</f>
        <v>10.500000000000004</v>
      </c>
      <c r="M69" s="46">
        <f>SUBTOTAL(9,M64:M68)</f>
        <v>0</v>
      </c>
      <c r="N69" s="47">
        <f t="shared" ref="N69:P69" si="142">SUBTOTAL(9,N64:N68)</f>
        <v>1.4236111111111098</v>
      </c>
      <c r="O69" s="65">
        <f t="shared" si="142"/>
        <v>0</v>
      </c>
      <c r="P69" s="65">
        <f t="shared" si="142"/>
        <v>0</v>
      </c>
      <c r="Q69" s="56">
        <f t="shared" ref="Q69" si="143">SUBTOTAL(9,Q64:Q68)</f>
        <v>0</v>
      </c>
      <c r="R69" s="66">
        <f t="shared" ref="R69" si="144">R68</f>
        <v>0.43750000000000033</v>
      </c>
    </row>
    <row r="70" spans="1:18" outlineLevel="2">
      <c r="A70" s="92" t="s">
        <v>19</v>
      </c>
      <c r="B70" s="4">
        <v>41960</v>
      </c>
      <c r="C70" s="10"/>
      <c r="D70" s="6"/>
      <c r="E70" s="5"/>
      <c r="F70" s="6"/>
      <c r="G70" s="70">
        <f t="shared" ref="G70:G74" si="145">IF(ISBLANK(C70),0,((D70-C70)+(F70-E70))*24)</f>
        <v>0</v>
      </c>
      <c r="H70" s="23">
        <f t="shared" ref="H70" si="146">6+50/60</f>
        <v>6.833333333333333</v>
      </c>
      <c r="I70" s="24">
        <f t="shared" ref="I70:I74" si="147">IF(ISBLANK(C70),0,IF(G70&gt;H70,G70-H70,0))</f>
        <v>0</v>
      </c>
      <c r="J70" s="22">
        <f t="shared" ref="J70:J74" si="148">IF(ISBLANK(C70),0,IF(G70&lt;H70,H70-G70,0))</f>
        <v>0</v>
      </c>
      <c r="K70" s="7"/>
      <c r="L70" s="71">
        <f t="shared" ref="L70" si="149">L68+I70-J70-K70</f>
        <v>10.500000000000004</v>
      </c>
      <c r="M70" s="40">
        <f t="shared" si="139"/>
        <v>0</v>
      </c>
      <c r="N70" s="32">
        <v>0.28472222222222199</v>
      </c>
      <c r="O70" s="33">
        <f t="shared" ref="O70:O74" si="150">IF(ISBLANK(C70),0,IF(M70&gt;N70,M70-N70,0))</f>
        <v>0</v>
      </c>
      <c r="P70" s="33">
        <f t="shared" ref="P70:P74" si="151">IF(ISBLANK(C70),0,IF(M70&lt;N70,N70-M70,0))</f>
        <v>0</v>
      </c>
      <c r="Q70" s="5"/>
      <c r="R70" s="51">
        <f t="shared" ref="R70" si="152">R68+O70-P70-Q70</f>
        <v>0.43750000000000033</v>
      </c>
    </row>
    <row r="71" spans="1:18" outlineLevel="2">
      <c r="A71" s="93"/>
      <c r="B71" s="4">
        <v>41961</v>
      </c>
      <c r="C71" s="10"/>
      <c r="D71" s="12"/>
      <c r="E71" s="10"/>
      <c r="F71" s="12"/>
      <c r="G71" s="72">
        <f t="shared" si="145"/>
        <v>0</v>
      </c>
      <c r="H71" s="26">
        <f t="shared" si="21"/>
        <v>6.833333333333333</v>
      </c>
      <c r="I71" s="27">
        <f t="shared" si="147"/>
        <v>0</v>
      </c>
      <c r="J71" s="25">
        <f t="shared" si="148"/>
        <v>0</v>
      </c>
      <c r="K71" s="14"/>
      <c r="L71" s="73">
        <f t="shared" ref="L71" si="153">L70+I71-J71-K71</f>
        <v>10.500000000000004</v>
      </c>
      <c r="M71" s="41">
        <f t="shared" si="139"/>
        <v>0</v>
      </c>
      <c r="N71" s="35">
        <v>0.28472222222222199</v>
      </c>
      <c r="O71" s="36">
        <f t="shared" si="150"/>
        <v>0</v>
      </c>
      <c r="P71" s="36">
        <f t="shared" si="151"/>
        <v>0</v>
      </c>
      <c r="Q71" s="10"/>
      <c r="R71" s="51">
        <f t="shared" si="26"/>
        <v>0.43750000000000033</v>
      </c>
    </row>
    <row r="72" spans="1:18" outlineLevel="2">
      <c r="A72" s="93"/>
      <c r="B72" s="4">
        <v>41962</v>
      </c>
      <c r="C72" s="10"/>
      <c r="D72" s="12"/>
      <c r="E72" s="10"/>
      <c r="F72" s="12"/>
      <c r="G72" s="72">
        <f t="shared" si="145"/>
        <v>0</v>
      </c>
      <c r="H72" s="26">
        <f t="shared" si="21"/>
        <v>6.833333333333333</v>
      </c>
      <c r="I72" s="27">
        <f t="shared" si="147"/>
        <v>0</v>
      </c>
      <c r="J72" s="25">
        <f t="shared" si="148"/>
        <v>0</v>
      </c>
      <c r="K72" s="14"/>
      <c r="L72" s="73">
        <f t="shared" si="40"/>
        <v>10.500000000000004</v>
      </c>
      <c r="M72" s="41">
        <f t="shared" si="139"/>
        <v>0</v>
      </c>
      <c r="N72" s="35">
        <v>0.28472222222222199</v>
      </c>
      <c r="O72" s="36">
        <f t="shared" si="150"/>
        <v>0</v>
      </c>
      <c r="P72" s="36">
        <f t="shared" si="151"/>
        <v>0</v>
      </c>
      <c r="Q72" s="10"/>
      <c r="R72" s="51">
        <f t="shared" si="26"/>
        <v>0.43750000000000033</v>
      </c>
    </row>
    <row r="73" spans="1:18" outlineLevel="2">
      <c r="A73" s="93"/>
      <c r="B73" s="4">
        <v>41963</v>
      </c>
      <c r="C73" s="10"/>
      <c r="D73" s="12"/>
      <c r="E73" s="10"/>
      <c r="F73" s="12"/>
      <c r="G73" s="72">
        <f t="shared" si="145"/>
        <v>0</v>
      </c>
      <c r="H73" s="26">
        <f t="shared" si="21"/>
        <v>6.833333333333333</v>
      </c>
      <c r="I73" s="27">
        <f t="shared" si="147"/>
        <v>0</v>
      </c>
      <c r="J73" s="25">
        <f t="shared" si="148"/>
        <v>0</v>
      </c>
      <c r="K73" s="14"/>
      <c r="L73" s="73">
        <f t="shared" si="40"/>
        <v>10.500000000000004</v>
      </c>
      <c r="M73" s="41">
        <f t="shared" si="139"/>
        <v>0</v>
      </c>
      <c r="N73" s="35">
        <v>0.28472222222222199</v>
      </c>
      <c r="O73" s="36">
        <f t="shared" si="150"/>
        <v>0</v>
      </c>
      <c r="P73" s="36">
        <f t="shared" si="151"/>
        <v>0</v>
      </c>
      <c r="Q73" s="10"/>
      <c r="R73" s="51">
        <f t="shared" si="26"/>
        <v>0.43750000000000033</v>
      </c>
    </row>
    <row r="74" spans="1:18" outlineLevel="2">
      <c r="A74" s="93"/>
      <c r="B74" s="4">
        <v>41964</v>
      </c>
      <c r="C74" s="10"/>
      <c r="D74" s="12"/>
      <c r="E74" s="10"/>
      <c r="F74" s="12"/>
      <c r="G74" s="74">
        <f t="shared" si="145"/>
        <v>0</v>
      </c>
      <c r="H74" s="29">
        <f t="shared" si="21"/>
        <v>6.833333333333333</v>
      </c>
      <c r="I74" s="30">
        <f t="shared" si="147"/>
        <v>0</v>
      </c>
      <c r="J74" s="28">
        <f t="shared" si="148"/>
        <v>0</v>
      </c>
      <c r="K74" s="18"/>
      <c r="L74" s="73">
        <f t="shared" si="40"/>
        <v>10.500000000000004</v>
      </c>
      <c r="M74" s="41">
        <f t="shared" si="139"/>
        <v>0</v>
      </c>
      <c r="N74" s="38">
        <v>0.28472222222222199</v>
      </c>
      <c r="O74" s="39">
        <f t="shared" si="150"/>
        <v>0</v>
      </c>
      <c r="P74" s="39">
        <f t="shared" si="151"/>
        <v>0</v>
      </c>
      <c r="Q74" s="16"/>
      <c r="R74" s="51">
        <f t="shared" si="26"/>
        <v>0.43750000000000033</v>
      </c>
    </row>
    <row r="75" spans="1:18" s="21" customFormat="1" outlineLevel="1">
      <c r="A75" s="19" t="s">
        <v>41</v>
      </c>
      <c r="B75" s="57"/>
      <c r="C75" s="58"/>
      <c r="D75" s="59"/>
      <c r="E75" s="58"/>
      <c r="F75" s="69"/>
      <c r="G75" s="77">
        <f t="shared" ref="G75:K75" si="154">SUBTOTAL(9,G70:G74)</f>
        <v>0</v>
      </c>
      <c r="H75" s="43">
        <f t="shared" si="154"/>
        <v>34.166666666666664</v>
      </c>
      <c r="I75" s="44">
        <f t="shared" si="154"/>
        <v>0</v>
      </c>
      <c r="J75" s="44">
        <f t="shared" si="154"/>
        <v>0</v>
      </c>
      <c r="K75" s="45">
        <f t="shared" si="154"/>
        <v>0</v>
      </c>
      <c r="L75" s="76">
        <f t="shared" ref="L75" si="155">L74</f>
        <v>10.500000000000004</v>
      </c>
      <c r="M75" s="46">
        <f>SUBTOTAL(9,M70:M74)</f>
        <v>0</v>
      </c>
      <c r="N75" s="47">
        <f t="shared" ref="N75:P75" si="156">SUBTOTAL(9,N70:N74)</f>
        <v>1.4236111111111098</v>
      </c>
      <c r="O75" s="65">
        <f t="shared" si="156"/>
        <v>0</v>
      </c>
      <c r="P75" s="65">
        <f t="shared" si="156"/>
        <v>0</v>
      </c>
      <c r="Q75" s="56">
        <f t="shared" ref="Q75" si="157">SUBTOTAL(9,Q70:Q74)</f>
        <v>0</v>
      </c>
      <c r="R75" s="66">
        <f t="shared" ref="R75" si="158">R74</f>
        <v>0.43750000000000033</v>
      </c>
    </row>
    <row r="76" spans="1:18" outlineLevel="2">
      <c r="A76" s="92" t="s">
        <v>20</v>
      </c>
      <c r="B76" s="4">
        <v>41967</v>
      </c>
      <c r="C76" s="10"/>
      <c r="D76" s="6"/>
      <c r="E76" s="5"/>
      <c r="F76" s="6"/>
      <c r="G76" s="70">
        <f t="shared" ref="G76:G80" si="159">IF(ISBLANK(C76),0,((D76-C76)+(F76-E76))*24)</f>
        <v>0</v>
      </c>
      <c r="H76" s="23">
        <f t="shared" ref="H76" si="160">6+50/60</f>
        <v>6.833333333333333</v>
      </c>
      <c r="I76" s="24">
        <f t="shared" ref="I76:I80" si="161">IF(ISBLANK(C76),0,IF(G76&gt;H76,G76-H76,0))</f>
        <v>0</v>
      </c>
      <c r="J76" s="22">
        <f t="shared" ref="J76:J80" si="162">IF(ISBLANK(C76),0,IF(G76&lt;H76,H76-G76,0))</f>
        <v>0</v>
      </c>
      <c r="K76" s="7"/>
      <c r="L76" s="71">
        <f t="shared" ref="L76" si="163">L74+I76-J76-K76</f>
        <v>10.500000000000004</v>
      </c>
      <c r="M76" s="40">
        <f t="shared" si="139"/>
        <v>0</v>
      </c>
      <c r="N76" s="32">
        <v>0.28472222222222199</v>
      </c>
      <c r="O76" s="33">
        <f t="shared" ref="O76:O80" si="164">IF(ISBLANK(C76),0,IF(M76&gt;N76,M76-N76,0))</f>
        <v>0</v>
      </c>
      <c r="P76" s="33">
        <f t="shared" ref="P76:P80" si="165">IF(ISBLANK(C76),0,IF(M76&lt;N76,N76-M76,0))</f>
        <v>0</v>
      </c>
      <c r="Q76" s="5"/>
      <c r="R76" s="51">
        <f t="shared" ref="R76" si="166">R74+O76-P76-Q76</f>
        <v>0.43750000000000033</v>
      </c>
    </row>
    <row r="77" spans="1:18" outlineLevel="2">
      <c r="A77" s="93"/>
      <c r="B77" s="4">
        <v>41968</v>
      </c>
      <c r="C77" s="10"/>
      <c r="D77" s="12"/>
      <c r="E77" s="10"/>
      <c r="F77" s="12"/>
      <c r="G77" s="72">
        <f t="shared" si="159"/>
        <v>0</v>
      </c>
      <c r="H77" s="26">
        <f t="shared" si="21"/>
        <v>6.833333333333333</v>
      </c>
      <c r="I77" s="27">
        <f t="shared" si="161"/>
        <v>0</v>
      </c>
      <c r="J77" s="25">
        <f t="shared" si="162"/>
        <v>0</v>
      </c>
      <c r="K77" s="14"/>
      <c r="L77" s="73">
        <f t="shared" ref="L77" si="167">L76+I77-J77-K77</f>
        <v>10.500000000000004</v>
      </c>
      <c r="M77" s="41">
        <f t="shared" si="139"/>
        <v>0</v>
      </c>
      <c r="N77" s="35">
        <v>0.28472222222222199</v>
      </c>
      <c r="O77" s="36">
        <f t="shared" si="164"/>
        <v>0</v>
      </c>
      <c r="P77" s="36">
        <f t="shared" si="165"/>
        <v>0</v>
      </c>
      <c r="Q77" s="10"/>
      <c r="R77" s="51">
        <f t="shared" si="26"/>
        <v>0.43750000000000033</v>
      </c>
    </row>
    <row r="78" spans="1:18" outlineLevel="2">
      <c r="A78" s="93"/>
      <c r="B78" s="4">
        <v>41969</v>
      </c>
      <c r="C78" s="10"/>
      <c r="D78" s="12"/>
      <c r="E78" s="10"/>
      <c r="F78" s="12"/>
      <c r="G78" s="72">
        <f t="shared" si="159"/>
        <v>0</v>
      </c>
      <c r="H78" s="26">
        <f t="shared" si="21"/>
        <v>6.833333333333333</v>
      </c>
      <c r="I78" s="27">
        <f t="shared" si="161"/>
        <v>0</v>
      </c>
      <c r="J78" s="25">
        <f t="shared" si="162"/>
        <v>0</v>
      </c>
      <c r="K78" s="14"/>
      <c r="L78" s="73">
        <f t="shared" si="40"/>
        <v>10.500000000000004</v>
      </c>
      <c r="M78" s="41">
        <f t="shared" si="139"/>
        <v>0</v>
      </c>
      <c r="N78" s="35">
        <v>0.28472222222222199</v>
      </c>
      <c r="O78" s="36">
        <f t="shared" si="164"/>
        <v>0</v>
      </c>
      <c r="P78" s="36">
        <f t="shared" si="165"/>
        <v>0</v>
      </c>
      <c r="Q78" s="10"/>
      <c r="R78" s="51">
        <f t="shared" si="26"/>
        <v>0.43750000000000033</v>
      </c>
    </row>
    <row r="79" spans="1:18" outlineLevel="2">
      <c r="A79" s="93"/>
      <c r="B79" s="4">
        <v>41970</v>
      </c>
      <c r="C79" s="10"/>
      <c r="D79" s="12"/>
      <c r="E79" s="10"/>
      <c r="F79" s="12"/>
      <c r="G79" s="72">
        <f t="shared" si="159"/>
        <v>0</v>
      </c>
      <c r="H79" s="26">
        <f t="shared" si="21"/>
        <v>6.833333333333333</v>
      </c>
      <c r="I79" s="27">
        <f t="shared" si="161"/>
        <v>0</v>
      </c>
      <c r="J79" s="25">
        <f t="shared" si="162"/>
        <v>0</v>
      </c>
      <c r="K79" s="14"/>
      <c r="L79" s="73">
        <f t="shared" si="40"/>
        <v>10.500000000000004</v>
      </c>
      <c r="M79" s="41">
        <f t="shared" si="139"/>
        <v>0</v>
      </c>
      <c r="N79" s="35">
        <v>0.28472222222222199</v>
      </c>
      <c r="O79" s="36">
        <f t="shared" si="164"/>
        <v>0</v>
      </c>
      <c r="P79" s="36">
        <f t="shared" si="165"/>
        <v>0</v>
      </c>
      <c r="Q79" s="10"/>
      <c r="R79" s="51">
        <f t="shared" si="26"/>
        <v>0.43750000000000033</v>
      </c>
    </row>
    <row r="80" spans="1:18" outlineLevel="2">
      <c r="A80" s="93"/>
      <c r="B80" s="4">
        <v>41971</v>
      </c>
      <c r="C80" s="10"/>
      <c r="D80" s="12"/>
      <c r="E80" s="10"/>
      <c r="F80" s="12"/>
      <c r="G80" s="74">
        <f t="shared" si="159"/>
        <v>0</v>
      </c>
      <c r="H80" s="29">
        <f t="shared" ref="H80:H133" si="168">6+50/60</f>
        <v>6.833333333333333</v>
      </c>
      <c r="I80" s="30">
        <f t="shared" si="161"/>
        <v>0</v>
      </c>
      <c r="J80" s="28">
        <f t="shared" si="162"/>
        <v>0</v>
      </c>
      <c r="K80" s="18"/>
      <c r="L80" s="73">
        <f t="shared" si="40"/>
        <v>10.500000000000004</v>
      </c>
      <c r="M80" s="41">
        <f t="shared" si="139"/>
        <v>0</v>
      </c>
      <c r="N80" s="38">
        <v>0.28472222222222199</v>
      </c>
      <c r="O80" s="39">
        <f t="shared" si="164"/>
        <v>0</v>
      </c>
      <c r="P80" s="39">
        <f t="shared" si="165"/>
        <v>0</v>
      </c>
      <c r="Q80" s="16"/>
      <c r="R80" s="51">
        <f t="shared" ref="R80:R134" si="169">R78+O80-P80-Q80</f>
        <v>0.43750000000000033</v>
      </c>
    </row>
    <row r="81" spans="1:18" s="21" customFormat="1" outlineLevel="1">
      <c r="A81" s="19" t="s">
        <v>42</v>
      </c>
      <c r="B81" s="57"/>
      <c r="C81" s="58"/>
      <c r="D81" s="59"/>
      <c r="E81" s="58"/>
      <c r="F81" s="69"/>
      <c r="G81" s="77">
        <f t="shared" ref="G81:K81" si="170">SUBTOTAL(9,G76:G80)</f>
        <v>0</v>
      </c>
      <c r="H81" s="43">
        <f t="shared" si="170"/>
        <v>34.166666666666664</v>
      </c>
      <c r="I81" s="44">
        <f t="shared" si="170"/>
        <v>0</v>
      </c>
      <c r="J81" s="44">
        <f t="shared" si="170"/>
        <v>0</v>
      </c>
      <c r="K81" s="45">
        <f t="shared" si="170"/>
        <v>0</v>
      </c>
      <c r="L81" s="76">
        <f t="shared" ref="L81" si="171">L80</f>
        <v>10.500000000000004</v>
      </c>
      <c r="M81" s="46">
        <f>SUBTOTAL(9,M76:M80)</f>
        <v>0</v>
      </c>
      <c r="N81" s="47">
        <f t="shared" ref="N81:P81" si="172">SUBTOTAL(9,N76:N80)</f>
        <v>1.4236111111111098</v>
      </c>
      <c r="O81" s="65">
        <f t="shared" si="172"/>
        <v>0</v>
      </c>
      <c r="P81" s="65">
        <f t="shared" si="172"/>
        <v>0</v>
      </c>
      <c r="Q81" s="56">
        <f t="shared" ref="Q81" si="173">SUBTOTAL(9,Q76:Q80)</f>
        <v>0</v>
      </c>
      <c r="R81" s="66">
        <f t="shared" ref="R81" si="174">R80</f>
        <v>0.43750000000000033</v>
      </c>
    </row>
    <row r="82" spans="1:18" outlineLevel="2">
      <c r="A82" s="92" t="s">
        <v>21</v>
      </c>
      <c r="B82" s="4">
        <v>41974</v>
      </c>
      <c r="C82" s="10"/>
      <c r="D82" s="6"/>
      <c r="E82" s="5"/>
      <c r="F82" s="6"/>
      <c r="G82" s="70">
        <f t="shared" ref="G82:G86" si="175">IF(ISBLANK(C82),0,((D82-C82)+(F82-E82))*24)</f>
        <v>0</v>
      </c>
      <c r="H82" s="23">
        <f t="shared" ref="H82" si="176">6+50/60</f>
        <v>6.833333333333333</v>
      </c>
      <c r="I82" s="24">
        <f t="shared" ref="I82:I86" si="177">IF(ISBLANK(C82),0,IF(G82&gt;H82,G82-H82,0))</f>
        <v>0</v>
      </c>
      <c r="J82" s="22">
        <f t="shared" ref="J82:J86" si="178">IF(ISBLANK(C82),0,IF(G82&lt;H82,H82-G82,0))</f>
        <v>0</v>
      </c>
      <c r="K82" s="7"/>
      <c r="L82" s="71">
        <f t="shared" ref="L82" si="179">L80+I82-J82-K82</f>
        <v>10.500000000000004</v>
      </c>
      <c r="M82" s="40">
        <f t="shared" si="139"/>
        <v>0</v>
      </c>
      <c r="N82" s="32">
        <v>0.28472222222222199</v>
      </c>
      <c r="O82" s="33">
        <f t="shared" ref="O82:O86" si="180">IF(ISBLANK(C82),0,IF(M82&gt;N82,M82-N82,0))</f>
        <v>0</v>
      </c>
      <c r="P82" s="33">
        <f t="shared" ref="P82:P86" si="181">IF(ISBLANK(C82),0,IF(M82&lt;N82,N82-M82,0))</f>
        <v>0</v>
      </c>
      <c r="Q82" s="5"/>
      <c r="R82" s="51">
        <f t="shared" ref="R82" si="182">R80+O82-P82-Q82</f>
        <v>0.43750000000000033</v>
      </c>
    </row>
    <row r="83" spans="1:18" outlineLevel="2">
      <c r="A83" s="93"/>
      <c r="B83" s="4">
        <v>41975</v>
      </c>
      <c r="C83" s="10"/>
      <c r="D83" s="12"/>
      <c r="E83" s="10"/>
      <c r="F83" s="12"/>
      <c r="G83" s="72">
        <f t="shared" si="175"/>
        <v>0</v>
      </c>
      <c r="H83" s="26">
        <f t="shared" si="168"/>
        <v>6.833333333333333</v>
      </c>
      <c r="I83" s="27">
        <f t="shared" si="177"/>
        <v>0</v>
      </c>
      <c r="J83" s="25">
        <f t="shared" si="178"/>
        <v>0</v>
      </c>
      <c r="K83" s="14"/>
      <c r="L83" s="73">
        <f t="shared" ref="L83" si="183">L82+I83-J83-K83</f>
        <v>10.500000000000004</v>
      </c>
      <c r="M83" s="41">
        <f t="shared" si="139"/>
        <v>0</v>
      </c>
      <c r="N83" s="35">
        <v>0.28472222222222199</v>
      </c>
      <c r="O83" s="36">
        <f t="shared" si="180"/>
        <v>0</v>
      </c>
      <c r="P83" s="36">
        <f t="shared" si="181"/>
        <v>0</v>
      </c>
      <c r="Q83" s="10"/>
      <c r="R83" s="51">
        <f t="shared" si="169"/>
        <v>0.43750000000000033</v>
      </c>
    </row>
    <row r="84" spans="1:18" outlineLevel="2">
      <c r="A84" s="93"/>
      <c r="B84" s="4">
        <v>41976</v>
      </c>
      <c r="C84" s="10"/>
      <c r="D84" s="12"/>
      <c r="E84" s="10"/>
      <c r="F84" s="12"/>
      <c r="G84" s="72">
        <f t="shared" si="175"/>
        <v>0</v>
      </c>
      <c r="H84" s="26">
        <f t="shared" si="168"/>
        <v>6.833333333333333</v>
      </c>
      <c r="I84" s="27">
        <f t="shared" si="177"/>
        <v>0</v>
      </c>
      <c r="J84" s="25">
        <f t="shared" si="178"/>
        <v>0</v>
      </c>
      <c r="K84" s="14"/>
      <c r="L84" s="73">
        <f t="shared" si="40"/>
        <v>10.500000000000004</v>
      </c>
      <c r="M84" s="41">
        <f t="shared" si="139"/>
        <v>0</v>
      </c>
      <c r="N84" s="35">
        <v>0.28472222222222199</v>
      </c>
      <c r="O84" s="36">
        <f t="shared" si="180"/>
        <v>0</v>
      </c>
      <c r="P84" s="36">
        <f t="shared" si="181"/>
        <v>0</v>
      </c>
      <c r="Q84" s="10"/>
      <c r="R84" s="51">
        <f t="shared" si="169"/>
        <v>0.43750000000000033</v>
      </c>
    </row>
    <row r="85" spans="1:18" outlineLevel="2">
      <c r="A85" s="93"/>
      <c r="B85" s="4">
        <v>41977</v>
      </c>
      <c r="C85" s="10"/>
      <c r="D85" s="12"/>
      <c r="E85" s="10"/>
      <c r="F85" s="12"/>
      <c r="G85" s="72">
        <f t="shared" si="175"/>
        <v>0</v>
      </c>
      <c r="H85" s="26">
        <f t="shared" si="168"/>
        <v>6.833333333333333</v>
      </c>
      <c r="I85" s="27">
        <f t="shared" si="177"/>
        <v>0</v>
      </c>
      <c r="J85" s="25">
        <f t="shared" si="178"/>
        <v>0</v>
      </c>
      <c r="K85" s="14"/>
      <c r="L85" s="73">
        <f t="shared" si="40"/>
        <v>10.500000000000004</v>
      </c>
      <c r="M85" s="41">
        <f t="shared" si="139"/>
        <v>0</v>
      </c>
      <c r="N85" s="35">
        <v>0.28472222222222199</v>
      </c>
      <c r="O85" s="36">
        <f t="shared" si="180"/>
        <v>0</v>
      </c>
      <c r="P85" s="36">
        <f t="shared" si="181"/>
        <v>0</v>
      </c>
      <c r="Q85" s="10"/>
      <c r="R85" s="51">
        <f t="shared" si="169"/>
        <v>0.43750000000000033</v>
      </c>
    </row>
    <row r="86" spans="1:18" outlineLevel="2">
      <c r="A86" s="93"/>
      <c r="B86" s="4">
        <v>41978</v>
      </c>
      <c r="C86" s="10"/>
      <c r="D86" s="12"/>
      <c r="E86" s="10"/>
      <c r="F86" s="12"/>
      <c r="G86" s="74">
        <f t="shared" si="175"/>
        <v>0</v>
      </c>
      <c r="H86" s="29">
        <f t="shared" si="168"/>
        <v>6.833333333333333</v>
      </c>
      <c r="I86" s="30">
        <f t="shared" si="177"/>
        <v>0</v>
      </c>
      <c r="J86" s="28">
        <f t="shared" si="178"/>
        <v>0</v>
      </c>
      <c r="K86" s="18"/>
      <c r="L86" s="73">
        <f t="shared" si="40"/>
        <v>10.500000000000004</v>
      </c>
      <c r="M86" s="41">
        <f t="shared" si="139"/>
        <v>0</v>
      </c>
      <c r="N86" s="38">
        <v>0.28472222222222199</v>
      </c>
      <c r="O86" s="39">
        <f t="shared" si="180"/>
        <v>0</v>
      </c>
      <c r="P86" s="39">
        <f t="shared" si="181"/>
        <v>0</v>
      </c>
      <c r="Q86" s="16"/>
      <c r="R86" s="51">
        <f t="shared" si="169"/>
        <v>0.43750000000000033</v>
      </c>
    </row>
    <row r="87" spans="1:18" s="21" customFormat="1" outlineLevel="1">
      <c r="A87" s="19" t="s">
        <v>43</v>
      </c>
      <c r="B87" s="55"/>
      <c r="C87" s="58"/>
      <c r="D87" s="59"/>
      <c r="E87" s="58"/>
      <c r="F87" s="69"/>
      <c r="G87" s="77">
        <f t="shared" ref="G87:K87" si="184">SUBTOTAL(9,G82:G86)</f>
        <v>0</v>
      </c>
      <c r="H87" s="43">
        <f t="shared" si="184"/>
        <v>34.166666666666664</v>
      </c>
      <c r="I87" s="44">
        <f t="shared" si="184"/>
        <v>0</v>
      </c>
      <c r="J87" s="44">
        <f t="shared" si="184"/>
        <v>0</v>
      </c>
      <c r="K87" s="45">
        <f t="shared" si="184"/>
        <v>0</v>
      </c>
      <c r="L87" s="76">
        <f t="shared" ref="L87" si="185">L86</f>
        <v>10.500000000000004</v>
      </c>
      <c r="M87" s="46">
        <f>SUBTOTAL(9,M82:M86)</f>
        <v>0</v>
      </c>
      <c r="N87" s="47">
        <f t="shared" ref="N87:P87" si="186">SUBTOTAL(9,N82:N86)</f>
        <v>1.4236111111111098</v>
      </c>
      <c r="O87" s="65">
        <f t="shared" si="186"/>
        <v>0</v>
      </c>
      <c r="P87" s="65">
        <f t="shared" si="186"/>
        <v>0</v>
      </c>
      <c r="Q87" s="56">
        <f t="shared" ref="Q87" si="187">SUBTOTAL(9,Q82:Q86)</f>
        <v>0</v>
      </c>
      <c r="R87" s="66">
        <f t="shared" ref="R87" si="188">R86</f>
        <v>0.43750000000000033</v>
      </c>
    </row>
    <row r="88" spans="1:18" outlineLevel="2">
      <c r="A88" s="92" t="s">
        <v>22</v>
      </c>
      <c r="B88" s="4">
        <v>41981</v>
      </c>
      <c r="C88" s="10"/>
      <c r="D88" s="12"/>
      <c r="E88" s="10"/>
      <c r="F88" s="12"/>
      <c r="G88" s="70">
        <f t="shared" ref="G88:G92" si="189">IF(ISBLANK(C88),0,((D88-C88)+(F88-E88))*24)</f>
        <v>0</v>
      </c>
      <c r="H88" s="23">
        <f t="shared" ref="H88" si="190">6+50/60</f>
        <v>6.833333333333333</v>
      </c>
      <c r="I88" s="24">
        <f t="shared" ref="I88:I92" si="191">IF(ISBLANK(C88),0,IF(G88&gt;H88,G88-H88,0))</f>
        <v>0</v>
      </c>
      <c r="J88" s="22">
        <f t="shared" ref="J88:J92" si="192">IF(ISBLANK(C88),0,IF(G88&lt;H88,H88-G88,0))</f>
        <v>0</v>
      </c>
      <c r="K88" s="7"/>
      <c r="L88" s="71">
        <f t="shared" ref="L88" si="193">L86+I88-J88-K88</f>
        <v>10.500000000000004</v>
      </c>
      <c r="M88" s="41">
        <f t="shared" si="139"/>
        <v>0</v>
      </c>
      <c r="N88" s="32">
        <v>0.28472222222222199</v>
      </c>
      <c r="O88" s="33">
        <f t="shared" ref="O88:O92" si="194">IF(ISBLANK(C88),0,IF(M88&gt;N88,M88-N88,0))</f>
        <v>0</v>
      </c>
      <c r="P88" s="33">
        <f t="shared" ref="P88:P92" si="195">IF(ISBLANK(C88),0,IF(M88&lt;N88,N88-M88,0))</f>
        <v>0</v>
      </c>
      <c r="Q88" s="5"/>
      <c r="R88" s="51">
        <f t="shared" ref="R88" si="196">R86+O88-P88-Q88</f>
        <v>0.43750000000000033</v>
      </c>
    </row>
    <row r="89" spans="1:18" outlineLevel="2">
      <c r="A89" s="93"/>
      <c r="B89" s="4">
        <v>41982</v>
      </c>
      <c r="C89" s="10"/>
      <c r="D89" s="12"/>
      <c r="E89" s="10"/>
      <c r="F89" s="12"/>
      <c r="G89" s="72">
        <f t="shared" si="189"/>
        <v>0</v>
      </c>
      <c r="H89" s="26">
        <f t="shared" si="168"/>
        <v>6.833333333333333</v>
      </c>
      <c r="I89" s="27">
        <f t="shared" si="191"/>
        <v>0</v>
      </c>
      <c r="J89" s="25">
        <f t="shared" si="192"/>
        <v>0</v>
      </c>
      <c r="K89" s="14"/>
      <c r="L89" s="73">
        <f t="shared" ref="L89:L134" si="197">L88+I89-J89-K89</f>
        <v>10.500000000000004</v>
      </c>
      <c r="M89" s="41">
        <f t="shared" si="139"/>
        <v>0</v>
      </c>
      <c r="N89" s="35">
        <v>0.28472222222222199</v>
      </c>
      <c r="O89" s="36">
        <f t="shared" si="194"/>
        <v>0</v>
      </c>
      <c r="P89" s="36">
        <f t="shared" si="195"/>
        <v>0</v>
      </c>
      <c r="Q89" s="10"/>
      <c r="R89" s="51">
        <f t="shared" si="169"/>
        <v>0.43750000000000033</v>
      </c>
    </row>
    <row r="90" spans="1:18" outlineLevel="2">
      <c r="A90" s="93"/>
      <c r="B90" s="4">
        <v>41983</v>
      </c>
      <c r="C90" s="10"/>
      <c r="D90" s="12"/>
      <c r="E90" s="10"/>
      <c r="F90" s="12"/>
      <c r="G90" s="72">
        <f t="shared" si="189"/>
        <v>0</v>
      </c>
      <c r="H90" s="26">
        <f t="shared" si="168"/>
        <v>6.833333333333333</v>
      </c>
      <c r="I90" s="27">
        <f t="shared" si="191"/>
        <v>0</v>
      </c>
      <c r="J90" s="25">
        <f t="shared" si="192"/>
        <v>0</v>
      </c>
      <c r="K90" s="14"/>
      <c r="L90" s="73">
        <f t="shared" si="197"/>
        <v>10.500000000000004</v>
      </c>
      <c r="M90" s="41">
        <f t="shared" si="139"/>
        <v>0</v>
      </c>
      <c r="N90" s="35">
        <v>0.28472222222222199</v>
      </c>
      <c r="O90" s="36">
        <f t="shared" si="194"/>
        <v>0</v>
      </c>
      <c r="P90" s="36">
        <f t="shared" si="195"/>
        <v>0</v>
      </c>
      <c r="Q90" s="10"/>
      <c r="R90" s="51">
        <f t="shared" si="169"/>
        <v>0.43750000000000033</v>
      </c>
    </row>
    <row r="91" spans="1:18" outlineLevel="2">
      <c r="A91" s="93"/>
      <c r="B91" s="4">
        <v>41984</v>
      </c>
      <c r="C91" s="10"/>
      <c r="D91" s="12"/>
      <c r="E91" s="10"/>
      <c r="F91" s="12"/>
      <c r="G91" s="72">
        <f t="shared" si="189"/>
        <v>0</v>
      </c>
      <c r="H91" s="26">
        <f t="shared" si="168"/>
        <v>6.833333333333333</v>
      </c>
      <c r="I91" s="27">
        <f t="shared" si="191"/>
        <v>0</v>
      </c>
      <c r="J91" s="25">
        <f t="shared" si="192"/>
        <v>0</v>
      </c>
      <c r="K91" s="14"/>
      <c r="L91" s="73">
        <f t="shared" si="197"/>
        <v>10.500000000000004</v>
      </c>
      <c r="M91" s="41">
        <f t="shared" si="139"/>
        <v>0</v>
      </c>
      <c r="N91" s="35">
        <v>0.28472222222222199</v>
      </c>
      <c r="O91" s="36">
        <f t="shared" si="194"/>
        <v>0</v>
      </c>
      <c r="P91" s="36">
        <f t="shared" si="195"/>
        <v>0</v>
      </c>
      <c r="Q91" s="10"/>
      <c r="R91" s="51">
        <f t="shared" si="169"/>
        <v>0.43750000000000033</v>
      </c>
    </row>
    <row r="92" spans="1:18" outlineLevel="2">
      <c r="A92" s="93"/>
      <c r="B92" s="4">
        <v>41985</v>
      </c>
      <c r="C92" s="10"/>
      <c r="D92" s="12"/>
      <c r="E92" s="10"/>
      <c r="F92" s="12"/>
      <c r="G92" s="74">
        <f t="shared" si="189"/>
        <v>0</v>
      </c>
      <c r="H92" s="29">
        <f t="shared" si="168"/>
        <v>6.833333333333333</v>
      </c>
      <c r="I92" s="30">
        <f t="shared" si="191"/>
        <v>0</v>
      </c>
      <c r="J92" s="28">
        <f t="shared" si="192"/>
        <v>0</v>
      </c>
      <c r="K92" s="18"/>
      <c r="L92" s="73">
        <f t="shared" si="197"/>
        <v>10.500000000000004</v>
      </c>
      <c r="M92" s="41">
        <f t="shared" si="139"/>
        <v>0</v>
      </c>
      <c r="N92" s="38">
        <v>0.28472222222222199</v>
      </c>
      <c r="O92" s="39">
        <f t="shared" si="194"/>
        <v>0</v>
      </c>
      <c r="P92" s="39">
        <f t="shared" si="195"/>
        <v>0</v>
      </c>
      <c r="Q92" s="16"/>
      <c r="R92" s="51">
        <f t="shared" si="169"/>
        <v>0.43750000000000033</v>
      </c>
    </row>
    <row r="93" spans="1:18" s="21" customFormat="1" outlineLevel="1">
      <c r="A93" s="19" t="s">
        <v>44</v>
      </c>
      <c r="B93" s="55"/>
      <c r="C93" s="58"/>
      <c r="D93" s="59"/>
      <c r="E93" s="58"/>
      <c r="F93" s="69"/>
      <c r="G93" s="77">
        <f t="shared" ref="G93:K93" si="198">SUBTOTAL(9,G88:G92)</f>
        <v>0</v>
      </c>
      <c r="H93" s="43">
        <f t="shared" si="198"/>
        <v>34.166666666666664</v>
      </c>
      <c r="I93" s="44">
        <f t="shared" si="198"/>
        <v>0</v>
      </c>
      <c r="J93" s="44">
        <f t="shared" si="198"/>
        <v>0</v>
      </c>
      <c r="K93" s="45">
        <f t="shared" si="198"/>
        <v>0</v>
      </c>
      <c r="L93" s="76">
        <f t="shared" ref="L93" si="199">L92</f>
        <v>10.500000000000004</v>
      </c>
      <c r="M93" s="46">
        <f>SUBTOTAL(9,M88:M92)</f>
        <v>0</v>
      </c>
      <c r="N93" s="47">
        <f t="shared" ref="N93:P93" si="200">SUBTOTAL(9,N88:N92)</f>
        <v>1.4236111111111098</v>
      </c>
      <c r="O93" s="65">
        <f t="shared" si="200"/>
        <v>0</v>
      </c>
      <c r="P93" s="65">
        <f t="shared" si="200"/>
        <v>0</v>
      </c>
      <c r="Q93" s="56">
        <f t="shared" ref="Q93" si="201">SUBTOTAL(9,Q88:Q92)</f>
        <v>0</v>
      </c>
      <c r="R93" s="66">
        <f t="shared" ref="R93" si="202">R92</f>
        <v>0.43750000000000033</v>
      </c>
    </row>
    <row r="94" spans="1:18" outlineLevel="2">
      <c r="A94" s="92" t="s">
        <v>23</v>
      </c>
      <c r="B94" s="4">
        <v>41988</v>
      </c>
      <c r="C94" s="10"/>
      <c r="D94" s="12"/>
      <c r="E94" s="10"/>
      <c r="F94" s="12"/>
      <c r="G94" s="70">
        <f t="shared" ref="G94:G98" si="203">IF(ISBLANK(C94),0,((D94-C94)+(F94-E94))*24)</f>
        <v>0</v>
      </c>
      <c r="H94" s="23">
        <f t="shared" ref="H94" si="204">6+50/60</f>
        <v>6.833333333333333</v>
      </c>
      <c r="I94" s="24">
        <f t="shared" ref="I94:I98" si="205">IF(ISBLANK(C94),0,IF(G94&gt;H94,G94-H94,0))</f>
        <v>0</v>
      </c>
      <c r="J94" s="22">
        <f t="shared" ref="J94:J98" si="206">IF(ISBLANK(C94),0,IF(G94&lt;H94,H94-G94,0))</f>
        <v>0</v>
      </c>
      <c r="K94" s="7"/>
      <c r="L94" s="71">
        <f t="shared" ref="L94" si="207">L92+I94-J94-K94</f>
        <v>10.500000000000004</v>
      </c>
      <c r="M94" s="41">
        <f t="shared" si="139"/>
        <v>0</v>
      </c>
      <c r="N94" s="32">
        <v>0.28472222222222199</v>
      </c>
      <c r="O94" s="33">
        <f t="shared" ref="O94:O98" si="208">IF(ISBLANK(C94),0,IF(M94&gt;N94,M94-N94,0))</f>
        <v>0</v>
      </c>
      <c r="P94" s="33">
        <f t="shared" ref="P94:P98" si="209">IF(ISBLANK(C94),0,IF(M94&lt;N94,N94-M94,0))</f>
        <v>0</v>
      </c>
      <c r="Q94" s="5"/>
      <c r="R94" s="51">
        <f t="shared" ref="R94" si="210">R92+O94-P94-Q94</f>
        <v>0.43750000000000033</v>
      </c>
    </row>
    <row r="95" spans="1:18" outlineLevel="2">
      <c r="A95" s="93"/>
      <c r="B95" s="4">
        <v>41989</v>
      </c>
      <c r="C95" s="10"/>
      <c r="D95" s="12"/>
      <c r="E95" s="10"/>
      <c r="F95" s="12"/>
      <c r="G95" s="72">
        <f t="shared" si="203"/>
        <v>0</v>
      </c>
      <c r="H95" s="26">
        <f t="shared" si="168"/>
        <v>6.833333333333333</v>
      </c>
      <c r="I95" s="27">
        <f t="shared" si="205"/>
        <v>0</v>
      </c>
      <c r="J95" s="25">
        <f t="shared" si="206"/>
        <v>0</v>
      </c>
      <c r="K95" s="14"/>
      <c r="L95" s="73">
        <f t="shared" ref="L95" si="211">L94+I95-J95-K95</f>
        <v>10.500000000000004</v>
      </c>
      <c r="M95" s="41">
        <f t="shared" si="139"/>
        <v>0</v>
      </c>
      <c r="N95" s="35">
        <v>0.28472222222222199</v>
      </c>
      <c r="O95" s="36">
        <f t="shared" si="208"/>
        <v>0</v>
      </c>
      <c r="P95" s="36">
        <f t="shared" si="209"/>
        <v>0</v>
      </c>
      <c r="Q95" s="10"/>
      <c r="R95" s="51">
        <f t="shared" si="169"/>
        <v>0.43750000000000033</v>
      </c>
    </row>
    <row r="96" spans="1:18" outlineLevel="2">
      <c r="A96" s="93"/>
      <c r="B96" s="4">
        <v>41990</v>
      </c>
      <c r="C96" s="10"/>
      <c r="D96" s="12"/>
      <c r="E96" s="10"/>
      <c r="F96" s="12"/>
      <c r="G96" s="72">
        <f t="shared" si="203"/>
        <v>0</v>
      </c>
      <c r="H96" s="26">
        <f t="shared" si="168"/>
        <v>6.833333333333333</v>
      </c>
      <c r="I96" s="27">
        <f t="shared" si="205"/>
        <v>0</v>
      </c>
      <c r="J96" s="25">
        <f t="shared" si="206"/>
        <v>0</v>
      </c>
      <c r="K96" s="14"/>
      <c r="L96" s="73">
        <f t="shared" si="197"/>
        <v>10.500000000000004</v>
      </c>
      <c r="M96" s="41">
        <f t="shared" si="139"/>
        <v>0</v>
      </c>
      <c r="N96" s="35">
        <v>0.28472222222222199</v>
      </c>
      <c r="O96" s="36">
        <f t="shared" si="208"/>
        <v>0</v>
      </c>
      <c r="P96" s="36">
        <f t="shared" si="209"/>
        <v>0</v>
      </c>
      <c r="Q96" s="10"/>
      <c r="R96" s="51">
        <f t="shared" si="169"/>
        <v>0.43750000000000033</v>
      </c>
    </row>
    <row r="97" spans="1:18" outlineLevel="2">
      <c r="A97" s="93"/>
      <c r="B97" s="4">
        <v>41991</v>
      </c>
      <c r="C97" s="10"/>
      <c r="D97" s="12"/>
      <c r="E97" s="10"/>
      <c r="F97" s="12"/>
      <c r="G97" s="72">
        <f t="shared" si="203"/>
        <v>0</v>
      </c>
      <c r="H97" s="26">
        <f t="shared" si="168"/>
        <v>6.833333333333333</v>
      </c>
      <c r="I97" s="27">
        <f t="shared" si="205"/>
        <v>0</v>
      </c>
      <c r="J97" s="25">
        <f t="shared" si="206"/>
        <v>0</v>
      </c>
      <c r="K97" s="14"/>
      <c r="L97" s="73">
        <f t="shared" si="197"/>
        <v>10.500000000000004</v>
      </c>
      <c r="M97" s="41">
        <f t="shared" si="139"/>
        <v>0</v>
      </c>
      <c r="N97" s="35">
        <v>0.28472222222222199</v>
      </c>
      <c r="O97" s="36">
        <f t="shared" si="208"/>
        <v>0</v>
      </c>
      <c r="P97" s="36">
        <f t="shared" si="209"/>
        <v>0</v>
      </c>
      <c r="Q97" s="10"/>
      <c r="R97" s="51">
        <f t="shared" si="169"/>
        <v>0.43750000000000033</v>
      </c>
    </row>
    <row r="98" spans="1:18" outlineLevel="2">
      <c r="A98" s="93"/>
      <c r="B98" s="4">
        <v>41992</v>
      </c>
      <c r="C98" s="10"/>
      <c r="D98" s="12"/>
      <c r="E98" s="10"/>
      <c r="F98" s="12"/>
      <c r="G98" s="74">
        <f t="shared" si="203"/>
        <v>0</v>
      </c>
      <c r="H98" s="29">
        <f t="shared" si="168"/>
        <v>6.833333333333333</v>
      </c>
      <c r="I98" s="30">
        <f t="shared" si="205"/>
        <v>0</v>
      </c>
      <c r="J98" s="28">
        <f t="shared" si="206"/>
        <v>0</v>
      </c>
      <c r="K98" s="18"/>
      <c r="L98" s="73">
        <f t="shared" si="197"/>
        <v>10.500000000000004</v>
      </c>
      <c r="M98" s="41">
        <f t="shared" si="139"/>
        <v>0</v>
      </c>
      <c r="N98" s="38">
        <v>0.28472222222222199</v>
      </c>
      <c r="O98" s="39">
        <f t="shared" si="208"/>
        <v>0</v>
      </c>
      <c r="P98" s="39">
        <f t="shared" si="209"/>
        <v>0</v>
      </c>
      <c r="Q98" s="16"/>
      <c r="R98" s="51">
        <f t="shared" si="169"/>
        <v>0.43750000000000033</v>
      </c>
    </row>
    <row r="99" spans="1:18" s="21" customFormat="1" outlineLevel="1">
      <c r="A99" s="19" t="s">
        <v>45</v>
      </c>
      <c r="B99" s="55"/>
      <c r="C99" s="58"/>
      <c r="D99" s="59"/>
      <c r="E99" s="58"/>
      <c r="F99" s="69"/>
      <c r="G99" s="77">
        <f t="shared" ref="G99:K99" si="212">SUBTOTAL(9,G94:G98)</f>
        <v>0</v>
      </c>
      <c r="H99" s="43">
        <f t="shared" si="212"/>
        <v>34.166666666666664</v>
      </c>
      <c r="I99" s="44">
        <f t="shared" si="212"/>
        <v>0</v>
      </c>
      <c r="J99" s="44">
        <f t="shared" si="212"/>
        <v>0</v>
      </c>
      <c r="K99" s="45">
        <f t="shared" si="212"/>
        <v>0</v>
      </c>
      <c r="L99" s="76">
        <f t="shared" ref="L99" si="213">L98</f>
        <v>10.500000000000004</v>
      </c>
      <c r="M99" s="46">
        <f>SUBTOTAL(9,M94:M98)</f>
        <v>0</v>
      </c>
      <c r="N99" s="47">
        <f t="shared" ref="N99:P99" si="214">SUBTOTAL(9,N94:N98)</f>
        <v>1.4236111111111098</v>
      </c>
      <c r="O99" s="65">
        <f t="shared" si="214"/>
        <v>0</v>
      </c>
      <c r="P99" s="65">
        <f t="shared" si="214"/>
        <v>0</v>
      </c>
      <c r="Q99" s="56">
        <f t="shared" ref="Q99" si="215">SUBTOTAL(9,Q94:Q98)</f>
        <v>0</v>
      </c>
      <c r="R99" s="66">
        <f t="shared" ref="R99" si="216">R98</f>
        <v>0.43750000000000033</v>
      </c>
    </row>
    <row r="100" spans="1:18" outlineLevel="2">
      <c r="A100" s="92" t="s">
        <v>24</v>
      </c>
      <c r="B100" s="4">
        <v>41995</v>
      </c>
      <c r="C100" s="10"/>
      <c r="D100" s="12"/>
      <c r="E100" s="10"/>
      <c r="F100" s="12"/>
      <c r="G100" s="70">
        <f t="shared" ref="G100:G104" si="217">IF(ISBLANK(C100),0,((D100-C100)+(F100-E100))*24)</f>
        <v>0</v>
      </c>
      <c r="H100" s="23">
        <f t="shared" ref="H100" si="218">6+50/60</f>
        <v>6.833333333333333</v>
      </c>
      <c r="I100" s="24">
        <f t="shared" ref="I100:I104" si="219">IF(ISBLANK(C100),0,IF(G100&gt;H100,G100-H100,0))</f>
        <v>0</v>
      </c>
      <c r="J100" s="22">
        <f t="shared" ref="J100:J104" si="220">IF(ISBLANK(C100),0,IF(G100&lt;H100,H100-G100,0))</f>
        <v>0</v>
      </c>
      <c r="K100" s="7"/>
      <c r="L100" s="71">
        <f t="shared" ref="L100" si="221">L98+I100-J100-K100</f>
        <v>10.500000000000004</v>
      </c>
      <c r="M100" s="41">
        <f t="shared" si="139"/>
        <v>0</v>
      </c>
      <c r="N100" s="32">
        <v>0.28472222222222199</v>
      </c>
      <c r="O100" s="33">
        <f t="shared" ref="O100:O104" si="222">IF(ISBLANK(C100),0,IF(M100&gt;N100,M100-N100,0))</f>
        <v>0</v>
      </c>
      <c r="P100" s="33">
        <f t="shared" ref="P100:P104" si="223">IF(ISBLANK(C100),0,IF(M100&lt;N100,N100-M100,0))</f>
        <v>0</v>
      </c>
      <c r="Q100" s="5"/>
      <c r="R100" s="51">
        <f t="shared" ref="R100" si="224">R98+O100-P100-Q100</f>
        <v>0.43750000000000033</v>
      </c>
    </row>
    <row r="101" spans="1:18" outlineLevel="2">
      <c r="A101" s="93"/>
      <c r="B101" s="4">
        <v>41996</v>
      </c>
      <c r="C101" s="10"/>
      <c r="D101" s="12"/>
      <c r="E101" s="10"/>
      <c r="F101" s="12"/>
      <c r="G101" s="72">
        <f t="shared" si="217"/>
        <v>0</v>
      </c>
      <c r="H101" s="26">
        <f t="shared" si="168"/>
        <v>6.833333333333333</v>
      </c>
      <c r="I101" s="27">
        <f t="shared" si="219"/>
        <v>0</v>
      </c>
      <c r="J101" s="25">
        <f t="shared" si="220"/>
        <v>0</v>
      </c>
      <c r="K101" s="14"/>
      <c r="L101" s="73">
        <f t="shared" ref="L101" si="225">L100+I101-J101-K101</f>
        <v>10.500000000000004</v>
      </c>
      <c r="M101" s="41">
        <f t="shared" si="139"/>
        <v>0</v>
      </c>
      <c r="N101" s="35">
        <v>0.28472222222222199</v>
      </c>
      <c r="O101" s="36">
        <f t="shared" si="222"/>
        <v>0</v>
      </c>
      <c r="P101" s="36">
        <f t="shared" si="223"/>
        <v>0</v>
      </c>
      <c r="Q101" s="10"/>
      <c r="R101" s="51">
        <f t="shared" si="169"/>
        <v>0.43750000000000033</v>
      </c>
    </row>
    <row r="102" spans="1:18" outlineLevel="2">
      <c r="A102" s="93"/>
      <c r="B102" s="4">
        <v>41997</v>
      </c>
      <c r="C102" s="10"/>
      <c r="D102" s="12"/>
      <c r="E102" s="10"/>
      <c r="F102" s="12"/>
      <c r="G102" s="72">
        <f t="shared" si="217"/>
        <v>0</v>
      </c>
      <c r="H102" s="26">
        <f t="shared" si="168"/>
        <v>6.833333333333333</v>
      </c>
      <c r="I102" s="27">
        <f t="shared" si="219"/>
        <v>0</v>
      </c>
      <c r="J102" s="25">
        <f t="shared" si="220"/>
        <v>0</v>
      </c>
      <c r="K102" s="14"/>
      <c r="L102" s="73">
        <f t="shared" si="197"/>
        <v>10.500000000000004</v>
      </c>
      <c r="M102" s="41">
        <f t="shared" si="139"/>
        <v>0</v>
      </c>
      <c r="N102" s="35">
        <v>0.28472222222222199</v>
      </c>
      <c r="O102" s="36">
        <f t="shared" si="222"/>
        <v>0</v>
      </c>
      <c r="P102" s="36">
        <f t="shared" si="223"/>
        <v>0</v>
      </c>
      <c r="Q102" s="10"/>
      <c r="R102" s="51">
        <f t="shared" si="169"/>
        <v>0.43750000000000033</v>
      </c>
    </row>
    <row r="103" spans="1:18" outlineLevel="2">
      <c r="A103" s="93"/>
      <c r="B103" s="4">
        <v>41998</v>
      </c>
      <c r="C103" s="10"/>
      <c r="D103" s="12"/>
      <c r="E103" s="10"/>
      <c r="F103" s="12"/>
      <c r="G103" s="72">
        <f t="shared" si="217"/>
        <v>0</v>
      </c>
      <c r="H103" s="26">
        <f t="shared" si="168"/>
        <v>6.833333333333333</v>
      </c>
      <c r="I103" s="27">
        <f t="shared" si="219"/>
        <v>0</v>
      </c>
      <c r="J103" s="25">
        <f t="shared" si="220"/>
        <v>0</v>
      </c>
      <c r="K103" s="14"/>
      <c r="L103" s="73">
        <f t="shared" si="197"/>
        <v>10.500000000000004</v>
      </c>
      <c r="M103" s="41">
        <f t="shared" si="139"/>
        <v>0</v>
      </c>
      <c r="N103" s="35">
        <v>0.28472222222222199</v>
      </c>
      <c r="O103" s="36">
        <f t="shared" si="222"/>
        <v>0</v>
      </c>
      <c r="P103" s="36">
        <f t="shared" si="223"/>
        <v>0</v>
      </c>
      <c r="Q103" s="10"/>
      <c r="R103" s="51">
        <f t="shared" si="169"/>
        <v>0.43750000000000033</v>
      </c>
    </row>
    <row r="104" spans="1:18" outlineLevel="2">
      <c r="A104" s="93"/>
      <c r="B104" s="4">
        <v>41999</v>
      </c>
      <c r="C104" s="10"/>
      <c r="D104" s="12"/>
      <c r="E104" s="10"/>
      <c r="F104" s="12"/>
      <c r="G104" s="74">
        <f t="shared" si="217"/>
        <v>0</v>
      </c>
      <c r="H104" s="29">
        <f t="shared" si="168"/>
        <v>6.833333333333333</v>
      </c>
      <c r="I104" s="30">
        <f t="shared" si="219"/>
        <v>0</v>
      </c>
      <c r="J104" s="28">
        <f t="shared" si="220"/>
        <v>0</v>
      </c>
      <c r="K104" s="18"/>
      <c r="L104" s="73">
        <f t="shared" si="197"/>
        <v>10.500000000000004</v>
      </c>
      <c r="M104" s="41">
        <f t="shared" si="139"/>
        <v>0</v>
      </c>
      <c r="N104" s="38">
        <v>0.28472222222222199</v>
      </c>
      <c r="O104" s="39">
        <f t="shared" si="222"/>
        <v>0</v>
      </c>
      <c r="P104" s="39">
        <f t="shared" si="223"/>
        <v>0</v>
      </c>
      <c r="Q104" s="16"/>
      <c r="R104" s="51">
        <f t="shared" si="169"/>
        <v>0.43750000000000033</v>
      </c>
    </row>
    <row r="105" spans="1:18" s="21" customFormat="1" outlineLevel="1">
      <c r="A105" s="19" t="s">
        <v>46</v>
      </c>
      <c r="B105" s="55"/>
      <c r="C105" s="58"/>
      <c r="D105" s="59"/>
      <c r="E105" s="58"/>
      <c r="F105" s="69"/>
      <c r="G105" s="77">
        <f t="shared" ref="G105:K105" si="226">SUBTOTAL(9,G100:G104)</f>
        <v>0</v>
      </c>
      <c r="H105" s="43">
        <f t="shared" si="226"/>
        <v>34.166666666666664</v>
      </c>
      <c r="I105" s="44">
        <f t="shared" si="226"/>
        <v>0</v>
      </c>
      <c r="J105" s="44">
        <f t="shared" si="226"/>
        <v>0</v>
      </c>
      <c r="K105" s="45">
        <f t="shared" si="226"/>
        <v>0</v>
      </c>
      <c r="L105" s="76">
        <f t="shared" ref="L105" si="227">L104</f>
        <v>10.500000000000004</v>
      </c>
      <c r="M105" s="46">
        <f>SUBTOTAL(9,M100:M104)</f>
        <v>0</v>
      </c>
      <c r="N105" s="47">
        <f t="shared" ref="N105:P105" si="228">SUBTOTAL(9,N100:N104)</f>
        <v>1.4236111111111098</v>
      </c>
      <c r="O105" s="65">
        <f t="shared" si="228"/>
        <v>0</v>
      </c>
      <c r="P105" s="65">
        <f t="shared" si="228"/>
        <v>0</v>
      </c>
      <c r="Q105" s="56">
        <f t="shared" ref="Q105" si="229">SUBTOTAL(9,Q100:Q104)</f>
        <v>0</v>
      </c>
      <c r="R105" s="66">
        <f t="shared" ref="R105" si="230">R104</f>
        <v>0.43750000000000033</v>
      </c>
    </row>
    <row r="106" spans="1:18" outlineLevel="2">
      <c r="A106" s="92" t="s">
        <v>25</v>
      </c>
      <c r="B106" s="4">
        <v>42002</v>
      </c>
      <c r="C106" s="10"/>
      <c r="D106" s="12"/>
      <c r="E106" s="10"/>
      <c r="F106" s="12"/>
      <c r="G106" s="70">
        <f t="shared" ref="G106:G110" si="231">IF(ISBLANK(C106),0,((D106-C106)+(F106-E106))*24)</f>
        <v>0</v>
      </c>
      <c r="H106" s="23">
        <f t="shared" ref="H106" si="232">6+50/60</f>
        <v>6.833333333333333</v>
      </c>
      <c r="I106" s="24">
        <f t="shared" ref="I106:I110" si="233">IF(ISBLANK(C106),0,IF(G106&gt;H106,G106-H106,0))</f>
        <v>0</v>
      </c>
      <c r="J106" s="22">
        <f t="shared" ref="J106:J110" si="234">IF(ISBLANK(C106),0,IF(G106&lt;H106,H106-G106,0))</f>
        <v>0</v>
      </c>
      <c r="K106" s="7"/>
      <c r="L106" s="71">
        <f t="shared" ref="L106" si="235">L104+I106-J106-K106</f>
        <v>10.500000000000004</v>
      </c>
      <c r="M106" s="41">
        <f t="shared" si="139"/>
        <v>0</v>
      </c>
      <c r="N106" s="32">
        <v>0.28472222222222199</v>
      </c>
      <c r="O106" s="33">
        <f t="shared" ref="O106:O110" si="236">IF(ISBLANK(C106),0,IF(M106&gt;N106,M106-N106,0))</f>
        <v>0</v>
      </c>
      <c r="P106" s="33">
        <f t="shared" ref="P106:P110" si="237">IF(ISBLANK(C106),0,IF(M106&lt;N106,N106-M106,0))</f>
        <v>0</v>
      </c>
      <c r="Q106" s="5"/>
      <c r="R106" s="51">
        <f t="shared" ref="R106" si="238">R104+O106-P106-Q106</f>
        <v>0.43750000000000033</v>
      </c>
    </row>
    <row r="107" spans="1:18" outlineLevel="2">
      <c r="A107" s="93"/>
      <c r="B107" s="4">
        <v>42003</v>
      </c>
      <c r="C107" s="10"/>
      <c r="D107" s="12"/>
      <c r="E107" s="10"/>
      <c r="F107" s="12"/>
      <c r="G107" s="72">
        <f t="shared" si="231"/>
        <v>0</v>
      </c>
      <c r="H107" s="26">
        <f t="shared" si="168"/>
        <v>6.833333333333333</v>
      </c>
      <c r="I107" s="27">
        <f t="shared" si="233"/>
        <v>0</v>
      </c>
      <c r="J107" s="25">
        <f t="shared" si="234"/>
        <v>0</v>
      </c>
      <c r="K107" s="14"/>
      <c r="L107" s="73">
        <f t="shared" ref="L107" si="239">L106+I107-J107-K107</f>
        <v>10.500000000000004</v>
      </c>
      <c r="M107" s="41">
        <f t="shared" si="139"/>
        <v>0</v>
      </c>
      <c r="N107" s="35">
        <v>0.28472222222222199</v>
      </c>
      <c r="O107" s="36">
        <f t="shared" si="236"/>
        <v>0</v>
      </c>
      <c r="P107" s="36">
        <f t="shared" si="237"/>
        <v>0</v>
      </c>
      <c r="Q107" s="10"/>
      <c r="R107" s="51">
        <f t="shared" si="169"/>
        <v>0.43750000000000033</v>
      </c>
    </row>
    <row r="108" spans="1:18" outlineLevel="2">
      <c r="A108" s="93"/>
      <c r="B108" s="4">
        <v>42004</v>
      </c>
      <c r="C108" s="10"/>
      <c r="D108" s="12"/>
      <c r="E108" s="10"/>
      <c r="F108" s="12"/>
      <c r="G108" s="72">
        <f t="shared" si="231"/>
        <v>0</v>
      </c>
      <c r="H108" s="26">
        <f t="shared" si="168"/>
        <v>6.833333333333333</v>
      </c>
      <c r="I108" s="27">
        <f t="shared" si="233"/>
        <v>0</v>
      </c>
      <c r="J108" s="25">
        <f t="shared" si="234"/>
        <v>0</v>
      </c>
      <c r="K108" s="14"/>
      <c r="L108" s="73">
        <f t="shared" si="197"/>
        <v>10.500000000000004</v>
      </c>
      <c r="M108" s="41">
        <f t="shared" si="139"/>
        <v>0</v>
      </c>
      <c r="N108" s="35">
        <v>0.28472222222222199</v>
      </c>
      <c r="O108" s="36">
        <f t="shared" si="236"/>
        <v>0</v>
      </c>
      <c r="P108" s="36">
        <f t="shared" si="237"/>
        <v>0</v>
      </c>
      <c r="Q108" s="10"/>
      <c r="R108" s="51">
        <f t="shared" si="169"/>
        <v>0.43750000000000033</v>
      </c>
    </row>
    <row r="109" spans="1:18" outlineLevel="2">
      <c r="A109" s="93"/>
      <c r="B109" s="4">
        <v>42005</v>
      </c>
      <c r="C109" s="10"/>
      <c r="D109" s="12"/>
      <c r="E109" s="10"/>
      <c r="F109" s="12"/>
      <c r="G109" s="72">
        <f t="shared" si="231"/>
        <v>0</v>
      </c>
      <c r="H109" s="26">
        <f t="shared" si="168"/>
        <v>6.833333333333333</v>
      </c>
      <c r="I109" s="27">
        <f t="shared" si="233"/>
        <v>0</v>
      </c>
      <c r="J109" s="25">
        <f t="shared" si="234"/>
        <v>0</v>
      </c>
      <c r="K109" s="14"/>
      <c r="L109" s="73">
        <f t="shared" si="197"/>
        <v>10.500000000000004</v>
      </c>
      <c r="M109" s="41">
        <f t="shared" si="139"/>
        <v>0</v>
      </c>
      <c r="N109" s="35">
        <v>0.28472222222222199</v>
      </c>
      <c r="O109" s="36">
        <f t="shared" si="236"/>
        <v>0</v>
      </c>
      <c r="P109" s="36">
        <f t="shared" si="237"/>
        <v>0</v>
      </c>
      <c r="Q109" s="10"/>
      <c r="R109" s="51">
        <f t="shared" si="169"/>
        <v>0.43750000000000033</v>
      </c>
    </row>
    <row r="110" spans="1:18" outlineLevel="2">
      <c r="A110" s="93"/>
      <c r="B110" s="4">
        <v>42006</v>
      </c>
      <c r="C110" s="10"/>
      <c r="D110" s="12"/>
      <c r="E110" s="10"/>
      <c r="F110" s="12"/>
      <c r="G110" s="74">
        <f t="shared" si="231"/>
        <v>0</v>
      </c>
      <c r="H110" s="29">
        <f t="shared" si="168"/>
        <v>6.833333333333333</v>
      </c>
      <c r="I110" s="30">
        <f t="shared" si="233"/>
        <v>0</v>
      </c>
      <c r="J110" s="28">
        <f t="shared" si="234"/>
        <v>0</v>
      </c>
      <c r="K110" s="18"/>
      <c r="L110" s="73">
        <f t="shared" si="197"/>
        <v>10.500000000000004</v>
      </c>
      <c r="M110" s="41">
        <f t="shared" si="139"/>
        <v>0</v>
      </c>
      <c r="N110" s="38">
        <v>0.28472222222222199</v>
      </c>
      <c r="O110" s="39">
        <f t="shared" si="236"/>
        <v>0</v>
      </c>
      <c r="P110" s="39">
        <f t="shared" si="237"/>
        <v>0</v>
      </c>
      <c r="Q110" s="16"/>
      <c r="R110" s="51">
        <f t="shared" si="169"/>
        <v>0.43750000000000033</v>
      </c>
    </row>
    <row r="111" spans="1:18" s="21" customFormat="1" outlineLevel="1">
      <c r="A111" s="19" t="s">
        <v>47</v>
      </c>
      <c r="B111" s="55"/>
      <c r="C111" s="58"/>
      <c r="D111" s="59"/>
      <c r="E111" s="58"/>
      <c r="F111" s="69"/>
      <c r="G111" s="77">
        <f t="shared" ref="G111:K111" si="240">SUBTOTAL(9,G106:G110)</f>
        <v>0</v>
      </c>
      <c r="H111" s="43">
        <f t="shared" si="240"/>
        <v>34.166666666666664</v>
      </c>
      <c r="I111" s="44">
        <f t="shared" si="240"/>
        <v>0</v>
      </c>
      <c r="J111" s="44">
        <f t="shared" si="240"/>
        <v>0</v>
      </c>
      <c r="K111" s="45">
        <f t="shared" si="240"/>
        <v>0</v>
      </c>
      <c r="L111" s="76">
        <f t="shared" ref="L111" si="241">L110</f>
        <v>10.500000000000004</v>
      </c>
      <c r="M111" s="46">
        <f>SUBTOTAL(9,M106:M110)</f>
        <v>0</v>
      </c>
      <c r="N111" s="47">
        <f t="shared" ref="N111:P111" si="242">SUBTOTAL(9,N106:N110)</f>
        <v>1.4236111111111098</v>
      </c>
      <c r="O111" s="65">
        <f t="shared" si="242"/>
        <v>0</v>
      </c>
      <c r="P111" s="65">
        <f t="shared" si="242"/>
        <v>0</v>
      </c>
      <c r="Q111" s="56">
        <f t="shared" ref="Q111" si="243">SUBTOTAL(9,Q106:Q110)</f>
        <v>0</v>
      </c>
      <c r="R111" s="66">
        <f t="shared" ref="R111" si="244">R110</f>
        <v>0.43750000000000033</v>
      </c>
    </row>
    <row r="112" spans="1:18" outlineLevel="2">
      <c r="A112" s="92" t="s">
        <v>26</v>
      </c>
      <c r="B112" s="4">
        <v>42009</v>
      </c>
      <c r="C112" s="10"/>
      <c r="D112" s="12"/>
      <c r="E112" s="10"/>
      <c r="F112" s="12"/>
      <c r="G112" s="70">
        <f t="shared" ref="G112:G116" si="245">IF(ISBLANK(C112),0,((D112-C112)+(F112-E112))*24)</f>
        <v>0</v>
      </c>
      <c r="H112" s="23">
        <f t="shared" ref="H112" si="246">6+50/60</f>
        <v>6.833333333333333</v>
      </c>
      <c r="I112" s="24">
        <f t="shared" ref="I112:I116" si="247">IF(ISBLANK(C112),0,IF(G112&gt;H112,G112-H112,0))</f>
        <v>0</v>
      </c>
      <c r="J112" s="22">
        <f t="shared" ref="J112:J116" si="248">IF(ISBLANK(C112),0,IF(G112&lt;H112,H112-G112,0))</f>
        <v>0</v>
      </c>
      <c r="K112" s="7"/>
      <c r="L112" s="71">
        <f t="shared" ref="L112" si="249">L110+I112-J112-K112</f>
        <v>10.500000000000004</v>
      </c>
      <c r="M112" s="41">
        <f t="shared" si="139"/>
        <v>0</v>
      </c>
      <c r="N112" s="32">
        <v>0.28472222222222199</v>
      </c>
      <c r="O112" s="33">
        <f t="shared" ref="O112:O116" si="250">IF(ISBLANK(C112),0,IF(M112&gt;N112,M112-N112,0))</f>
        <v>0</v>
      </c>
      <c r="P112" s="33">
        <f t="shared" ref="P112:P116" si="251">IF(ISBLANK(C112),0,IF(M112&lt;N112,N112-M112,0))</f>
        <v>0</v>
      </c>
      <c r="Q112" s="5"/>
      <c r="R112" s="51">
        <f t="shared" ref="R112" si="252">R110+O112-P112-Q112</f>
        <v>0.43750000000000033</v>
      </c>
    </row>
    <row r="113" spans="1:18" outlineLevel="2">
      <c r="A113" s="93"/>
      <c r="B113" s="4">
        <v>42010</v>
      </c>
      <c r="C113" s="10"/>
      <c r="D113" s="12"/>
      <c r="E113" s="10"/>
      <c r="F113" s="12"/>
      <c r="G113" s="72">
        <f t="shared" si="245"/>
        <v>0</v>
      </c>
      <c r="H113" s="26">
        <f t="shared" si="168"/>
        <v>6.833333333333333</v>
      </c>
      <c r="I113" s="27">
        <f t="shared" si="247"/>
        <v>0</v>
      </c>
      <c r="J113" s="25">
        <f t="shared" si="248"/>
        <v>0</v>
      </c>
      <c r="K113" s="14"/>
      <c r="L113" s="73">
        <f t="shared" ref="L113" si="253">L112+I113-J113-K113</f>
        <v>10.500000000000004</v>
      </c>
      <c r="M113" s="41">
        <f t="shared" si="139"/>
        <v>0</v>
      </c>
      <c r="N113" s="35">
        <v>0.28472222222222199</v>
      </c>
      <c r="O113" s="36">
        <f t="shared" si="250"/>
        <v>0</v>
      </c>
      <c r="P113" s="36">
        <f t="shared" si="251"/>
        <v>0</v>
      </c>
      <c r="Q113" s="10"/>
      <c r="R113" s="51">
        <f t="shared" si="169"/>
        <v>0.43750000000000033</v>
      </c>
    </row>
    <row r="114" spans="1:18" outlineLevel="2">
      <c r="A114" s="93"/>
      <c r="B114" s="4">
        <v>42011</v>
      </c>
      <c r="C114" s="10"/>
      <c r="D114" s="12"/>
      <c r="E114" s="10"/>
      <c r="F114" s="12"/>
      <c r="G114" s="72">
        <f t="shared" si="245"/>
        <v>0</v>
      </c>
      <c r="H114" s="26">
        <f t="shared" si="168"/>
        <v>6.833333333333333</v>
      </c>
      <c r="I114" s="27">
        <f t="shared" si="247"/>
        <v>0</v>
      </c>
      <c r="J114" s="25">
        <f t="shared" si="248"/>
        <v>0</v>
      </c>
      <c r="K114" s="14"/>
      <c r="L114" s="73">
        <f t="shared" si="197"/>
        <v>10.500000000000004</v>
      </c>
      <c r="M114" s="41">
        <f t="shared" si="139"/>
        <v>0</v>
      </c>
      <c r="N114" s="35">
        <v>0.28472222222222199</v>
      </c>
      <c r="O114" s="36">
        <f t="shared" si="250"/>
        <v>0</v>
      </c>
      <c r="P114" s="36">
        <f t="shared" si="251"/>
        <v>0</v>
      </c>
      <c r="Q114" s="10"/>
      <c r="R114" s="51">
        <f t="shared" si="169"/>
        <v>0.43750000000000033</v>
      </c>
    </row>
    <row r="115" spans="1:18" outlineLevel="2">
      <c r="A115" s="93"/>
      <c r="B115" s="4">
        <v>42012</v>
      </c>
      <c r="C115" s="10"/>
      <c r="D115" s="12"/>
      <c r="E115" s="10"/>
      <c r="F115" s="12"/>
      <c r="G115" s="72">
        <f t="shared" si="245"/>
        <v>0</v>
      </c>
      <c r="H115" s="26">
        <f t="shared" si="168"/>
        <v>6.833333333333333</v>
      </c>
      <c r="I115" s="27">
        <f t="shared" si="247"/>
        <v>0</v>
      </c>
      <c r="J115" s="25">
        <f t="shared" si="248"/>
        <v>0</v>
      </c>
      <c r="K115" s="14"/>
      <c r="L115" s="73">
        <f t="shared" si="197"/>
        <v>10.500000000000004</v>
      </c>
      <c r="M115" s="41">
        <f t="shared" si="139"/>
        <v>0</v>
      </c>
      <c r="N115" s="35">
        <v>0.28472222222222199</v>
      </c>
      <c r="O115" s="36">
        <f t="shared" si="250"/>
        <v>0</v>
      </c>
      <c r="P115" s="36">
        <f t="shared" si="251"/>
        <v>0</v>
      </c>
      <c r="Q115" s="10"/>
      <c r="R115" s="51">
        <f t="shared" si="169"/>
        <v>0.43750000000000033</v>
      </c>
    </row>
    <row r="116" spans="1:18" outlineLevel="2">
      <c r="A116" s="93"/>
      <c r="B116" s="4">
        <v>42013</v>
      </c>
      <c r="C116" s="10"/>
      <c r="D116" s="12"/>
      <c r="E116" s="10"/>
      <c r="F116" s="12"/>
      <c r="G116" s="74">
        <f t="shared" si="245"/>
        <v>0</v>
      </c>
      <c r="H116" s="29">
        <f t="shared" si="168"/>
        <v>6.833333333333333</v>
      </c>
      <c r="I116" s="30">
        <f t="shared" si="247"/>
        <v>0</v>
      </c>
      <c r="J116" s="28">
        <f t="shared" si="248"/>
        <v>0</v>
      </c>
      <c r="K116" s="18"/>
      <c r="L116" s="73">
        <f t="shared" si="197"/>
        <v>10.500000000000004</v>
      </c>
      <c r="M116" s="41">
        <f t="shared" si="139"/>
        <v>0</v>
      </c>
      <c r="N116" s="38">
        <v>0.28472222222222199</v>
      </c>
      <c r="O116" s="39">
        <f t="shared" si="250"/>
        <v>0</v>
      </c>
      <c r="P116" s="39">
        <f t="shared" si="251"/>
        <v>0</v>
      </c>
      <c r="Q116" s="16"/>
      <c r="R116" s="51">
        <f t="shared" si="169"/>
        <v>0.43750000000000033</v>
      </c>
    </row>
    <row r="117" spans="1:18" s="21" customFormat="1" outlineLevel="1">
      <c r="A117" s="19" t="s">
        <v>48</v>
      </c>
      <c r="B117" s="55"/>
      <c r="C117" s="58"/>
      <c r="D117" s="59"/>
      <c r="E117" s="58"/>
      <c r="F117" s="69"/>
      <c r="G117" s="77">
        <f t="shared" ref="G117:K117" si="254">SUBTOTAL(9,G112:G116)</f>
        <v>0</v>
      </c>
      <c r="H117" s="43">
        <f t="shared" si="254"/>
        <v>34.166666666666664</v>
      </c>
      <c r="I117" s="44">
        <f t="shared" si="254"/>
        <v>0</v>
      </c>
      <c r="J117" s="44">
        <f t="shared" si="254"/>
        <v>0</v>
      </c>
      <c r="K117" s="45">
        <f t="shared" si="254"/>
        <v>0</v>
      </c>
      <c r="L117" s="76">
        <f t="shared" ref="L117" si="255">L116</f>
        <v>10.500000000000004</v>
      </c>
      <c r="M117" s="46">
        <f>SUBTOTAL(9,M112:M116)</f>
        <v>0</v>
      </c>
      <c r="N117" s="47">
        <f t="shared" ref="N117:P117" si="256">SUBTOTAL(9,N112:N116)</f>
        <v>1.4236111111111098</v>
      </c>
      <c r="O117" s="65">
        <f t="shared" si="256"/>
        <v>0</v>
      </c>
      <c r="P117" s="65">
        <f t="shared" si="256"/>
        <v>0</v>
      </c>
      <c r="Q117" s="56">
        <f t="shared" ref="Q117" si="257">SUBTOTAL(9,Q112:Q116)</f>
        <v>0</v>
      </c>
      <c r="R117" s="66">
        <f t="shared" ref="R117" si="258">R116</f>
        <v>0.43750000000000033</v>
      </c>
    </row>
    <row r="118" spans="1:18" outlineLevel="2">
      <c r="A118" s="92" t="s">
        <v>27</v>
      </c>
      <c r="B118" s="4">
        <v>42016</v>
      </c>
      <c r="C118" s="10"/>
      <c r="D118" s="12"/>
      <c r="E118" s="10"/>
      <c r="F118" s="12"/>
      <c r="G118" s="70">
        <f t="shared" ref="G118:G122" si="259">IF(ISBLANK(C118),0,((D118-C118)+(F118-E118))*24)</f>
        <v>0</v>
      </c>
      <c r="H118" s="23">
        <f t="shared" ref="H118" si="260">6+50/60</f>
        <v>6.833333333333333</v>
      </c>
      <c r="I118" s="24">
        <f t="shared" ref="I118:I122" si="261">IF(ISBLANK(C118),0,IF(G118&gt;H118,G118-H118,0))</f>
        <v>0</v>
      </c>
      <c r="J118" s="22">
        <f t="shared" ref="J118:J122" si="262">IF(ISBLANK(C118),0,IF(G118&lt;H118,H118-G118,0))</f>
        <v>0</v>
      </c>
      <c r="K118" s="7"/>
      <c r="L118" s="71">
        <f t="shared" ref="L118" si="263">L116+I118-J118-K118</f>
        <v>10.500000000000004</v>
      </c>
      <c r="M118" s="41">
        <f t="shared" si="139"/>
        <v>0</v>
      </c>
      <c r="N118" s="32">
        <v>0.28472222222222199</v>
      </c>
      <c r="O118" s="33">
        <f t="shared" ref="O118:O122" si="264">IF(ISBLANK(C118),0,IF(M118&gt;N118,M118-N118,0))</f>
        <v>0</v>
      </c>
      <c r="P118" s="33">
        <f t="shared" ref="P118:P122" si="265">IF(ISBLANK(C118),0,IF(M118&lt;N118,N118-M118,0))</f>
        <v>0</v>
      </c>
      <c r="Q118" s="5"/>
      <c r="R118" s="51">
        <f t="shared" ref="R118" si="266">R116+O118-P118-Q118</f>
        <v>0.43750000000000033</v>
      </c>
    </row>
    <row r="119" spans="1:18" outlineLevel="2">
      <c r="A119" s="93"/>
      <c r="B119" s="4">
        <v>42017</v>
      </c>
      <c r="C119" s="10"/>
      <c r="D119" s="12"/>
      <c r="E119" s="10"/>
      <c r="F119" s="12"/>
      <c r="G119" s="72">
        <f t="shared" si="259"/>
        <v>0</v>
      </c>
      <c r="H119" s="26">
        <f t="shared" si="168"/>
        <v>6.833333333333333</v>
      </c>
      <c r="I119" s="27">
        <f t="shared" si="261"/>
        <v>0</v>
      </c>
      <c r="J119" s="25">
        <f t="shared" si="262"/>
        <v>0</v>
      </c>
      <c r="K119" s="14"/>
      <c r="L119" s="73">
        <f t="shared" ref="L119" si="267">L118+I119-J119-K119</f>
        <v>10.500000000000004</v>
      </c>
      <c r="M119" s="41">
        <f t="shared" si="139"/>
        <v>0</v>
      </c>
      <c r="N119" s="35">
        <v>0.28472222222222199</v>
      </c>
      <c r="O119" s="36">
        <f t="shared" si="264"/>
        <v>0</v>
      </c>
      <c r="P119" s="36">
        <f t="shared" si="265"/>
        <v>0</v>
      </c>
      <c r="Q119" s="10"/>
      <c r="R119" s="51">
        <f t="shared" si="169"/>
        <v>0.43750000000000033</v>
      </c>
    </row>
    <row r="120" spans="1:18" outlineLevel="2">
      <c r="A120" s="93"/>
      <c r="B120" s="4">
        <v>42018</v>
      </c>
      <c r="C120" s="10"/>
      <c r="D120" s="12"/>
      <c r="E120" s="10"/>
      <c r="F120" s="12"/>
      <c r="G120" s="72">
        <f t="shared" si="259"/>
        <v>0</v>
      </c>
      <c r="H120" s="26">
        <f t="shared" si="168"/>
        <v>6.833333333333333</v>
      </c>
      <c r="I120" s="27">
        <f t="shared" si="261"/>
        <v>0</v>
      </c>
      <c r="J120" s="25">
        <f t="shared" si="262"/>
        <v>0</v>
      </c>
      <c r="K120" s="14"/>
      <c r="L120" s="73">
        <f t="shared" si="197"/>
        <v>10.500000000000004</v>
      </c>
      <c r="M120" s="41">
        <f t="shared" ref="M120:M134" si="268">IF(ISBLANK(C120),0,(D120-C120)+(F120-E120))</f>
        <v>0</v>
      </c>
      <c r="N120" s="35">
        <v>0.28472222222222199</v>
      </c>
      <c r="O120" s="36">
        <f t="shared" si="264"/>
        <v>0</v>
      </c>
      <c r="P120" s="36">
        <f t="shared" si="265"/>
        <v>0</v>
      </c>
      <c r="Q120" s="10"/>
      <c r="R120" s="51">
        <f t="shared" si="169"/>
        <v>0.43750000000000033</v>
      </c>
    </row>
    <row r="121" spans="1:18" outlineLevel="2">
      <c r="A121" s="93"/>
      <c r="B121" s="4">
        <v>42019</v>
      </c>
      <c r="C121" s="10"/>
      <c r="D121" s="12"/>
      <c r="E121" s="10"/>
      <c r="F121" s="12"/>
      <c r="G121" s="72">
        <f t="shared" si="259"/>
        <v>0</v>
      </c>
      <c r="H121" s="26">
        <f t="shared" si="168"/>
        <v>6.833333333333333</v>
      </c>
      <c r="I121" s="27">
        <f t="shared" si="261"/>
        <v>0</v>
      </c>
      <c r="J121" s="25">
        <f t="shared" si="262"/>
        <v>0</v>
      </c>
      <c r="K121" s="14"/>
      <c r="L121" s="73">
        <f t="shared" si="197"/>
        <v>10.500000000000004</v>
      </c>
      <c r="M121" s="41">
        <f t="shared" si="268"/>
        <v>0</v>
      </c>
      <c r="N121" s="35">
        <v>0.28472222222222199</v>
      </c>
      <c r="O121" s="36">
        <f t="shared" si="264"/>
        <v>0</v>
      </c>
      <c r="P121" s="36">
        <f t="shared" si="265"/>
        <v>0</v>
      </c>
      <c r="Q121" s="10"/>
      <c r="R121" s="51">
        <f t="shared" si="169"/>
        <v>0.43750000000000033</v>
      </c>
    </row>
    <row r="122" spans="1:18" outlineLevel="2">
      <c r="A122" s="93"/>
      <c r="B122" s="4">
        <v>42020</v>
      </c>
      <c r="C122" s="10"/>
      <c r="D122" s="12"/>
      <c r="E122" s="10"/>
      <c r="F122" s="12"/>
      <c r="G122" s="74">
        <f t="shared" si="259"/>
        <v>0</v>
      </c>
      <c r="H122" s="29">
        <f t="shared" si="168"/>
        <v>6.833333333333333</v>
      </c>
      <c r="I122" s="30">
        <f t="shared" si="261"/>
        <v>0</v>
      </c>
      <c r="J122" s="28">
        <f t="shared" si="262"/>
        <v>0</v>
      </c>
      <c r="K122" s="18"/>
      <c r="L122" s="73">
        <f t="shared" si="197"/>
        <v>10.500000000000004</v>
      </c>
      <c r="M122" s="41">
        <f t="shared" si="268"/>
        <v>0</v>
      </c>
      <c r="N122" s="38">
        <v>0.28472222222222199</v>
      </c>
      <c r="O122" s="39">
        <f t="shared" si="264"/>
        <v>0</v>
      </c>
      <c r="P122" s="39">
        <f t="shared" si="265"/>
        <v>0</v>
      </c>
      <c r="Q122" s="16"/>
      <c r="R122" s="51">
        <f t="shared" si="169"/>
        <v>0.43750000000000033</v>
      </c>
    </row>
    <row r="123" spans="1:18" s="21" customFormat="1" outlineLevel="1">
      <c r="A123" s="19" t="s">
        <v>49</v>
      </c>
      <c r="B123" s="55"/>
      <c r="C123" s="58"/>
      <c r="D123" s="59"/>
      <c r="E123" s="58"/>
      <c r="F123" s="69"/>
      <c r="G123" s="77">
        <f t="shared" ref="G123:K123" si="269">SUBTOTAL(9,G118:G122)</f>
        <v>0</v>
      </c>
      <c r="H123" s="43">
        <f t="shared" si="269"/>
        <v>34.166666666666664</v>
      </c>
      <c r="I123" s="44">
        <f t="shared" si="269"/>
        <v>0</v>
      </c>
      <c r="J123" s="44">
        <f t="shared" si="269"/>
        <v>0</v>
      </c>
      <c r="K123" s="45">
        <f t="shared" si="269"/>
        <v>0</v>
      </c>
      <c r="L123" s="76">
        <f t="shared" ref="L123" si="270">L122</f>
        <v>10.500000000000004</v>
      </c>
      <c r="M123" s="46">
        <f>SUBTOTAL(9,M118:M122)</f>
        <v>0</v>
      </c>
      <c r="N123" s="47">
        <f t="shared" ref="N123:P123" si="271">SUBTOTAL(9,N118:N122)</f>
        <v>1.4236111111111098</v>
      </c>
      <c r="O123" s="65">
        <f t="shared" si="271"/>
        <v>0</v>
      </c>
      <c r="P123" s="65">
        <f t="shared" si="271"/>
        <v>0</v>
      </c>
      <c r="Q123" s="56">
        <f t="shared" ref="Q123" si="272">SUBTOTAL(9,Q118:Q122)</f>
        <v>0</v>
      </c>
      <c r="R123" s="66">
        <f t="shared" ref="R123" si="273">R122</f>
        <v>0.43750000000000033</v>
      </c>
    </row>
    <row r="124" spans="1:18" outlineLevel="2">
      <c r="A124" s="92" t="s">
        <v>28</v>
      </c>
      <c r="B124" s="4">
        <v>42023</v>
      </c>
      <c r="C124" s="10"/>
      <c r="D124" s="12"/>
      <c r="E124" s="10"/>
      <c r="F124" s="12"/>
      <c r="G124" s="70">
        <f t="shared" ref="G124:G128" si="274">IF(ISBLANK(C124),0,((D124-C124)+(F124-E124))*24)</f>
        <v>0</v>
      </c>
      <c r="H124" s="23">
        <f t="shared" ref="H124" si="275">6+50/60</f>
        <v>6.833333333333333</v>
      </c>
      <c r="I124" s="24">
        <f t="shared" ref="I124:I128" si="276">IF(ISBLANK(C124),0,IF(G124&gt;H124,G124-H124,0))</f>
        <v>0</v>
      </c>
      <c r="J124" s="22">
        <f t="shared" ref="J124:J128" si="277">IF(ISBLANK(C124),0,IF(G124&lt;H124,H124-G124,0))</f>
        <v>0</v>
      </c>
      <c r="K124" s="7"/>
      <c r="L124" s="71">
        <f t="shared" ref="L124" si="278">L122+I124-J124-K124</f>
        <v>10.500000000000004</v>
      </c>
      <c r="M124" s="41">
        <f t="shared" si="268"/>
        <v>0</v>
      </c>
      <c r="N124" s="32">
        <v>0.28472222222222199</v>
      </c>
      <c r="O124" s="33">
        <f t="shared" ref="O124:O128" si="279">IF(ISBLANK(C124),0,IF(M124&gt;N124,M124-N124,0))</f>
        <v>0</v>
      </c>
      <c r="P124" s="33">
        <f t="shared" ref="P124:P128" si="280">IF(ISBLANK(C124),0,IF(M124&lt;N124,N124-M124,0))</f>
        <v>0</v>
      </c>
      <c r="Q124" s="5"/>
      <c r="R124" s="51">
        <f t="shared" ref="R124" si="281">R122+O124-P124-Q124</f>
        <v>0.43750000000000033</v>
      </c>
    </row>
    <row r="125" spans="1:18" outlineLevel="2">
      <c r="A125" s="93"/>
      <c r="B125" s="4">
        <v>42024</v>
      </c>
      <c r="C125" s="10"/>
      <c r="D125" s="12"/>
      <c r="E125" s="10"/>
      <c r="F125" s="12"/>
      <c r="G125" s="72">
        <f t="shared" si="274"/>
        <v>0</v>
      </c>
      <c r="H125" s="26">
        <f t="shared" si="168"/>
        <v>6.833333333333333</v>
      </c>
      <c r="I125" s="27">
        <f t="shared" si="276"/>
        <v>0</v>
      </c>
      <c r="J125" s="25">
        <f t="shared" si="277"/>
        <v>0</v>
      </c>
      <c r="K125" s="14"/>
      <c r="L125" s="73">
        <f t="shared" ref="L125" si="282">L124+I125-J125-K125</f>
        <v>10.500000000000004</v>
      </c>
      <c r="M125" s="41">
        <f t="shared" si="268"/>
        <v>0</v>
      </c>
      <c r="N125" s="35">
        <v>0.28472222222222199</v>
      </c>
      <c r="O125" s="36">
        <f t="shared" si="279"/>
        <v>0</v>
      </c>
      <c r="P125" s="36">
        <f t="shared" si="280"/>
        <v>0</v>
      </c>
      <c r="Q125" s="10"/>
      <c r="R125" s="51">
        <f t="shared" si="169"/>
        <v>0.43750000000000033</v>
      </c>
    </row>
    <row r="126" spans="1:18" outlineLevel="2">
      <c r="A126" s="93"/>
      <c r="B126" s="4">
        <v>42025</v>
      </c>
      <c r="C126" s="10"/>
      <c r="D126" s="12"/>
      <c r="E126" s="10"/>
      <c r="F126" s="12"/>
      <c r="G126" s="72">
        <f t="shared" si="274"/>
        <v>0</v>
      </c>
      <c r="H126" s="26">
        <f t="shared" si="168"/>
        <v>6.833333333333333</v>
      </c>
      <c r="I126" s="27">
        <f t="shared" si="276"/>
        <v>0</v>
      </c>
      <c r="J126" s="25">
        <f t="shared" si="277"/>
        <v>0</v>
      </c>
      <c r="K126" s="14"/>
      <c r="L126" s="73">
        <f t="shared" si="197"/>
        <v>10.500000000000004</v>
      </c>
      <c r="M126" s="41">
        <f t="shared" si="268"/>
        <v>0</v>
      </c>
      <c r="N126" s="35">
        <v>0.28472222222222199</v>
      </c>
      <c r="O126" s="36">
        <f t="shared" si="279"/>
        <v>0</v>
      </c>
      <c r="P126" s="36">
        <f t="shared" si="280"/>
        <v>0</v>
      </c>
      <c r="Q126" s="10"/>
      <c r="R126" s="51">
        <f t="shared" si="169"/>
        <v>0.43750000000000033</v>
      </c>
    </row>
    <row r="127" spans="1:18" outlineLevel="2">
      <c r="A127" s="93"/>
      <c r="B127" s="4">
        <v>42026</v>
      </c>
      <c r="C127" s="10"/>
      <c r="D127" s="12"/>
      <c r="E127" s="10"/>
      <c r="F127" s="12"/>
      <c r="G127" s="72">
        <f t="shared" si="274"/>
        <v>0</v>
      </c>
      <c r="H127" s="26">
        <f t="shared" si="168"/>
        <v>6.833333333333333</v>
      </c>
      <c r="I127" s="27">
        <f t="shared" si="276"/>
        <v>0</v>
      </c>
      <c r="J127" s="25">
        <f t="shared" si="277"/>
        <v>0</v>
      </c>
      <c r="K127" s="14"/>
      <c r="L127" s="73">
        <f t="shared" si="197"/>
        <v>10.500000000000004</v>
      </c>
      <c r="M127" s="41">
        <f t="shared" si="268"/>
        <v>0</v>
      </c>
      <c r="N127" s="35">
        <v>0.28472222222222199</v>
      </c>
      <c r="O127" s="36">
        <f t="shared" si="279"/>
        <v>0</v>
      </c>
      <c r="P127" s="36">
        <f t="shared" si="280"/>
        <v>0</v>
      </c>
      <c r="Q127" s="10"/>
      <c r="R127" s="51">
        <f t="shared" si="169"/>
        <v>0.43750000000000033</v>
      </c>
    </row>
    <row r="128" spans="1:18" outlineLevel="2">
      <c r="A128" s="93"/>
      <c r="B128" s="4">
        <v>42027</v>
      </c>
      <c r="C128" s="10"/>
      <c r="D128" s="12"/>
      <c r="E128" s="10"/>
      <c r="F128" s="12"/>
      <c r="G128" s="74">
        <f t="shared" si="274"/>
        <v>0</v>
      </c>
      <c r="H128" s="29">
        <f t="shared" si="168"/>
        <v>6.833333333333333</v>
      </c>
      <c r="I128" s="30">
        <f t="shared" si="276"/>
        <v>0</v>
      </c>
      <c r="J128" s="28">
        <f t="shared" si="277"/>
        <v>0</v>
      </c>
      <c r="K128" s="18"/>
      <c r="L128" s="73">
        <f t="shared" si="197"/>
        <v>10.500000000000004</v>
      </c>
      <c r="M128" s="41">
        <f t="shared" si="268"/>
        <v>0</v>
      </c>
      <c r="N128" s="38">
        <v>0.28472222222222199</v>
      </c>
      <c r="O128" s="39">
        <f t="shared" si="279"/>
        <v>0</v>
      </c>
      <c r="P128" s="39">
        <f t="shared" si="280"/>
        <v>0</v>
      </c>
      <c r="Q128" s="16"/>
      <c r="R128" s="51">
        <f t="shared" si="169"/>
        <v>0.43750000000000033</v>
      </c>
    </row>
    <row r="129" spans="1:18" s="21" customFormat="1" outlineLevel="1">
      <c r="A129" s="19" t="s">
        <v>50</v>
      </c>
      <c r="B129" s="55"/>
      <c r="C129" s="58"/>
      <c r="D129" s="59"/>
      <c r="E129" s="58"/>
      <c r="F129" s="69"/>
      <c r="G129" s="77">
        <f t="shared" ref="G129:K129" si="283">SUBTOTAL(9,G124:G128)</f>
        <v>0</v>
      </c>
      <c r="H129" s="43">
        <f t="shared" si="283"/>
        <v>34.166666666666664</v>
      </c>
      <c r="I129" s="44">
        <f t="shared" si="283"/>
        <v>0</v>
      </c>
      <c r="J129" s="44">
        <f t="shared" si="283"/>
        <v>0</v>
      </c>
      <c r="K129" s="45">
        <f t="shared" si="283"/>
        <v>0</v>
      </c>
      <c r="L129" s="76">
        <f t="shared" ref="L129" si="284">L128</f>
        <v>10.500000000000004</v>
      </c>
      <c r="M129" s="46">
        <f>SUBTOTAL(9,M124:M128)</f>
        <v>0</v>
      </c>
      <c r="N129" s="47">
        <f t="shared" ref="N129:P129" si="285">SUBTOTAL(9,N124:N128)</f>
        <v>1.4236111111111098</v>
      </c>
      <c r="O129" s="65">
        <f t="shared" si="285"/>
        <v>0</v>
      </c>
      <c r="P129" s="65">
        <f t="shared" si="285"/>
        <v>0</v>
      </c>
      <c r="Q129" s="56">
        <f t="shared" ref="Q129" si="286">SUBTOTAL(9,Q124:Q128)</f>
        <v>0</v>
      </c>
      <c r="R129" s="66">
        <f t="shared" ref="R129" si="287">R128</f>
        <v>0.43750000000000033</v>
      </c>
    </row>
    <row r="130" spans="1:18" outlineLevel="2">
      <c r="A130" s="92" t="s">
        <v>29</v>
      </c>
      <c r="B130" s="4">
        <v>42030</v>
      </c>
      <c r="C130" s="10"/>
      <c r="D130" s="11"/>
      <c r="E130" s="12"/>
      <c r="F130" s="13"/>
      <c r="G130" s="70">
        <f t="shared" ref="G130:G134" si="288">IF(ISBLANK(C130),0,((D130-C130)+(F130-E130))*24)</f>
        <v>0</v>
      </c>
      <c r="H130" s="23">
        <f t="shared" ref="H130" si="289">6+50/60</f>
        <v>6.833333333333333</v>
      </c>
      <c r="I130" s="24">
        <f t="shared" ref="I130:I134" si="290">IF(ISBLANK(C130),0,IF(G130&gt;H130,G130-H130,0))</f>
        <v>0</v>
      </c>
      <c r="J130" s="22">
        <f t="shared" ref="J130:J134" si="291">IF(ISBLANK(C130),0,IF(G130&lt;H130,H130-G130,0))</f>
        <v>0</v>
      </c>
      <c r="K130" s="7"/>
      <c r="L130" s="71">
        <f t="shared" ref="L130" si="292">L128+I130-J130-K130</f>
        <v>10.500000000000004</v>
      </c>
      <c r="M130" s="34">
        <f t="shared" si="268"/>
        <v>0</v>
      </c>
      <c r="N130" s="32">
        <v>0.28472222222222199</v>
      </c>
      <c r="O130" s="33">
        <f t="shared" ref="O130:O134" si="293">IF(ISBLANK(C130),0,IF(M130&gt;N130,M130-N130,0))</f>
        <v>0</v>
      </c>
      <c r="P130" s="33">
        <f t="shared" ref="P130:P134" si="294">IF(ISBLANK(C130),0,IF(M130&lt;N130,N130-M130,0))</f>
        <v>0</v>
      </c>
      <c r="Q130" s="5"/>
      <c r="R130" s="51">
        <f t="shared" ref="R130" si="295">R128+O130-P130-Q130</f>
        <v>0.43750000000000033</v>
      </c>
    </row>
    <row r="131" spans="1:18" outlineLevel="2">
      <c r="A131" s="93"/>
      <c r="B131" s="4">
        <v>42031</v>
      </c>
      <c r="C131" s="10"/>
      <c r="D131" s="11"/>
      <c r="E131" s="12"/>
      <c r="F131" s="13"/>
      <c r="G131" s="72">
        <f t="shared" si="288"/>
        <v>0</v>
      </c>
      <c r="H131" s="26">
        <f t="shared" si="168"/>
        <v>6.833333333333333</v>
      </c>
      <c r="I131" s="27">
        <f t="shared" si="290"/>
        <v>0</v>
      </c>
      <c r="J131" s="25">
        <f t="shared" si="291"/>
        <v>0</v>
      </c>
      <c r="K131" s="14"/>
      <c r="L131" s="73">
        <f t="shared" ref="L131" si="296">L130+I131-J131-K131</f>
        <v>10.500000000000004</v>
      </c>
      <c r="M131" s="34">
        <f t="shared" si="268"/>
        <v>0</v>
      </c>
      <c r="N131" s="35">
        <v>0.28472222222222199</v>
      </c>
      <c r="O131" s="36">
        <f t="shared" si="293"/>
        <v>0</v>
      </c>
      <c r="P131" s="36">
        <f t="shared" si="294"/>
        <v>0</v>
      </c>
      <c r="Q131" s="10"/>
      <c r="R131" s="51">
        <f t="shared" si="169"/>
        <v>0.43750000000000033</v>
      </c>
    </row>
    <row r="132" spans="1:18" outlineLevel="2">
      <c r="A132" s="93"/>
      <c r="B132" s="4">
        <v>42032</v>
      </c>
      <c r="C132" s="10"/>
      <c r="D132" s="11"/>
      <c r="E132" s="12"/>
      <c r="F132" s="13"/>
      <c r="G132" s="72">
        <f t="shared" si="288"/>
        <v>0</v>
      </c>
      <c r="H132" s="26">
        <f t="shared" si="168"/>
        <v>6.833333333333333</v>
      </c>
      <c r="I132" s="27">
        <f t="shared" si="290"/>
        <v>0</v>
      </c>
      <c r="J132" s="25">
        <f t="shared" si="291"/>
        <v>0</v>
      </c>
      <c r="K132" s="14"/>
      <c r="L132" s="73">
        <f t="shared" si="197"/>
        <v>10.500000000000004</v>
      </c>
      <c r="M132" s="34">
        <f t="shared" si="268"/>
        <v>0</v>
      </c>
      <c r="N132" s="35">
        <v>0.28472222222222199</v>
      </c>
      <c r="O132" s="36">
        <f t="shared" si="293"/>
        <v>0</v>
      </c>
      <c r="P132" s="36">
        <f t="shared" si="294"/>
        <v>0</v>
      </c>
      <c r="Q132" s="10"/>
      <c r="R132" s="51">
        <f t="shared" si="169"/>
        <v>0.43750000000000033</v>
      </c>
    </row>
    <row r="133" spans="1:18" outlineLevel="2">
      <c r="A133" s="93"/>
      <c r="B133" s="4">
        <v>42033</v>
      </c>
      <c r="C133" s="10"/>
      <c r="D133" s="11"/>
      <c r="E133" s="12"/>
      <c r="F133" s="13"/>
      <c r="G133" s="72">
        <f t="shared" si="288"/>
        <v>0</v>
      </c>
      <c r="H133" s="26">
        <f t="shared" si="168"/>
        <v>6.833333333333333</v>
      </c>
      <c r="I133" s="27">
        <f t="shared" si="290"/>
        <v>0</v>
      </c>
      <c r="J133" s="25">
        <f t="shared" si="291"/>
        <v>0</v>
      </c>
      <c r="K133" s="14"/>
      <c r="L133" s="73">
        <f t="shared" si="197"/>
        <v>10.500000000000004</v>
      </c>
      <c r="M133" s="34">
        <f t="shared" si="268"/>
        <v>0</v>
      </c>
      <c r="N133" s="35">
        <v>0.28472222222222199</v>
      </c>
      <c r="O133" s="36">
        <f t="shared" si="293"/>
        <v>0</v>
      </c>
      <c r="P133" s="36">
        <f t="shared" si="294"/>
        <v>0</v>
      </c>
      <c r="Q133" s="10"/>
      <c r="R133" s="51">
        <f t="shared" si="169"/>
        <v>0.43750000000000033</v>
      </c>
    </row>
    <row r="134" spans="1:18" outlineLevel="2">
      <c r="A134" s="94"/>
      <c r="B134" s="4">
        <v>42034</v>
      </c>
      <c r="C134" s="16">
        <v>0</v>
      </c>
      <c r="D134" s="11">
        <v>0</v>
      </c>
      <c r="E134" s="12">
        <v>0</v>
      </c>
      <c r="F134" s="13">
        <v>0</v>
      </c>
      <c r="G134" s="74">
        <f t="shared" si="288"/>
        <v>0</v>
      </c>
      <c r="H134" s="29">
        <v>0</v>
      </c>
      <c r="I134" s="30">
        <f t="shared" si="290"/>
        <v>0</v>
      </c>
      <c r="J134" s="28">
        <f t="shared" si="291"/>
        <v>0</v>
      </c>
      <c r="K134" s="18"/>
      <c r="L134" s="73">
        <f t="shared" si="197"/>
        <v>10.500000000000004</v>
      </c>
      <c r="M134" s="34">
        <f t="shared" si="268"/>
        <v>0</v>
      </c>
      <c r="N134" s="38">
        <v>0</v>
      </c>
      <c r="O134" s="39">
        <f t="shared" si="293"/>
        <v>0</v>
      </c>
      <c r="P134" s="39">
        <f t="shared" si="294"/>
        <v>0</v>
      </c>
      <c r="Q134" s="16"/>
      <c r="R134" s="51">
        <f t="shared" si="169"/>
        <v>0.43750000000000033</v>
      </c>
    </row>
    <row r="135" spans="1:18" s="21" customFormat="1" outlineLevel="1">
      <c r="A135" s="19" t="s">
        <v>51</v>
      </c>
      <c r="B135" s="55"/>
      <c r="C135" s="58"/>
      <c r="D135" s="59"/>
      <c r="E135" s="58"/>
      <c r="F135" s="69"/>
      <c r="G135" s="77">
        <f t="shared" ref="G135:K135" si="297">SUBTOTAL(9,G130:G134)</f>
        <v>0</v>
      </c>
      <c r="H135" s="43">
        <f t="shared" si="297"/>
        <v>27.333333333333332</v>
      </c>
      <c r="I135" s="44">
        <f t="shared" si="297"/>
        <v>0</v>
      </c>
      <c r="J135" s="44">
        <f t="shared" si="297"/>
        <v>0</v>
      </c>
      <c r="K135" s="45">
        <f t="shared" si="297"/>
        <v>0</v>
      </c>
      <c r="L135" s="76">
        <f t="shared" ref="L135" si="298">L134</f>
        <v>10.500000000000004</v>
      </c>
      <c r="M135" s="46">
        <f>SUBTOTAL(9,M130:M134)</f>
        <v>0</v>
      </c>
      <c r="N135" s="47">
        <f t="shared" ref="N135:P135" si="299">SUBTOTAL(9,N130:N134)</f>
        <v>1.138888888888888</v>
      </c>
      <c r="O135" s="65">
        <f t="shared" si="299"/>
        <v>0</v>
      </c>
      <c r="P135" s="65">
        <f t="shared" si="299"/>
        <v>0</v>
      </c>
      <c r="Q135" s="56">
        <f t="shared" ref="Q135" si="300">SUBTOTAL(9,Q130:Q134)</f>
        <v>0</v>
      </c>
      <c r="R135" s="66">
        <f t="shared" ref="R135" si="301">R134</f>
        <v>0.43750000000000033</v>
      </c>
    </row>
    <row r="136" spans="1:18" outlineLevel="1">
      <c r="A136" s="91"/>
      <c r="B136" s="91"/>
    </row>
    <row r="137" spans="1:18" outlineLevel="1"/>
    <row r="138" spans="1:18" outlineLevel="1"/>
    <row r="139" spans="1:18" outlineLevel="1"/>
    <row r="140" spans="1:18" outlineLevel="1"/>
    <row r="141" spans="1:18" outlineLevel="1"/>
    <row r="142" spans="1:18" outlineLevel="1"/>
    <row r="143" spans="1:18" outlineLevel="1"/>
    <row r="144" spans="1:18" outlineLevel="1"/>
    <row r="145" outlineLevel="1"/>
    <row r="146" outlineLevel="1"/>
    <row r="147" outlineLevel="1"/>
    <row r="148" outlineLevel="1"/>
    <row r="149" outlineLevel="1"/>
    <row r="150" outlineLevel="1"/>
    <row r="151" outlineLevel="1"/>
    <row r="152" outlineLevel="1"/>
    <row r="153" outlineLevel="1"/>
    <row r="154" outlineLevel="1"/>
    <row r="155" outlineLevel="1"/>
    <row r="156" outlineLevel="1"/>
    <row r="157" outlineLevel="1"/>
    <row r="158" outlineLevel="1"/>
    <row r="159" outlineLevel="1"/>
    <row r="160" outlineLevel="1"/>
    <row r="161" outlineLevel="1"/>
    <row r="162" outlineLevel="1"/>
    <row r="163" outlineLevel="1"/>
    <row r="164" outlineLevel="1"/>
    <row r="165" outlineLevel="1"/>
    <row r="166" outlineLevel="1"/>
    <row r="167" outlineLevel="1"/>
    <row r="168" outlineLevel="1"/>
    <row r="169" outlineLevel="1"/>
    <row r="170" outlineLevel="1"/>
    <row r="171" outlineLevel="1"/>
    <row r="172" outlineLevel="1"/>
    <row r="173" outlineLevel="1"/>
    <row r="174" outlineLevel="1"/>
    <row r="175" outlineLevel="1"/>
    <row r="176" outlineLevel="1"/>
    <row r="177" outlineLevel="1"/>
    <row r="178" outlineLevel="1"/>
    <row r="179" outlineLevel="1"/>
    <row r="180" outlineLevel="1"/>
    <row r="181" outlineLevel="1"/>
    <row r="182" outlineLevel="1"/>
    <row r="183" outlineLevel="1"/>
    <row r="184" outlineLevel="1"/>
    <row r="185" outlineLevel="1"/>
    <row r="186" outlineLevel="1"/>
    <row r="187" outlineLevel="1"/>
    <row r="188" outlineLevel="1"/>
    <row r="189" outlineLevel="1"/>
    <row r="190" outlineLevel="1"/>
    <row r="191" outlineLevel="1"/>
    <row r="192" outlineLevel="1"/>
    <row r="193" spans="1:17" outlineLevel="1"/>
    <row r="194" spans="1:17" outlineLevel="1"/>
    <row r="195" spans="1:17" outlineLevel="1"/>
    <row r="196" spans="1:17" outlineLevel="1"/>
    <row r="197" spans="1:17" outlineLevel="1"/>
    <row r="198" spans="1:17" outlineLevel="1"/>
    <row r="199" spans="1:17" outlineLevel="1"/>
    <row r="200" spans="1:17" outlineLevel="1"/>
    <row r="201" spans="1:17" outlineLevel="1"/>
    <row r="202" spans="1:17" outlineLevel="1"/>
    <row r="203" spans="1:17" outlineLevel="1">
      <c r="A203" s="21" t="s">
        <v>52</v>
      </c>
      <c r="M203" s="3">
        <f>SUBTOTAL(9,M3:M202)</f>
        <v>0.875</v>
      </c>
      <c r="N203" s="3">
        <f>SUBTOTAL(9,N3:N202)</f>
        <v>31.034722222222157</v>
      </c>
      <c r="O203" s="3">
        <f>SUBTOTAL(9,O3:O202)</f>
        <v>2.0833333333333648E-2</v>
      </c>
      <c r="Q203" s="3">
        <f>SUBTOTAL(9,Q3:Q202)</f>
        <v>0</v>
      </c>
    </row>
  </sheetData>
  <mergeCells count="37">
    <mergeCell ref="S1:T1"/>
    <mergeCell ref="C1:F1"/>
    <mergeCell ref="M1:R1"/>
    <mergeCell ref="G1:L1"/>
    <mergeCell ref="G2:G3"/>
    <mergeCell ref="H2:H3"/>
    <mergeCell ref="I2:K2"/>
    <mergeCell ref="L2:L3"/>
    <mergeCell ref="R2:R3"/>
    <mergeCell ref="O2:Q2"/>
    <mergeCell ref="A34:A38"/>
    <mergeCell ref="C2:D2"/>
    <mergeCell ref="E2:F2"/>
    <mergeCell ref="M2:M3"/>
    <mergeCell ref="N2:N3"/>
    <mergeCell ref="A4:A8"/>
    <mergeCell ref="A10:A14"/>
    <mergeCell ref="A16:A20"/>
    <mergeCell ref="A22:A26"/>
    <mergeCell ref="A28:A32"/>
    <mergeCell ref="A106:A110"/>
    <mergeCell ref="A40:A44"/>
    <mergeCell ref="A46:A50"/>
    <mergeCell ref="A52:A56"/>
    <mergeCell ref="A58:A62"/>
    <mergeCell ref="A64:A68"/>
    <mergeCell ref="A70:A74"/>
    <mergeCell ref="A76:A80"/>
    <mergeCell ref="A82:A86"/>
    <mergeCell ref="A88:A92"/>
    <mergeCell ref="A94:A98"/>
    <mergeCell ref="A100:A104"/>
    <mergeCell ref="A136:B136"/>
    <mergeCell ref="A112:A116"/>
    <mergeCell ref="A118:A122"/>
    <mergeCell ref="A124:A128"/>
    <mergeCell ref="A130:A134"/>
  </mergeCells>
  <dataValidations count="6">
    <dataValidation type="list" allowBlank="1" showInputMessage="1" showErrorMessage="1" prompt="Demi-journée = 3,42 heures&#10;Journée entière = 6,83 heures" sqref="K4:K8 K10:K14 K16:K20 K22:K26 K28:K32 K34:K38 K40:K44 K46:K50 K52:K56 K58:K62 K64:K68 K70:K74 K76:K80 K82:K86 K88:K92 K94:K98 K100:K104 K106:K110 K112:K116 K118:K122 K124:K128 K130:K134">
      <formula1>$Y$4:$Y$5</formula1>
    </dataValidation>
    <dataValidation allowBlank="1" showInputMessage="1" showErrorMessage="1" prompt="Cumul RTT au 30/09 à saisir!&#10;Merci." sqref="S3:T3"/>
    <dataValidation type="time" operator="greaterThanOrEqual" allowBlank="1" showInputMessage="1" showErrorMessage="1" errorTitle="Horaires de travail" error="Merci de saisir un horaire de travail compris entre 07h00 et 19h00." sqref="C4:C135">
      <formula1>0.291666666666667</formula1>
    </dataValidation>
    <dataValidation type="time" operator="lessThanOrEqual" allowBlank="1" showInputMessage="1" showErrorMessage="1" errorTitle="Horaires de travail" error="Merci de saisir un horaire de travail compris entre 07h00 et 19h00." sqref="F4:F135">
      <formula1>0.791666666666667</formula1>
    </dataValidation>
    <dataValidation type="time" allowBlank="1" showInputMessage="1" showErrorMessage="1" errorTitle="Horaires de travail" error="Merci de saisir un horaire de travail compris entre 11h30 et 14h15." sqref="D4:E135">
      <formula1>0.479166666666667</formula1>
      <formula2>0.59375</formula2>
    </dataValidation>
    <dataValidation type="list" allowBlank="1" showInputMessage="1" showErrorMessage="1" prompt="Demi-journée = 3 heures et 25 minutes (3:25)&#10;Journée entière = 6 heures et 50 minutes (6:50)" sqref="Q4:Q8 Q10:Q14 Q16:Q20 Q22:Q26 Q28:Q32 Q34:Q38 Q40:Q44 Q46:Q50 Q52:Q56 Q58:Q62 Q64:Q68 Q70:Q74 Q76:Q80 Q82:Q86 Q88:Q92 Q94:Q98 Q100:Q104 Q106:Q110 Q112:Q116 Q118:Q122 Q124:Q128 Q130:Q134">
      <formula1>$Z$4:$Z$5</formula1>
    </dataValidation>
  </dataValidations>
  <pageMargins left="0.7" right="0.7" top="0.75" bottom="0.75" header="0.3" footer="0.3"/>
  <pageSetup paperSize="9" scale="63" orientation="portrait" r:id="rId1"/>
  <rowBreaks count="1" manualBreakCount="1">
    <brk id="81" max="16383" man="1"/>
  </rowBreaks>
  <ignoredErrors>
    <ignoredError sqref="K9 Q9 K15:K135 Q15 Q21:Q135" unlockedFormula="1"/>
    <ignoredError sqref="L9:L135 R15 R17:R13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Pointeuse</vt:lpstr>
      <vt:lpstr>récap heures pointage</vt:lpstr>
    </vt:vector>
  </TitlesOfParts>
  <Company>Groupe Electricité de Strasbourg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FREY Cédric</dc:creator>
  <cp:lastModifiedBy>lucie louis-jean</cp:lastModifiedBy>
  <cp:lastPrinted>2012-10-15T13:42:00Z</cp:lastPrinted>
  <dcterms:created xsi:type="dcterms:W3CDTF">2012-10-15T11:41:48Z</dcterms:created>
  <dcterms:modified xsi:type="dcterms:W3CDTF">2014-10-27T12:16:15Z</dcterms:modified>
</cp:coreProperties>
</file>