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actu" sheetId="1" r:id="rId1"/>
    <sheet name="Encaissements" sheetId="3" r:id="rId2"/>
    <sheet name="Feuil2" sheetId="2" r:id="rId3"/>
  </sheets>
  <externalReferences>
    <externalReference r:id="rId4"/>
  </externalReferences>
  <definedNames>
    <definedName name="_xlnm._FilterDatabase" localSheetId="1" hidden="1">Encaissements!$A$10:$O$10</definedName>
    <definedName name="Civilité">'[1]Autres données '!$D$9:$D$10</definedName>
    <definedName name="CodeClient">'[1]Adresses factu'!$A$4:$A$135</definedName>
    <definedName name="Etats1">'[1]Autres données '!$A$15:$A$19</definedName>
    <definedName name="Interlocuteur">'[1]Autres données '!$A$3:$A$5</definedName>
    <definedName name="Interlocuteurs">'[1]Autres données '!$A$3:$A$4</definedName>
    <definedName name="Taux_de_TVA">'[1]Autres données '!$A$8:$A$11</definedName>
    <definedName name="Type">'[1]Autres données '!$D$15:$D$16</definedName>
  </definedNames>
  <calcPr calcId="152511"/>
  <pivotCaches>
    <pivotCache cacheId="2" r:id="rId5"/>
  </pivotCaches>
</workbook>
</file>

<file path=xl/calcChain.xml><?xml version="1.0" encoding="utf-8"?>
<calcChain xmlns="http://schemas.openxmlformats.org/spreadsheetml/2006/main">
  <c r="O10" i="3" l="1"/>
  <c r="O28" i="3" s="1"/>
  <c r="N10" i="3"/>
  <c r="M10" i="3"/>
  <c r="M25" i="3" s="1"/>
  <c r="L10" i="3"/>
  <c r="L26" i="3" s="1"/>
  <c r="K10" i="3"/>
  <c r="J10" i="3"/>
  <c r="J30" i="3" s="1"/>
  <c r="I10" i="3"/>
  <c r="I28" i="3" s="1"/>
  <c r="H10" i="3"/>
  <c r="G10" i="3"/>
  <c r="G22" i="3" s="1"/>
  <c r="F10" i="3"/>
  <c r="F23" i="3" s="1"/>
  <c r="E10" i="3"/>
  <c r="D10" i="3"/>
  <c r="C4" i="3"/>
  <c r="I125" i="1"/>
  <c r="G125" i="1"/>
  <c r="I124" i="1"/>
  <c r="G124" i="1"/>
  <c r="I123" i="1"/>
  <c r="G123" i="1"/>
  <c r="I122" i="1"/>
  <c r="G122" i="1"/>
  <c r="I121" i="1"/>
  <c r="G121" i="1"/>
  <c r="I120" i="1"/>
  <c r="G120" i="1"/>
  <c r="I119" i="1"/>
  <c r="G119" i="1"/>
  <c r="I118" i="1"/>
  <c r="G118" i="1"/>
  <c r="I117" i="1"/>
  <c r="G117" i="1"/>
  <c r="I116" i="1"/>
  <c r="G116" i="1"/>
  <c r="I115" i="1"/>
  <c r="G115" i="1"/>
  <c r="I114" i="1"/>
  <c r="G114" i="1"/>
  <c r="I113" i="1"/>
  <c r="G113" i="1"/>
  <c r="I112" i="1"/>
  <c r="G112" i="1"/>
  <c r="I111" i="1"/>
  <c r="G111" i="1"/>
  <c r="I110" i="1"/>
  <c r="G110" i="1"/>
  <c r="I109" i="1"/>
  <c r="G109" i="1"/>
  <c r="I108" i="1"/>
  <c r="G108" i="1"/>
  <c r="I107" i="1"/>
  <c r="G107" i="1"/>
  <c r="E106" i="1"/>
  <c r="G106" i="1" s="1"/>
  <c r="I105" i="1"/>
  <c r="G105" i="1"/>
  <c r="I104" i="1"/>
  <c r="G104" i="1"/>
  <c r="I103" i="1"/>
  <c r="G103" i="1"/>
  <c r="I102" i="1"/>
  <c r="G102" i="1"/>
  <c r="I101" i="1"/>
  <c r="G101" i="1"/>
  <c r="I100" i="1"/>
  <c r="G100" i="1"/>
  <c r="I99" i="1"/>
  <c r="G99" i="1"/>
  <c r="I98" i="1"/>
  <c r="G98" i="1"/>
  <c r="I97" i="1"/>
  <c r="G97" i="1"/>
  <c r="I96" i="1"/>
  <c r="G96" i="1"/>
  <c r="I95" i="1"/>
  <c r="G95" i="1"/>
  <c r="I94" i="1"/>
  <c r="G94" i="1"/>
  <c r="I93" i="1"/>
  <c r="G93" i="1"/>
  <c r="I92" i="1"/>
  <c r="G92" i="1"/>
  <c r="I91" i="1"/>
  <c r="G91" i="1"/>
  <c r="I90" i="1"/>
  <c r="G90" i="1"/>
  <c r="I89" i="1"/>
  <c r="G89" i="1"/>
  <c r="I88" i="1"/>
  <c r="G88" i="1"/>
  <c r="I87" i="1"/>
  <c r="G87" i="1"/>
  <c r="I86" i="1"/>
  <c r="G86" i="1"/>
  <c r="I85" i="1"/>
  <c r="G85" i="1"/>
  <c r="I84" i="1"/>
  <c r="G84" i="1"/>
  <c r="I83" i="1"/>
  <c r="G83" i="1"/>
  <c r="I82" i="1"/>
  <c r="G82" i="1"/>
  <c r="I81" i="1"/>
  <c r="G81" i="1"/>
  <c r="I80" i="1"/>
  <c r="G80" i="1"/>
  <c r="I79" i="1"/>
  <c r="G79" i="1"/>
  <c r="I78" i="1"/>
  <c r="G78" i="1"/>
  <c r="I77" i="1"/>
  <c r="G77" i="1"/>
  <c r="I76" i="1"/>
  <c r="G76" i="1"/>
  <c r="I75" i="1"/>
  <c r="G75" i="1"/>
  <c r="I74" i="1"/>
  <c r="G74" i="1"/>
  <c r="I73" i="1"/>
  <c r="G73" i="1"/>
  <c r="I72" i="1"/>
  <c r="G72" i="1"/>
  <c r="E71" i="1"/>
  <c r="I71" i="1" s="1"/>
  <c r="I70" i="1"/>
  <c r="G70" i="1"/>
  <c r="I69" i="1"/>
  <c r="G69" i="1"/>
  <c r="I68" i="1"/>
  <c r="G68" i="1"/>
  <c r="I67" i="1"/>
  <c r="G67" i="1"/>
  <c r="I66" i="1"/>
  <c r="G66" i="1"/>
  <c r="I65" i="1"/>
  <c r="G65" i="1"/>
  <c r="I64" i="1"/>
  <c r="G64" i="1"/>
  <c r="I63" i="1"/>
  <c r="G63" i="1"/>
  <c r="I62" i="1"/>
  <c r="G62" i="1"/>
  <c r="I61" i="1"/>
  <c r="G61" i="1"/>
  <c r="I60" i="1"/>
  <c r="G60" i="1"/>
  <c r="I59" i="1"/>
  <c r="G59" i="1"/>
  <c r="I58" i="1"/>
  <c r="G58" i="1"/>
  <c r="I57" i="1"/>
  <c r="G57" i="1"/>
  <c r="E57" i="1"/>
  <c r="I56" i="1"/>
  <c r="G56" i="1"/>
  <c r="I55" i="1"/>
  <c r="G55" i="1"/>
  <c r="I54" i="1"/>
  <c r="G54" i="1"/>
  <c r="I53" i="1"/>
  <c r="G53" i="1"/>
  <c r="I52" i="1"/>
  <c r="G52" i="1"/>
  <c r="I51" i="1"/>
  <c r="I50" i="1"/>
  <c r="G50" i="1"/>
  <c r="I49" i="1"/>
  <c r="G49" i="1"/>
  <c r="I48" i="1"/>
  <c r="G48" i="1"/>
  <c r="I47" i="1"/>
  <c r="G47" i="1"/>
  <c r="I46" i="1"/>
  <c r="G46" i="1"/>
  <c r="I45" i="1"/>
  <c r="G45" i="1"/>
  <c r="I44" i="1"/>
  <c r="G44" i="1"/>
  <c r="I43" i="1"/>
  <c r="G43" i="1"/>
  <c r="I42" i="1"/>
  <c r="G42" i="1"/>
  <c r="I41" i="1"/>
  <c r="G41" i="1"/>
  <c r="I40" i="1"/>
  <c r="G40" i="1"/>
  <c r="I39" i="1"/>
  <c r="G39" i="1"/>
  <c r="I38" i="1"/>
  <c r="G38" i="1"/>
  <c r="I37" i="1"/>
  <c r="G37" i="1"/>
  <c r="I36" i="1"/>
  <c r="G36" i="1"/>
  <c r="I35" i="1"/>
  <c r="G35" i="1"/>
  <c r="I34" i="1"/>
  <c r="G34" i="1"/>
  <c r="I33" i="1"/>
  <c r="G33" i="1"/>
  <c r="I32" i="1"/>
  <c r="G32" i="1"/>
  <c r="I31" i="1"/>
  <c r="G31" i="1"/>
  <c r="I30" i="1"/>
  <c r="G30" i="1"/>
  <c r="I29" i="1"/>
  <c r="G29" i="1"/>
  <c r="I28" i="1"/>
  <c r="G28" i="1"/>
  <c r="I27" i="1"/>
  <c r="G27" i="1"/>
  <c r="I26" i="1"/>
  <c r="G26" i="1"/>
  <c r="I25" i="1"/>
  <c r="G25" i="1"/>
  <c r="I24" i="1"/>
  <c r="G24" i="1"/>
  <c r="I23" i="1"/>
  <c r="G23" i="1"/>
  <c r="I22" i="1"/>
  <c r="G22" i="1"/>
  <c r="I21" i="1"/>
  <c r="G21" i="1"/>
  <c r="I20" i="1"/>
  <c r="G20" i="1"/>
  <c r="I19" i="1"/>
  <c r="G19" i="1"/>
  <c r="I18" i="1"/>
  <c r="G18" i="1"/>
  <c r="I17" i="1"/>
  <c r="G17" i="1"/>
  <c r="I16" i="1"/>
  <c r="G16" i="1"/>
  <c r="I15" i="1"/>
  <c r="G15" i="1"/>
  <c r="I14" i="1"/>
  <c r="G14" i="1"/>
  <c r="I13" i="1"/>
  <c r="G13" i="1"/>
  <c r="I12" i="1"/>
  <c r="G12" i="1"/>
  <c r="I11" i="1"/>
  <c r="G11" i="1"/>
  <c r="I10" i="1"/>
  <c r="G10" i="1"/>
  <c r="I9" i="1"/>
  <c r="G9" i="1"/>
  <c r="I8" i="1"/>
  <c r="G8" i="1"/>
  <c r="I7" i="1"/>
  <c r="G7" i="1"/>
  <c r="I6" i="1"/>
  <c r="G6" i="1"/>
  <c r="I5" i="1"/>
  <c r="G5" i="1"/>
  <c r="I4" i="1"/>
  <c r="G4" i="1"/>
  <c r="I3" i="1"/>
  <c r="G3" i="1"/>
  <c r="I2" i="1"/>
  <c r="G2" i="1"/>
  <c r="C125" i="1"/>
  <c r="D125" i="1" s="1"/>
  <c r="C124" i="1"/>
  <c r="D124" i="1" s="1"/>
  <c r="D123" i="1"/>
  <c r="C123" i="1"/>
  <c r="C122" i="1"/>
  <c r="D122" i="1" s="1"/>
  <c r="C121" i="1"/>
  <c r="D121" i="1" s="1"/>
  <c r="D120" i="1"/>
  <c r="C120" i="1"/>
  <c r="C119" i="1"/>
  <c r="D119" i="1" s="1"/>
  <c r="C118" i="1"/>
  <c r="D118" i="1" s="1"/>
  <c r="D117" i="1"/>
  <c r="C117" i="1"/>
  <c r="C116" i="1"/>
  <c r="D116" i="1" s="1"/>
  <c r="C115" i="1"/>
  <c r="D115" i="1" s="1"/>
  <c r="D114" i="1"/>
  <c r="C114" i="1"/>
  <c r="C113" i="1"/>
  <c r="D113" i="1" s="1"/>
  <c r="C112" i="1"/>
  <c r="D112" i="1" s="1"/>
  <c r="D111" i="1"/>
  <c r="C111" i="1"/>
  <c r="C110" i="1"/>
  <c r="D110" i="1" s="1"/>
  <c r="C109" i="1"/>
  <c r="D109" i="1" s="1"/>
  <c r="D108" i="1"/>
  <c r="C108" i="1"/>
  <c r="C107" i="1"/>
  <c r="D107" i="1" s="1"/>
  <c r="C106" i="1"/>
  <c r="D106" i="1" s="1"/>
  <c r="D105" i="1"/>
  <c r="C105" i="1"/>
  <c r="C104" i="1"/>
  <c r="D104" i="1" s="1"/>
  <c r="C103" i="1"/>
  <c r="D103" i="1" s="1"/>
  <c r="D102" i="1"/>
  <c r="C102" i="1"/>
  <c r="C101" i="1"/>
  <c r="D101" i="1" s="1"/>
  <c r="C100" i="1"/>
  <c r="D100" i="1" s="1"/>
  <c r="D99" i="1"/>
  <c r="C99" i="1"/>
  <c r="C98" i="1"/>
  <c r="D98" i="1" s="1"/>
  <c r="C97" i="1"/>
  <c r="D97" i="1" s="1"/>
  <c r="D96" i="1"/>
  <c r="C96" i="1"/>
  <c r="C95" i="1"/>
  <c r="D95" i="1" s="1"/>
  <c r="C94" i="1"/>
  <c r="D94" i="1" s="1"/>
  <c r="D93" i="1"/>
  <c r="C93" i="1"/>
  <c r="C92" i="1"/>
  <c r="D92" i="1" s="1"/>
  <c r="C91" i="1"/>
  <c r="D91" i="1" s="1"/>
  <c r="D90" i="1"/>
  <c r="C90" i="1"/>
  <c r="C89" i="1"/>
  <c r="D89" i="1" s="1"/>
  <c r="C88" i="1"/>
  <c r="D88" i="1" s="1"/>
  <c r="D87" i="1"/>
  <c r="C87" i="1"/>
  <c r="C86" i="1"/>
  <c r="D86" i="1" s="1"/>
  <c r="C85" i="1"/>
  <c r="D85" i="1" s="1"/>
  <c r="D84" i="1"/>
  <c r="C84" i="1"/>
  <c r="C83" i="1"/>
  <c r="D83" i="1" s="1"/>
  <c r="C82" i="1"/>
  <c r="D82" i="1" s="1"/>
  <c r="D81" i="1"/>
  <c r="C81" i="1"/>
  <c r="C80" i="1"/>
  <c r="D80" i="1" s="1"/>
  <c r="C79" i="1"/>
  <c r="D79" i="1" s="1"/>
  <c r="D78" i="1"/>
  <c r="C78" i="1"/>
  <c r="C77" i="1"/>
  <c r="D77" i="1" s="1"/>
  <c r="C76" i="1"/>
  <c r="D76" i="1" s="1"/>
  <c r="D75" i="1"/>
  <c r="C75" i="1"/>
  <c r="C74" i="1"/>
  <c r="D74" i="1" s="1"/>
  <c r="C73" i="1"/>
  <c r="D73" i="1" s="1"/>
  <c r="D72" i="1"/>
  <c r="C72" i="1"/>
  <c r="C71" i="1"/>
  <c r="D71" i="1" s="1"/>
  <c r="C70" i="1"/>
  <c r="D70" i="1" s="1"/>
  <c r="D69" i="1"/>
  <c r="C69" i="1"/>
  <c r="C68" i="1"/>
  <c r="D68" i="1" s="1"/>
  <c r="C67" i="1"/>
  <c r="D67" i="1" s="1"/>
  <c r="D66" i="1"/>
  <c r="C66" i="1"/>
  <c r="C65" i="1"/>
  <c r="D65" i="1" s="1"/>
  <c r="C64" i="1"/>
  <c r="D64" i="1" s="1"/>
  <c r="D63" i="1"/>
  <c r="C63" i="1"/>
  <c r="C62" i="1"/>
  <c r="D62" i="1" s="1"/>
  <c r="C61" i="1"/>
  <c r="D61" i="1" s="1"/>
  <c r="D60" i="1"/>
  <c r="C60" i="1"/>
  <c r="C59" i="1"/>
  <c r="D59" i="1" s="1"/>
  <c r="C58" i="1"/>
  <c r="D58" i="1" s="1"/>
  <c r="D57" i="1"/>
  <c r="C57" i="1"/>
  <c r="C56" i="1"/>
  <c r="D56" i="1" s="1"/>
  <c r="C55" i="1"/>
  <c r="D55" i="1" s="1"/>
  <c r="D54" i="1"/>
  <c r="C54" i="1"/>
  <c r="C53" i="1"/>
  <c r="D53" i="1" s="1"/>
  <c r="C52" i="1"/>
  <c r="D52" i="1" s="1"/>
  <c r="D51" i="1"/>
  <c r="C51" i="1"/>
  <c r="C50" i="1"/>
  <c r="D50" i="1" s="1"/>
  <c r="C49" i="1"/>
  <c r="D49" i="1" s="1"/>
  <c r="D48" i="1"/>
  <c r="C48" i="1"/>
  <c r="C47" i="1"/>
  <c r="D47" i="1" s="1"/>
  <c r="C46" i="1"/>
  <c r="D46" i="1" s="1"/>
  <c r="D45" i="1"/>
  <c r="C45" i="1"/>
  <c r="C44" i="1"/>
  <c r="D44" i="1" s="1"/>
  <c r="C43" i="1"/>
  <c r="D43" i="1" s="1"/>
  <c r="D42" i="1"/>
  <c r="C42" i="1"/>
  <c r="C41" i="1"/>
  <c r="D41" i="1" s="1"/>
  <c r="C40" i="1"/>
  <c r="D40" i="1" s="1"/>
  <c r="D39" i="1"/>
  <c r="C39" i="1"/>
  <c r="C38" i="1"/>
  <c r="D38" i="1" s="1"/>
  <c r="C37" i="1"/>
  <c r="D37" i="1" s="1"/>
  <c r="D36" i="1"/>
  <c r="C36" i="1"/>
  <c r="C35" i="1"/>
  <c r="D35" i="1" s="1"/>
  <c r="C34" i="1"/>
  <c r="D34" i="1" s="1"/>
  <c r="D33" i="1"/>
  <c r="C33" i="1"/>
  <c r="C32" i="1"/>
  <c r="D32" i="1" s="1"/>
  <c r="C31" i="1"/>
  <c r="D31" i="1" s="1"/>
  <c r="D30" i="1"/>
  <c r="C30" i="1"/>
  <c r="C29" i="1"/>
  <c r="D29" i="1" s="1"/>
  <c r="C28" i="1"/>
  <c r="D28" i="1" s="1"/>
  <c r="D27" i="1"/>
  <c r="C27" i="1"/>
  <c r="C26" i="1"/>
  <c r="D26" i="1" s="1"/>
  <c r="C25" i="1"/>
  <c r="D25" i="1" s="1"/>
  <c r="D24" i="1"/>
  <c r="C24" i="1"/>
  <c r="C23" i="1"/>
  <c r="D23" i="1" s="1"/>
  <c r="C22" i="1"/>
  <c r="D22" i="1" s="1"/>
  <c r="D21" i="1"/>
  <c r="C21" i="1"/>
  <c r="C20" i="1"/>
  <c r="D20" i="1" s="1"/>
  <c r="C19" i="1"/>
  <c r="D19" i="1" s="1"/>
  <c r="D18" i="1"/>
  <c r="C18" i="1"/>
  <c r="C17" i="1"/>
  <c r="D17" i="1" s="1"/>
  <c r="C16" i="1"/>
  <c r="D16" i="1" s="1"/>
  <c r="D15" i="1"/>
  <c r="C15" i="1"/>
  <c r="C14" i="1"/>
  <c r="D14" i="1" s="1"/>
  <c r="C13" i="1"/>
  <c r="D13" i="1" s="1"/>
  <c r="D12" i="1"/>
  <c r="C12" i="1"/>
  <c r="C11" i="1"/>
  <c r="D11" i="1" s="1"/>
  <c r="C10" i="1"/>
  <c r="D10" i="1" s="1"/>
  <c r="D9" i="1"/>
  <c r="C9" i="1"/>
  <c r="C8" i="1"/>
  <c r="D8" i="1" s="1"/>
  <c r="C7" i="1"/>
  <c r="D7" i="1" s="1"/>
  <c r="D6" i="1"/>
  <c r="C6" i="1"/>
  <c r="C5" i="1"/>
  <c r="D5" i="1" s="1"/>
  <c r="C4" i="1"/>
  <c r="D4" i="1" s="1"/>
  <c r="D3" i="1"/>
  <c r="C3" i="1"/>
  <c r="C2" i="1"/>
  <c r="D2" i="1" s="1"/>
  <c r="D89" i="3" l="1"/>
  <c r="D86" i="3"/>
  <c r="D83" i="3"/>
  <c r="D80" i="3"/>
  <c r="D77" i="3"/>
  <c r="D88" i="3"/>
  <c r="D85" i="3"/>
  <c r="D82" i="3"/>
  <c r="D79" i="3"/>
  <c r="D87" i="3"/>
  <c r="D84" i="3"/>
  <c r="D81" i="3"/>
  <c r="D78" i="3"/>
  <c r="D75" i="3"/>
  <c r="D72" i="3"/>
  <c r="D76" i="3"/>
  <c r="D74" i="3"/>
  <c r="D73" i="3"/>
  <c r="D70" i="3"/>
  <c r="D67" i="3"/>
  <c r="D64" i="3"/>
  <c r="D61" i="3"/>
  <c r="D58" i="3"/>
  <c r="D55" i="3"/>
  <c r="D69" i="3"/>
  <c r="D66" i="3"/>
  <c r="D63" i="3"/>
  <c r="D60" i="3"/>
  <c r="D57" i="3"/>
  <c r="D71" i="3"/>
  <c r="D68" i="3"/>
  <c r="D65" i="3"/>
  <c r="D62" i="3"/>
  <c r="D59" i="3"/>
  <c r="D56" i="3"/>
  <c r="D53" i="3"/>
  <c r="D50" i="3"/>
  <c r="D47" i="3"/>
  <c r="D44" i="3"/>
  <c r="D41" i="3"/>
  <c r="D54" i="3"/>
  <c r="D46" i="3"/>
  <c r="D45" i="3"/>
  <c r="D40" i="3"/>
  <c r="D37" i="3"/>
  <c r="D34" i="3"/>
  <c r="D31" i="3"/>
  <c r="D49" i="3"/>
  <c r="D48" i="3"/>
  <c r="D39" i="3"/>
  <c r="D36" i="3"/>
  <c r="D33" i="3"/>
  <c r="D52" i="3"/>
  <c r="D51" i="3"/>
  <c r="D43" i="3"/>
  <c r="D42" i="3"/>
  <c r="D38" i="3"/>
  <c r="D35" i="3"/>
  <c r="D32" i="3"/>
  <c r="D29" i="3"/>
  <c r="D26" i="3"/>
  <c r="D23" i="3"/>
  <c r="E88" i="3"/>
  <c r="E85" i="3"/>
  <c r="E82" i="3"/>
  <c r="E79" i="3"/>
  <c r="E76" i="3"/>
  <c r="E87" i="3"/>
  <c r="E84" i="3"/>
  <c r="E81" i="3"/>
  <c r="E78" i="3"/>
  <c r="E89" i="3"/>
  <c r="E86" i="3"/>
  <c r="E83" i="3"/>
  <c r="E80" i="3"/>
  <c r="E77" i="3"/>
  <c r="E74" i="3"/>
  <c r="E71" i="3"/>
  <c r="E75" i="3"/>
  <c r="E69" i="3"/>
  <c r="E66" i="3"/>
  <c r="E63" i="3"/>
  <c r="E60" i="3"/>
  <c r="E57" i="3"/>
  <c r="E68" i="3"/>
  <c r="E65" i="3"/>
  <c r="E62" i="3"/>
  <c r="E59" i="3"/>
  <c r="E73" i="3"/>
  <c r="E72" i="3"/>
  <c r="E70" i="3"/>
  <c r="E67" i="3"/>
  <c r="E64" i="3"/>
  <c r="E61" i="3"/>
  <c r="E58" i="3"/>
  <c r="E55" i="3"/>
  <c r="E52" i="3"/>
  <c r="E49" i="3"/>
  <c r="E46" i="3"/>
  <c r="E43" i="3"/>
  <c r="E56" i="3"/>
  <c r="E48" i="3"/>
  <c r="E47" i="3"/>
  <c r="E39" i="3"/>
  <c r="E36" i="3"/>
  <c r="E33" i="3"/>
  <c r="E30" i="3"/>
  <c r="E51" i="3"/>
  <c r="E50" i="3"/>
  <c r="E42" i="3"/>
  <c r="E41" i="3"/>
  <c r="E38" i="3"/>
  <c r="E35" i="3"/>
  <c r="E32" i="3"/>
  <c r="E54" i="3"/>
  <c r="E53" i="3"/>
  <c r="E45" i="3"/>
  <c r="E44" i="3"/>
  <c r="E40" i="3"/>
  <c r="E37" i="3"/>
  <c r="E34" i="3"/>
  <c r="E31" i="3"/>
  <c r="E28" i="3"/>
  <c r="E25" i="3"/>
  <c r="E22" i="3"/>
  <c r="H88" i="3"/>
  <c r="H85" i="3"/>
  <c r="H82" i="3"/>
  <c r="H79" i="3"/>
  <c r="H76" i="3"/>
  <c r="H87" i="3"/>
  <c r="H84" i="3"/>
  <c r="H81" i="3"/>
  <c r="H78" i="3"/>
  <c r="H89" i="3"/>
  <c r="H86" i="3"/>
  <c r="H83" i="3"/>
  <c r="H80" i="3"/>
  <c r="H77" i="3"/>
  <c r="H74" i="3"/>
  <c r="H71" i="3"/>
  <c r="H73" i="3"/>
  <c r="H72" i="3"/>
  <c r="H69" i="3"/>
  <c r="H66" i="3"/>
  <c r="H63" i="3"/>
  <c r="H60" i="3"/>
  <c r="H57" i="3"/>
  <c r="H75" i="3"/>
  <c r="H68" i="3"/>
  <c r="H65" i="3"/>
  <c r="H62" i="3"/>
  <c r="H59" i="3"/>
  <c r="H56" i="3"/>
  <c r="H70" i="3"/>
  <c r="H67" i="3"/>
  <c r="H64" i="3"/>
  <c r="H61" i="3"/>
  <c r="H58" i="3"/>
  <c r="H55" i="3"/>
  <c r="H52" i="3"/>
  <c r="H49" i="3"/>
  <c r="H46" i="3"/>
  <c r="H43" i="3"/>
  <c r="H54" i="3"/>
  <c r="H53" i="3"/>
  <c r="H45" i="3"/>
  <c r="H44" i="3"/>
  <c r="H39" i="3"/>
  <c r="H36" i="3"/>
  <c r="H33" i="3"/>
  <c r="H30" i="3"/>
  <c r="H48" i="3"/>
  <c r="H47" i="3"/>
  <c r="H38" i="3"/>
  <c r="H35" i="3"/>
  <c r="H32" i="3"/>
  <c r="H51" i="3"/>
  <c r="H50" i="3"/>
  <c r="H42" i="3"/>
  <c r="H41" i="3"/>
  <c r="H40" i="3"/>
  <c r="H37" i="3"/>
  <c r="H34" i="3"/>
  <c r="H31" i="3"/>
  <c r="H28" i="3"/>
  <c r="H25" i="3"/>
  <c r="H22" i="3"/>
  <c r="K88" i="3"/>
  <c r="K85" i="3"/>
  <c r="K82" i="3"/>
  <c r="K79" i="3"/>
  <c r="K76" i="3"/>
  <c r="K87" i="3"/>
  <c r="K84" i="3"/>
  <c r="K81" i="3"/>
  <c r="K78" i="3"/>
  <c r="K89" i="3"/>
  <c r="K86" i="3"/>
  <c r="K83" i="3"/>
  <c r="K80" i="3"/>
  <c r="K77" i="3"/>
  <c r="K74" i="3"/>
  <c r="K71" i="3"/>
  <c r="K70" i="3"/>
  <c r="K69" i="3"/>
  <c r="K66" i="3"/>
  <c r="K63" i="3"/>
  <c r="K60" i="3"/>
  <c r="K57" i="3"/>
  <c r="K73" i="3"/>
  <c r="K72" i="3"/>
  <c r="K68" i="3"/>
  <c r="K65" i="3"/>
  <c r="K62" i="3"/>
  <c r="K59" i="3"/>
  <c r="K56" i="3"/>
  <c r="K75" i="3"/>
  <c r="K67" i="3"/>
  <c r="K64" i="3"/>
  <c r="K61" i="3"/>
  <c r="K58" i="3"/>
  <c r="K55" i="3"/>
  <c r="K52" i="3"/>
  <c r="K49" i="3"/>
  <c r="K46" i="3"/>
  <c r="K43" i="3"/>
  <c r="K40" i="3"/>
  <c r="K51" i="3"/>
  <c r="K50" i="3"/>
  <c r="K42" i="3"/>
  <c r="K41" i="3"/>
  <c r="K39" i="3"/>
  <c r="K36" i="3"/>
  <c r="K33" i="3"/>
  <c r="K30" i="3"/>
  <c r="K54" i="3"/>
  <c r="K53" i="3"/>
  <c r="K45" i="3"/>
  <c r="K44" i="3"/>
  <c r="K38" i="3"/>
  <c r="K35" i="3"/>
  <c r="K32" i="3"/>
  <c r="K48" i="3"/>
  <c r="K47" i="3"/>
  <c r="K37" i="3"/>
  <c r="K34" i="3"/>
  <c r="K31" i="3"/>
  <c r="K28" i="3"/>
  <c r="K25" i="3"/>
  <c r="K22" i="3"/>
  <c r="N88" i="3"/>
  <c r="N85" i="3"/>
  <c r="N82" i="3"/>
  <c r="N79" i="3"/>
  <c r="N76" i="3"/>
  <c r="N87" i="3"/>
  <c r="N84" i="3"/>
  <c r="N81" i="3"/>
  <c r="N78" i="3"/>
  <c r="N89" i="3"/>
  <c r="N86" i="3"/>
  <c r="N83" i="3"/>
  <c r="N80" i="3"/>
  <c r="N77" i="3"/>
  <c r="N74" i="3"/>
  <c r="N71" i="3"/>
  <c r="N69" i="3"/>
  <c r="N66" i="3"/>
  <c r="N63" i="3"/>
  <c r="N60" i="3"/>
  <c r="N57" i="3"/>
  <c r="N54" i="3"/>
  <c r="N75" i="3"/>
  <c r="N70" i="3"/>
  <c r="N68" i="3"/>
  <c r="N65" i="3"/>
  <c r="N62" i="3"/>
  <c r="N59" i="3"/>
  <c r="N56" i="3"/>
  <c r="N73" i="3"/>
  <c r="N72" i="3"/>
  <c r="N67" i="3"/>
  <c r="N64" i="3"/>
  <c r="N61" i="3"/>
  <c r="N58" i="3"/>
  <c r="N55" i="3"/>
  <c r="N52" i="3"/>
  <c r="N49" i="3"/>
  <c r="N46" i="3"/>
  <c r="N43" i="3"/>
  <c r="N40" i="3"/>
  <c r="N48" i="3"/>
  <c r="N47" i="3"/>
  <c r="N39" i="3"/>
  <c r="N36" i="3"/>
  <c r="N33" i="3"/>
  <c r="N30" i="3"/>
  <c r="N51" i="3"/>
  <c r="N50" i="3"/>
  <c r="N42" i="3"/>
  <c r="N41" i="3"/>
  <c r="N38" i="3"/>
  <c r="N35" i="3"/>
  <c r="N32" i="3"/>
  <c r="N53" i="3"/>
  <c r="N45" i="3"/>
  <c r="N44" i="3"/>
  <c r="N37" i="3"/>
  <c r="N34" i="3"/>
  <c r="N31" i="3"/>
  <c r="N28" i="3"/>
  <c r="N25" i="3"/>
  <c r="N22" i="3"/>
  <c r="E11" i="3"/>
  <c r="H11" i="3"/>
  <c r="K11" i="3"/>
  <c r="N11" i="3"/>
  <c r="D12" i="3"/>
  <c r="G12" i="3"/>
  <c r="J12" i="3"/>
  <c r="M12" i="3"/>
  <c r="F13" i="3"/>
  <c r="I13" i="3"/>
  <c r="L13" i="3"/>
  <c r="O13" i="3"/>
  <c r="E14" i="3"/>
  <c r="H14" i="3"/>
  <c r="K14" i="3"/>
  <c r="N14" i="3"/>
  <c r="D15" i="3"/>
  <c r="G15" i="3"/>
  <c r="J15" i="3"/>
  <c r="M15" i="3"/>
  <c r="F16" i="3"/>
  <c r="I16" i="3"/>
  <c r="L16" i="3"/>
  <c r="O16" i="3"/>
  <c r="E17" i="3"/>
  <c r="H17" i="3"/>
  <c r="K17" i="3"/>
  <c r="N17" i="3"/>
  <c r="D18" i="3"/>
  <c r="G18" i="3"/>
  <c r="J18" i="3"/>
  <c r="M18" i="3"/>
  <c r="F19" i="3"/>
  <c r="I19" i="3"/>
  <c r="L19" i="3"/>
  <c r="O19" i="3"/>
  <c r="E20" i="3"/>
  <c r="H20" i="3"/>
  <c r="K20" i="3"/>
  <c r="N20" i="3"/>
  <c r="E21" i="3"/>
  <c r="J21" i="3"/>
  <c r="N21" i="3"/>
  <c r="F22" i="3"/>
  <c r="J22" i="3"/>
  <c r="O22" i="3"/>
  <c r="K23" i="3"/>
  <c r="O23" i="3"/>
  <c r="G24" i="3"/>
  <c r="K24" i="3"/>
  <c r="G25" i="3"/>
  <c r="L25" i="3"/>
  <c r="H26" i="3"/>
  <c r="D27" i="3"/>
  <c r="H27" i="3"/>
  <c r="M27" i="3"/>
  <c r="D28" i="3"/>
  <c r="K29" i="3"/>
  <c r="G30" i="3"/>
  <c r="F87" i="3"/>
  <c r="F84" i="3"/>
  <c r="F81" i="3"/>
  <c r="F78" i="3"/>
  <c r="F89" i="3"/>
  <c r="F86" i="3"/>
  <c r="F83" i="3"/>
  <c r="F80" i="3"/>
  <c r="F77" i="3"/>
  <c r="F88" i="3"/>
  <c r="F85" i="3"/>
  <c r="F82" i="3"/>
  <c r="F79" i="3"/>
  <c r="F76" i="3"/>
  <c r="F73" i="3"/>
  <c r="F68" i="3"/>
  <c r="F65" i="3"/>
  <c r="F62" i="3"/>
  <c r="F59" i="3"/>
  <c r="F56" i="3"/>
  <c r="F72" i="3"/>
  <c r="F71" i="3"/>
  <c r="F70" i="3"/>
  <c r="F67" i="3"/>
  <c r="F64" i="3"/>
  <c r="F61" i="3"/>
  <c r="F58" i="3"/>
  <c r="F75" i="3"/>
  <c r="F74" i="3"/>
  <c r="F69" i="3"/>
  <c r="F66" i="3"/>
  <c r="F63" i="3"/>
  <c r="F60" i="3"/>
  <c r="F57" i="3"/>
  <c r="F54" i="3"/>
  <c r="F51" i="3"/>
  <c r="F48" i="3"/>
  <c r="F45" i="3"/>
  <c r="F42" i="3"/>
  <c r="F50" i="3"/>
  <c r="F49" i="3"/>
  <c r="F41" i="3"/>
  <c r="F38" i="3"/>
  <c r="F35" i="3"/>
  <c r="F32" i="3"/>
  <c r="F29" i="3"/>
  <c r="F55" i="3"/>
  <c r="F53" i="3"/>
  <c r="F52" i="3"/>
  <c r="F44" i="3"/>
  <c r="F43" i="3"/>
  <c r="F40" i="3"/>
  <c r="F37" i="3"/>
  <c r="F34" i="3"/>
  <c r="F31" i="3"/>
  <c r="F47" i="3"/>
  <c r="F46" i="3"/>
  <c r="F39" i="3"/>
  <c r="F36" i="3"/>
  <c r="F33" i="3"/>
  <c r="F30" i="3"/>
  <c r="F27" i="3"/>
  <c r="F24" i="3"/>
  <c r="F21" i="3"/>
  <c r="I87" i="3"/>
  <c r="I84" i="3"/>
  <c r="I81" i="3"/>
  <c r="I78" i="3"/>
  <c r="I89" i="3"/>
  <c r="I86" i="3"/>
  <c r="I83" i="3"/>
  <c r="I80" i="3"/>
  <c r="I77" i="3"/>
  <c r="I88" i="3"/>
  <c r="I85" i="3"/>
  <c r="I82" i="3"/>
  <c r="I79" i="3"/>
  <c r="I76" i="3"/>
  <c r="I73" i="3"/>
  <c r="I70" i="3"/>
  <c r="I75" i="3"/>
  <c r="I74" i="3"/>
  <c r="I68" i="3"/>
  <c r="I65" i="3"/>
  <c r="I62" i="3"/>
  <c r="I59" i="3"/>
  <c r="I56" i="3"/>
  <c r="I67" i="3"/>
  <c r="I64" i="3"/>
  <c r="I61" i="3"/>
  <c r="I58" i="3"/>
  <c r="I72" i="3"/>
  <c r="I71" i="3"/>
  <c r="I69" i="3"/>
  <c r="I66" i="3"/>
  <c r="I63" i="3"/>
  <c r="I60" i="3"/>
  <c r="I57" i="3"/>
  <c r="I54" i="3"/>
  <c r="I51" i="3"/>
  <c r="I48" i="3"/>
  <c r="I45" i="3"/>
  <c r="I42" i="3"/>
  <c r="I55" i="3"/>
  <c r="I47" i="3"/>
  <c r="I46" i="3"/>
  <c r="I38" i="3"/>
  <c r="I35" i="3"/>
  <c r="I32" i="3"/>
  <c r="I29" i="3"/>
  <c r="I50" i="3"/>
  <c r="I49" i="3"/>
  <c r="I41" i="3"/>
  <c r="I40" i="3"/>
  <c r="I37" i="3"/>
  <c r="I34" i="3"/>
  <c r="I31" i="3"/>
  <c r="I53" i="3"/>
  <c r="I52" i="3"/>
  <c r="I44" i="3"/>
  <c r="I43" i="3"/>
  <c r="I39" i="3"/>
  <c r="I36" i="3"/>
  <c r="I33" i="3"/>
  <c r="I30" i="3"/>
  <c r="I27" i="3"/>
  <c r="I24" i="3"/>
  <c r="I21" i="3"/>
  <c r="L87" i="3"/>
  <c r="L84" i="3"/>
  <c r="L81" i="3"/>
  <c r="L78" i="3"/>
  <c r="L75" i="3"/>
  <c r="L89" i="3"/>
  <c r="L86" i="3"/>
  <c r="L83" i="3"/>
  <c r="L80" i="3"/>
  <c r="L77" i="3"/>
  <c r="L88" i="3"/>
  <c r="L85" i="3"/>
  <c r="L82" i="3"/>
  <c r="L79" i="3"/>
  <c r="L76" i="3"/>
  <c r="L73" i="3"/>
  <c r="L70" i="3"/>
  <c r="L72" i="3"/>
  <c r="L71" i="3"/>
  <c r="L68" i="3"/>
  <c r="L65" i="3"/>
  <c r="L62" i="3"/>
  <c r="L59" i="3"/>
  <c r="L56" i="3"/>
  <c r="L74" i="3"/>
  <c r="L67" i="3"/>
  <c r="L64" i="3"/>
  <c r="L61" i="3"/>
  <c r="L58" i="3"/>
  <c r="L69" i="3"/>
  <c r="L66" i="3"/>
  <c r="L63" i="3"/>
  <c r="L60" i="3"/>
  <c r="L57" i="3"/>
  <c r="L54" i="3"/>
  <c r="L51" i="3"/>
  <c r="L48" i="3"/>
  <c r="L45" i="3"/>
  <c r="L42" i="3"/>
  <c r="L53" i="3"/>
  <c r="L52" i="3"/>
  <c r="L44" i="3"/>
  <c r="L43" i="3"/>
  <c r="L38" i="3"/>
  <c r="L35" i="3"/>
  <c r="L32" i="3"/>
  <c r="L29" i="3"/>
  <c r="L47" i="3"/>
  <c r="L46" i="3"/>
  <c r="L37" i="3"/>
  <c r="L34" i="3"/>
  <c r="L31" i="3"/>
  <c r="L55" i="3"/>
  <c r="L50" i="3"/>
  <c r="L49" i="3"/>
  <c r="L41" i="3"/>
  <c r="L40" i="3"/>
  <c r="L39" i="3"/>
  <c r="L36" i="3"/>
  <c r="L33" i="3"/>
  <c r="L30" i="3"/>
  <c r="L27" i="3"/>
  <c r="L24" i="3"/>
  <c r="L21" i="3"/>
  <c r="O87" i="3"/>
  <c r="O84" i="3"/>
  <c r="O81" i="3"/>
  <c r="O78" i="3"/>
  <c r="O75" i="3"/>
  <c r="O89" i="3"/>
  <c r="O86" i="3"/>
  <c r="O83" i="3"/>
  <c r="O80" i="3"/>
  <c r="O77" i="3"/>
  <c r="O88" i="3"/>
  <c r="O85" i="3"/>
  <c r="O82" i="3"/>
  <c r="O79" i="3"/>
  <c r="O76" i="3"/>
  <c r="O73" i="3"/>
  <c r="O70" i="3"/>
  <c r="O68" i="3"/>
  <c r="O65" i="3"/>
  <c r="O62" i="3"/>
  <c r="O59" i="3"/>
  <c r="O56" i="3"/>
  <c r="O72" i="3"/>
  <c r="O71" i="3"/>
  <c r="O67" i="3"/>
  <c r="O64" i="3"/>
  <c r="O61" i="3"/>
  <c r="O58" i="3"/>
  <c r="O74" i="3"/>
  <c r="O69" i="3"/>
  <c r="O66" i="3"/>
  <c r="O63" i="3"/>
  <c r="O60" i="3"/>
  <c r="O57" i="3"/>
  <c r="O54" i="3"/>
  <c r="O51" i="3"/>
  <c r="O48" i="3"/>
  <c r="O45" i="3"/>
  <c r="O42" i="3"/>
  <c r="O50" i="3"/>
  <c r="O49" i="3"/>
  <c r="O41" i="3"/>
  <c r="O40" i="3"/>
  <c r="O38" i="3"/>
  <c r="O35" i="3"/>
  <c r="O32" i="3"/>
  <c r="O29" i="3"/>
  <c r="O55" i="3"/>
  <c r="O53" i="3"/>
  <c r="O52" i="3"/>
  <c r="O44" i="3"/>
  <c r="O43" i="3"/>
  <c r="O37" i="3"/>
  <c r="O34" i="3"/>
  <c r="O31" i="3"/>
  <c r="O47" i="3"/>
  <c r="O46" i="3"/>
  <c r="O39" i="3"/>
  <c r="O36" i="3"/>
  <c r="O33" i="3"/>
  <c r="O30" i="3"/>
  <c r="O27" i="3"/>
  <c r="O24" i="3"/>
  <c r="O21" i="3"/>
  <c r="F11" i="3"/>
  <c r="I11" i="3"/>
  <c r="L11" i="3"/>
  <c r="O11" i="3"/>
  <c r="E12" i="3"/>
  <c r="H12" i="3"/>
  <c r="K12" i="3"/>
  <c r="N12" i="3"/>
  <c r="D13" i="3"/>
  <c r="G13" i="3"/>
  <c r="J13" i="3"/>
  <c r="M13" i="3"/>
  <c r="F14" i="3"/>
  <c r="I14" i="3"/>
  <c r="L14" i="3"/>
  <c r="O14" i="3"/>
  <c r="E15" i="3"/>
  <c r="H15" i="3"/>
  <c r="K15" i="3"/>
  <c r="N15" i="3"/>
  <c r="D16" i="3"/>
  <c r="G16" i="3"/>
  <c r="J16" i="3"/>
  <c r="M16" i="3"/>
  <c r="F17" i="3"/>
  <c r="I17" i="3"/>
  <c r="L17" i="3"/>
  <c r="O17" i="3"/>
  <c r="E18" i="3"/>
  <c r="H18" i="3"/>
  <c r="K18" i="3"/>
  <c r="N18" i="3"/>
  <c r="D19" i="3"/>
  <c r="G19" i="3"/>
  <c r="J19" i="3"/>
  <c r="M19" i="3"/>
  <c r="F20" i="3"/>
  <c r="I20" i="3"/>
  <c r="L20" i="3"/>
  <c r="O20" i="3"/>
  <c r="G21" i="3"/>
  <c r="K21" i="3"/>
  <c r="L22" i="3"/>
  <c r="H23" i="3"/>
  <c r="L23" i="3"/>
  <c r="D24" i="3"/>
  <c r="H24" i="3"/>
  <c r="M24" i="3"/>
  <c r="D25" i="3"/>
  <c r="I25" i="3"/>
  <c r="E26" i="3"/>
  <c r="I26" i="3"/>
  <c r="N26" i="3"/>
  <c r="E27" i="3"/>
  <c r="J27" i="3"/>
  <c r="N27" i="3"/>
  <c r="F28" i="3"/>
  <c r="J28" i="3"/>
  <c r="E29" i="3"/>
  <c r="N29" i="3"/>
  <c r="G89" i="3"/>
  <c r="G86" i="3"/>
  <c r="G83" i="3"/>
  <c r="G80" i="3"/>
  <c r="G77" i="3"/>
  <c r="G88" i="3"/>
  <c r="G85" i="3"/>
  <c r="G82" i="3"/>
  <c r="G79" i="3"/>
  <c r="G87" i="3"/>
  <c r="G84" i="3"/>
  <c r="G81" i="3"/>
  <c r="G78" i="3"/>
  <c r="G75" i="3"/>
  <c r="G72" i="3"/>
  <c r="G71" i="3"/>
  <c r="G70" i="3"/>
  <c r="G67" i="3"/>
  <c r="G64" i="3"/>
  <c r="G61" i="3"/>
  <c r="G58" i="3"/>
  <c r="G55" i="3"/>
  <c r="G74" i="3"/>
  <c r="G73" i="3"/>
  <c r="G69" i="3"/>
  <c r="G66" i="3"/>
  <c r="G63" i="3"/>
  <c r="G60" i="3"/>
  <c r="G57" i="3"/>
  <c r="G76" i="3"/>
  <c r="G68" i="3"/>
  <c r="G65" i="3"/>
  <c r="G62" i="3"/>
  <c r="G59" i="3"/>
  <c r="G56" i="3"/>
  <c r="G53" i="3"/>
  <c r="G50" i="3"/>
  <c r="G47" i="3"/>
  <c r="G44" i="3"/>
  <c r="G41" i="3"/>
  <c r="G52" i="3"/>
  <c r="G51" i="3"/>
  <c r="G43" i="3"/>
  <c r="G42" i="3"/>
  <c r="G40" i="3"/>
  <c r="G37" i="3"/>
  <c r="G34" i="3"/>
  <c r="G31" i="3"/>
  <c r="G54" i="3"/>
  <c r="G46" i="3"/>
  <c r="G45" i="3"/>
  <c r="G39" i="3"/>
  <c r="G36" i="3"/>
  <c r="G33" i="3"/>
  <c r="G49" i="3"/>
  <c r="G48" i="3"/>
  <c r="G38" i="3"/>
  <c r="G35" i="3"/>
  <c r="G32" i="3"/>
  <c r="G29" i="3"/>
  <c r="G26" i="3"/>
  <c r="G23" i="3"/>
  <c r="J89" i="3"/>
  <c r="J86" i="3"/>
  <c r="J83" i="3"/>
  <c r="J80" i="3"/>
  <c r="J77" i="3"/>
  <c r="J88" i="3"/>
  <c r="J85" i="3"/>
  <c r="J82" i="3"/>
  <c r="J79" i="3"/>
  <c r="J87" i="3"/>
  <c r="J84" i="3"/>
  <c r="J81" i="3"/>
  <c r="J78" i="3"/>
  <c r="J75" i="3"/>
  <c r="J72" i="3"/>
  <c r="J67" i="3"/>
  <c r="J64" i="3"/>
  <c r="J61" i="3"/>
  <c r="J58" i="3"/>
  <c r="J55" i="3"/>
  <c r="J76" i="3"/>
  <c r="J71" i="3"/>
  <c r="J70" i="3"/>
  <c r="J69" i="3"/>
  <c r="J66" i="3"/>
  <c r="J63" i="3"/>
  <c r="J60" i="3"/>
  <c r="J57" i="3"/>
  <c r="J74" i="3"/>
  <c r="J73" i="3"/>
  <c r="J68" i="3"/>
  <c r="J65" i="3"/>
  <c r="J62" i="3"/>
  <c r="J59" i="3"/>
  <c r="J56" i="3"/>
  <c r="J53" i="3"/>
  <c r="J50" i="3"/>
  <c r="J47" i="3"/>
  <c r="J44" i="3"/>
  <c r="J41" i="3"/>
  <c r="J49" i="3"/>
  <c r="J48" i="3"/>
  <c r="J40" i="3"/>
  <c r="J37" i="3"/>
  <c r="J34" i="3"/>
  <c r="J31" i="3"/>
  <c r="J52" i="3"/>
  <c r="J51" i="3"/>
  <c r="J43" i="3"/>
  <c r="J42" i="3"/>
  <c r="J39" i="3"/>
  <c r="J36" i="3"/>
  <c r="J33" i="3"/>
  <c r="J54" i="3"/>
  <c r="J46" i="3"/>
  <c r="J45" i="3"/>
  <c r="J38" i="3"/>
  <c r="J35" i="3"/>
  <c r="J32" i="3"/>
  <c r="J29" i="3"/>
  <c r="J26" i="3"/>
  <c r="J23" i="3"/>
  <c r="M89" i="3"/>
  <c r="M86" i="3"/>
  <c r="M83" i="3"/>
  <c r="M80" i="3"/>
  <c r="M77" i="3"/>
  <c r="M88" i="3"/>
  <c r="M85" i="3"/>
  <c r="M82" i="3"/>
  <c r="M79" i="3"/>
  <c r="M87" i="3"/>
  <c r="M84" i="3"/>
  <c r="M81" i="3"/>
  <c r="M78" i="3"/>
  <c r="M75" i="3"/>
  <c r="M72" i="3"/>
  <c r="M76" i="3"/>
  <c r="M74" i="3"/>
  <c r="M73" i="3"/>
  <c r="M67" i="3"/>
  <c r="M64" i="3"/>
  <c r="M61" i="3"/>
  <c r="M58" i="3"/>
  <c r="M55" i="3"/>
  <c r="M69" i="3"/>
  <c r="M66" i="3"/>
  <c r="M63" i="3"/>
  <c r="M60" i="3"/>
  <c r="M57" i="3"/>
  <c r="M71" i="3"/>
  <c r="M70" i="3"/>
  <c r="M68" i="3"/>
  <c r="M65" i="3"/>
  <c r="M62" i="3"/>
  <c r="M59" i="3"/>
  <c r="M56" i="3"/>
  <c r="M53" i="3"/>
  <c r="M50" i="3"/>
  <c r="M47" i="3"/>
  <c r="M44" i="3"/>
  <c r="M41" i="3"/>
  <c r="M54" i="3"/>
  <c r="M46" i="3"/>
  <c r="M45" i="3"/>
  <c r="M37" i="3"/>
  <c r="M34" i="3"/>
  <c r="M31" i="3"/>
  <c r="M28" i="3"/>
  <c r="M49" i="3"/>
  <c r="M48" i="3"/>
  <c r="M40" i="3"/>
  <c r="M39" i="3"/>
  <c r="M36" i="3"/>
  <c r="M33" i="3"/>
  <c r="M52" i="3"/>
  <c r="M51" i="3"/>
  <c r="M43" i="3"/>
  <c r="M42" i="3"/>
  <c r="M38" i="3"/>
  <c r="M35" i="3"/>
  <c r="M32" i="3"/>
  <c r="M29" i="3"/>
  <c r="M26" i="3"/>
  <c r="M23" i="3"/>
  <c r="D11" i="3"/>
  <c r="G11" i="3"/>
  <c r="J11" i="3"/>
  <c r="M11" i="3"/>
  <c r="F12" i="3"/>
  <c r="I12" i="3"/>
  <c r="L12" i="3"/>
  <c r="O12" i="3"/>
  <c r="E13" i="3"/>
  <c r="H13" i="3"/>
  <c r="K13" i="3"/>
  <c r="N13" i="3"/>
  <c r="D14" i="3"/>
  <c r="G14" i="3"/>
  <c r="J14" i="3"/>
  <c r="M14" i="3"/>
  <c r="F15" i="3"/>
  <c r="I15" i="3"/>
  <c r="L15" i="3"/>
  <c r="O15" i="3"/>
  <c r="E16" i="3"/>
  <c r="H16" i="3"/>
  <c r="K16" i="3"/>
  <c r="N16" i="3"/>
  <c r="D17" i="3"/>
  <c r="G17" i="3"/>
  <c r="J17" i="3"/>
  <c r="M17" i="3"/>
  <c r="F18" i="3"/>
  <c r="I18" i="3"/>
  <c r="L18" i="3"/>
  <c r="O18" i="3"/>
  <c r="E19" i="3"/>
  <c r="H19" i="3"/>
  <c r="K19" i="3"/>
  <c r="N19" i="3"/>
  <c r="D20" i="3"/>
  <c r="G20" i="3"/>
  <c r="J20" i="3"/>
  <c r="M20" i="3"/>
  <c r="D21" i="3"/>
  <c r="H21" i="3"/>
  <c r="M21" i="3"/>
  <c r="D22" i="3"/>
  <c r="I22" i="3"/>
  <c r="M22" i="3"/>
  <c r="E23" i="3"/>
  <c r="I23" i="3"/>
  <c r="N23" i="3"/>
  <c r="E24" i="3"/>
  <c r="J24" i="3"/>
  <c r="N24" i="3"/>
  <c r="F25" i="3"/>
  <c r="J25" i="3"/>
  <c r="O25" i="3"/>
  <c r="F26" i="3"/>
  <c r="K26" i="3"/>
  <c r="O26" i="3"/>
  <c r="G27" i="3"/>
  <c r="K27" i="3"/>
  <c r="G28" i="3"/>
  <c r="L28" i="3"/>
  <c r="H29" i="3"/>
  <c r="D30" i="3"/>
  <c r="P30" i="3" s="1"/>
  <c r="M30" i="3"/>
  <c r="G71" i="1"/>
  <c r="I106" i="1"/>
  <c r="J4" i="3" l="1"/>
  <c r="P25" i="3"/>
  <c r="P24" i="3"/>
  <c r="O4" i="3"/>
  <c r="F4" i="3"/>
  <c r="N4" i="3"/>
  <c r="E4" i="3"/>
  <c r="P29" i="3"/>
  <c r="P38" i="3"/>
  <c r="P51" i="3"/>
  <c r="P36" i="3"/>
  <c r="P49" i="3"/>
  <c r="P37" i="3"/>
  <c r="P46" i="3"/>
  <c r="P44" i="3"/>
  <c r="P53" i="3"/>
  <c r="P62" i="3"/>
  <c r="P71" i="3"/>
  <c r="P63" i="3"/>
  <c r="P55" i="3"/>
  <c r="P64" i="3"/>
  <c r="P73" i="3"/>
  <c r="P72" i="3"/>
  <c r="P81" i="3"/>
  <c r="P79" i="3"/>
  <c r="P88" i="3"/>
  <c r="P83" i="3"/>
  <c r="P22" i="3"/>
  <c r="P21" i="3"/>
  <c r="G4" i="3"/>
  <c r="P19" i="3"/>
  <c r="P16" i="3"/>
  <c r="P13" i="3"/>
  <c r="L4" i="3"/>
  <c r="P28" i="3"/>
  <c r="P27" i="3"/>
  <c r="K4" i="3"/>
  <c r="P23" i="3"/>
  <c r="P32" i="3"/>
  <c r="P42" i="3"/>
  <c r="P52" i="3"/>
  <c r="P39" i="3"/>
  <c r="P31" i="3"/>
  <c r="P40" i="3"/>
  <c r="P54" i="3"/>
  <c r="P47" i="3"/>
  <c r="P56" i="3"/>
  <c r="P65" i="3"/>
  <c r="P57" i="3"/>
  <c r="P66" i="3"/>
  <c r="P58" i="3"/>
  <c r="P67" i="3"/>
  <c r="P74" i="3"/>
  <c r="P75" i="3"/>
  <c r="P84" i="3"/>
  <c r="P82" i="3"/>
  <c r="P77" i="3"/>
  <c r="P86" i="3"/>
  <c r="P20" i="3"/>
  <c r="P17" i="3"/>
  <c r="P14" i="3"/>
  <c r="M4" i="3"/>
  <c r="P11" i="3"/>
  <c r="D4" i="3"/>
  <c r="I4" i="3"/>
  <c r="P18" i="3"/>
  <c r="P15" i="3"/>
  <c r="P12" i="3"/>
  <c r="H4" i="3"/>
  <c r="P26" i="3"/>
  <c r="P35" i="3"/>
  <c r="P43" i="3"/>
  <c r="P33" i="3"/>
  <c r="P48" i="3"/>
  <c r="P34" i="3"/>
  <c r="P45" i="3"/>
  <c r="P41" i="3"/>
  <c r="P50" i="3"/>
  <c r="P59" i="3"/>
  <c r="P68" i="3"/>
  <c r="P60" i="3"/>
  <c r="P69" i="3"/>
  <c r="P61" i="3"/>
  <c r="P70" i="3"/>
  <c r="P76" i="3"/>
  <c r="P78" i="3"/>
  <c r="P87" i="3"/>
  <c r="P85" i="3"/>
  <c r="P80" i="3"/>
  <c r="P89" i="3"/>
</calcChain>
</file>

<file path=xl/sharedStrings.xml><?xml version="1.0" encoding="utf-8"?>
<sst xmlns="http://schemas.openxmlformats.org/spreadsheetml/2006/main" count="148" uniqueCount="101">
  <si>
    <t>Code Affaire</t>
  </si>
  <si>
    <t>ASIC1</t>
  </si>
  <si>
    <t>ADAR2</t>
  </si>
  <si>
    <t>TODD10</t>
  </si>
  <si>
    <t>TODD9</t>
  </si>
  <si>
    <t>ADBG1</t>
  </si>
  <si>
    <t>IFC4</t>
  </si>
  <si>
    <t>CGY3-1</t>
  </si>
  <si>
    <t>CITU1</t>
  </si>
  <si>
    <t>EPA1</t>
  </si>
  <si>
    <t>ADCD2</t>
  </si>
  <si>
    <t>MXW1</t>
  </si>
  <si>
    <t>EPPS2</t>
  </si>
  <si>
    <t>ADAG2</t>
  </si>
  <si>
    <t>ADCL7</t>
  </si>
  <si>
    <t>SIHE1</t>
  </si>
  <si>
    <t>ADIN6</t>
  </si>
  <si>
    <t>VINH6</t>
  </si>
  <si>
    <t>SCOR1</t>
  </si>
  <si>
    <t>ADQA1</t>
  </si>
  <si>
    <t>ADAT2</t>
  </si>
  <si>
    <t>TJV2</t>
  </si>
  <si>
    <t>ABC3</t>
  </si>
  <si>
    <t>ADTE1</t>
  </si>
  <si>
    <t>CGN1</t>
  </si>
  <si>
    <t>RATP1</t>
  </si>
  <si>
    <t>ADAT3</t>
  </si>
  <si>
    <t>ADPE1</t>
  </si>
  <si>
    <t>ADOU2</t>
  </si>
  <si>
    <t>FNTP1</t>
  </si>
  <si>
    <t>ADOU3</t>
  </si>
  <si>
    <t>CUB1</t>
  </si>
  <si>
    <t>EPPS3</t>
  </si>
  <si>
    <t>ADIN7</t>
  </si>
  <si>
    <t>RFF1</t>
  </si>
  <si>
    <t>ADNP2</t>
  </si>
  <si>
    <t>AREN4</t>
  </si>
  <si>
    <t>FNTP2</t>
  </si>
  <si>
    <t>CES MED</t>
  </si>
  <si>
    <t>ALST2</t>
  </si>
  <si>
    <t>SOL2-1</t>
  </si>
  <si>
    <t>SOL2-2</t>
  </si>
  <si>
    <t xml:space="preserve">ADAG2 </t>
  </si>
  <si>
    <t>CGY4</t>
  </si>
  <si>
    <t>DRCA2</t>
  </si>
  <si>
    <t>CG50-1</t>
  </si>
  <si>
    <t>VINH7</t>
  </si>
  <si>
    <t>VINH8</t>
  </si>
  <si>
    <t>RESA1</t>
  </si>
  <si>
    <t>ADRP7</t>
  </si>
  <si>
    <t>GIBR1</t>
  </si>
  <si>
    <t>AREN5</t>
  </si>
  <si>
    <t>MEDDE2</t>
  </si>
  <si>
    <t>AFD1</t>
  </si>
  <si>
    <t>CESTU1-16</t>
  </si>
  <si>
    <t>CESTU1-17</t>
  </si>
  <si>
    <t>CESTU1-18</t>
  </si>
  <si>
    <t>ECOE1</t>
  </si>
  <si>
    <t>VINH9</t>
  </si>
  <si>
    <t>TODD12</t>
  </si>
  <si>
    <t>TOLS1</t>
  </si>
  <si>
    <t>CF BB</t>
  </si>
  <si>
    <t>NM1-2</t>
  </si>
  <si>
    <t>TODD11</t>
  </si>
  <si>
    <t>Loc OS1</t>
  </si>
  <si>
    <t>USH1</t>
  </si>
  <si>
    <t>EPPS3-2</t>
  </si>
  <si>
    <t>EPPS3-3</t>
  </si>
  <si>
    <t>OMEX1</t>
  </si>
  <si>
    <t>ADPE2</t>
  </si>
  <si>
    <t>ADAG3
ADAG4</t>
  </si>
  <si>
    <t>ADRP9</t>
  </si>
  <si>
    <t>ADRA2</t>
  </si>
  <si>
    <t>ASF1</t>
  </si>
  <si>
    <t>TODD13</t>
  </si>
  <si>
    <t>OECO1</t>
  </si>
  <si>
    <t>ADQA3</t>
  </si>
  <si>
    <t>ADQA2</t>
  </si>
  <si>
    <t>Date</t>
  </si>
  <si>
    <t>Échéance</t>
  </si>
  <si>
    <t>N°mois échéance</t>
  </si>
  <si>
    <t>Montant HT</t>
  </si>
  <si>
    <t xml:space="preserve">Taux TVA </t>
  </si>
  <si>
    <t>Montant TVA</t>
  </si>
  <si>
    <t xml:space="preserve">Acompte </t>
  </si>
  <si>
    <t xml:space="preserve">Montant TTC </t>
  </si>
  <si>
    <t xml:space="preserve">PREVISIONNEL DES ENCAISSEMENTS </t>
  </si>
  <si>
    <t>Encaissements prévu</t>
  </si>
  <si>
    <t>Client</t>
  </si>
  <si>
    <t>Cde aff</t>
  </si>
  <si>
    <t>RETARD 2014</t>
  </si>
  <si>
    <t xml:space="preserve">SOMME </t>
  </si>
  <si>
    <t xml:space="preserve"> </t>
  </si>
  <si>
    <t>Tranches</t>
  </si>
  <si>
    <t>Nombre de Différence</t>
  </si>
  <si>
    <t>(vide)</t>
  </si>
  <si>
    <t>5 - Après 2 mois</t>
  </si>
  <si>
    <t>4 - Entre 1 et 2 mois</t>
  </si>
  <si>
    <t>3 - Entre 10 et 30js</t>
  </si>
  <si>
    <t>2 - Dans les 10js</t>
  </si>
  <si>
    <t>1 - Avant 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</si>
</sst>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d\-mmm\-yy;@"/>
    <numFmt numFmtId="165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99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top"/>
    </xf>
    <xf numFmtId="0" fontId="0" fillId="4" borderId="2" xfId="0" applyFill="1" applyBorder="1" applyAlignment="1">
      <alignment vertical="top"/>
    </xf>
    <xf numFmtId="0" fontId="0" fillId="4" borderId="2" xfId="0" applyFill="1" applyBorder="1" applyAlignment="1">
      <alignment vertical="top" wrapText="1"/>
    </xf>
    <xf numFmtId="0" fontId="0" fillId="4" borderId="0" xfId="0" applyFill="1"/>
    <xf numFmtId="164" fontId="2" fillId="2" borderId="1" xfId="0" applyNumberFormat="1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 applyProtection="1">
      <alignment vertical="top"/>
    </xf>
    <xf numFmtId="164" fontId="0" fillId="4" borderId="2" xfId="0" applyNumberFormat="1" applyFill="1" applyBorder="1" applyAlignment="1">
      <alignment vertical="top"/>
    </xf>
    <xf numFmtId="164" fontId="0" fillId="4" borderId="2" xfId="0" applyNumberFormat="1" applyFill="1" applyBorder="1" applyAlignment="1">
      <alignment vertical="top" wrapText="1"/>
    </xf>
    <xf numFmtId="164" fontId="0" fillId="4" borderId="0" xfId="0" applyNumberFormat="1" applyFill="1"/>
    <xf numFmtId="164" fontId="0" fillId="3" borderId="2" xfId="0" applyNumberFormat="1" applyFill="1" applyBorder="1" applyAlignment="1" applyProtection="1">
      <alignment horizontal="right" vertical="top"/>
    </xf>
    <xf numFmtId="164" fontId="0" fillId="0" borderId="2" xfId="0" applyNumberFormat="1" applyFill="1" applyBorder="1" applyAlignment="1">
      <alignment vertical="top"/>
    </xf>
    <xf numFmtId="164" fontId="0" fillId="0" borderId="2" xfId="0" applyNumberFormat="1" applyFill="1" applyBorder="1" applyAlignment="1">
      <alignment horizontal="right" vertical="top"/>
    </xf>
    <xf numFmtId="164" fontId="0" fillId="0" borderId="0" xfId="0" applyNumberFormat="1" applyFill="1"/>
    <xf numFmtId="2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3" fontId="0" fillId="3" borderId="2" xfId="1" applyFont="1" applyFill="1" applyBorder="1" applyAlignment="1" applyProtection="1">
      <alignment vertical="top"/>
    </xf>
    <xf numFmtId="10" fontId="0" fillId="3" borderId="2" xfId="0" applyNumberFormat="1" applyFill="1" applyBorder="1" applyAlignment="1" applyProtection="1">
      <alignment vertical="top"/>
    </xf>
    <xf numFmtId="43" fontId="0" fillId="4" borderId="2" xfId="1" applyFont="1" applyFill="1" applyBorder="1" applyAlignment="1">
      <alignment vertical="top"/>
    </xf>
    <xf numFmtId="10" fontId="0" fillId="0" borderId="2" xfId="0" applyNumberFormat="1" applyFill="1" applyBorder="1" applyAlignment="1">
      <alignment vertical="top"/>
    </xf>
    <xf numFmtId="43" fontId="0" fillId="0" borderId="2" xfId="1" applyFont="1" applyFill="1" applyBorder="1" applyAlignment="1">
      <alignment vertical="top"/>
    </xf>
    <xf numFmtId="43" fontId="0" fillId="4" borderId="2" xfId="1" applyFont="1" applyFill="1" applyBorder="1" applyAlignment="1">
      <alignment vertical="top" wrapText="1"/>
    </xf>
    <xf numFmtId="10" fontId="0" fillId="0" borderId="2" xfId="0" applyNumberFormat="1" applyFill="1" applyBorder="1" applyAlignment="1">
      <alignment vertical="top" wrapText="1"/>
    </xf>
    <xf numFmtId="43" fontId="0" fillId="0" borderId="2" xfId="1" applyFont="1" applyFill="1" applyBorder="1" applyAlignment="1">
      <alignment vertical="top" wrapText="1"/>
    </xf>
    <xf numFmtId="2" fontId="0" fillId="4" borderId="0" xfId="0" applyNumberFormat="1" applyFill="1"/>
    <xf numFmtId="10" fontId="0" fillId="0" borderId="0" xfId="0" applyNumberFormat="1" applyFill="1"/>
    <xf numFmtId="2" fontId="0" fillId="0" borderId="0" xfId="0" applyNumberFormat="1" applyFill="1"/>
    <xf numFmtId="0" fontId="4" fillId="2" borderId="3" xfId="0" applyFont="1" applyFill="1" applyBorder="1"/>
    <xf numFmtId="0" fontId="0" fillId="0" borderId="0" xfId="0" applyFill="1"/>
    <xf numFmtId="14" fontId="0" fillId="0" borderId="0" xfId="0" applyNumberFormat="1"/>
    <xf numFmtId="0" fontId="0" fillId="5" borderId="4" xfId="0" applyFill="1" applyBorder="1"/>
    <xf numFmtId="0" fontId="0" fillId="5" borderId="5" xfId="0" applyFill="1" applyBorder="1"/>
    <xf numFmtId="165" fontId="0" fillId="5" borderId="6" xfId="1" applyNumberFormat="1" applyFont="1" applyFill="1" applyBorder="1"/>
    <xf numFmtId="0" fontId="0" fillId="5" borderId="7" xfId="0" applyFill="1" applyBorder="1"/>
    <xf numFmtId="0" fontId="0" fillId="0" borderId="0" xfId="0" applyFill="1" applyBorder="1"/>
    <xf numFmtId="165" fontId="0" fillId="0" borderId="0" xfId="1" applyNumberFormat="1" applyFont="1" applyFill="1" applyBorder="1"/>
    <xf numFmtId="0" fontId="5" fillId="0" borderId="0" xfId="0" applyFont="1" applyFill="1" applyBorder="1"/>
    <xf numFmtId="165" fontId="5" fillId="0" borderId="0" xfId="1" applyNumberFormat="1" applyFont="1" applyFill="1" applyBorder="1"/>
    <xf numFmtId="0" fontId="0" fillId="0" borderId="0" xfId="0" applyBorder="1"/>
    <xf numFmtId="165" fontId="0" fillId="0" borderId="0" xfId="0" applyNumberFormat="1" applyFill="1" applyBorder="1"/>
    <xf numFmtId="0" fontId="3" fillId="0" borderId="4" xfId="0" applyFont="1" applyBorder="1"/>
    <xf numFmtId="0" fontId="3" fillId="0" borderId="7" xfId="0" applyFont="1" applyFill="1" applyBorder="1"/>
    <xf numFmtId="2" fontId="2" fillId="2" borderId="5" xfId="0" applyNumberFormat="1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/>
    </xf>
    <xf numFmtId="0" fontId="3" fillId="0" borderId="8" xfId="0" applyFont="1" applyBorder="1"/>
    <xf numFmtId="0" fontId="3" fillId="0" borderId="0" xfId="0" applyFont="1"/>
    <xf numFmtId="0" fontId="0" fillId="0" borderId="3" xfId="0" applyBorder="1"/>
    <xf numFmtId="0" fontId="0" fillId="4" borderId="9" xfId="0" applyFill="1" applyBorder="1"/>
    <xf numFmtId="43" fontId="0" fillId="0" borderId="9" xfId="1" applyFont="1" applyFill="1" applyBorder="1"/>
    <xf numFmtId="43" fontId="0" fillId="0" borderId="10" xfId="1" applyFont="1" applyFill="1" applyBorder="1"/>
    <xf numFmtId="43" fontId="0" fillId="4" borderId="2" xfId="0" applyNumberFormat="1" applyFill="1" applyBorder="1"/>
    <xf numFmtId="0" fontId="0" fillId="4" borderId="9" xfId="0" applyFill="1" applyBorder="1" applyAlignment="1">
      <alignment vertical="top"/>
    </xf>
    <xf numFmtId="43" fontId="0" fillId="0" borderId="9" xfId="1" applyFont="1" applyFill="1" applyBorder="1" applyAlignment="1">
      <alignment vertical="top"/>
    </xf>
    <xf numFmtId="43" fontId="0" fillId="0" borderId="2" xfId="1" applyFont="1" applyFill="1" applyBorder="1"/>
    <xf numFmtId="0" fontId="0" fillId="0" borderId="11" xfId="0" applyBorder="1"/>
    <xf numFmtId="0" fontId="0" fillId="4" borderId="11" xfId="0" applyFill="1" applyBorder="1"/>
    <xf numFmtId="0" fontId="0" fillId="4" borderId="3" xfId="0" applyFill="1" applyBorder="1"/>
    <xf numFmtId="0" fontId="0" fillId="4" borderId="3" xfId="0" applyFill="1" applyBorder="1" applyAlignment="1">
      <alignment vertical="top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 Excel Forum.xlsx]Encaissements!Tableau croisé dynamique11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de Différence par Tranches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37669448885784773"/>
          <c:y val="0.18512906538856555"/>
          <c:w val="0.59607241578993642"/>
          <c:h val="0.7476295789113318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Encaissements!$D$93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Encaissements!$C$94:$C$99</c:f>
              <c:strCache>
                <c:ptCount val="6"/>
                <c:pt idx="0">
                  <c:v>(vide)</c:v>
                </c:pt>
                <c:pt idx="1">
                  <c:v>5 - Après 2 mois</c:v>
                </c:pt>
                <c:pt idx="2">
                  <c:v>4 - Entre 1 et 2 mois</c:v>
                </c:pt>
                <c:pt idx="3">
                  <c:v>3 - Entre 10 et 30js</c:v>
                </c:pt>
                <c:pt idx="4">
                  <c:v>2 - Dans les 10js</c:v>
                </c:pt>
                <c:pt idx="5">
                  <c:v>1 - Avant échéance</c:v>
                </c:pt>
              </c:strCache>
            </c:strRef>
          </c:cat>
          <c:val>
            <c:numRef>
              <c:f>Encaissements!$D$94:$D$99</c:f>
              <c:numCache>
                <c:formatCode>General</c:formatCode>
                <c:ptCount val="6"/>
                <c:pt idx="0">
                  <c:v>22</c:v>
                </c:pt>
                <c:pt idx="1">
                  <c:v>2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  <c:pt idx="5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8486600"/>
        <c:axId val="388486992"/>
      </c:barChart>
      <c:catAx>
        <c:axId val="3884866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8486992"/>
        <c:crosses val="autoZero"/>
        <c:auto val="1"/>
        <c:lblAlgn val="ctr"/>
        <c:lblOffset val="100"/>
        <c:noMultiLvlLbl val="0"/>
      </c:catAx>
      <c:valAx>
        <c:axId val="38848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8486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484909</xdr:colOff>
      <xdr:row>91</xdr:row>
      <xdr:rowOff>155863</xdr:rowOff>
    </xdr:from>
    <xdr:to>
      <xdr:col>12</xdr:col>
      <xdr:colOff>51954</xdr:colOff>
      <xdr:row>114</xdr:row>
      <xdr:rowOff>155863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Ornella\Desktop\Facturation%202015\EDITION%20Factures%20-%20Pr&#233;vi%20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ses factu"/>
      <sheetName val="Demandes d'avances"/>
      <sheetName val="Factures"/>
      <sheetName val="Avoirs"/>
      <sheetName val="Encaissements"/>
      <sheetName val="Prévi"/>
      <sheetName val="Contacts Clt-Partenaires"/>
      <sheetName val="Gestion Partenariats"/>
      <sheetName val="Autres données "/>
      <sheetName val="Encaissements (2)"/>
    </sheetNames>
    <sheetDataSet>
      <sheetData sheetId="0">
        <row r="4">
          <cell r="A4" t="str">
            <v>ABC</v>
          </cell>
        </row>
        <row r="5">
          <cell r="A5" t="str">
            <v xml:space="preserve">ADEME Angers </v>
          </cell>
        </row>
        <row r="6">
          <cell r="A6" t="str">
            <v xml:space="preserve">ADEME Bourgogne </v>
          </cell>
        </row>
        <row r="7">
          <cell r="A7" t="str">
            <v xml:space="preserve">ADEME IDF </v>
          </cell>
        </row>
        <row r="8">
          <cell r="A8" t="str">
            <v xml:space="preserve">ADEME Paris </v>
          </cell>
        </row>
        <row r="9">
          <cell r="A9" t="str">
            <v>AFD</v>
          </cell>
        </row>
        <row r="10">
          <cell r="A10" t="str">
            <v>AGROPARITECH</v>
          </cell>
        </row>
        <row r="11">
          <cell r="A11" t="str">
            <v>ALSTOM</v>
          </cell>
        </row>
        <row r="12">
          <cell r="A12" t="str">
            <v>ARENE Leclerc</v>
          </cell>
        </row>
        <row r="13">
          <cell r="A13" t="str">
            <v>ARENE Suffren</v>
          </cell>
        </row>
        <row r="14">
          <cell r="A14" t="str">
            <v>ASICEN</v>
          </cell>
        </row>
        <row r="15">
          <cell r="A15" t="str">
            <v>CG NORD</v>
          </cell>
        </row>
        <row r="16">
          <cell r="A16" t="str">
            <v>CG YVELINES</v>
          </cell>
        </row>
        <row r="17">
          <cell r="A17" t="str">
            <v>CG50</v>
          </cell>
        </row>
        <row r="18">
          <cell r="A18" t="str">
            <v>CIUP</v>
          </cell>
        </row>
        <row r="19">
          <cell r="A19" t="str">
            <v>CUB</v>
          </cell>
        </row>
        <row r="20">
          <cell r="A20" t="str">
            <v xml:space="preserve">DREAL </v>
          </cell>
        </row>
        <row r="21">
          <cell r="A21" t="str">
            <v>DREAL FACTU</v>
          </cell>
        </row>
        <row r="22">
          <cell r="A22" t="str">
            <v>ENVIROCONSULT</v>
          </cell>
        </row>
        <row r="23">
          <cell r="A23" t="str">
            <v>EPAURIF</v>
          </cell>
        </row>
        <row r="24">
          <cell r="A24" t="str">
            <v>EPPS</v>
          </cell>
        </row>
        <row r="25">
          <cell r="A25" t="str">
            <v>EUREVAL LYON</v>
          </cell>
        </row>
        <row r="26">
          <cell r="A26" t="str">
            <v>EXOSYS</v>
          </cell>
        </row>
        <row r="27">
          <cell r="A27" t="str">
            <v>FNTP</v>
          </cell>
        </row>
        <row r="28">
          <cell r="A28" t="str">
            <v>GIP</v>
          </cell>
        </row>
        <row r="29">
          <cell r="A29" t="str">
            <v>HESPUL</v>
          </cell>
        </row>
        <row r="30">
          <cell r="A30" t="str">
            <v>HUMAN DYNAMICS</v>
          </cell>
        </row>
        <row r="31">
          <cell r="A31" t="str">
            <v>IFC</v>
          </cell>
        </row>
        <row r="32">
          <cell r="A32" t="str">
            <v>MEDDE2</v>
          </cell>
        </row>
        <row r="33">
          <cell r="A33" t="str">
            <v>PLANETE PUBLIQUE</v>
          </cell>
        </row>
        <row r="34">
          <cell r="A34" t="str">
            <v>QUADRANT</v>
          </cell>
        </row>
        <row r="35">
          <cell r="A35" t="str">
            <v>RATP/SEDP</v>
          </cell>
        </row>
        <row r="36">
          <cell r="A36" t="str">
            <v>RENAULT</v>
          </cell>
        </row>
        <row r="37">
          <cell r="A37" t="str">
            <v xml:space="preserve">SCORE </v>
          </cell>
        </row>
        <row r="38">
          <cell r="A38" t="str">
            <v>SIDIESE</v>
          </cell>
        </row>
        <row r="39">
          <cell r="A39" t="str">
            <v>SOLUCOM</v>
          </cell>
        </row>
        <row r="40">
          <cell r="A40" t="str">
            <v>SYSTRA</v>
          </cell>
        </row>
        <row r="41">
          <cell r="A41" t="str">
            <v>TOTAL MS</v>
          </cell>
        </row>
        <row r="42">
          <cell r="A42" t="str">
            <v xml:space="preserve">TRANSAC JACQUES VABRE </v>
          </cell>
        </row>
        <row r="43">
          <cell r="A43" t="str">
            <v>VINCI H</v>
          </cell>
        </row>
        <row r="44">
          <cell r="A44" t="str">
            <v xml:space="preserve">WEKA </v>
          </cell>
        </row>
        <row r="45">
          <cell r="A45" t="str">
            <v>CESMED</v>
          </cell>
        </row>
        <row r="46">
          <cell r="A46" t="str">
            <v xml:space="preserve">ECOEMBALLAGE </v>
          </cell>
        </row>
        <row r="47">
          <cell r="A47" t="str">
            <v>L'OREAL</v>
          </cell>
        </row>
        <row r="48">
          <cell r="A48" t="str">
            <v>ZOKA</v>
          </cell>
        </row>
        <row r="49">
          <cell r="A49" t="str">
            <v>TLSA</v>
          </cell>
        </row>
        <row r="50">
          <cell r="A50" t="str">
            <v>OMEXOM</v>
          </cell>
        </row>
        <row r="51">
          <cell r="A51" t="str">
            <v>ADEME Valbonne</v>
          </cell>
        </row>
        <row r="52">
          <cell r="A52" t="str">
            <v>USH</v>
          </cell>
        </row>
        <row r="53">
          <cell r="A53" t="str">
            <v>ADEME RA</v>
          </cell>
        </row>
        <row r="54">
          <cell r="A54" t="str">
            <v>ASF</v>
          </cell>
        </row>
        <row r="55">
          <cell r="A55" t="str">
            <v>OECO</v>
          </cell>
        </row>
        <row r="56">
          <cell r="A56" t="str">
            <v>NANTE METRO</v>
          </cell>
        </row>
      </sheetData>
      <sheetData sheetId="1"/>
      <sheetData sheetId="2">
        <row r="107">
          <cell r="J107" t="str">
            <v>GIBR1</v>
          </cell>
          <cell r="Q107" t="str">
            <v>03</v>
          </cell>
          <cell r="X107">
            <v>20000.399999999998</v>
          </cell>
        </row>
        <row r="108">
          <cell r="J108" t="str">
            <v>EPPS3-2</v>
          </cell>
          <cell r="Q108" t="str">
            <v>03</v>
          </cell>
          <cell r="X108">
            <v>7140</v>
          </cell>
        </row>
        <row r="109">
          <cell r="J109" t="str">
            <v>EPPS3-3</v>
          </cell>
          <cell r="Q109" t="str">
            <v>04</v>
          </cell>
          <cell r="X109">
            <v>17940</v>
          </cell>
        </row>
        <row r="110">
          <cell r="J110" t="str">
            <v>OMEX1</v>
          </cell>
          <cell r="Q110" t="str">
            <v>03</v>
          </cell>
          <cell r="X110">
            <v>21600</v>
          </cell>
        </row>
      </sheetData>
      <sheetData sheetId="3"/>
      <sheetData sheetId="4"/>
      <sheetData sheetId="5"/>
      <sheetData sheetId="6"/>
      <sheetData sheetId="7"/>
      <sheetData sheetId="8">
        <row r="3">
          <cell r="A3" t="str">
            <v>Boris Bailly</v>
          </cell>
        </row>
        <row r="4">
          <cell r="A4" t="str">
            <v>Guillaume Neveux</v>
          </cell>
        </row>
        <row r="5">
          <cell r="A5" t="str">
            <v>Julien Paulou</v>
          </cell>
        </row>
        <row r="8">
          <cell r="A8">
            <v>0.2</v>
          </cell>
        </row>
        <row r="9">
          <cell r="A9">
            <v>0.1</v>
          </cell>
          <cell r="D9" t="str">
            <v>Madame</v>
          </cell>
        </row>
        <row r="10">
          <cell r="A10">
            <v>5.5E-2</v>
          </cell>
          <cell r="D10" t="str">
            <v>Monsieur</v>
          </cell>
        </row>
        <row r="11">
          <cell r="A11">
            <v>0.19600000000000001</v>
          </cell>
        </row>
        <row r="15">
          <cell r="A15" t="str">
            <v>A refaire</v>
          </cell>
          <cell r="D15" t="str">
            <v>Client</v>
          </cell>
        </row>
        <row r="16">
          <cell r="A16" t="str">
            <v>A imprimer</v>
          </cell>
          <cell r="D16" t="str">
            <v xml:space="preserve">Partenaire </v>
          </cell>
        </row>
        <row r="17">
          <cell r="A17" t="str">
            <v>A envoyer</v>
          </cell>
        </row>
        <row r="18">
          <cell r="A18" t="str">
            <v>Envoyé</v>
          </cell>
        </row>
        <row r="19">
          <cell r="A19" t="str">
            <v>Payé</v>
          </cell>
        </row>
      </sheetData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Ornella\Desktop\FACTURATION\Copie%20de%20Factures%20-%20Pr&#233;vi%20%202014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45.496464814816" createdVersion="5" refreshedVersion="5" minRefreshableVersion="3" recordCount="54">
  <cacheSource type="worksheet">
    <worksheetSource ref="AC1:AF55" sheet="Factures" r:id="rId2"/>
  </cacheSource>
  <cacheFields count="4">
    <cacheField name="Payé " numFmtId="0">
      <sharedItems/>
    </cacheField>
    <cacheField name="Date encaissement" numFmtId="0">
      <sharedItems containsNonDate="0" containsDate="1" containsString="0" containsBlank="1" minDate="2014-02-03T00:00:00" maxDate="2014-07-01T00:00:00"/>
    </cacheField>
    <cacheField name="Différence" numFmtId="0">
      <sharedItems containsMixedTypes="1" containsNumber="1" containsInteger="1" minValue="-42" maxValue="108"/>
    </cacheField>
    <cacheField name="Tranches" numFmtId="0">
      <sharedItems containsBlank="1" count="11">
        <s v="1 - Avant échéance"/>
        <s v="5 - Après 2 mois"/>
        <s v="4 - Entre 1 et 2 mois"/>
        <m/>
        <s v="2 - Dans les 10js"/>
        <s v="3 - Entre 10 et 30js"/>
        <s v="2 Dans les 10js" u="1"/>
        <s v="1 Avant échéance" u="1"/>
        <s v="5 Après 2 mois" u="1"/>
        <s v="4 Entre 1 et 2 mois" u="1"/>
        <s v="3 Entre 10 et 30j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s v="Oui"/>
    <d v="2014-02-03T00:00:00"/>
    <n v="-42"/>
    <x v="0"/>
  </r>
  <r>
    <s v="Oui"/>
    <d v="2014-05-23T00:00:00"/>
    <n v="108"/>
    <x v="1"/>
  </r>
  <r>
    <s v="Oui"/>
    <d v="2014-04-03T00:00:00"/>
    <n v="48"/>
    <x v="2"/>
  </r>
  <r>
    <s v="Oui"/>
    <d v="2014-04-03T00:00:00"/>
    <n v="48"/>
    <x v="2"/>
  </r>
  <r>
    <s v="Non "/>
    <m/>
    <s v=""/>
    <x v="3"/>
  </r>
  <r>
    <s v="Oui"/>
    <d v="2014-04-01T00:00:00"/>
    <n v="46"/>
    <x v="2"/>
  </r>
  <r>
    <s v="Non "/>
    <m/>
    <s v=""/>
    <x v="3"/>
  </r>
  <r>
    <s v="Oui"/>
    <d v="2014-06-30T00:00:00"/>
    <n v="105"/>
    <x v="1"/>
  </r>
  <r>
    <s v="Oui"/>
    <d v="2014-04-29T00:00:00"/>
    <n v="43"/>
    <x v="2"/>
  </r>
  <r>
    <s v="Oui"/>
    <d v="2014-03-12T00:00:00"/>
    <n v="-1"/>
    <x v="0"/>
  </r>
  <r>
    <s v="Oui"/>
    <d v="2014-03-26T00:00:00"/>
    <n v="9"/>
    <x v="4"/>
  </r>
  <r>
    <s v="Oui"/>
    <d v="2014-03-06T00:00:00"/>
    <n v="-3"/>
    <x v="0"/>
  </r>
  <r>
    <s v="Oui"/>
    <d v="2014-04-22T00:00:00"/>
    <n v="36"/>
    <x v="2"/>
  </r>
  <r>
    <s v="Oui"/>
    <d v="2014-04-16T00:00:00"/>
    <n v="11"/>
    <x v="5"/>
  </r>
  <r>
    <s v="Oui"/>
    <d v="2014-03-05T00:00:00"/>
    <n v="-33"/>
    <x v="0"/>
  </r>
  <r>
    <s v="Non "/>
    <m/>
    <s v=""/>
    <x v="3"/>
  </r>
  <r>
    <s v="Oui"/>
    <d v="2014-03-24T00:00:00"/>
    <n v="-18"/>
    <x v="0"/>
  </r>
  <r>
    <s v="Oui"/>
    <d v="2014-04-14T00:00:00"/>
    <n v="0"/>
    <x v="4"/>
  </r>
  <r>
    <s v="Oui"/>
    <d v="2014-03-25T00:00:00"/>
    <n v="-20"/>
    <x v="0"/>
  </r>
  <r>
    <s v="Oui"/>
    <d v="2014-04-07T00:00:00"/>
    <n v="-7"/>
    <x v="0"/>
  </r>
  <r>
    <s v="Oui"/>
    <d v="2014-04-03T00:00:00"/>
    <n v="25"/>
    <x v="5"/>
  </r>
  <r>
    <s v="Non "/>
    <m/>
    <s v=""/>
    <x v="3"/>
  </r>
  <r>
    <s v="Non "/>
    <m/>
    <s v=""/>
    <x v="3"/>
  </r>
  <r>
    <s v="Oui"/>
    <d v="2014-05-26T00:00:00"/>
    <n v="31"/>
    <x v="2"/>
  </r>
  <r>
    <s v="Oui"/>
    <d v="2014-05-22T00:00:00"/>
    <n v="7"/>
    <x v="4"/>
  </r>
  <r>
    <s v="Oui"/>
    <d v="2014-02-26T00:00:00"/>
    <n v="-11"/>
    <x v="0"/>
  </r>
  <r>
    <s v="Oui"/>
    <d v="2014-05-19T00:00:00"/>
    <n v="53"/>
    <x v="2"/>
  </r>
  <r>
    <s v="Oui"/>
    <d v="2014-05-19T00:00:00"/>
    <n v="-3"/>
    <x v="0"/>
  </r>
  <r>
    <s v="Non "/>
    <m/>
    <s v=""/>
    <x v="3"/>
  </r>
  <r>
    <s v="Oui"/>
    <d v="2014-06-17T00:00:00"/>
    <n v="33"/>
    <x v="2"/>
  </r>
  <r>
    <s v="Oui"/>
    <d v="2014-06-02T00:00:00"/>
    <n v="18"/>
    <x v="5"/>
  </r>
  <r>
    <s v="Oui"/>
    <d v="2014-05-26T00:00:00"/>
    <n v="11"/>
    <x v="5"/>
  </r>
  <r>
    <s v="Oui"/>
    <d v="2014-06-26T00:00:00"/>
    <n v="20"/>
    <x v="5"/>
  </r>
  <r>
    <s v="Oui"/>
    <d v="2014-06-09T00:00:00"/>
    <n v="3"/>
    <x v="4"/>
  </r>
  <r>
    <s v="Non "/>
    <m/>
    <s v=""/>
    <x v="3"/>
  </r>
  <r>
    <s v="Oui"/>
    <d v="2014-05-26T00:00:00"/>
    <n v="-11"/>
    <x v="0"/>
  </r>
  <r>
    <s v="Oui"/>
    <d v="2014-05-30T00:00:00"/>
    <n v="-7"/>
    <x v="0"/>
  </r>
  <r>
    <s v="Oui"/>
    <d v="2014-06-05T00:00:00"/>
    <n v="20"/>
    <x v="5"/>
  </r>
  <r>
    <s v="Non "/>
    <m/>
    <s v=""/>
    <x v="3"/>
  </r>
  <r>
    <s v="Non "/>
    <m/>
    <s v=""/>
    <x v="3"/>
  </r>
  <r>
    <s v="Oui"/>
    <d v="2014-06-30T00:00:00"/>
    <n v="4"/>
    <x v="4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  <r>
    <s v="Non "/>
    <m/>
    <s v="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 chartFormat="5">
  <location ref="C93:D99" firstHeaderRow="1" firstDataRow="1" firstDataCol="1"/>
  <pivotFields count="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11">
        <item x="3"/>
        <item m="1" x="8"/>
        <item x="1"/>
        <item m="1" x="9"/>
        <item x="2"/>
        <item m="1" x="10"/>
        <item x="5"/>
        <item m="1" x="6"/>
        <item x="4"/>
        <item m="1"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6">
    <i>
      <x/>
    </i>
    <i>
      <x v="2"/>
    </i>
    <i>
      <x v="4"/>
    </i>
    <i>
      <x v="6"/>
    </i>
    <i>
      <x v="8"/>
    </i>
    <i>
      <x v="10"/>
    </i>
  </rowItems>
  <colItems count="1">
    <i/>
  </colItems>
  <dataFields count="1">
    <dataField name="Nombre de Différence" fld="2" subtotal="count" baseField="0" baseItem="0"/>
  </dataFields>
  <chartFormats count="2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workbookViewId="0">
      <selection activeCell="L5" sqref="L5"/>
    </sheetView>
  </sheetViews>
  <sheetFormatPr baseColWidth="10" defaultColWidth="9.140625" defaultRowHeight="15" x14ac:dyDescent="0.25"/>
  <cols>
    <col min="1" max="1" width="9.140625" style="5"/>
    <col min="2" max="2" width="13.5703125" style="10" bestFit="1" customWidth="1"/>
    <col min="3" max="3" width="12.85546875" style="14" customWidth="1"/>
    <col min="4" max="4" width="10.7109375" style="14" customWidth="1"/>
    <col min="5" max="5" width="14.42578125" style="25" customWidth="1"/>
    <col min="6" max="6" width="9.140625" style="26"/>
    <col min="7" max="7" width="12.85546875" style="27" customWidth="1"/>
    <col min="8" max="8" width="13.85546875" style="5" customWidth="1"/>
    <col min="9" max="9" width="14.28515625" style="27" customWidth="1"/>
  </cols>
  <sheetData>
    <row r="1" spans="1:9" ht="30" x14ac:dyDescent="0.25">
      <c r="A1" s="1" t="s">
        <v>0</v>
      </c>
      <c r="B1" s="6" t="s">
        <v>78</v>
      </c>
      <c r="C1" s="6" t="s">
        <v>79</v>
      </c>
      <c r="D1" s="6" t="s">
        <v>80</v>
      </c>
      <c r="E1" s="15" t="s">
        <v>81</v>
      </c>
      <c r="F1" s="16" t="s">
        <v>82</v>
      </c>
      <c r="G1" s="15" t="s">
        <v>83</v>
      </c>
      <c r="H1" s="1" t="s">
        <v>84</v>
      </c>
      <c r="I1" s="15" t="s">
        <v>85</v>
      </c>
    </row>
    <row r="2" spans="1:9" x14ac:dyDescent="0.25">
      <c r="A2" s="2" t="s">
        <v>1</v>
      </c>
      <c r="B2" s="7">
        <v>41670</v>
      </c>
      <c r="C2" s="7">
        <f t="shared" ref="C2:C65" si="0">B2+45</f>
        <v>41715</v>
      </c>
      <c r="D2" s="11" t="str">
        <f t="shared" ref="D2:D65" si="1">CHOOSE(MONTH(C2),"01","02","03","04","05","06","07","08","09","10","11","12")</f>
        <v>03</v>
      </c>
      <c r="E2" s="17">
        <v>6000</v>
      </c>
      <c r="F2" s="18">
        <v>0.19600000000000001</v>
      </c>
      <c r="G2" s="17">
        <f t="shared" ref="G2:G50" si="2">E2*F2</f>
        <v>1176</v>
      </c>
      <c r="H2" s="17"/>
      <c r="I2" s="17">
        <f t="shared" ref="I2:I65" si="3">E2*(1+F2)-H2</f>
        <v>7176</v>
      </c>
    </row>
    <row r="3" spans="1:9" x14ac:dyDescent="0.25">
      <c r="A3" s="2" t="s">
        <v>2</v>
      </c>
      <c r="B3" s="7">
        <v>41629</v>
      </c>
      <c r="C3" s="7">
        <f t="shared" si="0"/>
        <v>41674</v>
      </c>
      <c r="D3" s="11" t="str">
        <f t="shared" si="1"/>
        <v>02</v>
      </c>
      <c r="E3" s="17">
        <v>6300</v>
      </c>
      <c r="F3" s="18">
        <v>0.19600000000000001</v>
      </c>
      <c r="G3" s="17">
        <f t="shared" si="2"/>
        <v>1234.8</v>
      </c>
      <c r="H3" s="17"/>
      <c r="I3" s="17">
        <f t="shared" si="3"/>
        <v>7534.7999999999993</v>
      </c>
    </row>
    <row r="4" spans="1:9" x14ac:dyDescent="0.25">
      <c r="A4" s="2" t="s">
        <v>3</v>
      </c>
      <c r="B4" s="7">
        <v>41639</v>
      </c>
      <c r="C4" s="7">
        <f t="shared" si="0"/>
        <v>41684</v>
      </c>
      <c r="D4" s="11" t="str">
        <f t="shared" si="1"/>
        <v>02</v>
      </c>
      <c r="E4" s="17">
        <v>22275</v>
      </c>
      <c r="F4" s="18">
        <v>0.19600000000000001</v>
      </c>
      <c r="G4" s="17">
        <f t="shared" si="2"/>
        <v>4365.9000000000005</v>
      </c>
      <c r="H4" s="17"/>
      <c r="I4" s="17">
        <f t="shared" si="3"/>
        <v>26640.899999999998</v>
      </c>
    </row>
    <row r="5" spans="1:9" x14ac:dyDescent="0.25">
      <c r="A5" s="2" t="s">
        <v>4</v>
      </c>
      <c r="B5" s="7">
        <v>41639</v>
      </c>
      <c r="C5" s="7">
        <f t="shared" si="0"/>
        <v>41684</v>
      </c>
      <c r="D5" s="11" t="str">
        <f t="shared" si="1"/>
        <v>02</v>
      </c>
      <c r="E5" s="17">
        <v>4050</v>
      </c>
      <c r="F5" s="18">
        <v>0.19600000000000001</v>
      </c>
      <c r="G5" s="17">
        <f t="shared" si="2"/>
        <v>793.80000000000007</v>
      </c>
      <c r="H5" s="17"/>
      <c r="I5" s="17">
        <f t="shared" si="3"/>
        <v>4843.8</v>
      </c>
    </row>
    <row r="6" spans="1:9" x14ac:dyDescent="0.25">
      <c r="A6" s="2" t="s">
        <v>5</v>
      </c>
      <c r="B6" s="7">
        <v>41639</v>
      </c>
      <c r="C6" s="7">
        <f t="shared" si="0"/>
        <v>41684</v>
      </c>
      <c r="D6" s="11" t="str">
        <f t="shared" si="1"/>
        <v>02</v>
      </c>
      <c r="E6" s="17">
        <v>40442.26</v>
      </c>
      <c r="F6" s="18">
        <v>0.19600000000000001</v>
      </c>
      <c r="G6" s="17">
        <f t="shared" si="2"/>
        <v>7926.682960000001</v>
      </c>
      <c r="H6" s="17"/>
      <c r="I6" s="17">
        <f t="shared" si="3"/>
        <v>48368.94296</v>
      </c>
    </row>
    <row r="7" spans="1:9" x14ac:dyDescent="0.25">
      <c r="A7" s="2" t="s">
        <v>6</v>
      </c>
      <c r="B7" s="7">
        <v>41639</v>
      </c>
      <c r="C7" s="7">
        <f t="shared" si="0"/>
        <v>41684</v>
      </c>
      <c r="D7" s="11" t="str">
        <f t="shared" si="1"/>
        <v>02</v>
      </c>
      <c r="E7" s="17">
        <v>1800</v>
      </c>
      <c r="F7" s="18">
        <v>0.19600000000000001</v>
      </c>
      <c r="G7" s="17">
        <f t="shared" si="2"/>
        <v>352.8</v>
      </c>
      <c r="H7" s="17"/>
      <c r="I7" s="17">
        <f t="shared" si="3"/>
        <v>2152.7999999999997</v>
      </c>
    </row>
    <row r="8" spans="1:9" x14ac:dyDescent="0.25">
      <c r="A8" s="2" t="s">
        <v>7</v>
      </c>
      <c r="B8" s="7">
        <v>41639</v>
      </c>
      <c r="C8" s="7">
        <f t="shared" si="0"/>
        <v>41684</v>
      </c>
      <c r="D8" s="11" t="str">
        <f t="shared" si="1"/>
        <v>02</v>
      </c>
      <c r="E8" s="17">
        <v>1250</v>
      </c>
      <c r="F8" s="18">
        <v>0.19600000000000001</v>
      </c>
      <c r="G8" s="17">
        <f>E8*F8</f>
        <v>245</v>
      </c>
      <c r="H8" s="17"/>
      <c r="I8" s="17">
        <f t="shared" si="3"/>
        <v>1495</v>
      </c>
    </row>
    <row r="9" spans="1:9" x14ac:dyDescent="0.25">
      <c r="A9" s="2" t="s">
        <v>8</v>
      </c>
      <c r="B9" s="7">
        <v>41670</v>
      </c>
      <c r="C9" s="7">
        <f t="shared" si="0"/>
        <v>41715</v>
      </c>
      <c r="D9" s="11" t="str">
        <f t="shared" si="1"/>
        <v>03</v>
      </c>
      <c r="E9" s="17">
        <v>30784</v>
      </c>
      <c r="F9" s="18">
        <v>0.2</v>
      </c>
      <c r="G9" s="17">
        <f t="shared" si="2"/>
        <v>6156.8</v>
      </c>
      <c r="H9" s="17"/>
      <c r="I9" s="17">
        <f t="shared" si="3"/>
        <v>36940.799999999996</v>
      </c>
    </row>
    <row r="10" spans="1:9" x14ac:dyDescent="0.25">
      <c r="A10" s="2" t="s">
        <v>9</v>
      </c>
      <c r="B10" s="7">
        <v>41670</v>
      </c>
      <c r="C10" s="7">
        <f t="shared" si="0"/>
        <v>41715</v>
      </c>
      <c r="D10" s="11" t="str">
        <f t="shared" si="1"/>
        <v>03</v>
      </c>
      <c r="E10" s="17">
        <v>26010</v>
      </c>
      <c r="F10" s="18">
        <v>0.2</v>
      </c>
      <c r="G10" s="17">
        <f t="shared" si="2"/>
        <v>5202</v>
      </c>
      <c r="H10" s="17"/>
      <c r="I10" s="17">
        <f t="shared" si="3"/>
        <v>31212</v>
      </c>
    </row>
    <row r="11" spans="1:9" x14ac:dyDescent="0.25">
      <c r="A11" s="2" t="s">
        <v>10</v>
      </c>
      <c r="B11" s="7">
        <v>41666</v>
      </c>
      <c r="C11" s="7">
        <f t="shared" si="0"/>
        <v>41711</v>
      </c>
      <c r="D11" s="11" t="str">
        <f t="shared" si="1"/>
        <v>03</v>
      </c>
      <c r="E11" s="17">
        <v>28625</v>
      </c>
      <c r="F11" s="18">
        <v>0.2</v>
      </c>
      <c r="G11" s="17">
        <f t="shared" si="2"/>
        <v>5725</v>
      </c>
      <c r="H11" s="17"/>
      <c r="I11" s="17">
        <f t="shared" si="3"/>
        <v>34350</v>
      </c>
    </row>
    <row r="12" spans="1:9" x14ac:dyDescent="0.25">
      <c r="A12" s="2" t="s">
        <v>11</v>
      </c>
      <c r="B12" s="7">
        <v>41670</v>
      </c>
      <c r="C12" s="7">
        <f t="shared" si="0"/>
        <v>41715</v>
      </c>
      <c r="D12" s="11" t="str">
        <f t="shared" si="1"/>
        <v>03</v>
      </c>
      <c r="E12" s="17">
        <v>400</v>
      </c>
      <c r="F12" s="18">
        <v>0.2</v>
      </c>
      <c r="G12" s="17">
        <f t="shared" si="2"/>
        <v>80</v>
      </c>
      <c r="H12" s="17"/>
      <c r="I12" s="17">
        <f t="shared" si="3"/>
        <v>480</v>
      </c>
    </row>
    <row r="13" spans="1:9" x14ac:dyDescent="0.25">
      <c r="A13" s="2" t="s">
        <v>12</v>
      </c>
      <c r="B13" s="7">
        <v>41662</v>
      </c>
      <c r="C13" s="7">
        <f t="shared" si="0"/>
        <v>41707</v>
      </c>
      <c r="D13" s="11" t="str">
        <f t="shared" si="1"/>
        <v>03</v>
      </c>
      <c r="E13" s="17">
        <v>9500</v>
      </c>
      <c r="F13" s="18">
        <v>0.2</v>
      </c>
      <c r="G13" s="17">
        <f t="shared" si="2"/>
        <v>1900</v>
      </c>
      <c r="H13" s="17"/>
      <c r="I13" s="17">
        <f t="shared" si="3"/>
        <v>11400</v>
      </c>
    </row>
    <row r="14" spans="1:9" x14ac:dyDescent="0.25">
      <c r="A14" s="2" t="s">
        <v>13</v>
      </c>
      <c r="B14" s="7">
        <v>41670</v>
      </c>
      <c r="C14" s="7">
        <f t="shared" si="0"/>
        <v>41715</v>
      </c>
      <c r="D14" s="11" t="str">
        <f t="shared" si="1"/>
        <v>03</v>
      </c>
      <c r="E14" s="17">
        <v>19480</v>
      </c>
      <c r="F14" s="18">
        <v>0.2</v>
      </c>
      <c r="G14" s="17">
        <f t="shared" si="2"/>
        <v>3896</v>
      </c>
      <c r="H14" s="17"/>
      <c r="I14" s="17">
        <f t="shared" si="3"/>
        <v>23376</v>
      </c>
    </row>
    <row r="15" spans="1:9" x14ac:dyDescent="0.25">
      <c r="A15" s="2" t="s">
        <v>14</v>
      </c>
      <c r="B15" s="7">
        <v>41689</v>
      </c>
      <c r="C15" s="7">
        <f t="shared" si="0"/>
        <v>41734</v>
      </c>
      <c r="D15" s="11" t="str">
        <f t="shared" si="1"/>
        <v>04</v>
      </c>
      <c r="E15" s="17">
        <v>6400</v>
      </c>
      <c r="F15" s="18">
        <v>0.2</v>
      </c>
      <c r="G15" s="17">
        <f t="shared" si="2"/>
        <v>1280</v>
      </c>
      <c r="H15" s="17"/>
      <c r="I15" s="17">
        <f t="shared" si="3"/>
        <v>7680</v>
      </c>
    </row>
    <row r="16" spans="1:9" x14ac:dyDescent="0.25">
      <c r="A16" s="2" t="s">
        <v>1</v>
      </c>
      <c r="B16" s="7">
        <v>41691</v>
      </c>
      <c r="C16" s="7">
        <f t="shared" si="0"/>
        <v>41736</v>
      </c>
      <c r="D16" s="11" t="str">
        <f t="shared" si="1"/>
        <v>04</v>
      </c>
      <c r="E16" s="17">
        <v>14000</v>
      </c>
      <c r="F16" s="18">
        <v>0.2</v>
      </c>
      <c r="G16" s="17">
        <f t="shared" si="2"/>
        <v>2800</v>
      </c>
      <c r="H16" s="17"/>
      <c r="I16" s="17">
        <f t="shared" si="3"/>
        <v>16800</v>
      </c>
    </row>
    <row r="17" spans="1:9" x14ac:dyDescent="0.25">
      <c r="A17" s="2" t="s">
        <v>15</v>
      </c>
      <c r="B17" s="7">
        <v>41694</v>
      </c>
      <c r="C17" s="7">
        <f t="shared" si="0"/>
        <v>41739</v>
      </c>
      <c r="D17" s="11" t="str">
        <f t="shared" si="1"/>
        <v>04</v>
      </c>
      <c r="E17" s="17">
        <v>500</v>
      </c>
      <c r="F17" s="18">
        <v>0.2</v>
      </c>
      <c r="G17" s="17">
        <f t="shared" si="2"/>
        <v>100</v>
      </c>
      <c r="H17" s="17"/>
      <c r="I17" s="17">
        <f t="shared" si="3"/>
        <v>600</v>
      </c>
    </row>
    <row r="18" spans="1:9" x14ac:dyDescent="0.25">
      <c r="A18" s="2" t="s">
        <v>7</v>
      </c>
      <c r="B18" s="7">
        <v>41695</v>
      </c>
      <c r="C18" s="7">
        <f t="shared" si="0"/>
        <v>41740</v>
      </c>
      <c r="D18" s="11" t="str">
        <f t="shared" si="1"/>
        <v>04</v>
      </c>
      <c r="E18" s="17">
        <v>1245.83</v>
      </c>
      <c r="F18" s="18">
        <v>0.2</v>
      </c>
      <c r="G18" s="17">
        <f t="shared" si="2"/>
        <v>249.166</v>
      </c>
      <c r="H18" s="17"/>
      <c r="I18" s="17">
        <f t="shared" si="3"/>
        <v>1494.9959999999999</v>
      </c>
    </row>
    <row r="19" spans="1:9" x14ac:dyDescent="0.25">
      <c r="A19" s="2" t="s">
        <v>16</v>
      </c>
      <c r="B19" s="7">
        <v>41698</v>
      </c>
      <c r="C19" s="7">
        <f t="shared" si="0"/>
        <v>41743</v>
      </c>
      <c r="D19" s="11" t="str">
        <f t="shared" si="1"/>
        <v>04</v>
      </c>
      <c r="E19" s="17">
        <v>8471.67</v>
      </c>
      <c r="F19" s="18">
        <v>0.2</v>
      </c>
      <c r="G19" s="17">
        <f>E19*F19</f>
        <v>1694.3340000000001</v>
      </c>
      <c r="H19" s="17">
        <v>1016.6</v>
      </c>
      <c r="I19" s="17">
        <f t="shared" si="3"/>
        <v>9149.4039999999986</v>
      </c>
    </row>
    <row r="20" spans="1:9" x14ac:dyDescent="0.25">
      <c r="A20" s="2" t="s">
        <v>17</v>
      </c>
      <c r="B20" s="7">
        <v>41698</v>
      </c>
      <c r="C20" s="7">
        <f t="shared" si="0"/>
        <v>41743</v>
      </c>
      <c r="D20" s="11" t="str">
        <f t="shared" si="1"/>
        <v>04</v>
      </c>
      <c r="E20" s="17">
        <v>50975</v>
      </c>
      <c r="F20" s="18">
        <v>0.2</v>
      </c>
      <c r="G20" s="17">
        <f t="shared" si="2"/>
        <v>10195</v>
      </c>
      <c r="H20" s="17"/>
      <c r="I20" s="17">
        <f t="shared" si="3"/>
        <v>61170</v>
      </c>
    </row>
    <row r="21" spans="1:9" x14ac:dyDescent="0.25">
      <c r="A21" s="2" t="s">
        <v>18</v>
      </c>
      <c r="B21" s="7">
        <v>41698</v>
      </c>
      <c r="C21" s="7">
        <f t="shared" si="0"/>
        <v>41743</v>
      </c>
      <c r="D21" s="11" t="str">
        <f t="shared" si="1"/>
        <v>04</v>
      </c>
      <c r="E21" s="17">
        <v>5990</v>
      </c>
      <c r="F21" s="18">
        <v>0.2</v>
      </c>
      <c r="G21" s="17">
        <f t="shared" si="2"/>
        <v>1198</v>
      </c>
      <c r="H21" s="17"/>
      <c r="I21" s="17">
        <f t="shared" si="3"/>
        <v>7188</v>
      </c>
    </row>
    <row r="22" spans="1:9" x14ac:dyDescent="0.25">
      <c r="A22" s="2" t="s">
        <v>4</v>
      </c>
      <c r="B22" s="7">
        <v>41662</v>
      </c>
      <c r="C22" s="7">
        <f t="shared" si="0"/>
        <v>41707</v>
      </c>
      <c r="D22" s="11" t="str">
        <f t="shared" si="1"/>
        <v>03</v>
      </c>
      <c r="E22" s="17">
        <v>3300</v>
      </c>
      <c r="F22" s="18">
        <v>0.2</v>
      </c>
      <c r="G22" s="17">
        <f t="shared" si="2"/>
        <v>660</v>
      </c>
      <c r="H22" s="17"/>
      <c r="I22" s="17">
        <f t="shared" si="3"/>
        <v>3960</v>
      </c>
    </row>
    <row r="23" spans="1:9" x14ac:dyDescent="0.25">
      <c r="A23" s="2" t="s">
        <v>6</v>
      </c>
      <c r="B23" s="7">
        <v>41698</v>
      </c>
      <c r="C23" s="7">
        <f t="shared" si="0"/>
        <v>41743</v>
      </c>
      <c r="D23" s="11" t="str">
        <f t="shared" si="1"/>
        <v>04</v>
      </c>
      <c r="E23" s="17">
        <v>1800</v>
      </c>
      <c r="F23" s="18">
        <v>0.2</v>
      </c>
      <c r="G23" s="17">
        <f t="shared" si="2"/>
        <v>360</v>
      </c>
      <c r="H23" s="17"/>
      <c r="I23" s="17">
        <f t="shared" si="3"/>
        <v>2160</v>
      </c>
    </row>
    <row r="24" spans="1:9" x14ac:dyDescent="0.25">
      <c r="A24" s="2" t="s">
        <v>19</v>
      </c>
      <c r="B24" s="7">
        <v>41710</v>
      </c>
      <c r="C24" s="7">
        <f t="shared" si="0"/>
        <v>41755</v>
      </c>
      <c r="D24" s="11" t="str">
        <f t="shared" si="1"/>
        <v>04</v>
      </c>
      <c r="E24" s="17">
        <v>19134.27</v>
      </c>
      <c r="F24" s="18">
        <v>0.2</v>
      </c>
      <c r="G24" s="17">
        <f t="shared" si="2"/>
        <v>3826.8540000000003</v>
      </c>
      <c r="H24" s="17"/>
      <c r="I24" s="17">
        <f t="shared" si="3"/>
        <v>22961.124</v>
      </c>
    </row>
    <row r="25" spans="1:9" x14ac:dyDescent="0.25">
      <c r="A25" s="2" t="s">
        <v>20</v>
      </c>
      <c r="B25" s="7">
        <v>41709</v>
      </c>
      <c r="C25" s="7">
        <f t="shared" si="0"/>
        <v>41754</v>
      </c>
      <c r="D25" s="11" t="str">
        <f t="shared" si="1"/>
        <v>04</v>
      </c>
      <c r="E25" s="17">
        <v>20690</v>
      </c>
      <c r="F25" s="18">
        <v>0.2</v>
      </c>
      <c r="G25" s="17">
        <f t="shared" si="2"/>
        <v>4138</v>
      </c>
      <c r="H25" s="17"/>
      <c r="I25" s="17">
        <f t="shared" si="3"/>
        <v>24828</v>
      </c>
    </row>
    <row r="26" spans="1:9" x14ac:dyDescent="0.25">
      <c r="A26" s="2" t="s">
        <v>21</v>
      </c>
      <c r="B26" s="7">
        <v>41729</v>
      </c>
      <c r="C26" s="7">
        <f t="shared" si="0"/>
        <v>41774</v>
      </c>
      <c r="D26" s="11" t="str">
        <f t="shared" si="1"/>
        <v>05</v>
      </c>
      <c r="E26" s="17">
        <v>20880</v>
      </c>
      <c r="F26" s="18">
        <v>0.2</v>
      </c>
      <c r="G26" s="17">
        <f t="shared" si="2"/>
        <v>4176</v>
      </c>
      <c r="H26" s="17"/>
      <c r="I26" s="17">
        <f t="shared" si="3"/>
        <v>25056</v>
      </c>
    </row>
    <row r="27" spans="1:9" x14ac:dyDescent="0.25">
      <c r="A27" s="2" t="s">
        <v>22</v>
      </c>
      <c r="B27" s="7">
        <v>41662</v>
      </c>
      <c r="C27" s="7">
        <f t="shared" si="0"/>
        <v>41707</v>
      </c>
      <c r="D27" s="11" t="str">
        <f t="shared" si="1"/>
        <v>03</v>
      </c>
      <c r="E27" s="17">
        <v>3125</v>
      </c>
      <c r="F27" s="18">
        <v>0.2</v>
      </c>
      <c r="G27" s="17">
        <f t="shared" si="2"/>
        <v>625</v>
      </c>
      <c r="H27" s="17"/>
      <c r="I27" s="17">
        <f t="shared" si="3"/>
        <v>3750</v>
      </c>
    </row>
    <row r="28" spans="1:9" x14ac:dyDescent="0.25">
      <c r="A28" s="2" t="s">
        <v>23</v>
      </c>
      <c r="B28" s="7">
        <v>41680</v>
      </c>
      <c r="C28" s="7">
        <f t="shared" si="0"/>
        <v>41725</v>
      </c>
      <c r="D28" s="11" t="str">
        <f t="shared" si="1"/>
        <v>03</v>
      </c>
      <c r="E28" s="17">
        <v>12450</v>
      </c>
      <c r="F28" s="18">
        <v>0.2</v>
      </c>
      <c r="G28" s="17">
        <f t="shared" si="2"/>
        <v>2490</v>
      </c>
      <c r="H28" s="17"/>
      <c r="I28" s="17">
        <f t="shared" si="3"/>
        <v>14940</v>
      </c>
    </row>
    <row r="29" spans="1:9" x14ac:dyDescent="0.25">
      <c r="A29" s="2" t="s">
        <v>24</v>
      </c>
      <c r="B29" s="7">
        <v>41736</v>
      </c>
      <c r="C29" s="7">
        <f t="shared" si="0"/>
        <v>41781</v>
      </c>
      <c r="D29" s="11" t="str">
        <f t="shared" si="1"/>
        <v>05</v>
      </c>
      <c r="E29" s="17">
        <v>9235</v>
      </c>
      <c r="F29" s="18">
        <v>0.2</v>
      </c>
      <c r="G29" s="17">
        <f t="shared" si="2"/>
        <v>1847</v>
      </c>
      <c r="H29" s="17"/>
      <c r="I29" s="17">
        <f t="shared" si="3"/>
        <v>11082</v>
      </c>
    </row>
    <row r="30" spans="1:9" x14ac:dyDescent="0.25">
      <c r="A30" s="2" t="s">
        <v>25</v>
      </c>
      <c r="B30" s="7">
        <v>41729</v>
      </c>
      <c r="C30" s="7">
        <f t="shared" si="0"/>
        <v>41774</v>
      </c>
      <c r="D30" s="11" t="str">
        <f t="shared" si="1"/>
        <v>05</v>
      </c>
      <c r="E30" s="17">
        <v>6569.4</v>
      </c>
      <c r="F30" s="18">
        <v>0.2</v>
      </c>
      <c r="G30" s="17">
        <f t="shared" si="2"/>
        <v>1313.88</v>
      </c>
      <c r="H30" s="17"/>
      <c r="I30" s="17">
        <f t="shared" si="3"/>
        <v>7883.2799999999988</v>
      </c>
    </row>
    <row r="31" spans="1:9" x14ac:dyDescent="0.25">
      <c r="A31" s="2" t="s">
        <v>26</v>
      </c>
      <c r="B31" s="7">
        <v>41729</v>
      </c>
      <c r="C31" s="7">
        <f t="shared" si="0"/>
        <v>41774</v>
      </c>
      <c r="D31" s="11" t="str">
        <f t="shared" si="1"/>
        <v>05</v>
      </c>
      <c r="E31" s="17">
        <v>2870</v>
      </c>
      <c r="F31" s="18">
        <v>0.2</v>
      </c>
      <c r="G31" s="17">
        <f t="shared" si="2"/>
        <v>574</v>
      </c>
      <c r="H31" s="17"/>
      <c r="I31" s="17">
        <f t="shared" si="3"/>
        <v>3444</v>
      </c>
    </row>
    <row r="32" spans="1:9" x14ac:dyDescent="0.25">
      <c r="A32" s="2" t="s">
        <v>27</v>
      </c>
      <c r="B32" s="7">
        <v>41729</v>
      </c>
      <c r="C32" s="7">
        <f t="shared" si="0"/>
        <v>41774</v>
      </c>
      <c r="D32" s="11" t="str">
        <f t="shared" si="1"/>
        <v>05</v>
      </c>
      <c r="E32" s="17">
        <v>9400</v>
      </c>
      <c r="F32" s="18">
        <v>0.2</v>
      </c>
      <c r="G32" s="17">
        <f>E32*F32</f>
        <v>1880</v>
      </c>
      <c r="H32" s="17"/>
      <c r="I32" s="17">
        <f t="shared" si="3"/>
        <v>11280</v>
      </c>
    </row>
    <row r="33" spans="1:9" x14ac:dyDescent="0.25">
      <c r="A33" s="2" t="s">
        <v>28</v>
      </c>
      <c r="B33" s="7">
        <v>41729</v>
      </c>
      <c r="C33" s="7">
        <f t="shared" si="0"/>
        <v>41774</v>
      </c>
      <c r="D33" s="11" t="str">
        <f t="shared" si="1"/>
        <v>05</v>
      </c>
      <c r="E33" s="17">
        <v>24697.5</v>
      </c>
      <c r="F33" s="18">
        <v>0.2</v>
      </c>
      <c r="G33" s="17">
        <f t="shared" si="2"/>
        <v>4939.5</v>
      </c>
      <c r="H33" s="17"/>
      <c r="I33" s="17">
        <f t="shared" si="3"/>
        <v>29637</v>
      </c>
    </row>
    <row r="34" spans="1:9" x14ac:dyDescent="0.25">
      <c r="A34" s="2" t="s">
        <v>29</v>
      </c>
      <c r="B34" s="7">
        <v>41751</v>
      </c>
      <c r="C34" s="7">
        <f t="shared" si="0"/>
        <v>41796</v>
      </c>
      <c r="D34" s="11" t="str">
        <f t="shared" si="1"/>
        <v>06</v>
      </c>
      <c r="E34" s="17">
        <v>27637.5</v>
      </c>
      <c r="F34" s="18">
        <v>0.2</v>
      </c>
      <c r="G34" s="17">
        <f t="shared" si="2"/>
        <v>5527.5</v>
      </c>
      <c r="H34" s="17"/>
      <c r="I34" s="17">
        <f t="shared" si="3"/>
        <v>33165</v>
      </c>
    </row>
    <row r="35" spans="1:9" x14ac:dyDescent="0.25">
      <c r="A35" s="2" t="s">
        <v>30</v>
      </c>
      <c r="B35" s="7">
        <v>41751</v>
      </c>
      <c r="C35" s="7">
        <f t="shared" si="0"/>
        <v>41796</v>
      </c>
      <c r="D35" s="11" t="str">
        <f t="shared" si="1"/>
        <v>06</v>
      </c>
      <c r="E35" s="17">
        <v>7180</v>
      </c>
      <c r="F35" s="18">
        <v>0.2</v>
      </c>
      <c r="G35" s="17">
        <f t="shared" si="2"/>
        <v>1436</v>
      </c>
      <c r="H35" s="17"/>
      <c r="I35" s="17">
        <f t="shared" si="3"/>
        <v>8616</v>
      </c>
    </row>
    <row r="36" spans="1:9" x14ac:dyDescent="0.25">
      <c r="A36" s="2" t="s">
        <v>31</v>
      </c>
      <c r="B36" s="7">
        <v>41751</v>
      </c>
      <c r="C36" s="7">
        <f t="shared" si="0"/>
        <v>41796</v>
      </c>
      <c r="D36" s="11" t="str">
        <f t="shared" si="1"/>
        <v>06</v>
      </c>
      <c r="E36" s="17">
        <v>6901.92</v>
      </c>
      <c r="F36" s="18">
        <v>0.2</v>
      </c>
      <c r="G36" s="17">
        <f t="shared" si="2"/>
        <v>1380.384</v>
      </c>
      <c r="H36" s="17"/>
      <c r="I36" s="17">
        <f t="shared" si="3"/>
        <v>8282.3040000000001</v>
      </c>
    </row>
    <row r="37" spans="1:9" x14ac:dyDescent="0.25">
      <c r="A37" s="2" t="s">
        <v>32</v>
      </c>
      <c r="B37" s="7">
        <v>41751</v>
      </c>
      <c r="C37" s="7">
        <f t="shared" si="0"/>
        <v>41796</v>
      </c>
      <c r="D37" s="11" t="str">
        <f t="shared" si="1"/>
        <v>06</v>
      </c>
      <c r="E37" s="17">
        <v>20100</v>
      </c>
      <c r="F37" s="18">
        <v>0.2</v>
      </c>
      <c r="G37" s="17">
        <f t="shared" si="2"/>
        <v>4020</v>
      </c>
      <c r="H37" s="17"/>
      <c r="I37" s="17">
        <f t="shared" si="3"/>
        <v>24120</v>
      </c>
    </row>
    <row r="38" spans="1:9" x14ac:dyDescent="0.25">
      <c r="A38" s="2" t="s">
        <v>3</v>
      </c>
      <c r="B38" s="7">
        <v>41751</v>
      </c>
      <c r="C38" s="7">
        <f t="shared" si="0"/>
        <v>41796</v>
      </c>
      <c r="D38" s="11" t="str">
        <f t="shared" si="1"/>
        <v>06</v>
      </c>
      <c r="E38" s="17">
        <v>5062.5</v>
      </c>
      <c r="F38" s="18">
        <v>0.2</v>
      </c>
      <c r="G38" s="17">
        <f t="shared" si="2"/>
        <v>1012.5</v>
      </c>
      <c r="H38" s="17"/>
      <c r="I38" s="17">
        <f t="shared" si="3"/>
        <v>6075</v>
      </c>
    </row>
    <row r="39" spans="1:9" x14ac:dyDescent="0.25">
      <c r="A39" s="2" t="s">
        <v>9</v>
      </c>
      <c r="B39" s="7">
        <v>41730</v>
      </c>
      <c r="C39" s="7">
        <f t="shared" si="0"/>
        <v>41775</v>
      </c>
      <c r="D39" s="11" t="str">
        <f t="shared" si="1"/>
        <v>05</v>
      </c>
      <c r="E39" s="17">
        <v>26010</v>
      </c>
      <c r="F39" s="18">
        <v>0.2</v>
      </c>
      <c r="G39" s="17">
        <f t="shared" si="2"/>
        <v>5202</v>
      </c>
      <c r="H39" s="17"/>
      <c r="I39" s="17">
        <f t="shared" si="3"/>
        <v>31212</v>
      </c>
    </row>
    <row r="40" spans="1:9" x14ac:dyDescent="0.25">
      <c r="A40" s="2" t="s">
        <v>4</v>
      </c>
      <c r="B40" s="7">
        <v>41751</v>
      </c>
      <c r="C40" s="7">
        <f t="shared" si="0"/>
        <v>41796</v>
      </c>
      <c r="D40" s="11" t="str">
        <f t="shared" si="1"/>
        <v>06</v>
      </c>
      <c r="E40" s="17">
        <v>12000</v>
      </c>
      <c r="F40" s="18">
        <v>0.2</v>
      </c>
      <c r="G40" s="17">
        <f t="shared" si="2"/>
        <v>2400</v>
      </c>
      <c r="H40" s="17"/>
      <c r="I40" s="17">
        <f t="shared" si="3"/>
        <v>14400</v>
      </c>
    </row>
    <row r="41" spans="1:9" x14ac:dyDescent="0.25">
      <c r="A41" s="2" t="s">
        <v>33</v>
      </c>
      <c r="B41" s="7">
        <v>41751</v>
      </c>
      <c r="C41" s="7">
        <f t="shared" si="0"/>
        <v>41796</v>
      </c>
      <c r="D41" s="11" t="str">
        <f t="shared" si="1"/>
        <v>06</v>
      </c>
      <c r="E41" s="17">
        <v>42750</v>
      </c>
      <c r="F41" s="18"/>
      <c r="G41" s="17">
        <f t="shared" si="2"/>
        <v>0</v>
      </c>
      <c r="H41" s="17"/>
      <c r="I41" s="17">
        <f t="shared" si="3"/>
        <v>42750</v>
      </c>
    </row>
    <row r="42" spans="1:9" x14ac:dyDescent="0.25">
      <c r="A42" s="2" t="s">
        <v>34</v>
      </c>
      <c r="B42" s="7">
        <v>41771</v>
      </c>
      <c r="C42" s="7">
        <f t="shared" si="0"/>
        <v>41816</v>
      </c>
      <c r="D42" s="11" t="str">
        <f t="shared" si="1"/>
        <v>06</v>
      </c>
      <c r="E42" s="17">
        <v>8589.6</v>
      </c>
      <c r="F42" s="18">
        <v>0.2</v>
      </c>
      <c r="G42" s="17">
        <f t="shared" si="2"/>
        <v>1717.92</v>
      </c>
      <c r="H42" s="17"/>
      <c r="I42" s="17">
        <f t="shared" si="3"/>
        <v>10307.52</v>
      </c>
    </row>
    <row r="43" spans="1:9" x14ac:dyDescent="0.25">
      <c r="A43" s="2" t="s">
        <v>32</v>
      </c>
      <c r="B43" s="7">
        <v>41771</v>
      </c>
      <c r="C43" s="7">
        <f t="shared" si="0"/>
        <v>41816</v>
      </c>
      <c r="D43" s="11" t="str">
        <f t="shared" si="1"/>
        <v>06</v>
      </c>
      <c r="E43" s="17">
        <v>35800</v>
      </c>
      <c r="F43" s="18">
        <v>0.2</v>
      </c>
      <c r="G43" s="17">
        <f t="shared" si="2"/>
        <v>7160</v>
      </c>
      <c r="H43" s="17">
        <v>24120</v>
      </c>
      <c r="I43" s="17">
        <f t="shared" si="3"/>
        <v>18840</v>
      </c>
    </row>
    <row r="44" spans="1:9" x14ac:dyDescent="0.25">
      <c r="A44" s="2" t="s">
        <v>26</v>
      </c>
      <c r="B44" s="7">
        <v>41790</v>
      </c>
      <c r="C44" s="7">
        <f t="shared" si="0"/>
        <v>41835</v>
      </c>
      <c r="D44" s="11" t="str">
        <f t="shared" si="1"/>
        <v>07</v>
      </c>
      <c r="E44" s="17">
        <v>8610</v>
      </c>
      <c r="F44" s="18">
        <v>0.2</v>
      </c>
      <c r="G44" s="17">
        <f t="shared" si="2"/>
        <v>1722</v>
      </c>
      <c r="H44" s="17"/>
      <c r="I44" s="17">
        <f t="shared" si="3"/>
        <v>10332</v>
      </c>
    </row>
    <row r="45" spans="1:9" x14ac:dyDescent="0.25">
      <c r="A45" s="2" t="s">
        <v>35</v>
      </c>
      <c r="B45" s="7">
        <v>41759</v>
      </c>
      <c r="C45" s="7">
        <f t="shared" si="0"/>
        <v>41804</v>
      </c>
      <c r="D45" s="11" t="str">
        <f t="shared" si="1"/>
        <v>06</v>
      </c>
      <c r="E45" s="17">
        <v>4584.3</v>
      </c>
      <c r="F45" s="18">
        <v>0.2</v>
      </c>
      <c r="G45" s="17">
        <f t="shared" si="2"/>
        <v>916.86000000000013</v>
      </c>
      <c r="H45" s="17"/>
      <c r="I45" s="17">
        <f t="shared" si="3"/>
        <v>5501.16</v>
      </c>
    </row>
    <row r="46" spans="1:9" x14ac:dyDescent="0.25">
      <c r="A46" s="2" t="s">
        <v>36</v>
      </c>
      <c r="B46" s="7">
        <v>41774</v>
      </c>
      <c r="C46" s="7">
        <f t="shared" si="0"/>
        <v>41819</v>
      </c>
      <c r="D46" s="11" t="str">
        <f t="shared" si="1"/>
        <v>06</v>
      </c>
      <c r="E46" s="17">
        <v>1644.5</v>
      </c>
      <c r="F46" s="18">
        <v>0.2</v>
      </c>
      <c r="G46" s="17">
        <f t="shared" si="2"/>
        <v>328.90000000000003</v>
      </c>
      <c r="H46" s="17"/>
      <c r="I46" s="17">
        <f t="shared" si="3"/>
        <v>1973.3999999999999</v>
      </c>
    </row>
    <row r="47" spans="1:9" x14ac:dyDescent="0.25">
      <c r="A47" s="2" t="s">
        <v>4</v>
      </c>
      <c r="B47" s="7">
        <v>41814</v>
      </c>
      <c r="C47" s="7">
        <f t="shared" si="0"/>
        <v>41859</v>
      </c>
      <c r="D47" s="11" t="str">
        <f t="shared" si="1"/>
        <v>08</v>
      </c>
      <c r="E47" s="17">
        <v>13683</v>
      </c>
      <c r="F47" s="18">
        <v>0.2</v>
      </c>
      <c r="G47" s="17">
        <f t="shared" si="2"/>
        <v>2736.6000000000004</v>
      </c>
      <c r="H47" s="17"/>
      <c r="I47" s="17">
        <f t="shared" si="3"/>
        <v>16419.599999999999</v>
      </c>
    </row>
    <row r="48" spans="1:9" x14ac:dyDescent="0.25">
      <c r="A48" s="2" t="s">
        <v>4</v>
      </c>
      <c r="B48" s="7">
        <v>41879</v>
      </c>
      <c r="C48" s="7">
        <f t="shared" si="0"/>
        <v>41924</v>
      </c>
      <c r="D48" s="11" t="str">
        <f t="shared" si="1"/>
        <v>10</v>
      </c>
      <c r="E48" s="17">
        <v>2917</v>
      </c>
      <c r="F48" s="18">
        <v>0.2</v>
      </c>
      <c r="G48" s="17">
        <f t="shared" si="2"/>
        <v>583.4</v>
      </c>
      <c r="H48" s="17"/>
      <c r="I48" s="17">
        <f t="shared" si="3"/>
        <v>3500.4</v>
      </c>
    </row>
    <row r="49" spans="1:9" x14ac:dyDescent="0.25">
      <c r="A49" s="2" t="s">
        <v>24</v>
      </c>
      <c r="B49" s="7">
        <v>41802</v>
      </c>
      <c r="C49" s="7">
        <f t="shared" si="0"/>
        <v>41847</v>
      </c>
      <c r="D49" s="11" t="str">
        <f t="shared" si="1"/>
        <v>07</v>
      </c>
      <c r="E49" s="17">
        <v>13610</v>
      </c>
      <c r="F49" s="18">
        <v>0.2</v>
      </c>
      <c r="G49" s="17">
        <f t="shared" si="2"/>
        <v>2722</v>
      </c>
      <c r="H49" s="17"/>
      <c r="I49" s="17">
        <f t="shared" si="3"/>
        <v>16332</v>
      </c>
    </row>
    <row r="50" spans="1:9" x14ac:dyDescent="0.25">
      <c r="A50" s="2" t="s">
        <v>37</v>
      </c>
      <c r="B50" s="7">
        <v>41802</v>
      </c>
      <c r="C50" s="7">
        <f t="shared" si="0"/>
        <v>41847</v>
      </c>
      <c r="D50" s="11" t="str">
        <f t="shared" si="1"/>
        <v>07</v>
      </c>
      <c r="E50" s="17">
        <v>16810.2</v>
      </c>
      <c r="F50" s="18">
        <v>0.2</v>
      </c>
      <c r="G50" s="17">
        <f t="shared" si="2"/>
        <v>3362.0400000000004</v>
      </c>
      <c r="H50" s="17"/>
      <c r="I50" s="17">
        <f t="shared" si="3"/>
        <v>20172.240000000002</v>
      </c>
    </row>
    <row r="51" spans="1:9" x14ac:dyDescent="0.25">
      <c r="A51" s="2" t="s">
        <v>38</v>
      </c>
      <c r="B51" s="7">
        <v>41808</v>
      </c>
      <c r="C51" s="7">
        <f t="shared" si="0"/>
        <v>41853</v>
      </c>
      <c r="D51" s="11" t="str">
        <f t="shared" si="1"/>
        <v>08</v>
      </c>
      <c r="E51" s="17">
        <v>1316.31</v>
      </c>
      <c r="F51" s="18"/>
      <c r="G51" s="17"/>
      <c r="H51" s="17"/>
      <c r="I51" s="17">
        <f t="shared" si="3"/>
        <v>1316.31</v>
      </c>
    </row>
    <row r="52" spans="1:9" x14ac:dyDescent="0.25">
      <c r="A52" s="2" t="s">
        <v>39</v>
      </c>
      <c r="B52" s="7">
        <v>41790</v>
      </c>
      <c r="C52" s="7">
        <f t="shared" si="0"/>
        <v>41835</v>
      </c>
      <c r="D52" s="11" t="str">
        <f t="shared" si="1"/>
        <v>07</v>
      </c>
      <c r="E52" s="17">
        <v>45067</v>
      </c>
      <c r="F52" s="18">
        <v>0.2</v>
      </c>
      <c r="G52" s="17">
        <f t="shared" ref="G52:G113" si="4">E52*F52</f>
        <v>9013.4</v>
      </c>
      <c r="H52" s="17"/>
      <c r="I52" s="17">
        <f t="shared" si="3"/>
        <v>54080.4</v>
      </c>
    </row>
    <row r="53" spans="1:9" x14ac:dyDescent="0.25">
      <c r="A53" s="2" t="s">
        <v>40</v>
      </c>
      <c r="B53" s="7">
        <v>41827</v>
      </c>
      <c r="C53" s="7">
        <f t="shared" si="0"/>
        <v>41872</v>
      </c>
      <c r="D53" s="11" t="str">
        <f t="shared" si="1"/>
        <v>08</v>
      </c>
      <c r="E53" s="17">
        <v>8600</v>
      </c>
      <c r="F53" s="18">
        <v>0.2</v>
      </c>
      <c r="G53" s="17">
        <f t="shared" si="4"/>
        <v>1720</v>
      </c>
      <c r="H53" s="17"/>
      <c r="I53" s="17">
        <f t="shared" si="3"/>
        <v>10320</v>
      </c>
    </row>
    <row r="54" spans="1:9" x14ac:dyDescent="0.25">
      <c r="A54" s="2" t="s">
        <v>41</v>
      </c>
      <c r="B54" s="7">
        <v>41827</v>
      </c>
      <c r="C54" s="7">
        <f t="shared" si="0"/>
        <v>41872</v>
      </c>
      <c r="D54" s="11" t="str">
        <f t="shared" si="1"/>
        <v>08</v>
      </c>
      <c r="E54" s="17">
        <v>950</v>
      </c>
      <c r="F54" s="18">
        <v>0.2</v>
      </c>
      <c r="G54" s="17">
        <f t="shared" si="4"/>
        <v>190</v>
      </c>
      <c r="H54" s="17"/>
      <c r="I54" s="17">
        <f t="shared" si="3"/>
        <v>1140</v>
      </c>
    </row>
    <row r="55" spans="1:9" x14ac:dyDescent="0.25">
      <c r="A55" s="2" t="s">
        <v>24</v>
      </c>
      <c r="B55" s="7">
        <v>41842</v>
      </c>
      <c r="C55" s="7">
        <f t="shared" si="0"/>
        <v>41887</v>
      </c>
      <c r="D55" s="11" t="str">
        <f t="shared" si="1"/>
        <v>09</v>
      </c>
      <c r="E55" s="17">
        <v>11875</v>
      </c>
      <c r="F55" s="18">
        <v>0.2</v>
      </c>
      <c r="G55" s="17">
        <f t="shared" si="4"/>
        <v>2375</v>
      </c>
      <c r="H55" s="17"/>
      <c r="I55" s="17">
        <f t="shared" si="3"/>
        <v>14250</v>
      </c>
    </row>
    <row r="56" spans="1:9" x14ac:dyDescent="0.25">
      <c r="A56" s="2" t="s">
        <v>42</v>
      </c>
      <c r="B56" s="7">
        <v>41857</v>
      </c>
      <c r="C56" s="7">
        <f t="shared" si="0"/>
        <v>41902</v>
      </c>
      <c r="D56" s="11" t="str">
        <f t="shared" si="1"/>
        <v>09</v>
      </c>
      <c r="E56" s="17">
        <v>1495</v>
      </c>
      <c r="F56" s="18">
        <v>0.2</v>
      </c>
      <c r="G56" s="17">
        <f t="shared" si="4"/>
        <v>299</v>
      </c>
      <c r="H56" s="17"/>
      <c r="I56" s="17">
        <f t="shared" si="3"/>
        <v>1794</v>
      </c>
    </row>
    <row r="57" spans="1:9" x14ac:dyDescent="0.25">
      <c r="A57" s="2" t="s">
        <v>43</v>
      </c>
      <c r="B57" s="7">
        <v>41857</v>
      </c>
      <c r="C57" s="7">
        <f t="shared" si="0"/>
        <v>41902</v>
      </c>
      <c r="D57" s="11" t="str">
        <f t="shared" si="1"/>
        <v>09</v>
      </c>
      <c r="E57" s="17">
        <f>1250+37.5</f>
        <v>1287.5</v>
      </c>
      <c r="F57" s="18">
        <v>0.2</v>
      </c>
      <c r="G57" s="17">
        <f t="shared" si="4"/>
        <v>257.5</v>
      </c>
      <c r="H57" s="17"/>
      <c r="I57" s="17">
        <f t="shared" si="3"/>
        <v>1545</v>
      </c>
    </row>
    <row r="58" spans="1:9" x14ac:dyDescent="0.25">
      <c r="A58" s="2" t="s">
        <v>4</v>
      </c>
      <c r="B58" s="7">
        <v>41879</v>
      </c>
      <c r="C58" s="7">
        <f t="shared" si="0"/>
        <v>41924</v>
      </c>
      <c r="D58" s="11" t="str">
        <f t="shared" si="1"/>
        <v>10</v>
      </c>
      <c r="E58" s="17">
        <v>1500</v>
      </c>
      <c r="F58" s="18">
        <v>0.2</v>
      </c>
      <c r="G58" s="17">
        <f t="shared" si="4"/>
        <v>300</v>
      </c>
      <c r="H58" s="17"/>
      <c r="I58" s="17">
        <f t="shared" si="3"/>
        <v>1800</v>
      </c>
    </row>
    <row r="59" spans="1:9" x14ac:dyDescent="0.25">
      <c r="A59" s="2" t="s">
        <v>30</v>
      </c>
      <c r="B59" s="7">
        <v>41878</v>
      </c>
      <c r="C59" s="7">
        <f t="shared" si="0"/>
        <v>41923</v>
      </c>
      <c r="D59" s="11" t="str">
        <f t="shared" si="1"/>
        <v>10</v>
      </c>
      <c r="E59" s="17">
        <v>10770</v>
      </c>
      <c r="F59" s="18">
        <v>0.2</v>
      </c>
      <c r="G59" s="17">
        <f t="shared" si="4"/>
        <v>2154</v>
      </c>
      <c r="H59" s="17"/>
      <c r="I59" s="17">
        <f t="shared" si="3"/>
        <v>12924</v>
      </c>
    </row>
    <row r="60" spans="1:9" x14ac:dyDescent="0.25">
      <c r="A60" s="2" t="s">
        <v>9</v>
      </c>
      <c r="B60" s="7">
        <v>41886</v>
      </c>
      <c r="C60" s="7">
        <f t="shared" si="0"/>
        <v>41931</v>
      </c>
      <c r="D60" s="11" t="str">
        <f t="shared" si="1"/>
        <v>10</v>
      </c>
      <c r="E60" s="17">
        <v>14465</v>
      </c>
      <c r="F60" s="18">
        <v>0.2</v>
      </c>
      <c r="G60" s="17">
        <f t="shared" si="4"/>
        <v>2893</v>
      </c>
      <c r="H60" s="17"/>
      <c r="I60" s="17">
        <f t="shared" si="3"/>
        <v>17358</v>
      </c>
    </row>
    <row r="61" spans="1:9" x14ac:dyDescent="0.25">
      <c r="A61" s="2" t="s">
        <v>44</v>
      </c>
      <c r="B61" s="7">
        <v>41886</v>
      </c>
      <c r="C61" s="7">
        <f t="shared" si="0"/>
        <v>41931</v>
      </c>
      <c r="D61" s="11" t="str">
        <f t="shared" si="1"/>
        <v>10</v>
      </c>
      <c r="E61" s="17">
        <v>7177.8</v>
      </c>
      <c r="F61" s="18">
        <v>0.2</v>
      </c>
      <c r="G61" s="17">
        <f t="shared" si="4"/>
        <v>1435.5600000000002</v>
      </c>
      <c r="H61" s="17"/>
      <c r="I61" s="17">
        <f t="shared" si="3"/>
        <v>8613.36</v>
      </c>
    </row>
    <row r="62" spans="1:9" x14ac:dyDescent="0.25">
      <c r="A62" s="2" t="s">
        <v>44</v>
      </c>
      <c r="B62" s="7">
        <v>41886</v>
      </c>
      <c r="C62" s="7">
        <f t="shared" si="0"/>
        <v>41931</v>
      </c>
      <c r="D62" s="11" t="str">
        <f t="shared" si="1"/>
        <v>10</v>
      </c>
      <c r="E62" s="17">
        <v>8333.33</v>
      </c>
      <c r="F62" s="18">
        <v>0.2</v>
      </c>
      <c r="G62" s="17">
        <f t="shared" si="4"/>
        <v>1666.6660000000002</v>
      </c>
      <c r="H62" s="17"/>
      <c r="I62" s="17">
        <f t="shared" si="3"/>
        <v>9999.9959999999992</v>
      </c>
    </row>
    <row r="63" spans="1:9" x14ac:dyDescent="0.25">
      <c r="A63" s="2" t="s">
        <v>32</v>
      </c>
      <c r="B63" s="7">
        <v>41901</v>
      </c>
      <c r="C63" s="7">
        <f t="shared" si="0"/>
        <v>41946</v>
      </c>
      <c r="D63" s="11" t="str">
        <f t="shared" si="1"/>
        <v>11</v>
      </c>
      <c r="E63" s="17">
        <v>62050</v>
      </c>
      <c r="F63" s="18">
        <v>0.2</v>
      </c>
      <c r="G63" s="17">
        <f t="shared" si="4"/>
        <v>12410</v>
      </c>
      <c r="H63" s="17">
        <v>35800</v>
      </c>
      <c r="I63" s="17">
        <f t="shared" si="3"/>
        <v>38660</v>
      </c>
    </row>
    <row r="64" spans="1:9" x14ac:dyDescent="0.25">
      <c r="A64" s="2" t="s">
        <v>20</v>
      </c>
      <c r="B64" s="7">
        <v>41901</v>
      </c>
      <c r="C64" s="7">
        <f t="shared" si="0"/>
        <v>41946</v>
      </c>
      <c r="D64" s="11" t="str">
        <f t="shared" si="1"/>
        <v>11</v>
      </c>
      <c r="E64" s="17">
        <v>25862.5</v>
      </c>
      <c r="F64" s="18">
        <v>0.2</v>
      </c>
      <c r="G64" s="17">
        <f t="shared" si="4"/>
        <v>5172.5</v>
      </c>
      <c r="H64" s="17"/>
      <c r="I64" s="17">
        <f t="shared" si="3"/>
        <v>31035</v>
      </c>
    </row>
    <row r="65" spans="1:9" x14ac:dyDescent="0.25">
      <c r="A65" s="2" t="s">
        <v>24</v>
      </c>
      <c r="B65" s="7">
        <v>41901</v>
      </c>
      <c r="C65" s="7">
        <f t="shared" si="0"/>
        <v>41946</v>
      </c>
      <c r="D65" s="11" t="str">
        <f t="shared" si="1"/>
        <v>11</v>
      </c>
      <c r="E65" s="17">
        <v>7370</v>
      </c>
      <c r="F65" s="18">
        <v>0.2</v>
      </c>
      <c r="G65" s="17">
        <f t="shared" si="4"/>
        <v>1474</v>
      </c>
      <c r="H65" s="17"/>
      <c r="I65" s="17">
        <f t="shared" si="3"/>
        <v>8844</v>
      </c>
    </row>
    <row r="66" spans="1:9" x14ac:dyDescent="0.25">
      <c r="A66" s="2" t="s">
        <v>45</v>
      </c>
      <c r="B66" s="7">
        <v>41905</v>
      </c>
      <c r="C66" s="7">
        <f t="shared" ref="C66:C105" si="5">B66+45</f>
        <v>41950</v>
      </c>
      <c r="D66" s="11" t="str">
        <f t="shared" ref="D66:D105" si="6">CHOOSE(MONTH(C66),"01","02","03","04","05","06","07","08","09","10","11","12")</f>
        <v>11</v>
      </c>
      <c r="E66" s="17">
        <v>8604</v>
      </c>
      <c r="F66" s="18">
        <v>0.2</v>
      </c>
      <c r="G66" s="17">
        <f t="shared" si="4"/>
        <v>1720.8000000000002</v>
      </c>
      <c r="H66" s="17"/>
      <c r="I66" s="17">
        <f t="shared" ref="I66:I123" si="7">E66*(1+F66)-H66</f>
        <v>10324.799999999999</v>
      </c>
    </row>
    <row r="67" spans="1:9" x14ac:dyDescent="0.25">
      <c r="A67" s="2" t="s">
        <v>1</v>
      </c>
      <c r="B67" s="7">
        <v>41906</v>
      </c>
      <c r="C67" s="7">
        <f t="shared" si="5"/>
        <v>41951</v>
      </c>
      <c r="D67" s="11" t="str">
        <f t="shared" si="6"/>
        <v>11</v>
      </c>
      <c r="E67" s="17">
        <v>20000</v>
      </c>
      <c r="F67" s="18">
        <v>0.2</v>
      </c>
      <c r="G67" s="17">
        <f t="shared" si="4"/>
        <v>4000</v>
      </c>
      <c r="H67" s="17"/>
      <c r="I67" s="17">
        <f t="shared" si="7"/>
        <v>24000</v>
      </c>
    </row>
    <row r="68" spans="1:9" x14ac:dyDescent="0.25">
      <c r="A68" s="2" t="s">
        <v>22</v>
      </c>
      <c r="B68" s="7">
        <v>41922</v>
      </c>
      <c r="C68" s="7">
        <f t="shared" si="5"/>
        <v>41967</v>
      </c>
      <c r="D68" s="11" t="str">
        <f t="shared" si="6"/>
        <v>11</v>
      </c>
      <c r="E68" s="17">
        <v>3125</v>
      </c>
      <c r="F68" s="18">
        <v>0.2</v>
      </c>
      <c r="G68" s="17">
        <f t="shared" si="4"/>
        <v>625</v>
      </c>
      <c r="H68" s="17"/>
      <c r="I68" s="17">
        <f t="shared" si="7"/>
        <v>3750</v>
      </c>
    </row>
    <row r="69" spans="1:9" x14ac:dyDescent="0.25">
      <c r="A69" s="2" t="s">
        <v>26</v>
      </c>
      <c r="B69" s="7">
        <v>41922</v>
      </c>
      <c r="C69" s="7">
        <f t="shared" si="5"/>
        <v>41967</v>
      </c>
      <c r="D69" s="11" t="str">
        <f t="shared" si="6"/>
        <v>11</v>
      </c>
      <c r="E69" s="17">
        <v>17220</v>
      </c>
      <c r="F69" s="18">
        <v>0.2</v>
      </c>
      <c r="G69" s="17">
        <f t="shared" si="4"/>
        <v>3444</v>
      </c>
      <c r="H69" s="17"/>
      <c r="I69" s="17">
        <f t="shared" si="7"/>
        <v>20664</v>
      </c>
    </row>
    <row r="70" spans="1:9" x14ac:dyDescent="0.25">
      <c r="A70" s="2" t="s">
        <v>28</v>
      </c>
      <c r="B70" s="7">
        <v>41922</v>
      </c>
      <c r="C70" s="7">
        <f t="shared" si="5"/>
        <v>41967</v>
      </c>
      <c r="D70" s="11" t="str">
        <f t="shared" si="6"/>
        <v>11</v>
      </c>
      <c r="E70" s="17">
        <v>32930</v>
      </c>
      <c r="F70" s="18">
        <v>0.2</v>
      </c>
      <c r="G70" s="17">
        <f t="shared" si="4"/>
        <v>6586</v>
      </c>
      <c r="H70" s="17"/>
      <c r="I70" s="17">
        <f t="shared" si="7"/>
        <v>39516</v>
      </c>
    </row>
    <row r="71" spans="1:9" x14ac:dyDescent="0.25">
      <c r="A71" s="2" t="s">
        <v>19</v>
      </c>
      <c r="B71" s="7">
        <v>41922</v>
      </c>
      <c r="C71" s="7">
        <f t="shared" si="5"/>
        <v>41967</v>
      </c>
      <c r="D71" s="11" t="str">
        <f t="shared" si="6"/>
        <v>11</v>
      </c>
      <c r="E71" s="17">
        <f>28200-19134.27</f>
        <v>9065.73</v>
      </c>
      <c r="F71" s="18">
        <v>0.2</v>
      </c>
      <c r="G71" s="17">
        <f t="shared" si="4"/>
        <v>1813.146</v>
      </c>
      <c r="H71" s="17"/>
      <c r="I71" s="17">
        <f t="shared" si="7"/>
        <v>10878.875999999998</v>
      </c>
    </row>
    <row r="72" spans="1:9" x14ac:dyDescent="0.25">
      <c r="A72" s="2" t="s">
        <v>37</v>
      </c>
      <c r="B72" s="7">
        <v>41922</v>
      </c>
      <c r="C72" s="7">
        <f t="shared" si="5"/>
        <v>41967</v>
      </c>
      <c r="D72" s="11" t="str">
        <f t="shared" si="6"/>
        <v>11</v>
      </c>
      <c r="E72" s="17">
        <v>16810.2</v>
      </c>
      <c r="F72" s="18">
        <v>0.2</v>
      </c>
      <c r="G72" s="17">
        <f t="shared" si="4"/>
        <v>3362.0400000000004</v>
      </c>
      <c r="H72" s="17"/>
      <c r="I72" s="17">
        <f t="shared" si="7"/>
        <v>20172.240000000002</v>
      </c>
    </row>
    <row r="73" spans="1:9" x14ac:dyDescent="0.25">
      <c r="A73" s="2" t="s">
        <v>25</v>
      </c>
      <c r="B73" s="7">
        <v>41922</v>
      </c>
      <c r="C73" s="7">
        <f t="shared" si="5"/>
        <v>41967</v>
      </c>
      <c r="D73" s="11" t="str">
        <f t="shared" si="6"/>
        <v>11</v>
      </c>
      <c r="E73" s="17">
        <v>3284.7</v>
      </c>
      <c r="F73" s="18">
        <v>0.2</v>
      </c>
      <c r="G73" s="17">
        <f t="shared" si="4"/>
        <v>656.94</v>
      </c>
      <c r="H73" s="17"/>
      <c r="I73" s="17">
        <f t="shared" si="7"/>
        <v>3941.6399999999994</v>
      </c>
    </row>
    <row r="74" spans="1:9" x14ac:dyDescent="0.25">
      <c r="A74" s="2" t="s">
        <v>4</v>
      </c>
      <c r="B74" s="7">
        <v>41912</v>
      </c>
      <c r="C74" s="7">
        <f t="shared" si="5"/>
        <v>41957</v>
      </c>
      <c r="D74" s="11" t="str">
        <f t="shared" si="6"/>
        <v>11</v>
      </c>
      <c r="E74" s="17">
        <v>1500</v>
      </c>
      <c r="F74" s="18">
        <v>0.2</v>
      </c>
      <c r="G74" s="17">
        <f t="shared" si="4"/>
        <v>300</v>
      </c>
      <c r="H74" s="17"/>
      <c r="I74" s="17">
        <f t="shared" si="7"/>
        <v>1800</v>
      </c>
    </row>
    <row r="75" spans="1:9" x14ac:dyDescent="0.25">
      <c r="A75" s="2" t="s">
        <v>46</v>
      </c>
      <c r="B75" s="7">
        <v>41922</v>
      </c>
      <c r="C75" s="7">
        <f t="shared" si="5"/>
        <v>41967</v>
      </c>
      <c r="D75" s="11" t="str">
        <f t="shared" si="6"/>
        <v>11</v>
      </c>
      <c r="E75" s="17">
        <v>2000</v>
      </c>
      <c r="F75" s="18">
        <v>0.2</v>
      </c>
      <c r="G75" s="17">
        <f t="shared" si="4"/>
        <v>400</v>
      </c>
      <c r="H75" s="17"/>
      <c r="I75" s="17">
        <f t="shared" si="7"/>
        <v>2400</v>
      </c>
    </row>
    <row r="76" spans="1:9" x14ac:dyDescent="0.25">
      <c r="A76" s="2" t="s">
        <v>47</v>
      </c>
      <c r="B76" s="7">
        <v>41922</v>
      </c>
      <c r="C76" s="7">
        <f t="shared" si="5"/>
        <v>41967</v>
      </c>
      <c r="D76" s="11" t="str">
        <f t="shared" si="6"/>
        <v>11</v>
      </c>
      <c r="E76" s="17">
        <v>3250</v>
      </c>
      <c r="F76" s="18">
        <v>0.2</v>
      </c>
      <c r="G76" s="17">
        <f t="shared" si="4"/>
        <v>650</v>
      </c>
      <c r="H76" s="17"/>
      <c r="I76" s="17">
        <f t="shared" si="7"/>
        <v>3900</v>
      </c>
    </row>
    <row r="77" spans="1:9" x14ac:dyDescent="0.25">
      <c r="A77" s="2" t="s">
        <v>48</v>
      </c>
      <c r="B77" s="7">
        <v>41922</v>
      </c>
      <c r="C77" s="7">
        <f t="shared" si="5"/>
        <v>41967</v>
      </c>
      <c r="D77" s="11" t="str">
        <f t="shared" si="6"/>
        <v>11</v>
      </c>
      <c r="E77" s="17">
        <v>20080</v>
      </c>
      <c r="F77" s="18">
        <v>0.2</v>
      </c>
      <c r="G77" s="17">
        <f t="shared" si="4"/>
        <v>4016</v>
      </c>
      <c r="H77" s="17"/>
      <c r="I77" s="17">
        <f t="shared" si="7"/>
        <v>24096</v>
      </c>
    </row>
    <row r="78" spans="1:9" x14ac:dyDescent="0.25">
      <c r="A78" s="2" t="s">
        <v>25</v>
      </c>
      <c r="B78" s="7">
        <v>41946</v>
      </c>
      <c r="C78" s="7">
        <f t="shared" si="5"/>
        <v>41991</v>
      </c>
      <c r="D78" s="11" t="str">
        <f t="shared" si="6"/>
        <v>12</v>
      </c>
      <c r="E78" s="17">
        <v>3284.7</v>
      </c>
      <c r="F78" s="18">
        <v>0.2</v>
      </c>
      <c r="G78" s="17">
        <f t="shared" si="4"/>
        <v>656.94</v>
      </c>
      <c r="H78" s="17"/>
      <c r="I78" s="17">
        <f t="shared" si="7"/>
        <v>3941.6399999999994</v>
      </c>
    </row>
    <row r="79" spans="1:9" x14ac:dyDescent="0.25">
      <c r="A79" s="2" t="s">
        <v>49</v>
      </c>
      <c r="B79" s="7">
        <v>41946</v>
      </c>
      <c r="C79" s="7">
        <f t="shared" si="5"/>
        <v>41991</v>
      </c>
      <c r="D79" s="11" t="str">
        <f t="shared" si="6"/>
        <v>12</v>
      </c>
      <c r="E79" s="17">
        <v>4265</v>
      </c>
      <c r="F79" s="18">
        <v>0.2</v>
      </c>
      <c r="G79" s="17">
        <f t="shared" si="4"/>
        <v>853</v>
      </c>
      <c r="H79" s="17"/>
      <c r="I79" s="17">
        <f t="shared" si="7"/>
        <v>5118</v>
      </c>
    </row>
    <row r="80" spans="1:9" x14ac:dyDescent="0.25">
      <c r="A80" s="2" t="s">
        <v>50</v>
      </c>
      <c r="B80" s="7">
        <v>41946</v>
      </c>
      <c r="C80" s="7">
        <f t="shared" si="5"/>
        <v>41991</v>
      </c>
      <c r="D80" s="11" t="str">
        <f t="shared" si="6"/>
        <v>12</v>
      </c>
      <c r="E80" s="17">
        <v>16667</v>
      </c>
      <c r="F80" s="18">
        <v>0.2</v>
      </c>
      <c r="G80" s="17">
        <f t="shared" si="4"/>
        <v>3333.4</v>
      </c>
      <c r="H80" s="17"/>
      <c r="I80" s="17">
        <f t="shared" si="7"/>
        <v>20000.399999999998</v>
      </c>
    </row>
    <row r="81" spans="1:9" x14ac:dyDescent="0.25">
      <c r="A81" s="2" t="s">
        <v>8</v>
      </c>
      <c r="B81" s="7">
        <v>41946</v>
      </c>
      <c r="C81" s="7">
        <f t="shared" si="5"/>
        <v>41991</v>
      </c>
      <c r="D81" s="11" t="str">
        <f t="shared" si="6"/>
        <v>12</v>
      </c>
      <c r="E81" s="17">
        <v>19240</v>
      </c>
      <c r="F81" s="18">
        <v>0.2</v>
      </c>
      <c r="G81" s="17">
        <f t="shared" si="4"/>
        <v>3848</v>
      </c>
      <c r="H81" s="17"/>
      <c r="I81" s="17">
        <f t="shared" si="7"/>
        <v>23088</v>
      </c>
    </row>
    <row r="82" spans="1:9" x14ac:dyDescent="0.25">
      <c r="A82" s="2" t="s">
        <v>9</v>
      </c>
      <c r="B82" s="7">
        <v>41946</v>
      </c>
      <c r="C82" s="7">
        <f t="shared" si="5"/>
        <v>41991</v>
      </c>
      <c r="D82" s="11" t="str">
        <f t="shared" si="6"/>
        <v>12</v>
      </c>
      <c r="E82" s="17">
        <v>14465</v>
      </c>
      <c r="F82" s="18">
        <v>0.2</v>
      </c>
      <c r="G82" s="17">
        <f t="shared" si="4"/>
        <v>2893</v>
      </c>
      <c r="H82" s="17"/>
      <c r="I82" s="17">
        <f t="shared" si="7"/>
        <v>17358</v>
      </c>
    </row>
    <row r="83" spans="1:9" x14ac:dyDescent="0.25">
      <c r="A83" s="2" t="s">
        <v>51</v>
      </c>
      <c r="B83" s="7">
        <v>41964</v>
      </c>
      <c r="C83" s="7">
        <f t="shared" si="5"/>
        <v>42009</v>
      </c>
      <c r="D83" s="11" t="str">
        <f t="shared" si="6"/>
        <v>01</v>
      </c>
      <c r="E83" s="17">
        <v>8175.17</v>
      </c>
      <c r="F83" s="18">
        <v>0.2</v>
      </c>
      <c r="G83" s="17">
        <f t="shared" si="4"/>
        <v>1635.0340000000001</v>
      </c>
      <c r="H83" s="17"/>
      <c r="I83" s="17">
        <f t="shared" si="7"/>
        <v>9810.2039999999997</v>
      </c>
    </row>
    <row r="84" spans="1:9" x14ac:dyDescent="0.25">
      <c r="A84" s="2" t="s">
        <v>52</v>
      </c>
      <c r="B84" s="7">
        <v>41964</v>
      </c>
      <c r="C84" s="7">
        <f t="shared" si="5"/>
        <v>42009</v>
      </c>
      <c r="D84" s="11" t="str">
        <f t="shared" si="6"/>
        <v>01</v>
      </c>
      <c r="E84" s="17">
        <v>44025</v>
      </c>
      <c r="F84" s="18">
        <v>0.2</v>
      </c>
      <c r="G84" s="17">
        <f t="shared" si="4"/>
        <v>8805</v>
      </c>
      <c r="H84" s="17"/>
      <c r="I84" s="17">
        <f t="shared" si="7"/>
        <v>52830</v>
      </c>
    </row>
    <row r="85" spans="1:9" x14ac:dyDescent="0.25">
      <c r="A85" s="2" t="s">
        <v>44</v>
      </c>
      <c r="B85" s="7">
        <v>41967</v>
      </c>
      <c r="C85" s="7">
        <f t="shared" si="5"/>
        <v>42012</v>
      </c>
      <c r="D85" s="11" t="str">
        <f t="shared" si="6"/>
        <v>01</v>
      </c>
      <c r="E85" s="17">
        <v>11901</v>
      </c>
      <c r="F85" s="18">
        <v>0.2</v>
      </c>
      <c r="G85" s="17">
        <f t="shared" si="4"/>
        <v>2380.2000000000003</v>
      </c>
      <c r="H85" s="17"/>
      <c r="I85" s="17">
        <f t="shared" si="7"/>
        <v>14281.199999999999</v>
      </c>
    </row>
    <row r="86" spans="1:9" x14ac:dyDescent="0.25">
      <c r="A86" s="2" t="s">
        <v>53</v>
      </c>
      <c r="B86" s="7">
        <v>41968</v>
      </c>
      <c r="C86" s="7">
        <f t="shared" si="5"/>
        <v>42013</v>
      </c>
      <c r="D86" s="11" t="str">
        <f t="shared" si="6"/>
        <v>01</v>
      </c>
      <c r="E86" s="17">
        <v>14813</v>
      </c>
      <c r="F86" s="18">
        <v>0.2</v>
      </c>
      <c r="G86" s="17">
        <f t="shared" si="4"/>
        <v>2962.6000000000004</v>
      </c>
      <c r="H86" s="17"/>
      <c r="I86" s="17">
        <f t="shared" si="7"/>
        <v>17775.599999999999</v>
      </c>
    </row>
    <row r="87" spans="1:9" x14ac:dyDescent="0.25">
      <c r="A87" s="2" t="s">
        <v>52</v>
      </c>
      <c r="B87" s="7">
        <v>41971</v>
      </c>
      <c r="C87" s="7">
        <f t="shared" si="5"/>
        <v>42016</v>
      </c>
      <c r="D87" s="11" t="str">
        <f t="shared" si="6"/>
        <v>01</v>
      </c>
      <c r="E87" s="17">
        <v>3005</v>
      </c>
      <c r="F87" s="18">
        <v>0.2</v>
      </c>
      <c r="G87" s="17">
        <f t="shared" si="4"/>
        <v>601</v>
      </c>
      <c r="H87" s="17"/>
      <c r="I87" s="17">
        <f t="shared" si="7"/>
        <v>3606</v>
      </c>
    </row>
    <row r="88" spans="1:9" x14ac:dyDescent="0.25">
      <c r="A88" s="2" t="s">
        <v>25</v>
      </c>
      <c r="B88" s="7">
        <v>41974</v>
      </c>
      <c r="C88" s="7">
        <f t="shared" si="5"/>
        <v>42019</v>
      </c>
      <c r="D88" s="11" t="str">
        <f t="shared" si="6"/>
        <v>01</v>
      </c>
      <c r="E88" s="17">
        <v>8759.2000000000007</v>
      </c>
      <c r="F88" s="18">
        <v>0.2</v>
      </c>
      <c r="G88" s="17">
        <f t="shared" si="4"/>
        <v>1751.8400000000001</v>
      </c>
      <c r="H88" s="17"/>
      <c r="I88" s="17">
        <f t="shared" si="7"/>
        <v>10511.04</v>
      </c>
    </row>
    <row r="89" spans="1:9" x14ac:dyDescent="0.25">
      <c r="A89" s="2" t="s">
        <v>54</v>
      </c>
      <c r="B89" s="7">
        <v>41988</v>
      </c>
      <c r="C89" s="7">
        <f t="shared" si="5"/>
        <v>42033</v>
      </c>
      <c r="D89" s="11" t="str">
        <f t="shared" si="6"/>
        <v>01</v>
      </c>
      <c r="E89" s="17">
        <v>4315.8999999999996</v>
      </c>
      <c r="F89" s="18">
        <v>0</v>
      </c>
      <c r="G89" s="17">
        <f t="shared" si="4"/>
        <v>0</v>
      </c>
      <c r="H89" s="17"/>
      <c r="I89" s="17">
        <f t="shared" si="7"/>
        <v>4315.8999999999996</v>
      </c>
    </row>
    <row r="90" spans="1:9" x14ac:dyDescent="0.25">
      <c r="A90" s="2" t="s">
        <v>55</v>
      </c>
      <c r="B90" s="7">
        <v>41988</v>
      </c>
      <c r="C90" s="7">
        <f t="shared" si="5"/>
        <v>42033</v>
      </c>
      <c r="D90" s="11" t="str">
        <f t="shared" si="6"/>
        <v>01</v>
      </c>
      <c r="E90" s="17">
        <v>3940.6</v>
      </c>
      <c r="F90" s="18">
        <v>0</v>
      </c>
      <c r="G90" s="17">
        <f t="shared" si="4"/>
        <v>0</v>
      </c>
      <c r="H90" s="17"/>
      <c r="I90" s="17">
        <f t="shared" si="7"/>
        <v>3940.6</v>
      </c>
    </row>
    <row r="91" spans="1:9" x14ac:dyDescent="0.25">
      <c r="A91" s="2" t="s">
        <v>56</v>
      </c>
      <c r="B91" s="7">
        <v>41988</v>
      </c>
      <c r="C91" s="7">
        <f t="shared" si="5"/>
        <v>42033</v>
      </c>
      <c r="D91" s="11" t="str">
        <f t="shared" si="6"/>
        <v>01</v>
      </c>
      <c r="E91" s="17">
        <v>3773.4</v>
      </c>
      <c r="F91" s="18">
        <v>0</v>
      </c>
      <c r="G91" s="17">
        <f t="shared" si="4"/>
        <v>0</v>
      </c>
      <c r="H91" s="17"/>
      <c r="I91" s="17">
        <f t="shared" si="7"/>
        <v>3773.4</v>
      </c>
    </row>
    <row r="92" spans="1:9" x14ac:dyDescent="0.25">
      <c r="A92" s="2" t="s">
        <v>4</v>
      </c>
      <c r="B92" s="7">
        <v>41988</v>
      </c>
      <c r="C92" s="7">
        <f t="shared" si="5"/>
        <v>42033</v>
      </c>
      <c r="D92" s="11" t="str">
        <f t="shared" si="6"/>
        <v>01</v>
      </c>
      <c r="E92" s="17">
        <v>1500</v>
      </c>
      <c r="F92" s="18">
        <v>0.2</v>
      </c>
      <c r="G92" s="17">
        <f t="shared" si="4"/>
        <v>300</v>
      </c>
      <c r="H92" s="17"/>
      <c r="I92" s="17">
        <f t="shared" si="7"/>
        <v>1800</v>
      </c>
    </row>
    <row r="93" spans="1:9" x14ac:dyDescent="0.25">
      <c r="A93" s="2" t="s">
        <v>1</v>
      </c>
      <c r="B93" s="7">
        <v>41988</v>
      </c>
      <c r="C93" s="7">
        <f t="shared" si="5"/>
        <v>42033</v>
      </c>
      <c r="D93" s="11" t="str">
        <f t="shared" si="6"/>
        <v>01</v>
      </c>
      <c r="E93" s="17">
        <v>4000</v>
      </c>
      <c r="F93" s="18">
        <v>0.2</v>
      </c>
      <c r="G93" s="17">
        <f t="shared" si="4"/>
        <v>800</v>
      </c>
      <c r="H93" s="17"/>
      <c r="I93" s="17">
        <f t="shared" si="7"/>
        <v>4800</v>
      </c>
    </row>
    <row r="94" spans="1:9" x14ac:dyDescent="0.25">
      <c r="A94" s="2" t="s">
        <v>57</v>
      </c>
      <c r="B94" s="7">
        <v>41988</v>
      </c>
      <c r="C94" s="7">
        <f t="shared" si="5"/>
        <v>42033</v>
      </c>
      <c r="D94" s="11" t="str">
        <f t="shared" si="6"/>
        <v>01</v>
      </c>
      <c r="E94" s="17">
        <v>9862.5</v>
      </c>
      <c r="F94" s="18">
        <v>0.2</v>
      </c>
      <c r="G94" s="17">
        <f t="shared" si="4"/>
        <v>1972.5</v>
      </c>
      <c r="H94" s="17"/>
      <c r="I94" s="17">
        <f t="shared" si="7"/>
        <v>11835</v>
      </c>
    </row>
    <row r="95" spans="1:9" x14ac:dyDescent="0.25">
      <c r="A95" s="2" t="s">
        <v>58</v>
      </c>
      <c r="B95" s="7">
        <v>41988</v>
      </c>
      <c r="C95" s="7">
        <f t="shared" si="5"/>
        <v>42033</v>
      </c>
      <c r="D95" s="11" t="str">
        <f t="shared" si="6"/>
        <v>01</v>
      </c>
      <c r="E95" s="17">
        <v>14700</v>
      </c>
      <c r="F95" s="18">
        <v>0.2</v>
      </c>
      <c r="G95" s="17">
        <f t="shared" si="4"/>
        <v>2940</v>
      </c>
      <c r="H95" s="17"/>
      <c r="I95" s="17">
        <f t="shared" si="7"/>
        <v>17640</v>
      </c>
    </row>
    <row r="96" spans="1:9" x14ac:dyDescent="0.25">
      <c r="A96" s="2" t="s">
        <v>59</v>
      </c>
      <c r="B96" s="7">
        <v>41988</v>
      </c>
      <c r="C96" s="7">
        <f t="shared" si="5"/>
        <v>42033</v>
      </c>
      <c r="D96" s="11" t="str">
        <f t="shared" si="6"/>
        <v>01</v>
      </c>
      <c r="E96" s="17">
        <v>1800</v>
      </c>
      <c r="F96" s="18">
        <v>0.2</v>
      </c>
      <c r="G96" s="17">
        <f t="shared" si="4"/>
        <v>360</v>
      </c>
      <c r="H96" s="17"/>
      <c r="I96" s="17">
        <f t="shared" si="7"/>
        <v>2160</v>
      </c>
    </row>
    <row r="97" spans="1:9" x14ac:dyDescent="0.25">
      <c r="A97" s="2" t="s">
        <v>8</v>
      </c>
      <c r="B97" s="7">
        <v>41988</v>
      </c>
      <c r="C97" s="7">
        <f t="shared" si="5"/>
        <v>42033</v>
      </c>
      <c r="D97" s="11" t="str">
        <f t="shared" si="6"/>
        <v>01</v>
      </c>
      <c r="E97" s="17">
        <v>23665.200000000001</v>
      </c>
      <c r="F97" s="18">
        <v>0.2</v>
      </c>
      <c r="G97" s="17">
        <f t="shared" si="4"/>
        <v>4733.04</v>
      </c>
      <c r="H97" s="17"/>
      <c r="I97" s="17">
        <f t="shared" si="7"/>
        <v>28398.240000000002</v>
      </c>
    </row>
    <row r="98" spans="1:9" x14ac:dyDescent="0.25">
      <c r="A98" s="2" t="s">
        <v>60</v>
      </c>
      <c r="B98" s="7">
        <v>41991</v>
      </c>
      <c r="C98" s="7">
        <f t="shared" si="5"/>
        <v>42036</v>
      </c>
      <c r="D98" s="11" t="str">
        <f t="shared" si="6"/>
        <v>02</v>
      </c>
      <c r="E98" s="17">
        <v>6300</v>
      </c>
      <c r="F98" s="18">
        <v>0.2</v>
      </c>
      <c r="G98" s="17">
        <f t="shared" si="4"/>
        <v>1260</v>
      </c>
      <c r="H98" s="17"/>
      <c r="I98" s="17">
        <f t="shared" si="7"/>
        <v>7560</v>
      </c>
    </row>
    <row r="99" spans="1:9" x14ac:dyDescent="0.25">
      <c r="A99" s="2" t="s">
        <v>61</v>
      </c>
      <c r="B99" s="7">
        <v>41968</v>
      </c>
      <c r="C99" s="7">
        <f t="shared" si="5"/>
        <v>42013</v>
      </c>
      <c r="D99" s="11" t="str">
        <f t="shared" si="6"/>
        <v>01</v>
      </c>
      <c r="E99" s="17">
        <v>14813</v>
      </c>
      <c r="F99" s="18">
        <v>0.2</v>
      </c>
      <c r="G99" s="17">
        <f t="shared" si="4"/>
        <v>2962.6000000000004</v>
      </c>
      <c r="H99" s="17"/>
      <c r="I99" s="17">
        <f t="shared" si="7"/>
        <v>17775.599999999999</v>
      </c>
    </row>
    <row r="100" spans="1:9" x14ac:dyDescent="0.25">
      <c r="A100" s="2" t="s">
        <v>62</v>
      </c>
      <c r="B100" s="7">
        <v>41995</v>
      </c>
      <c r="C100" s="7">
        <f t="shared" si="5"/>
        <v>42040</v>
      </c>
      <c r="D100" s="11" t="str">
        <f t="shared" si="6"/>
        <v>02</v>
      </c>
      <c r="E100" s="17">
        <v>1813</v>
      </c>
      <c r="F100" s="18">
        <v>0.2</v>
      </c>
      <c r="G100" s="17">
        <f t="shared" si="4"/>
        <v>362.6</v>
      </c>
      <c r="H100" s="17"/>
      <c r="I100" s="17">
        <f t="shared" si="7"/>
        <v>2175.6</v>
      </c>
    </row>
    <row r="101" spans="1:9" x14ac:dyDescent="0.25">
      <c r="A101" s="2" t="s">
        <v>37</v>
      </c>
      <c r="B101" s="7">
        <v>42004</v>
      </c>
      <c r="C101" s="7">
        <f t="shared" si="5"/>
        <v>42049</v>
      </c>
      <c r="D101" s="11" t="str">
        <f t="shared" si="6"/>
        <v>02</v>
      </c>
      <c r="E101" s="17">
        <v>17319.599999999999</v>
      </c>
      <c r="F101" s="18">
        <v>0.2</v>
      </c>
      <c r="G101" s="17">
        <f t="shared" si="4"/>
        <v>3463.92</v>
      </c>
      <c r="H101" s="17"/>
      <c r="I101" s="17">
        <f t="shared" si="7"/>
        <v>20783.519999999997</v>
      </c>
    </row>
    <row r="102" spans="1:9" x14ac:dyDescent="0.25">
      <c r="A102" s="2" t="s">
        <v>63</v>
      </c>
      <c r="B102" s="7">
        <v>42004</v>
      </c>
      <c r="C102" s="7">
        <f t="shared" si="5"/>
        <v>42049</v>
      </c>
      <c r="D102" s="11" t="str">
        <f t="shared" si="6"/>
        <v>02</v>
      </c>
      <c r="E102" s="17">
        <v>5250</v>
      </c>
      <c r="F102" s="18">
        <v>0.2</v>
      </c>
      <c r="G102" s="17">
        <f t="shared" si="4"/>
        <v>1050</v>
      </c>
      <c r="H102" s="17"/>
      <c r="I102" s="17">
        <f t="shared" si="7"/>
        <v>6300</v>
      </c>
    </row>
    <row r="103" spans="1:9" x14ac:dyDescent="0.25">
      <c r="A103" s="2" t="s">
        <v>64</v>
      </c>
      <c r="B103" s="7">
        <v>42004</v>
      </c>
      <c r="C103" s="7">
        <f t="shared" si="5"/>
        <v>42049</v>
      </c>
      <c r="D103" s="11" t="str">
        <f t="shared" si="6"/>
        <v>02</v>
      </c>
      <c r="E103" s="17">
        <v>295</v>
      </c>
      <c r="F103" s="18">
        <v>0.2</v>
      </c>
      <c r="G103" s="17">
        <f t="shared" si="4"/>
        <v>59</v>
      </c>
      <c r="H103" s="17"/>
      <c r="I103" s="17">
        <f t="shared" si="7"/>
        <v>354</v>
      </c>
    </row>
    <row r="104" spans="1:9" x14ac:dyDescent="0.25">
      <c r="A104" s="2" t="s">
        <v>39</v>
      </c>
      <c r="B104" s="7">
        <v>41996</v>
      </c>
      <c r="C104" s="7">
        <f t="shared" si="5"/>
        <v>42041</v>
      </c>
      <c r="D104" s="11" t="str">
        <f t="shared" si="6"/>
        <v>02</v>
      </c>
      <c r="E104" s="17">
        <v>16020</v>
      </c>
      <c r="F104" s="18">
        <v>0.2</v>
      </c>
      <c r="G104" s="17">
        <f t="shared" si="4"/>
        <v>3204</v>
      </c>
      <c r="H104" s="17"/>
      <c r="I104" s="17">
        <f t="shared" si="7"/>
        <v>19224</v>
      </c>
    </row>
    <row r="105" spans="1:9" x14ac:dyDescent="0.25">
      <c r="A105" s="2" t="s">
        <v>45</v>
      </c>
      <c r="B105" s="7">
        <v>42004</v>
      </c>
      <c r="C105" s="7">
        <f t="shared" si="5"/>
        <v>42049</v>
      </c>
      <c r="D105" s="11" t="str">
        <f t="shared" si="6"/>
        <v>02</v>
      </c>
      <c r="E105" s="17">
        <v>5736</v>
      </c>
      <c r="F105" s="18">
        <v>0.2</v>
      </c>
      <c r="G105" s="17">
        <f t="shared" si="4"/>
        <v>1147.2</v>
      </c>
      <c r="H105" s="17"/>
      <c r="I105" s="17">
        <f t="shared" si="7"/>
        <v>6883.2</v>
      </c>
    </row>
    <row r="106" spans="1:9" x14ac:dyDescent="0.25">
      <c r="A106" s="2" t="s">
        <v>65</v>
      </c>
      <c r="B106" s="7">
        <v>42004</v>
      </c>
      <c r="C106" s="7">
        <f>B106+45</f>
        <v>42049</v>
      </c>
      <c r="D106" s="11" t="str">
        <f>CHOOSE(MONTH(C106),"01","02","03","04","05","06","07","08","09","10","11","12")</f>
        <v>02</v>
      </c>
      <c r="E106" s="17">
        <f>0.3*40613</f>
        <v>12183.9</v>
      </c>
      <c r="F106" s="18">
        <v>0.2</v>
      </c>
      <c r="G106" s="17">
        <f>E106*F106</f>
        <v>2436.7800000000002</v>
      </c>
      <c r="H106" s="2"/>
      <c r="I106" s="17">
        <f>E106*(1+F106)-H106</f>
        <v>14620.679999999998</v>
      </c>
    </row>
    <row r="107" spans="1:9" x14ac:dyDescent="0.25">
      <c r="A107" s="3" t="s">
        <v>50</v>
      </c>
      <c r="B107" s="8">
        <v>42033</v>
      </c>
      <c r="C107" s="12">
        <f>B107+45</f>
        <v>42078</v>
      </c>
      <c r="D107" s="13" t="str">
        <f>CHOOSE(MONTH(C107),"01","02","03","04","05","06","07","08","09","10","11","12")</f>
        <v>03</v>
      </c>
      <c r="E107" s="19">
        <v>16667</v>
      </c>
      <c r="F107" s="20">
        <v>0.2</v>
      </c>
      <c r="G107" s="21">
        <f t="shared" si="4"/>
        <v>3333.4</v>
      </c>
      <c r="H107" s="19"/>
      <c r="I107" s="21">
        <f t="shared" si="7"/>
        <v>20000.399999999998</v>
      </c>
    </row>
    <row r="108" spans="1:9" x14ac:dyDescent="0.25">
      <c r="A108" s="4" t="s">
        <v>66</v>
      </c>
      <c r="B108" s="9">
        <v>42033</v>
      </c>
      <c r="C108" s="12">
        <f t="shared" ref="C108:C125" si="8">B108+45</f>
        <v>42078</v>
      </c>
      <c r="D108" s="13" t="str">
        <f t="shared" ref="D108:D125" si="9">CHOOSE(MONTH(C108),"01","02","03","04","05","06","07","08","09","10","11","12")</f>
        <v>03</v>
      </c>
      <c r="E108" s="22">
        <v>5950</v>
      </c>
      <c r="F108" s="23">
        <v>0.2</v>
      </c>
      <c r="G108" s="24">
        <f t="shared" si="4"/>
        <v>1190</v>
      </c>
      <c r="H108" s="22"/>
      <c r="I108" s="24">
        <f t="shared" si="7"/>
        <v>7140</v>
      </c>
    </row>
    <row r="109" spans="1:9" x14ac:dyDescent="0.25">
      <c r="A109" s="4" t="s">
        <v>67</v>
      </c>
      <c r="B109" s="9">
        <v>42053</v>
      </c>
      <c r="C109" s="12">
        <f t="shared" si="8"/>
        <v>42098</v>
      </c>
      <c r="D109" s="13" t="str">
        <f t="shared" si="9"/>
        <v>04</v>
      </c>
      <c r="E109" s="22">
        <v>14950</v>
      </c>
      <c r="F109" s="23">
        <v>0.2</v>
      </c>
      <c r="G109" s="24">
        <f t="shared" si="4"/>
        <v>2990</v>
      </c>
      <c r="H109" s="22"/>
      <c r="I109" s="24">
        <f t="shared" si="7"/>
        <v>17940</v>
      </c>
    </row>
    <row r="110" spans="1:9" x14ac:dyDescent="0.25">
      <c r="A110" s="3" t="s">
        <v>68</v>
      </c>
      <c r="B110" s="8">
        <v>42034</v>
      </c>
      <c r="C110" s="12">
        <f t="shared" si="8"/>
        <v>42079</v>
      </c>
      <c r="D110" s="13" t="str">
        <f t="shared" si="9"/>
        <v>03</v>
      </c>
      <c r="E110" s="19">
        <v>18000</v>
      </c>
      <c r="F110" s="23">
        <v>0.2</v>
      </c>
      <c r="G110" s="24">
        <f t="shared" si="4"/>
        <v>3600</v>
      </c>
      <c r="H110" s="22"/>
      <c r="I110" s="24">
        <f t="shared" si="7"/>
        <v>21600</v>
      </c>
    </row>
    <row r="111" spans="1:9" x14ac:dyDescent="0.25">
      <c r="A111" s="3" t="s">
        <v>64</v>
      </c>
      <c r="B111" s="8">
        <v>42034</v>
      </c>
      <c r="C111" s="12">
        <f t="shared" si="8"/>
        <v>42079</v>
      </c>
      <c r="D111" s="13" t="str">
        <f t="shared" si="9"/>
        <v>03</v>
      </c>
      <c r="E111" s="19">
        <v>400</v>
      </c>
      <c r="F111" s="23">
        <v>0.2</v>
      </c>
      <c r="G111" s="24">
        <f t="shared" si="4"/>
        <v>80</v>
      </c>
      <c r="H111" s="22"/>
      <c r="I111" s="24">
        <f t="shared" si="7"/>
        <v>480</v>
      </c>
    </row>
    <row r="112" spans="1:9" x14ac:dyDescent="0.25">
      <c r="A112" s="3" t="s">
        <v>69</v>
      </c>
      <c r="B112" s="8">
        <v>42041</v>
      </c>
      <c r="C112" s="12">
        <f t="shared" si="8"/>
        <v>42086</v>
      </c>
      <c r="D112" s="13" t="str">
        <f t="shared" si="9"/>
        <v>03</v>
      </c>
      <c r="E112" s="19">
        <v>125860</v>
      </c>
      <c r="F112" s="23">
        <v>0.2</v>
      </c>
      <c r="G112" s="24">
        <f t="shared" si="4"/>
        <v>25172</v>
      </c>
      <c r="H112" s="22">
        <v>37758</v>
      </c>
      <c r="I112" s="24">
        <f t="shared" si="7"/>
        <v>113274</v>
      </c>
    </row>
    <row r="113" spans="1:9" ht="30" x14ac:dyDescent="0.25">
      <c r="A113" s="4" t="s">
        <v>70</v>
      </c>
      <c r="B113" s="8">
        <v>42062</v>
      </c>
      <c r="C113" s="12">
        <f t="shared" si="8"/>
        <v>42107</v>
      </c>
      <c r="D113" s="13" t="str">
        <f t="shared" si="9"/>
        <v>04</v>
      </c>
      <c r="E113" s="19">
        <v>25020</v>
      </c>
      <c r="F113" s="23"/>
      <c r="G113" s="24">
        <f t="shared" si="4"/>
        <v>0</v>
      </c>
      <c r="H113" s="22"/>
      <c r="I113" s="24">
        <f t="shared" si="7"/>
        <v>25020</v>
      </c>
    </row>
    <row r="114" spans="1:9" x14ac:dyDescent="0.25">
      <c r="A114" s="3" t="s">
        <v>64</v>
      </c>
      <c r="B114" s="8">
        <v>42062</v>
      </c>
      <c r="C114" s="12">
        <f t="shared" si="8"/>
        <v>42107</v>
      </c>
      <c r="D114" s="13" t="str">
        <f t="shared" si="9"/>
        <v>04</v>
      </c>
      <c r="E114" s="19">
        <v>300</v>
      </c>
      <c r="F114" s="23">
        <v>0.2</v>
      </c>
      <c r="G114" s="24">
        <f>E114*F114</f>
        <v>60</v>
      </c>
      <c r="H114" s="22"/>
      <c r="I114" s="24">
        <f>E114*(1+F114)-H114</f>
        <v>360</v>
      </c>
    </row>
    <row r="115" spans="1:9" x14ac:dyDescent="0.25">
      <c r="A115" s="4" t="s">
        <v>71</v>
      </c>
      <c r="B115" s="8">
        <v>42062</v>
      </c>
      <c r="C115" s="12">
        <f t="shared" si="8"/>
        <v>42107</v>
      </c>
      <c r="D115" s="13" t="str">
        <f t="shared" si="9"/>
        <v>04</v>
      </c>
      <c r="E115" s="19">
        <v>4120</v>
      </c>
      <c r="F115" s="23">
        <v>0.2</v>
      </c>
      <c r="G115" s="24">
        <f t="shared" ref="G115:G125" si="10">E115*F115</f>
        <v>824</v>
      </c>
      <c r="H115" s="22"/>
      <c r="I115" s="24">
        <f t="shared" si="7"/>
        <v>4944</v>
      </c>
    </row>
    <row r="116" spans="1:9" x14ac:dyDescent="0.25">
      <c r="A116" s="4" t="s">
        <v>72</v>
      </c>
      <c r="B116" s="8">
        <v>42062</v>
      </c>
      <c r="C116" s="12">
        <f t="shared" si="8"/>
        <v>42107</v>
      </c>
      <c r="D116" s="13" t="str">
        <f t="shared" si="9"/>
        <v>04</v>
      </c>
      <c r="E116" s="19">
        <v>13973.27</v>
      </c>
      <c r="F116" s="23">
        <v>0.2</v>
      </c>
      <c r="G116" s="24">
        <f t="shared" si="10"/>
        <v>2794.6540000000005</v>
      </c>
      <c r="H116" s="22">
        <v>4191.9799999999996</v>
      </c>
      <c r="I116" s="24">
        <f t="shared" si="7"/>
        <v>12575.944</v>
      </c>
    </row>
    <row r="117" spans="1:9" x14ac:dyDescent="0.25">
      <c r="A117" s="4" t="s">
        <v>73</v>
      </c>
      <c r="B117" s="8">
        <v>42062</v>
      </c>
      <c r="C117" s="12">
        <f t="shared" si="8"/>
        <v>42107</v>
      </c>
      <c r="D117" s="13" t="str">
        <f t="shared" si="9"/>
        <v>04</v>
      </c>
      <c r="E117" s="19">
        <v>17544</v>
      </c>
      <c r="F117" s="23">
        <v>0.2</v>
      </c>
      <c r="G117" s="24">
        <f t="shared" si="10"/>
        <v>3508.8</v>
      </c>
      <c r="H117" s="22"/>
      <c r="I117" s="24">
        <f t="shared" si="7"/>
        <v>21052.799999999999</v>
      </c>
    </row>
    <row r="118" spans="1:9" x14ac:dyDescent="0.25">
      <c r="A118" s="4" t="s">
        <v>59</v>
      </c>
      <c r="B118" s="8">
        <v>42062</v>
      </c>
      <c r="C118" s="12">
        <f t="shared" si="8"/>
        <v>42107</v>
      </c>
      <c r="D118" s="13" t="str">
        <f t="shared" si="9"/>
        <v>04</v>
      </c>
      <c r="E118" s="19">
        <v>6500</v>
      </c>
      <c r="F118" s="23">
        <v>0.2</v>
      </c>
      <c r="G118" s="24">
        <f t="shared" si="10"/>
        <v>1300</v>
      </c>
      <c r="H118" s="22"/>
      <c r="I118" s="24">
        <f t="shared" si="7"/>
        <v>7800</v>
      </c>
    </row>
    <row r="119" spans="1:9" x14ac:dyDescent="0.25">
      <c r="A119" s="4" t="s">
        <v>74</v>
      </c>
      <c r="B119" s="8">
        <v>42062</v>
      </c>
      <c r="C119" s="12">
        <f t="shared" si="8"/>
        <v>42107</v>
      </c>
      <c r="D119" s="13" t="str">
        <f t="shared" si="9"/>
        <v>04</v>
      </c>
      <c r="E119" s="19">
        <v>2625</v>
      </c>
      <c r="F119" s="23">
        <v>0.2</v>
      </c>
      <c r="G119" s="24">
        <f t="shared" si="10"/>
        <v>525</v>
      </c>
      <c r="H119" s="22"/>
      <c r="I119" s="24">
        <f t="shared" si="7"/>
        <v>3150</v>
      </c>
    </row>
    <row r="120" spans="1:9" x14ac:dyDescent="0.25">
      <c r="A120" s="4" t="s">
        <v>49</v>
      </c>
      <c r="B120" s="8">
        <v>42065</v>
      </c>
      <c r="C120" s="12">
        <f t="shared" si="8"/>
        <v>42110</v>
      </c>
      <c r="D120" s="13" t="str">
        <f t="shared" si="9"/>
        <v>04</v>
      </c>
      <c r="E120" s="19">
        <v>10662.5</v>
      </c>
      <c r="F120" s="23">
        <v>0.2</v>
      </c>
      <c r="G120" s="24">
        <f t="shared" si="10"/>
        <v>2132.5</v>
      </c>
      <c r="H120" s="22"/>
      <c r="I120" s="24">
        <f t="shared" si="7"/>
        <v>12795</v>
      </c>
    </row>
    <row r="121" spans="1:9" x14ac:dyDescent="0.25">
      <c r="A121" s="4" t="s">
        <v>75</v>
      </c>
      <c r="B121" s="8">
        <v>42062</v>
      </c>
      <c r="C121" s="12">
        <f t="shared" si="8"/>
        <v>42107</v>
      </c>
      <c r="D121" s="13" t="str">
        <f t="shared" si="9"/>
        <v>04</v>
      </c>
      <c r="E121" s="19">
        <v>4150</v>
      </c>
      <c r="F121" s="23">
        <v>0.2</v>
      </c>
      <c r="G121" s="24">
        <f t="shared" si="10"/>
        <v>830</v>
      </c>
      <c r="H121" s="22"/>
      <c r="I121" s="24">
        <f t="shared" si="7"/>
        <v>4980</v>
      </c>
    </row>
    <row r="122" spans="1:9" x14ac:dyDescent="0.25">
      <c r="A122" s="4" t="s">
        <v>76</v>
      </c>
      <c r="B122" s="8">
        <v>42062</v>
      </c>
      <c r="C122" s="12">
        <f t="shared" si="8"/>
        <v>42107</v>
      </c>
      <c r="D122" s="13" t="str">
        <f t="shared" si="9"/>
        <v>04</v>
      </c>
      <c r="E122" s="19">
        <v>1804</v>
      </c>
      <c r="F122" s="23">
        <v>0.2</v>
      </c>
      <c r="G122" s="24">
        <f t="shared" si="10"/>
        <v>360.8</v>
      </c>
      <c r="H122" s="22"/>
      <c r="I122" s="24">
        <f t="shared" si="7"/>
        <v>2164.7999999999997</v>
      </c>
    </row>
    <row r="123" spans="1:9" x14ac:dyDescent="0.25">
      <c r="A123" s="4" t="s">
        <v>62</v>
      </c>
      <c r="B123" s="8">
        <v>42062</v>
      </c>
      <c r="C123" s="12">
        <f t="shared" si="8"/>
        <v>42107</v>
      </c>
      <c r="D123" s="13" t="str">
        <f t="shared" si="9"/>
        <v>04</v>
      </c>
      <c r="E123" s="19">
        <v>1813</v>
      </c>
      <c r="F123" s="23">
        <v>0.2</v>
      </c>
      <c r="G123" s="24">
        <f t="shared" si="10"/>
        <v>362.6</v>
      </c>
      <c r="H123" s="22"/>
      <c r="I123" s="24">
        <f t="shared" si="7"/>
        <v>2175.6</v>
      </c>
    </row>
    <row r="124" spans="1:9" x14ac:dyDescent="0.25">
      <c r="A124" s="4" t="s">
        <v>77</v>
      </c>
      <c r="B124" s="8">
        <v>42068</v>
      </c>
      <c r="C124" s="12">
        <f t="shared" si="8"/>
        <v>42113</v>
      </c>
      <c r="D124" s="13" t="str">
        <f t="shared" si="9"/>
        <v>04</v>
      </c>
      <c r="E124" s="19">
        <v>15301.5</v>
      </c>
      <c r="F124" s="23">
        <v>0.2</v>
      </c>
      <c r="G124" s="24">
        <f t="shared" si="10"/>
        <v>3060.3</v>
      </c>
      <c r="H124" s="22">
        <v>6120.6</v>
      </c>
      <c r="I124" s="24">
        <f>E124*(1+F124)-H124</f>
        <v>12241.199999999999</v>
      </c>
    </row>
    <row r="125" spans="1:9" x14ac:dyDescent="0.25">
      <c r="A125" s="4" t="s">
        <v>77</v>
      </c>
      <c r="B125" s="8">
        <v>42068</v>
      </c>
      <c r="C125" s="12">
        <f t="shared" si="8"/>
        <v>42113</v>
      </c>
      <c r="D125" s="13" t="str">
        <f t="shared" si="9"/>
        <v>04</v>
      </c>
      <c r="E125" s="19">
        <v>15301.5</v>
      </c>
      <c r="F125" s="23">
        <v>0.2</v>
      </c>
      <c r="G125" s="24">
        <f t="shared" si="10"/>
        <v>3060.3</v>
      </c>
      <c r="H125" s="22"/>
      <c r="I125" s="24">
        <f t="shared" ref="I125" si="11">E125*(1+F125)-H125</f>
        <v>18361.8</v>
      </c>
    </row>
  </sheetData>
  <dataValidations count="2">
    <dataValidation type="list" allowBlank="1" showInputMessage="1" showErrorMessage="1" sqref="F100:F105 F89:F98">
      <formula1>#N/A</formula1>
    </dataValidation>
    <dataValidation type="list" allowBlank="1" showInputMessage="1" showErrorMessage="1" sqref="F2:F88 F106:F125 F99">
      <formula1>Taux_de_TVA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99"/>
  <sheetViews>
    <sheetView zoomScale="55" zoomScaleNormal="55" workbookViewId="0">
      <pane ySplit="10" topLeftCell="A11" activePane="bottomLeft" state="frozen"/>
      <selection pane="bottomLeft" activeCell="H31" sqref="H31"/>
    </sheetView>
  </sheetViews>
  <sheetFormatPr baseColWidth="10" defaultRowHeight="15" x14ac:dyDescent="0.25"/>
  <cols>
    <col min="2" max="2" width="11.42578125" style="29"/>
    <col min="3" max="3" width="20.140625" style="29" customWidth="1"/>
    <col min="4" max="4" width="15.28515625" customWidth="1"/>
    <col min="5" max="5" width="14.7109375" customWidth="1"/>
    <col min="6" max="6" width="14.140625" customWidth="1"/>
    <col min="7" max="7" width="15" customWidth="1"/>
    <col min="8" max="8" width="14.140625" customWidth="1"/>
    <col min="9" max="10" width="14.42578125" customWidth="1"/>
    <col min="11" max="11" width="14.7109375" customWidth="1"/>
    <col min="12" max="12" width="13.5703125" customWidth="1"/>
    <col min="13" max="15" width="12.85546875" bestFit="1" customWidth="1"/>
    <col min="16" max="16" width="14.28515625" customWidth="1"/>
  </cols>
  <sheetData>
    <row r="1" spans="1:16" s="28" customFormat="1" ht="21" x14ac:dyDescent="0.35">
      <c r="A1" s="28" t="s">
        <v>86</v>
      </c>
    </row>
    <row r="3" spans="1:16" ht="15.75" thickBot="1" x14ac:dyDescent="0.3">
      <c r="D3" s="30">
        <v>42005</v>
      </c>
      <c r="E3" s="30">
        <v>42036</v>
      </c>
      <c r="F3" s="30">
        <v>42064</v>
      </c>
      <c r="G3" s="30">
        <v>42095</v>
      </c>
      <c r="H3" s="30">
        <v>42125</v>
      </c>
      <c r="I3" s="30">
        <v>42156</v>
      </c>
      <c r="J3" s="30">
        <v>42186</v>
      </c>
      <c r="K3" s="30">
        <v>42217</v>
      </c>
      <c r="L3" s="30">
        <v>42248</v>
      </c>
      <c r="M3" s="30">
        <v>42278</v>
      </c>
      <c r="N3" s="30">
        <v>42309</v>
      </c>
      <c r="O3" s="30">
        <v>42339</v>
      </c>
    </row>
    <row r="4" spans="1:16" s="34" customFormat="1" ht="15.75" thickBot="1" x14ac:dyDescent="0.3">
      <c r="A4" s="31" t="s">
        <v>87</v>
      </c>
      <c r="B4" s="32"/>
      <c r="C4" s="33">
        <f t="shared" ref="C4:O4" si="0">SUM(C11:C51)</f>
        <v>0</v>
      </c>
      <c r="D4" s="33">
        <f t="shared" si="0"/>
        <v>0</v>
      </c>
      <c r="E4" s="33">
        <f t="shared" si="0"/>
        <v>0</v>
      </c>
      <c r="F4" s="33">
        <f t="shared" si="0"/>
        <v>0</v>
      </c>
      <c r="G4" s="33">
        <f t="shared" si="0"/>
        <v>0</v>
      </c>
      <c r="H4" s="33">
        <f t="shared" si="0"/>
        <v>0</v>
      </c>
      <c r="I4" s="33">
        <f t="shared" si="0"/>
        <v>0</v>
      </c>
      <c r="J4" s="33">
        <f t="shared" si="0"/>
        <v>0</v>
      </c>
      <c r="K4" s="33">
        <f t="shared" si="0"/>
        <v>0</v>
      </c>
      <c r="L4" s="33">
        <f t="shared" si="0"/>
        <v>0</v>
      </c>
      <c r="M4" s="33">
        <f t="shared" si="0"/>
        <v>0</v>
      </c>
      <c r="N4" s="33">
        <f t="shared" si="0"/>
        <v>0</v>
      </c>
      <c r="O4" s="33">
        <f t="shared" si="0"/>
        <v>0</v>
      </c>
    </row>
    <row r="5" spans="1:16" s="35" customFormat="1" x14ac:dyDescent="0.25"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6" s="37" customFormat="1" x14ac:dyDescent="0.25"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6" s="39" customFormat="1" x14ac:dyDescent="0.25">
      <c r="B7" s="35"/>
      <c r="C7" s="35"/>
    </row>
    <row r="8" spans="1:16" s="35" customFormat="1" x14ac:dyDescent="0.25"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s="35" customFormat="1" ht="15.75" thickBot="1" x14ac:dyDescent="0.3"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6" s="46" customFormat="1" ht="15.75" thickBot="1" x14ac:dyDescent="0.3">
      <c r="A10" s="41" t="s">
        <v>88</v>
      </c>
      <c r="B10" s="42" t="s">
        <v>89</v>
      </c>
      <c r="C10" s="43" t="s">
        <v>90</v>
      </c>
      <c r="D10" s="43" t="str">
        <f t="shared" ref="D10:O10" si="1">CHOOSE(MONTH(D3),"01","02","03","04","05","06","07","08","09","10","11","12")</f>
        <v>01</v>
      </c>
      <c r="E10" s="43" t="str">
        <f t="shared" si="1"/>
        <v>02</v>
      </c>
      <c r="F10" s="43" t="str">
        <f t="shared" si="1"/>
        <v>03</v>
      </c>
      <c r="G10" s="43" t="str">
        <f t="shared" si="1"/>
        <v>04</v>
      </c>
      <c r="H10" s="43" t="str">
        <f t="shared" si="1"/>
        <v>05</v>
      </c>
      <c r="I10" s="43" t="str">
        <f t="shared" si="1"/>
        <v>06</v>
      </c>
      <c r="J10" s="43" t="str">
        <f t="shared" si="1"/>
        <v>07</v>
      </c>
      <c r="K10" s="43" t="str">
        <f t="shared" si="1"/>
        <v>08</v>
      </c>
      <c r="L10" s="43" t="str">
        <f t="shared" si="1"/>
        <v>09</v>
      </c>
      <c r="M10" s="43" t="str">
        <f t="shared" si="1"/>
        <v>10</v>
      </c>
      <c r="N10" s="43" t="str">
        <f t="shared" si="1"/>
        <v>11</v>
      </c>
      <c r="O10" s="44" t="str">
        <f t="shared" si="1"/>
        <v>12</v>
      </c>
      <c r="P10" s="45" t="s">
        <v>91</v>
      </c>
    </row>
    <row r="11" spans="1:16" x14ac:dyDescent="0.25">
      <c r="A11" s="47"/>
      <c r="B11" s="48"/>
      <c r="C11" s="49"/>
      <c r="D11" s="50">
        <f>SUMIFS([1]Factures!$X$107:$X$110,[1]Factures!$J$107:$J$110,Encaissements!$B11,[1]Factures!$Q$107:$Q$110,Encaissements!D$10)</f>
        <v>0</v>
      </c>
      <c r="E11" s="50">
        <f>SUMIFS([1]Factures!$X$107:$X$110,[1]Factures!$J$107:$J$110,Encaissements!$B11,[1]Factures!$Q$107:$Q$110,Encaissements!E$10)</f>
        <v>0</v>
      </c>
      <c r="F11" s="50">
        <f>SUMIFS([1]Factures!$X$107:$X$110,[1]Factures!$J$107:$J$110,Encaissements!$B11,[1]Factures!$Q$107:$Q$110,Encaissements!F$10)</f>
        <v>0</v>
      </c>
      <c r="G11" s="50">
        <f>SUMIFS([1]Factures!$X$107:$X$110,[1]Factures!$J$107:$J$110,Encaissements!$B11,[1]Factures!$Q$107:$Q$110,Encaissements!G$10)</f>
        <v>0</v>
      </c>
      <c r="H11" s="50">
        <f>SUMIFS([1]Factures!$X$107:$X$110,[1]Factures!$J$107:$J$110,Encaissements!$B11,[1]Factures!$Q$107:$Q$110,Encaissements!H$10)</f>
        <v>0</v>
      </c>
      <c r="I11" s="50">
        <f>SUMIFS([1]Factures!$X$107:$X$110,[1]Factures!$J$107:$J$110,Encaissements!$B11,[1]Factures!$Q$107:$Q$110,Encaissements!I$10)</f>
        <v>0</v>
      </c>
      <c r="J11" s="50">
        <f>SUMIFS([1]Factures!$X$107:$X$110,[1]Factures!$J$107:$J$110,Encaissements!$B11,[1]Factures!$Q$107:$Q$110,Encaissements!J$10)</f>
        <v>0</v>
      </c>
      <c r="K11" s="50">
        <f>SUMIFS([1]Factures!$X$107:$X$110,[1]Factures!$J$107:$J$110,Encaissements!$B11,[1]Factures!$Q$107:$Q$110,Encaissements!K$10)</f>
        <v>0</v>
      </c>
      <c r="L11" s="50">
        <f>SUMIFS([1]Factures!$X$107:$X$110,[1]Factures!$J$107:$J$110,Encaissements!$B11,[1]Factures!$Q$107:$Q$110,Encaissements!L$10)</f>
        <v>0</v>
      </c>
      <c r="M11" s="50">
        <f>SUMIFS([1]Factures!$X$107:$X$110,[1]Factures!$J$107:$J$110,Encaissements!$B11,[1]Factures!$Q$107:$Q$110,Encaissements!M$10)</f>
        <v>0</v>
      </c>
      <c r="N11" s="50">
        <f>SUMIFS([1]Factures!$X$107:$X$110,[1]Factures!$J$107:$J$110,Encaissements!$B11,[1]Factures!$Q$107:$Q$110,Encaissements!N$10)</f>
        <v>0</v>
      </c>
      <c r="O11" s="50">
        <f>SUMIFS([1]Factures!$X$107:$X$110,[1]Factures!$J$107:$J$110,Encaissements!$B11,[1]Factures!$Q$107:$Q$110,Encaissements!O$10)</f>
        <v>0</v>
      </c>
      <c r="P11" s="51">
        <f>SUM(C11:O11)</f>
        <v>0</v>
      </c>
    </row>
    <row r="12" spans="1:16" x14ac:dyDescent="0.25">
      <c r="A12" s="47"/>
      <c r="B12" s="52"/>
      <c r="C12" s="53"/>
      <c r="D12" s="50">
        <f>SUMIFS([1]Factures!$X$107:$X$110,[1]Factures!$J$107:$J$110,Encaissements!$B12,[1]Factures!$Q$107:$Q$110,Encaissements!D$10)</f>
        <v>0</v>
      </c>
      <c r="E12" s="50">
        <f>SUMIFS([1]Factures!$X$107:$X$110,[1]Factures!$J$107:$J$110,Encaissements!$B12,[1]Factures!$Q$107:$Q$110,Encaissements!E$10)</f>
        <v>0</v>
      </c>
      <c r="F12" s="50">
        <f>SUMIFS([1]Factures!$X$107:$X$110,[1]Factures!$J$107:$J$110,Encaissements!$B12,[1]Factures!$Q$107:$Q$110,Encaissements!F$10)</f>
        <v>0</v>
      </c>
      <c r="G12" s="50">
        <f>SUMIFS([1]Factures!$X$107:$X$110,[1]Factures!$J$107:$J$110,Encaissements!$B12,[1]Factures!$Q$107:$Q$110,Encaissements!G$10)</f>
        <v>0</v>
      </c>
      <c r="H12" s="50">
        <f>SUMIFS([1]Factures!$X$107:$X$110,[1]Factures!$J$107:$J$110,Encaissements!$B12,[1]Factures!$Q$107:$Q$110,Encaissements!H$10)</f>
        <v>0</v>
      </c>
      <c r="I12" s="50">
        <f>SUMIFS([1]Factures!$X$107:$X$110,[1]Factures!$J$107:$J$110,Encaissements!$B12,[1]Factures!$Q$107:$Q$110,Encaissements!I$10)</f>
        <v>0</v>
      </c>
      <c r="J12" s="50">
        <f>SUMIFS([1]Factures!$X$107:$X$110,[1]Factures!$J$107:$J$110,Encaissements!$B12,[1]Factures!$Q$107:$Q$110,Encaissements!J$10)</f>
        <v>0</v>
      </c>
      <c r="K12" s="50">
        <f>SUMIFS([1]Factures!$X$107:$X$110,[1]Factures!$J$107:$J$110,Encaissements!$B12,[1]Factures!$Q$107:$Q$110,Encaissements!K$10)</f>
        <v>0</v>
      </c>
      <c r="L12" s="50">
        <f>SUMIFS([1]Factures!$X$107:$X$110,[1]Factures!$J$107:$J$110,Encaissements!$B12,[1]Factures!$Q$107:$Q$110,Encaissements!L$10)</f>
        <v>0</v>
      </c>
      <c r="M12" s="50">
        <f>SUMIFS([1]Factures!$X$107:$X$110,[1]Factures!$J$107:$J$110,Encaissements!$B12,[1]Factures!$Q$107:$Q$110,Encaissements!M$10)</f>
        <v>0</v>
      </c>
      <c r="N12" s="50">
        <f>SUMIFS([1]Factures!$X$107:$X$110,[1]Factures!$J$107:$J$110,Encaissements!$B12,[1]Factures!$Q$107:$Q$110,Encaissements!N$10)</f>
        <v>0</v>
      </c>
      <c r="O12" s="50">
        <f>SUMIFS([1]Factures!$X$107:$X$110,[1]Factures!$J$107:$J$110,Encaissements!$B12,[1]Factures!$Q$107:$Q$110,Encaissements!O$10)</f>
        <v>0</v>
      </c>
      <c r="P12" s="51">
        <f t="shared" ref="P12:P75" si="2">SUM(C12:O12)</f>
        <v>0</v>
      </c>
    </row>
    <row r="13" spans="1:16" x14ac:dyDescent="0.25">
      <c r="A13" s="47"/>
      <c r="B13" s="48"/>
      <c r="C13" s="49"/>
      <c r="D13" s="50">
        <f>SUMIFS([1]Factures!$X$107:$X$110,[1]Factures!$J$107:$J$110,Encaissements!$B13,[1]Factures!$Q$107:$Q$110,Encaissements!D$10)</f>
        <v>0</v>
      </c>
      <c r="E13" s="50">
        <f>SUMIFS([1]Factures!$X$107:$X$110,[1]Factures!$J$107:$J$110,Encaissements!$B13,[1]Factures!$Q$107:$Q$110,Encaissements!E$10)</f>
        <v>0</v>
      </c>
      <c r="F13" s="50">
        <f>SUMIFS([1]Factures!$X$107:$X$110,[1]Factures!$J$107:$J$110,Encaissements!$B13,[1]Factures!$Q$107:$Q$110,Encaissements!F$10)</f>
        <v>0</v>
      </c>
      <c r="G13" s="50">
        <f>SUMIFS([1]Factures!$X$107:$X$110,[1]Factures!$J$107:$J$110,Encaissements!$B13,[1]Factures!$Q$107:$Q$110,Encaissements!G$10)</f>
        <v>0</v>
      </c>
      <c r="H13" s="50">
        <f>SUMIFS([1]Factures!$X$107:$X$110,[1]Factures!$J$107:$J$110,Encaissements!$B13,[1]Factures!$Q$107:$Q$110,Encaissements!H$10)</f>
        <v>0</v>
      </c>
      <c r="I13" s="50">
        <f>SUMIFS([1]Factures!$X$107:$X$110,[1]Factures!$J$107:$J$110,Encaissements!$B13,[1]Factures!$Q$107:$Q$110,Encaissements!I$10)</f>
        <v>0</v>
      </c>
      <c r="J13" s="50">
        <f>SUMIFS([1]Factures!$X$107:$X$110,[1]Factures!$J$107:$J$110,Encaissements!$B13,[1]Factures!$Q$107:$Q$110,Encaissements!J$10)</f>
        <v>0</v>
      </c>
      <c r="K13" s="50">
        <f>SUMIFS([1]Factures!$X$107:$X$110,[1]Factures!$J$107:$J$110,Encaissements!$B13,[1]Factures!$Q$107:$Q$110,Encaissements!K$10)</f>
        <v>0</v>
      </c>
      <c r="L13" s="50">
        <f>SUMIFS([1]Factures!$X$107:$X$110,[1]Factures!$J$107:$J$110,Encaissements!$B13,[1]Factures!$Q$107:$Q$110,Encaissements!L$10)</f>
        <v>0</v>
      </c>
      <c r="M13" s="50">
        <f>SUMIFS([1]Factures!$X$107:$X$110,[1]Factures!$J$107:$J$110,Encaissements!$B13,[1]Factures!$Q$107:$Q$110,Encaissements!M$10)</f>
        <v>0</v>
      </c>
      <c r="N13" s="50">
        <f>SUMIFS([1]Factures!$X$107:$X$110,[1]Factures!$J$107:$J$110,Encaissements!$B13,[1]Factures!$Q$107:$Q$110,Encaissements!N$10)</f>
        <v>0</v>
      </c>
      <c r="O13" s="50">
        <f>SUMIFS([1]Factures!$X$107:$X$110,[1]Factures!$J$107:$J$110,Encaissements!$B13,[1]Factures!$Q$107:$Q$110,Encaissements!O$10)</f>
        <v>0</v>
      </c>
      <c r="P13" s="51">
        <f t="shared" si="2"/>
        <v>0</v>
      </c>
    </row>
    <row r="14" spans="1:16" x14ac:dyDescent="0.25">
      <c r="A14" s="47"/>
      <c r="B14" s="48"/>
      <c r="C14" s="49"/>
      <c r="D14" s="50">
        <f>SUMIFS([1]Factures!$X$107:$X$110,[1]Factures!$J$107:$J$110,Encaissements!$B14,[1]Factures!$Q$107:$Q$110,Encaissements!D$10)</f>
        <v>0</v>
      </c>
      <c r="E14" s="50">
        <f>SUMIFS([1]Factures!$X$107:$X$110,[1]Factures!$J$107:$J$110,Encaissements!$B14,[1]Factures!$Q$107:$Q$110,Encaissements!E$10)</f>
        <v>0</v>
      </c>
      <c r="F14" s="50">
        <f>SUMIFS([1]Factures!$X$107:$X$110,[1]Factures!$J$107:$J$110,Encaissements!$B14,[1]Factures!$Q$107:$Q$110,Encaissements!F$10)</f>
        <v>0</v>
      </c>
      <c r="G14" s="50">
        <f>SUMIFS([1]Factures!$X$107:$X$110,[1]Factures!$J$107:$J$110,Encaissements!$B14,[1]Factures!$Q$107:$Q$110,Encaissements!G$10)</f>
        <v>0</v>
      </c>
      <c r="H14" s="50">
        <f>SUMIFS([1]Factures!$X$107:$X$110,[1]Factures!$J$107:$J$110,Encaissements!$B14,[1]Factures!$Q$107:$Q$110,Encaissements!H$10)</f>
        <v>0</v>
      </c>
      <c r="I14" s="50">
        <f>SUMIFS([1]Factures!$X$107:$X$110,[1]Factures!$J$107:$J$110,Encaissements!$B14,[1]Factures!$Q$107:$Q$110,Encaissements!I$10)</f>
        <v>0</v>
      </c>
      <c r="J14" s="50">
        <f>SUMIFS([1]Factures!$X$107:$X$110,[1]Factures!$J$107:$J$110,Encaissements!$B14,[1]Factures!$Q$107:$Q$110,Encaissements!J$10)</f>
        <v>0</v>
      </c>
      <c r="K14" s="50">
        <f>SUMIFS([1]Factures!$X$107:$X$110,[1]Factures!$J$107:$J$110,Encaissements!$B14,[1]Factures!$Q$107:$Q$110,Encaissements!K$10)</f>
        <v>0</v>
      </c>
      <c r="L14" s="50">
        <f>SUMIFS([1]Factures!$X$107:$X$110,[1]Factures!$J$107:$J$110,Encaissements!$B14,[1]Factures!$Q$107:$Q$110,Encaissements!L$10)</f>
        <v>0</v>
      </c>
      <c r="M14" s="50">
        <f>SUMIFS([1]Factures!$X$107:$X$110,[1]Factures!$J$107:$J$110,Encaissements!$B14,[1]Factures!$Q$107:$Q$110,Encaissements!M$10)</f>
        <v>0</v>
      </c>
      <c r="N14" s="50">
        <f>SUMIFS([1]Factures!$X$107:$X$110,[1]Factures!$J$107:$J$110,Encaissements!$B14,[1]Factures!$Q$107:$Q$110,Encaissements!N$10)</f>
        <v>0</v>
      </c>
      <c r="O14" s="50">
        <f>SUMIFS([1]Factures!$X$107:$X$110,[1]Factures!$J$107:$J$110,Encaissements!$B14,[1]Factures!$Q$107:$Q$110,Encaissements!O$10)</f>
        <v>0</v>
      </c>
      <c r="P14" s="51">
        <f t="shared" si="2"/>
        <v>0</v>
      </c>
    </row>
    <row r="15" spans="1:16" x14ac:dyDescent="0.25">
      <c r="A15" s="47"/>
      <c r="B15" s="48"/>
      <c r="C15" s="49"/>
      <c r="D15" s="50">
        <f>SUMIFS([1]Factures!$X$107:$X$110,[1]Factures!$J$107:$J$110,Encaissements!$B15,[1]Factures!$Q$107:$Q$110,Encaissements!D$10)</f>
        <v>0</v>
      </c>
      <c r="E15" s="50">
        <f>SUMIFS([1]Factures!$X$107:$X$110,[1]Factures!$J$107:$J$110,Encaissements!$B15,[1]Factures!$Q$107:$Q$110,Encaissements!E$10)</f>
        <v>0</v>
      </c>
      <c r="F15" s="50">
        <f>SUMIFS([1]Factures!$X$107:$X$110,[1]Factures!$J$107:$J$110,Encaissements!$B15,[1]Factures!$Q$107:$Q$110,Encaissements!F$10)</f>
        <v>0</v>
      </c>
      <c r="G15" s="50">
        <f>SUMIFS([1]Factures!$X$107:$X$110,[1]Factures!$J$107:$J$110,Encaissements!$B15,[1]Factures!$Q$107:$Q$110,Encaissements!G$10)</f>
        <v>0</v>
      </c>
      <c r="H15" s="50">
        <f>SUMIFS([1]Factures!$X$107:$X$110,[1]Factures!$J$107:$J$110,Encaissements!$B15,[1]Factures!$Q$107:$Q$110,Encaissements!H$10)</f>
        <v>0</v>
      </c>
      <c r="I15" s="50">
        <f>SUMIFS([1]Factures!$X$107:$X$110,[1]Factures!$J$107:$J$110,Encaissements!$B15,[1]Factures!$Q$107:$Q$110,Encaissements!I$10)</f>
        <v>0</v>
      </c>
      <c r="J15" s="50">
        <f>SUMIFS([1]Factures!$X$107:$X$110,[1]Factures!$J$107:$J$110,Encaissements!$B15,[1]Factures!$Q$107:$Q$110,Encaissements!J$10)</f>
        <v>0</v>
      </c>
      <c r="K15" s="50">
        <f>SUMIFS([1]Factures!$X$107:$X$110,[1]Factures!$J$107:$J$110,Encaissements!$B15,[1]Factures!$Q$107:$Q$110,Encaissements!K$10)</f>
        <v>0</v>
      </c>
      <c r="L15" s="50">
        <f>SUMIFS([1]Factures!$X$107:$X$110,[1]Factures!$J$107:$J$110,Encaissements!$B15,[1]Factures!$Q$107:$Q$110,Encaissements!L$10)</f>
        <v>0</v>
      </c>
      <c r="M15" s="50">
        <f>SUMIFS([1]Factures!$X$107:$X$110,[1]Factures!$J$107:$J$110,Encaissements!$B15,[1]Factures!$Q$107:$Q$110,Encaissements!M$10)</f>
        <v>0</v>
      </c>
      <c r="N15" s="50">
        <f>SUMIFS([1]Factures!$X$107:$X$110,[1]Factures!$J$107:$J$110,Encaissements!$B15,[1]Factures!$Q$107:$Q$110,Encaissements!N$10)</f>
        <v>0</v>
      </c>
      <c r="O15" s="50">
        <f>SUMIFS([1]Factures!$X$107:$X$110,[1]Factures!$J$107:$J$110,Encaissements!$B15,[1]Factures!$Q$107:$Q$110,Encaissements!O$10)</f>
        <v>0</v>
      </c>
      <c r="P15" s="51">
        <f t="shared" si="2"/>
        <v>0</v>
      </c>
    </row>
    <row r="16" spans="1:16" x14ac:dyDescent="0.25">
      <c r="A16" s="47"/>
      <c r="B16" s="52"/>
      <c r="C16" s="53"/>
      <c r="D16" s="50">
        <f>SUMIFS([1]Factures!$X$107:$X$110,[1]Factures!$J$107:$J$110,Encaissements!$B16,[1]Factures!$Q$107:$Q$110,Encaissements!D$10)</f>
        <v>0</v>
      </c>
      <c r="E16" s="50">
        <f>SUMIFS([1]Factures!$X$107:$X$110,[1]Factures!$J$107:$J$110,Encaissements!$B16,[1]Factures!$Q$107:$Q$110,Encaissements!E$10)</f>
        <v>0</v>
      </c>
      <c r="F16" s="50">
        <f>SUMIFS([1]Factures!$X$107:$X$110,[1]Factures!$J$107:$J$110,Encaissements!$B16,[1]Factures!$Q$107:$Q$110,Encaissements!F$10)</f>
        <v>0</v>
      </c>
      <c r="G16" s="50">
        <f>SUMIFS([1]Factures!$X$107:$X$110,[1]Factures!$J$107:$J$110,Encaissements!$B16,[1]Factures!$Q$107:$Q$110,Encaissements!G$10)</f>
        <v>0</v>
      </c>
      <c r="H16" s="50">
        <f>SUMIFS([1]Factures!$X$107:$X$110,[1]Factures!$J$107:$J$110,Encaissements!$B16,[1]Factures!$Q$107:$Q$110,Encaissements!H$10)</f>
        <v>0</v>
      </c>
      <c r="I16" s="50">
        <f>SUMIFS([1]Factures!$X$107:$X$110,[1]Factures!$J$107:$J$110,Encaissements!$B16,[1]Factures!$Q$107:$Q$110,Encaissements!I$10)</f>
        <v>0</v>
      </c>
      <c r="J16" s="50">
        <f>SUMIFS([1]Factures!$X$107:$X$110,[1]Factures!$J$107:$J$110,Encaissements!$B16,[1]Factures!$Q$107:$Q$110,Encaissements!J$10)</f>
        <v>0</v>
      </c>
      <c r="K16" s="50">
        <f>SUMIFS([1]Factures!$X$107:$X$110,[1]Factures!$J$107:$J$110,Encaissements!$B16,[1]Factures!$Q$107:$Q$110,Encaissements!K$10)</f>
        <v>0</v>
      </c>
      <c r="L16" s="50">
        <f>SUMIFS([1]Factures!$X$107:$X$110,[1]Factures!$J$107:$J$110,Encaissements!$B16,[1]Factures!$Q$107:$Q$110,Encaissements!L$10)</f>
        <v>0</v>
      </c>
      <c r="M16" s="50">
        <f>SUMIFS([1]Factures!$X$107:$X$110,[1]Factures!$J$107:$J$110,Encaissements!$B16,[1]Factures!$Q$107:$Q$110,Encaissements!M$10)</f>
        <v>0</v>
      </c>
      <c r="N16" s="50">
        <f>SUMIFS([1]Factures!$X$107:$X$110,[1]Factures!$J$107:$J$110,Encaissements!$B16,[1]Factures!$Q$107:$Q$110,Encaissements!N$10)</f>
        <v>0</v>
      </c>
      <c r="O16" s="50">
        <f>SUMIFS([1]Factures!$X$107:$X$110,[1]Factures!$J$107:$J$110,Encaissements!$B16,[1]Factures!$Q$107:$Q$110,Encaissements!O$10)</f>
        <v>0</v>
      </c>
      <c r="P16" s="51">
        <f t="shared" si="2"/>
        <v>0</v>
      </c>
    </row>
    <row r="17" spans="1:21" x14ac:dyDescent="0.25">
      <c r="A17" s="47"/>
      <c r="B17" s="48"/>
      <c r="C17" s="49"/>
      <c r="D17" s="50">
        <f>SUMIFS([1]Factures!$X$107:$X$110,[1]Factures!$J$107:$J$110,Encaissements!$B17,[1]Factures!$Q$107:$Q$110,Encaissements!D$10)</f>
        <v>0</v>
      </c>
      <c r="E17" s="50">
        <f>SUMIFS([1]Factures!$X$107:$X$110,[1]Factures!$J$107:$J$110,Encaissements!$B17,[1]Factures!$Q$107:$Q$110,Encaissements!E$10)</f>
        <v>0</v>
      </c>
      <c r="F17" s="50">
        <f>SUMIFS([1]Factures!$X$107:$X$110,[1]Factures!$J$107:$J$110,Encaissements!$B17,[1]Factures!$Q$107:$Q$110,Encaissements!F$10)</f>
        <v>0</v>
      </c>
      <c r="G17" s="50">
        <f>SUMIFS([1]Factures!$X$107:$X$110,[1]Factures!$J$107:$J$110,Encaissements!$B17,[1]Factures!$Q$107:$Q$110,Encaissements!G$10)</f>
        <v>0</v>
      </c>
      <c r="H17" s="50">
        <f>SUMIFS([1]Factures!$X$107:$X$110,[1]Factures!$J$107:$J$110,Encaissements!$B17,[1]Factures!$Q$107:$Q$110,Encaissements!H$10)</f>
        <v>0</v>
      </c>
      <c r="I17" s="50">
        <f>SUMIFS([1]Factures!$X$107:$X$110,[1]Factures!$J$107:$J$110,Encaissements!$B17,[1]Factures!$Q$107:$Q$110,Encaissements!I$10)</f>
        <v>0</v>
      </c>
      <c r="J17" s="50">
        <f>SUMIFS([1]Factures!$X$107:$X$110,[1]Factures!$J$107:$J$110,Encaissements!$B17,[1]Factures!$Q$107:$Q$110,Encaissements!J$10)</f>
        <v>0</v>
      </c>
      <c r="K17" s="50">
        <f>SUMIFS([1]Factures!$X$107:$X$110,[1]Factures!$J$107:$J$110,Encaissements!$B17,[1]Factures!$Q$107:$Q$110,Encaissements!K$10)</f>
        <v>0</v>
      </c>
      <c r="L17" s="50">
        <f>SUMIFS([1]Factures!$X$107:$X$110,[1]Factures!$J$107:$J$110,Encaissements!$B17,[1]Factures!$Q$107:$Q$110,Encaissements!L$10)</f>
        <v>0</v>
      </c>
      <c r="M17" s="50">
        <f>SUMIFS([1]Factures!$X$107:$X$110,[1]Factures!$J$107:$J$110,Encaissements!$B17,[1]Factures!$Q$107:$Q$110,Encaissements!M$10)</f>
        <v>0</v>
      </c>
      <c r="N17" s="50">
        <f>SUMIFS([1]Factures!$X$107:$X$110,[1]Factures!$J$107:$J$110,Encaissements!$B17,[1]Factures!$Q$107:$Q$110,Encaissements!N$10)</f>
        <v>0</v>
      </c>
      <c r="O17" s="50">
        <f>SUMIFS([1]Factures!$X$107:$X$110,[1]Factures!$J$107:$J$110,Encaissements!$B17,[1]Factures!$Q$107:$Q$110,Encaissements!O$10)</f>
        <v>0</v>
      </c>
      <c r="P17" s="51">
        <f t="shared" si="2"/>
        <v>0</v>
      </c>
    </row>
    <row r="18" spans="1:21" x14ac:dyDescent="0.25">
      <c r="A18" s="47"/>
      <c r="B18" s="52"/>
      <c r="C18" s="49"/>
      <c r="D18" s="50">
        <f>SUMIFS([1]Factures!$X$107:$X$110,[1]Factures!$J$107:$J$110,Encaissements!$B18,[1]Factures!$Q$107:$Q$110,Encaissements!D$10)</f>
        <v>0</v>
      </c>
      <c r="E18" s="50">
        <f>SUMIFS([1]Factures!$X$107:$X$110,[1]Factures!$J$107:$J$110,Encaissements!$B18,[1]Factures!$Q$107:$Q$110,Encaissements!E$10)</f>
        <v>0</v>
      </c>
      <c r="F18" s="50">
        <f>SUMIFS([1]Factures!$X$107:$X$110,[1]Factures!$J$107:$J$110,Encaissements!$B18,[1]Factures!$Q$107:$Q$110,Encaissements!F$10)</f>
        <v>0</v>
      </c>
      <c r="G18" s="50">
        <f>SUMIFS([1]Factures!$X$107:$X$110,[1]Factures!$J$107:$J$110,Encaissements!$B18,[1]Factures!$Q$107:$Q$110,Encaissements!G$10)</f>
        <v>0</v>
      </c>
      <c r="H18" s="50">
        <f>SUMIFS([1]Factures!$X$107:$X$110,[1]Factures!$J$107:$J$110,Encaissements!$B18,[1]Factures!$Q$107:$Q$110,Encaissements!H$10)</f>
        <v>0</v>
      </c>
      <c r="I18" s="50">
        <f>SUMIFS([1]Factures!$X$107:$X$110,[1]Factures!$J$107:$J$110,Encaissements!$B18,[1]Factures!$Q$107:$Q$110,Encaissements!I$10)</f>
        <v>0</v>
      </c>
      <c r="J18" s="50">
        <f>SUMIFS([1]Factures!$X$107:$X$110,[1]Factures!$J$107:$J$110,Encaissements!$B18,[1]Factures!$Q$107:$Q$110,Encaissements!J$10)</f>
        <v>0</v>
      </c>
      <c r="K18" s="50">
        <f>SUMIFS([1]Factures!$X$107:$X$110,[1]Factures!$J$107:$J$110,Encaissements!$B18,[1]Factures!$Q$107:$Q$110,Encaissements!K$10)</f>
        <v>0</v>
      </c>
      <c r="L18" s="50">
        <f>SUMIFS([1]Factures!$X$107:$X$110,[1]Factures!$J$107:$J$110,Encaissements!$B18,[1]Factures!$Q$107:$Q$110,Encaissements!L$10)</f>
        <v>0</v>
      </c>
      <c r="M18" s="50">
        <f>SUMIFS([1]Factures!$X$107:$X$110,[1]Factures!$J$107:$J$110,Encaissements!$B18,[1]Factures!$Q$107:$Q$110,Encaissements!M$10)</f>
        <v>0</v>
      </c>
      <c r="N18" s="50">
        <f>SUMIFS([1]Factures!$X$107:$X$110,[1]Factures!$J$107:$J$110,Encaissements!$B18,[1]Factures!$Q$107:$Q$110,Encaissements!N$10)</f>
        <v>0</v>
      </c>
      <c r="O18" s="50">
        <f>SUMIFS([1]Factures!$X$107:$X$110,[1]Factures!$J$107:$J$110,Encaissements!$B18,[1]Factures!$Q$107:$Q$110,Encaissements!O$10)</f>
        <v>0</v>
      </c>
      <c r="P18" s="51">
        <f t="shared" si="2"/>
        <v>0</v>
      </c>
    </row>
    <row r="19" spans="1:21" x14ac:dyDescent="0.25">
      <c r="A19" s="47"/>
      <c r="B19" s="48"/>
      <c r="C19" s="49"/>
      <c r="D19" s="50">
        <f>SUMIFS([1]Factures!$X$107:$X$110,[1]Factures!$J$107:$J$110,Encaissements!$B19,[1]Factures!$Q$107:$Q$110,Encaissements!D$10)</f>
        <v>0</v>
      </c>
      <c r="E19" s="50">
        <f>SUMIFS([1]Factures!$X$107:$X$110,[1]Factures!$J$107:$J$110,Encaissements!$B19,[1]Factures!$Q$107:$Q$110,Encaissements!E$10)</f>
        <v>0</v>
      </c>
      <c r="F19" s="50">
        <f>SUMIFS([1]Factures!$X$107:$X$110,[1]Factures!$J$107:$J$110,Encaissements!$B19,[1]Factures!$Q$107:$Q$110,Encaissements!F$10)</f>
        <v>0</v>
      </c>
      <c r="G19" s="50">
        <f>SUMIFS([1]Factures!$X$107:$X$110,[1]Factures!$J$107:$J$110,Encaissements!$B19,[1]Factures!$Q$107:$Q$110,Encaissements!G$10)</f>
        <v>0</v>
      </c>
      <c r="H19" s="50">
        <f>SUMIFS([1]Factures!$X$107:$X$110,[1]Factures!$J$107:$J$110,Encaissements!$B19,[1]Factures!$Q$107:$Q$110,Encaissements!H$10)</f>
        <v>0</v>
      </c>
      <c r="I19" s="50">
        <f>SUMIFS([1]Factures!$X$107:$X$110,[1]Factures!$J$107:$J$110,Encaissements!$B19,[1]Factures!$Q$107:$Q$110,Encaissements!I$10)</f>
        <v>0</v>
      </c>
      <c r="J19" s="50">
        <f>SUMIFS([1]Factures!$X$107:$X$110,[1]Factures!$J$107:$J$110,Encaissements!$B19,[1]Factures!$Q$107:$Q$110,Encaissements!J$10)</f>
        <v>0</v>
      </c>
      <c r="K19" s="50">
        <f>SUMIFS([1]Factures!$X$107:$X$110,[1]Factures!$J$107:$J$110,Encaissements!$B19,[1]Factures!$Q$107:$Q$110,Encaissements!K$10)</f>
        <v>0</v>
      </c>
      <c r="L19" s="50">
        <f>SUMIFS([1]Factures!$X$107:$X$110,[1]Factures!$J$107:$J$110,Encaissements!$B19,[1]Factures!$Q$107:$Q$110,Encaissements!L$10)</f>
        <v>0</v>
      </c>
      <c r="M19" s="50">
        <f>SUMIFS([1]Factures!$X$107:$X$110,[1]Factures!$J$107:$J$110,Encaissements!$B19,[1]Factures!$Q$107:$Q$110,Encaissements!M$10)</f>
        <v>0</v>
      </c>
      <c r="N19" s="50">
        <f>SUMIFS([1]Factures!$X$107:$X$110,[1]Factures!$J$107:$J$110,Encaissements!$B19,[1]Factures!$Q$107:$Q$110,Encaissements!N$10)</f>
        <v>0</v>
      </c>
      <c r="O19" s="50">
        <f>SUMIFS([1]Factures!$X$107:$X$110,[1]Factures!$J$107:$J$110,Encaissements!$B19,[1]Factures!$Q$107:$Q$110,Encaissements!O$10)</f>
        <v>0</v>
      </c>
      <c r="P19" s="51">
        <f t="shared" si="2"/>
        <v>0</v>
      </c>
    </row>
    <row r="20" spans="1:21" x14ac:dyDescent="0.25">
      <c r="A20" s="47"/>
      <c r="B20" s="52"/>
      <c r="C20" s="53"/>
      <c r="D20" s="50">
        <f>SUMIFS([1]Factures!$X$107:$X$110,[1]Factures!$J$107:$J$110,Encaissements!$B20,[1]Factures!$Q$107:$Q$110,Encaissements!D$10)</f>
        <v>0</v>
      </c>
      <c r="E20" s="50">
        <f>SUMIFS([1]Factures!$X$107:$X$110,[1]Factures!$J$107:$J$110,Encaissements!$B20,[1]Factures!$Q$107:$Q$110,Encaissements!E$10)</f>
        <v>0</v>
      </c>
      <c r="F20" s="50">
        <f>SUMIFS([1]Factures!$X$107:$X$110,[1]Factures!$J$107:$J$110,Encaissements!$B20,[1]Factures!$Q$107:$Q$110,Encaissements!F$10)</f>
        <v>0</v>
      </c>
      <c r="G20" s="50">
        <f>SUMIFS([1]Factures!$X$107:$X$110,[1]Factures!$J$107:$J$110,Encaissements!$B20,[1]Factures!$Q$107:$Q$110,Encaissements!G$10)</f>
        <v>0</v>
      </c>
      <c r="H20" s="50">
        <f>SUMIFS([1]Factures!$X$107:$X$110,[1]Factures!$J$107:$J$110,Encaissements!$B20,[1]Factures!$Q$107:$Q$110,Encaissements!H$10)</f>
        <v>0</v>
      </c>
      <c r="I20" s="50">
        <f>SUMIFS([1]Factures!$X$107:$X$110,[1]Factures!$J$107:$J$110,Encaissements!$B20,[1]Factures!$Q$107:$Q$110,Encaissements!I$10)</f>
        <v>0</v>
      </c>
      <c r="J20" s="50">
        <f>SUMIFS([1]Factures!$X$107:$X$110,[1]Factures!$J$107:$J$110,Encaissements!$B20,[1]Factures!$Q$107:$Q$110,Encaissements!J$10)</f>
        <v>0</v>
      </c>
      <c r="K20" s="50">
        <f>SUMIFS([1]Factures!$X$107:$X$110,[1]Factures!$J$107:$J$110,Encaissements!$B20,[1]Factures!$Q$107:$Q$110,Encaissements!K$10)</f>
        <v>0</v>
      </c>
      <c r="L20" s="50">
        <f>SUMIFS([1]Factures!$X$107:$X$110,[1]Factures!$J$107:$J$110,Encaissements!$B20,[1]Factures!$Q$107:$Q$110,Encaissements!L$10)</f>
        <v>0</v>
      </c>
      <c r="M20" s="50">
        <f>SUMIFS([1]Factures!$X$107:$X$110,[1]Factures!$J$107:$J$110,Encaissements!$B20,[1]Factures!$Q$107:$Q$110,Encaissements!M$10)</f>
        <v>0</v>
      </c>
      <c r="N20" s="50">
        <f>SUMIFS([1]Factures!$X$107:$X$110,[1]Factures!$J$107:$J$110,Encaissements!$B20,[1]Factures!$Q$107:$Q$110,Encaissements!N$10)</f>
        <v>0</v>
      </c>
      <c r="O20" s="50">
        <f>SUMIFS([1]Factures!$X$107:$X$110,[1]Factures!$J$107:$J$110,Encaissements!$B20,[1]Factures!$Q$107:$Q$110,Encaissements!O$10)</f>
        <v>0</v>
      </c>
      <c r="P20" s="51">
        <f t="shared" si="2"/>
        <v>0</v>
      </c>
    </row>
    <row r="21" spans="1:21" x14ac:dyDescent="0.25">
      <c r="A21" s="47"/>
      <c r="B21" s="48"/>
      <c r="C21" s="49"/>
      <c r="D21" s="50">
        <f>SUMIFS([1]Factures!$X$107:$X$110,[1]Factures!$J$107:$J$110,Encaissements!$B21,[1]Factures!$Q$107:$Q$110,Encaissements!D$10)</f>
        <v>0</v>
      </c>
      <c r="E21" s="50">
        <f>SUMIFS([1]Factures!$X$107:$X$110,[1]Factures!$J$107:$J$110,Encaissements!$B21,[1]Factures!$Q$107:$Q$110,Encaissements!E$10)</f>
        <v>0</v>
      </c>
      <c r="F21" s="50">
        <f>SUMIFS([1]Factures!$X$107:$X$110,[1]Factures!$J$107:$J$110,Encaissements!$B21,[1]Factures!$Q$107:$Q$110,Encaissements!F$10)</f>
        <v>0</v>
      </c>
      <c r="G21" s="50">
        <f>SUMIFS([1]Factures!$X$107:$X$110,[1]Factures!$J$107:$J$110,Encaissements!$B21,[1]Factures!$Q$107:$Q$110,Encaissements!G$10)</f>
        <v>0</v>
      </c>
      <c r="H21" s="50">
        <f>SUMIFS([1]Factures!$X$107:$X$110,[1]Factures!$J$107:$J$110,Encaissements!$B21,[1]Factures!$Q$107:$Q$110,Encaissements!H$10)</f>
        <v>0</v>
      </c>
      <c r="I21" s="50">
        <f>SUMIFS([1]Factures!$X$107:$X$110,[1]Factures!$J$107:$J$110,Encaissements!$B21,[1]Factures!$Q$107:$Q$110,Encaissements!I$10)</f>
        <v>0</v>
      </c>
      <c r="J21" s="50">
        <f>SUMIFS([1]Factures!$X$107:$X$110,[1]Factures!$J$107:$J$110,Encaissements!$B21,[1]Factures!$Q$107:$Q$110,Encaissements!J$10)</f>
        <v>0</v>
      </c>
      <c r="K21" s="50">
        <f>SUMIFS([1]Factures!$X$107:$X$110,[1]Factures!$J$107:$J$110,Encaissements!$B21,[1]Factures!$Q$107:$Q$110,Encaissements!K$10)</f>
        <v>0</v>
      </c>
      <c r="L21" s="50">
        <f>SUMIFS([1]Factures!$X$107:$X$110,[1]Factures!$J$107:$J$110,Encaissements!$B21,[1]Factures!$Q$107:$Q$110,Encaissements!L$10)</f>
        <v>0</v>
      </c>
      <c r="M21" s="50">
        <f>SUMIFS([1]Factures!$X$107:$X$110,[1]Factures!$J$107:$J$110,Encaissements!$B21,[1]Factures!$Q$107:$Q$110,Encaissements!M$10)</f>
        <v>0</v>
      </c>
      <c r="N21" s="50">
        <f>SUMIFS([1]Factures!$X$107:$X$110,[1]Factures!$J$107:$J$110,Encaissements!$B21,[1]Factures!$Q$107:$Q$110,Encaissements!N$10)</f>
        <v>0</v>
      </c>
      <c r="O21" s="50">
        <f>SUMIFS([1]Factures!$X$107:$X$110,[1]Factures!$J$107:$J$110,Encaissements!$B21,[1]Factures!$Q$107:$Q$110,Encaissements!O$10)</f>
        <v>0</v>
      </c>
      <c r="P21" s="51">
        <f t="shared" si="2"/>
        <v>0</v>
      </c>
    </row>
    <row r="22" spans="1:21" x14ac:dyDescent="0.25">
      <c r="A22" s="47"/>
      <c r="B22" s="48"/>
      <c r="C22" s="49"/>
      <c r="D22" s="50">
        <f>SUMIFS([1]Factures!$X$107:$X$110,[1]Factures!$J$107:$J$110,Encaissements!$B22,[1]Factures!$Q$107:$Q$110,Encaissements!D$10)</f>
        <v>0</v>
      </c>
      <c r="E22" s="50">
        <f>SUMIFS([1]Factures!$X$107:$X$110,[1]Factures!$J$107:$J$110,Encaissements!$B22,[1]Factures!$Q$107:$Q$110,Encaissements!E$10)</f>
        <v>0</v>
      </c>
      <c r="F22" s="50">
        <f>SUMIFS([1]Factures!$X$107:$X$110,[1]Factures!$J$107:$J$110,Encaissements!$B22,[1]Factures!$Q$107:$Q$110,Encaissements!F$10)</f>
        <v>0</v>
      </c>
      <c r="G22" s="50">
        <f>SUMIFS([1]Factures!$X$107:$X$110,[1]Factures!$J$107:$J$110,Encaissements!$B22,[1]Factures!$Q$107:$Q$110,Encaissements!G$10)</f>
        <v>0</v>
      </c>
      <c r="H22" s="50">
        <f>SUMIFS([1]Factures!$X$107:$X$110,[1]Factures!$J$107:$J$110,Encaissements!$B22,[1]Factures!$Q$107:$Q$110,Encaissements!H$10)</f>
        <v>0</v>
      </c>
      <c r="I22" s="50">
        <f>SUMIFS([1]Factures!$X$107:$X$110,[1]Factures!$J$107:$J$110,Encaissements!$B22,[1]Factures!$Q$107:$Q$110,Encaissements!I$10)</f>
        <v>0</v>
      </c>
      <c r="J22" s="50">
        <f>SUMIFS([1]Factures!$X$107:$X$110,[1]Factures!$J$107:$J$110,Encaissements!$B22,[1]Factures!$Q$107:$Q$110,Encaissements!J$10)</f>
        <v>0</v>
      </c>
      <c r="K22" s="50">
        <f>SUMIFS([1]Factures!$X$107:$X$110,[1]Factures!$J$107:$J$110,Encaissements!$B22,[1]Factures!$Q$107:$Q$110,Encaissements!K$10)</f>
        <v>0</v>
      </c>
      <c r="L22" s="50">
        <f>SUMIFS([1]Factures!$X$107:$X$110,[1]Factures!$J$107:$J$110,Encaissements!$B22,[1]Factures!$Q$107:$Q$110,Encaissements!L$10)</f>
        <v>0</v>
      </c>
      <c r="M22" s="50">
        <f>SUMIFS([1]Factures!$X$107:$X$110,[1]Factures!$J$107:$J$110,Encaissements!$B22,[1]Factures!$Q$107:$Q$110,Encaissements!M$10)</f>
        <v>0</v>
      </c>
      <c r="N22" s="50">
        <f>SUMIFS([1]Factures!$X$107:$X$110,[1]Factures!$J$107:$J$110,Encaissements!$B22,[1]Factures!$Q$107:$Q$110,Encaissements!N$10)</f>
        <v>0</v>
      </c>
      <c r="O22" s="50">
        <f>SUMIFS([1]Factures!$X$107:$X$110,[1]Factures!$J$107:$J$110,Encaissements!$B22,[1]Factures!$Q$107:$Q$110,Encaissements!O$10)</f>
        <v>0</v>
      </c>
      <c r="P22" s="51">
        <f t="shared" si="2"/>
        <v>0</v>
      </c>
    </row>
    <row r="23" spans="1:21" x14ac:dyDescent="0.25">
      <c r="A23" s="47"/>
      <c r="B23" s="48"/>
      <c r="C23" s="49"/>
      <c r="D23" s="50">
        <f>SUMIFS([1]Factures!$X$107:$X$110,[1]Factures!$J$107:$J$110,Encaissements!$B23,[1]Factures!$Q$107:$Q$110,Encaissements!D$10)</f>
        <v>0</v>
      </c>
      <c r="E23" s="50">
        <f>SUMIFS([1]Factures!$X$107:$X$110,[1]Factures!$J$107:$J$110,Encaissements!$B23,[1]Factures!$Q$107:$Q$110,Encaissements!E$10)</f>
        <v>0</v>
      </c>
      <c r="F23" s="50">
        <f>SUMIFS([1]Factures!$X$107:$X$110,[1]Factures!$J$107:$J$110,Encaissements!$B23,[1]Factures!$Q$107:$Q$110,Encaissements!F$10)</f>
        <v>0</v>
      </c>
      <c r="G23" s="50">
        <f>SUMIFS([1]Factures!$X$107:$X$110,[1]Factures!$J$107:$J$110,Encaissements!$B23,[1]Factures!$Q$107:$Q$110,Encaissements!G$10)</f>
        <v>0</v>
      </c>
      <c r="H23" s="50">
        <f>SUMIFS([1]Factures!$X$107:$X$110,[1]Factures!$J$107:$J$110,Encaissements!$B23,[1]Factures!$Q$107:$Q$110,Encaissements!H$10)</f>
        <v>0</v>
      </c>
      <c r="I23" s="50">
        <f>SUMIFS([1]Factures!$X$107:$X$110,[1]Factures!$J$107:$J$110,Encaissements!$B23,[1]Factures!$Q$107:$Q$110,Encaissements!I$10)</f>
        <v>0</v>
      </c>
      <c r="J23" s="50">
        <f>SUMIFS([1]Factures!$X$107:$X$110,[1]Factures!$J$107:$J$110,Encaissements!$B23,[1]Factures!$Q$107:$Q$110,Encaissements!J$10)</f>
        <v>0</v>
      </c>
      <c r="K23" s="50">
        <f>SUMIFS([1]Factures!$X$107:$X$110,[1]Factures!$J$107:$J$110,Encaissements!$B23,[1]Factures!$Q$107:$Q$110,Encaissements!K$10)</f>
        <v>0</v>
      </c>
      <c r="L23" s="50">
        <f>SUMIFS([1]Factures!$X$107:$X$110,[1]Factures!$J$107:$J$110,Encaissements!$B23,[1]Factures!$Q$107:$Q$110,Encaissements!L$10)</f>
        <v>0</v>
      </c>
      <c r="M23" s="50">
        <f>SUMIFS([1]Factures!$X$107:$X$110,[1]Factures!$J$107:$J$110,Encaissements!$B23,[1]Factures!$Q$107:$Q$110,Encaissements!M$10)</f>
        <v>0</v>
      </c>
      <c r="N23" s="50">
        <f>SUMIFS([1]Factures!$X$107:$X$110,[1]Factures!$J$107:$J$110,Encaissements!$B23,[1]Factures!$Q$107:$Q$110,Encaissements!N$10)</f>
        <v>0</v>
      </c>
      <c r="O23" s="50">
        <f>SUMIFS([1]Factures!$X$107:$X$110,[1]Factures!$J$107:$J$110,Encaissements!$B23,[1]Factures!$Q$107:$Q$110,Encaissements!O$10)</f>
        <v>0</v>
      </c>
      <c r="P23" s="51">
        <f t="shared" si="2"/>
        <v>0</v>
      </c>
    </row>
    <row r="24" spans="1:21" x14ac:dyDescent="0.25">
      <c r="A24" s="47"/>
      <c r="B24" s="48"/>
      <c r="C24" s="49"/>
      <c r="D24" s="50">
        <f>SUMIFS([1]Factures!$X$107:$X$110,[1]Factures!$J$107:$J$110,Encaissements!$B24,[1]Factures!$Q$107:$Q$110,Encaissements!D$10)</f>
        <v>0</v>
      </c>
      <c r="E24" s="50">
        <f>SUMIFS([1]Factures!$X$107:$X$110,[1]Factures!$J$107:$J$110,Encaissements!$B24,[1]Factures!$Q$107:$Q$110,Encaissements!E$10)</f>
        <v>0</v>
      </c>
      <c r="F24" s="50">
        <f>SUMIFS([1]Factures!$X$107:$X$110,[1]Factures!$J$107:$J$110,Encaissements!$B24,[1]Factures!$Q$107:$Q$110,Encaissements!F$10)</f>
        <v>0</v>
      </c>
      <c r="G24" s="50">
        <f>SUMIFS([1]Factures!$X$107:$X$110,[1]Factures!$J$107:$J$110,Encaissements!$B24,[1]Factures!$Q$107:$Q$110,Encaissements!G$10)</f>
        <v>0</v>
      </c>
      <c r="H24" s="50">
        <f>SUMIFS([1]Factures!$X$107:$X$110,[1]Factures!$J$107:$J$110,Encaissements!$B24,[1]Factures!$Q$107:$Q$110,Encaissements!H$10)</f>
        <v>0</v>
      </c>
      <c r="I24" s="50">
        <f>SUMIFS([1]Factures!$X$107:$X$110,[1]Factures!$J$107:$J$110,Encaissements!$B24,[1]Factures!$Q$107:$Q$110,Encaissements!I$10)</f>
        <v>0</v>
      </c>
      <c r="J24" s="50">
        <f>SUMIFS([1]Factures!$X$107:$X$110,[1]Factures!$J$107:$J$110,Encaissements!$B24,[1]Factures!$Q$107:$Q$110,Encaissements!J$10)</f>
        <v>0</v>
      </c>
      <c r="K24" s="50">
        <f>SUMIFS([1]Factures!$X$107:$X$110,[1]Factures!$J$107:$J$110,Encaissements!$B24,[1]Factures!$Q$107:$Q$110,Encaissements!K$10)</f>
        <v>0</v>
      </c>
      <c r="L24" s="50">
        <f>SUMIFS([1]Factures!$X$107:$X$110,[1]Factures!$J$107:$J$110,Encaissements!$B24,[1]Factures!$Q$107:$Q$110,Encaissements!L$10)</f>
        <v>0</v>
      </c>
      <c r="M24" s="50">
        <f>SUMIFS([1]Factures!$X$107:$X$110,[1]Factures!$J$107:$J$110,Encaissements!$B24,[1]Factures!$Q$107:$Q$110,Encaissements!M$10)</f>
        <v>0</v>
      </c>
      <c r="N24" s="50">
        <f>SUMIFS([1]Factures!$X$107:$X$110,[1]Factures!$J$107:$J$110,Encaissements!$B24,[1]Factures!$Q$107:$Q$110,Encaissements!N$10)</f>
        <v>0</v>
      </c>
      <c r="O24" s="50">
        <f>SUMIFS([1]Factures!$X$107:$X$110,[1]Factures!$J$107:$J$110,Encaissements!$B24,[1]Factures!$Q$107:$Q$110,Encaissements!O$10)</f>
        <v>0</v>
      </c>
      <c r="P24" s="51">
        <f t="shared" si="2"/>
        <v>0</v>
      </c>
    </row>
    <row r="25" spans="1:21" x14ac:dyDescent="0.25">
      <c r="A25" s="47"/>
      <c r="B25" s="48"/>
      <c r="C25" s="49"/>
      <c r="D25" s="50">
        <f>SUMIFS([1]Factures!$X$107:$X$110,[1]Factures!$J$107:$J$110,Encaissements!$B25,[1]Factures!$Q$107:$Q$110,Encaissements!D$10)</f>
        <v>0</v>
      </c>
      <c r="E25" s="50">
        <f>SUMIFS([1]Factures!$X$107:$X$110,[1]Factures!$J$107:$J$110,Encaissements!$B25,[1]Factures!$Q$107:$Q$110,Encaissements!E$10)</f>
        <v>0</v>
      </c>
      <c r="F25" s="50">
        <f>SUMIFS([1]Factures!$X$107:$X$110,[1]Factures!$J$107:$J$110,Encaissements!$B25,[1]Factures!$Q$107:$Q$110,Encaissements!F$10)</f>
        <v>0</v>
      </c>
      <c r="G25" s="50">
        <f>SUMIFS([1]Factures!$X$107:$X$110,[1]Factures!$J$107:$J$110,Encaissements!$B25,[1]Factures!$Q$107:$Q$110,Encaissements!G$10)</f>
        <v>0</v>
      </c>
      <c r="H25" s="50">
        <f>SUMIFS([1]Factures!$X$107:$X$110,[1]Factures!$J$107:$J$110,Encaissements!$B25,[1]Factures!$Q$107:$Q$110,Encaissements!H$10)</f>
        <v>0</v>
      </c>
      <c r="I25" s="50">
        <f>SUMIFS([1]Factures!$X$107:$X$110,[1]Factures!$J$107:$J$110,Encaissements!$B25,[1]Factures!$Q$107:$Q$110,Encaissements!I$10)</f>
        <v>0</v>
      </c>
      <c r="J25" s="50">
        <f>SUMIFS([1]Factures!$X$107:$X$110,[1]Factures!$J$107:$J$110,Encaissements!$B25,[1]Factures!$Q$107:$Q$110,Encaissements!J$10)</f>
        <v>0</v>
      </c>
      <c r="K25" s="50">
        <f>SUMIFS([1]Factures!$X$107:$X$110,[1]Factures!$J$107:$J$110,Encaissements!$B25,[1]Factures!$Q$107:$Q$110,Encaissements!K$10)</f>
        <v>0</v>
      </c>
      <c r="L25" s="50">
        <f>SUMIFS([1]Factures!$X$107:$X$110,[1]Factures!$J$107:$J$110,Encaissements!$B25,[1]Factures!$Q$107:$Q$110,Encaissements!L$10)</f>
        <v>0</v>
      </c>
      <c r="M25" s="50">
        <f>SUMIFS([1]Factures!$X$107:$X$110,[1]Factures!$J$107:$J$110,Encaissements!$B25,[1]Factures!$Q$107:$Q$110,Encaissements!M$10)</f>
        <v>0</v>
      </c>
      <c r="N25" s="50">
        <f>SUMIFS([1]Factures!$X$107:$X$110,[1]Factures!$J$107:$J$110,Encaissements!$B25,[1]Factures!$Q$107:$Q$110,Encaissements!N$10)</f>
        <v>0</v>
      </c>
      <c r="O25" s="50">
        <f>SUMIFS([1]Factures!$X$107:$X$110,[1]Factures!$J$107:$J$110,Encaissements!$B25,[1]Factures!$Q$107:$Q$110,Encaissements!O$10)</f>
        <v>0</v>
      </c>
      <c r="P25" s="51">
        <f t="shared" si="2"/>
        <v>0</v>
      </c>
    </row>
    <row r="26" spans="1:21" x14ac:dyDescent="0.25">
      <c r="A26" s="47"/>
      <c r="B26" s="48"/>
      <c r="C26" s="49"/>
      <c r="D26" s="50">
        <f>SUMIFS([1]Factures!$X$107:$X$110,[1]Factures!$J$107:$J$110,Encaissements!$B26,[1]Factures!$Q$107:$Q$110,Encaissements!D$10)</f>
        <v>0</v>
      </c>
      <c r="E26" s="50">
        <f>SUMIFS([1]Factures!$X$107:$X$110,[1]Factures!$J$107:$J$110,Encaissements!$B26,[1]Factures!$Q$107:$Q$110,Encaissements!E$10)</f>
        <v>0</v>
      </c>
      <c r="F26" s="50">
        <f>SUMIFS([1]Factures!$X$107:$X$110,[1]Factures!$J$107:$J$110,Encaissements!$B26,[1]Factures!$Q$107:$Q$110,Encaissements!F$10)</f>
        <v>0</v>
      </c>
      <c r="G26" s="50">
        <f>SUMIFS([1]Factures!$X$107:$X$110,[1]Factures!$J$107:$J$110,Encaissements!$B26,[1]Factures!$Q$107:$Q$110,Encaissements!G$10)</f>
        <v>0</v>
      </c>
      <c r="H26" s="50">
        <f>SUMIFS([1]Factures!$X$107:$X$110,[1]Factures!$J$107:$J$110,Encaissements!$B26,[1]Factures!$Q$107:$Q$110,Encaissements!H$10)</f>
        <v>0</v>
      </c>
      <c r="I26" s="50">
        <f>SUMIFS([1]Factures!$X$107:$X$110,[1]Factures!$J$107:$J$110,Encaissements!$B26,[1]Factures!$Q$107:$Q$110,Encaissements!I$10)</f>
        <v>0</v>
      </c>
      <c r="J26" s="50">
        <f>SUMIFS([1]Factures!$X$107:$X$110,[1]Factures!$J$107:$J$110,Encaissements!$B26,[1]Factures!$Q$107:$Q$110,Encaissements!J$10)</f>
        <v>0</v>
      </c>
      <c r="K26" s="50">
        <f>SUMIFS([1]Factures!$X$107:$X$110,[1]Factures!$J$107:$J$110,Encaissements!$B26,[1]Factures!$Q$107:$Q$110,Encaissements!K$10)</f>
        <v>0</v>
      </c>
      <c r="L26" s="50">
        <f>SUMIFS([1]Factures!$X$107:$X$110,[1]Factures!$J$107:$J$110,Encaissements!$B26,[1]Factures!$Q$107:$Q$110,Encaissements!L$10)</f>
        <v>0</v>
      </c>
      <c r="M26" s="50">
        <f>SUMIFS([1]Factures!$X$107:$X$110,[1]Factures!$J$107:$J$110,Encaissements!$B26,[1]Factures!$Q$107:$Q$110,Encaissements!M$10)</f>
        <v>0</v>
      </c>
      <c r="N26" s="50">
        <f>SUMIFS([1]Factures!$X$107:$X$110,[1]Factures!$J$107:$J$110,Encaissements!$B26,[1]Factures!$Q$107:$Q$110,Encaissements!N$10)</f>
        <v>0</v>
      </c>
      <c r="O26" s="50">
        <f>SUMIFS([1]Factures!$X$107:$X$110,[1]Factures!$J$107:$J$110,Encaissements!$B26,[1]Factures!$Q$107:$Q$110,Encaissements!O$10)</f>
        <v>0</v>
      </c>
      <c r="P26" s="51">
        <f t="shared" si="2"/>
        <v>0</v>
      </c>
    </row>
    <row r="27" spans="1:21" x14ac:dyDescent="0.25">
      <c r="A27" s="47"/>
      <c r="B27" s="48"/>
      <c r="C27" s="49"/>
      <c r="D27" s="50">
        <f>SUMIFS([1]Factures!$X$107:$X$110,[1]Factures!$J$107:$J$110,Encaissements!$B27,[1]Factures!$Q$107:$Q$110,Encaissements!D$10)</f>
        <v>0</v>
      </c>
      <c r="E27" s="50">
        <f>SUMIFS([1]Factures!$X$107:$X$110,[1]Factures!$J$107:$J$110,Encaissements!$B27,[1]Factures!$Q$107:$Q$110,Encaissements!E$10)</f>
        <v>0</v>
      </c>
      <c r="F27" s="50">
        <f>SUMIFS([1]Factures!$X$107:$X$110,[1]Factures!$J$107:$J$110,Encaissements!$B27,[1]Factures!$Q$107:$Q$110,Encaissements!F$10)</f>
        <v>0</v>
      </c>
      <c r="G27" s="50">
        <f>SUMIFS([1]Factures!$X$107:$X$110,[1]Factures!$J$107:$J$110,Encaissements!$B27,[1]Factures!$Q$107:$Q$110,Encaissements!G$10)</f>
        <v>0</v>
      </c>
      <c r="H27" s="50">
        <f>SUMIFS([1]Factures!$X$107:$X$110,[1]Factures!$J$107:$J$110,Encaissements!$B27,[1]Factures!$Q$107:$Q$110,Encaissements!H$10)</f>
        <v>0</v>
      </c>
      <c r="I27" s="50">
        <f>SUMIFS([1]Factures!$X$107:$X$110,[1]Factures!$J$107:$J$110,Encaissements!$B27,[1]Factures!$Q$107:$Q$110,Encaissements!I$10)</f>
        <v>0</v>
      </c>
      <c r="J27" s="50">
        <f>SUMIFS([1]Factures!$X$107:$X$110,[1]Factures!$J$107:$J$110,Encaissements!$B27,[1]Factures!$Q$107:$Q$110,Encaissements!J$10)</f>
        <v>0</v>
      </c>
      <c r="K27" s="50">
        <f>SUMIFS([1]Factures!$X$107:$X$110,[1]Factures!$J$107:$J$110,Encaissements!$B27,[1]Factures!$Q$107:$Q$110,Encaissements!K$10)</f>
        <v>0</v>
      </c>
      <c r="L27" s="50">
        <f>SUMIFS([1]Factures!$X$107:$X$110,[1]Factures!$J$107:$J$110,Encaissements!$B27,[1]Factures!$Q$107:$Q$110,Encaissements!L$10)</f>
        <v>0</v>
      </c>
      <c r="M27" s="50">
        <f>SUMIFS([1]Factures!$X$107:$X$110,[1]Factures!$J$107:$J$110,Encaissements!$B27,[1]Factures!$Q$107:$Q$110,Encaissements!M$10)</f>
        <v>0</v>
      </c>
      <c r="N27" s="50">
        <f>SUMIFS([1]Factures!$X$107:$X$110,[1]Factures!$J$107:$J$110,Encaissements!$B27,[1]Factures!$Q$107:$Q$110,Encaissements!N$10)</f>
        <v>0</v>
      </c>
      <c r="O27" s="50">
        <f>SUMIFS([1]Factures!$X$107:$X$110,[1]Factures!$J$107:$J$110,Encaissements!$B27,[1]Factures!$Q$107:$Q$110,Encaissements!O$10)</f>
        <v>0</v>
      </c>
      <c r="P27" s="51">
        <f t="shared" si="2"/>
        <v>0</v>
      </c>
    </row>
    <row r="28" spans="1:21" x14ac:dyDescent="0.25">
      <c r="A28" s="47"/>
      <c r="B28" s="48"/>
      <c r="C28" s="49"/>
      <c r="D28" s="50">
        <f>SUMIFS([1]Factures!$X$107:$X$110,[1]Factures!$J$107:$J$110,Encaissements!$B28,[1]Factures!$Q$107:$Q$110,Encaissements!D$10)</f>
        <v>0</v>
      </c>
      <c r="E28" s="50">
        <f>SUMIFS([1]Factures!$X$107:$X$110,[1]Factures!$J$107:$J$110,Encaissements!$B28,[1]Factures!$Q$107:$Q$110,Encaissements!E$10)</f>
        <v>0</v>
      </c>
      <c r="F28" s="50">
        <f>SUMIFS([1]Factures!$X$107:$X$110,[1]Factures!$J$107:$J$110,Encaissements!$B28,[1]Factures!$Q$107:$Q$110,Encaissements!F$10)</f>
        <v>0</v>
      </c>
      <c r="G28" s="50">
        <f>SUMIFS([1]Factures!$X$107:$X$110,[1]Factures!$J$107:$J$110,Encaissements!$B28,[1]Factures!$Q$107:$Q$110,Encaissements!G$10)</f>
        <v>0</v>
      </c>
      <c r="H28" s="50">
        <f>SUMIFS([1]Factures!$X$107:$X$110,[1]Factures!$J$107:$J$110,Encaissements!$B28,[1]Factures!$Q$107:$Q$110,Encaissements!H$10)</f>
        <v>0</v>
      </c>
      <c r="I28" s="50">
        <f>SUMIFS([1]Factures!$X$107:$X$110,[1]Factures!$J$107:$J$110,Encaissements!$B28,[1]Factures!$Q$107:$Q$110,Encaissements!I$10)</f>
        <v>0</v>
      </c>
      <c r="J28" s="50">
        <f>SUMIFS([1]Factures!$X$107:$X$110,[1]Factures!$J$107:$J$110,Encaissements!$B28,[1]Factures!$Q$107:$Q$110,Encaissements!J$10)</f>
        <v>0</v>
      </c>
      <c r="K28" s="50">
        <f>SUMIFS([1]Factures!$X$107:$X$110,[1]Factures!$J$107:$J$110,Encaissements!$B28,[1]Factures!$Q$107:$Q$110,Encaissements!K$10)</f>
        <v>0</v>
      </c>
      <c r="L28" s="50">
        <f>SUMIFS([1]Factures!$X$107:$X$110,[1]Factures!$J$107:$J$110,Encaissements!$B28,[1]Factures!$Q$107:$Q$110,Encaissements!L$10)</f>
        <v>0</v>
      </c>
      <c r="M28" s="50">
        <f>SUMIFS([1]Factures!$X$107:$X$110,[1]Factures!$J$107:$J$110,Encaissements!$B28,[1]Factures!$Q$107:$Q$110,Encaissements!M$10)</f>
        <v>0</v>
      </c>
      <c r="N28" s="50">
        <f>SUMIFS([1]Factures!$X$107:$X$110,[1]Factures!$J$107:$J$110,Encaissements!$B28,[1]Factures!$Q$107:$Q$110,Encaissements!N$10)</f>
        <v>0</v>
      </c>
      <c r="O28" s="50">
        <f>SUMIFS([1]Factures!$X$107:$X$110,[1]Factures!$J$107:$J$110,Encaissements!$B28,[1]Factures!$Q$107:$Q$110,Encaissements!O$10)</f>
        <v>0</v>
      </c>
      <c r="P28" s="51">
        <f t="shared" si="2"/>
        <v>0</v>
      </c>
    </row>
    <row r="29" spans="1:21" x14ac:dyDescent="0.25">
      <c r="A29" s="47"/>
      <c r="B29" s="48"/>
      <c r="C29" s="49"/>
      <c r="D29" s="50">
        <f>SUMIFS([1]Factures!$X$107:$X$110,[1]Factures!$J$107:$J$110,Encaissements!$B29,[1]Factures!$Q$107:$Q$110,Encaissements!D$10)</f>
        <v>0</v>
      </c>
      <c r="E29" s="50">
        <f>SUMIFS([1]Factures!$X$107:$X$110,[1]Factures!$J$107:$J$110,Encaissements!$B29,[1]Factures!$Q$107:$Q$110,Encaissements!E$10)</f>
        <v>0</v>
      </c>
      <c r="F29" s="50">
        <f>SUMIFS([1]Factures!$X$107:$X$110,[1]Factures!$J$107:$J$110,Encaissements!$B29,[1]Factures!$Q$107:$Q$110,Encaissements!F$10)</f>
        <v>0</v>
      </c>
      <c r="G29" s="50">
        <f>SUMIFS([1]Factures!$X$107:$X$110,[1]Factures!$J$107:$J$110,Encaissements!$B29,[1]Factures!$Q$107:$Q$110,Encaissements!G$10)</f>
        <v>0</v>
      </c>
      <c r="H29" s="50">
        <f>SUMIFS([1]Factures!$X$107:$X$110,[1]Factures!$J$107:$J$110,Encaissements!$B29,[1]Factures!$Q$107:$Q$110,Encaissements!H$10)</f>
        <v>0</v>
      </c>
      <c r="I29" s="50">
        <f>SUMIFS([1]Factures!$X$107:$X$110,[1]Factures!$J$107:$J$110,Encaissements!$B29,[1]Factures!$Q$107:$Q$110,Encaissements!I$10)</f>
        <v>0</v>
      </c>
      <c r="J29" s="50">
        <f>SUMIFS([1]Factures!$X$107:$X$110,[1]Factures!$J$107:$J$110,Encaissements!$B29,[1]Factures!$Q$107:$Q$110,Encaissements!J$10)</f>
        <v>0</v>
      </c>
      <c r="K29" s="50">
        <f>SUMIFS([1]Factures!$X$107:$X$110,[1]Factures!$J$107:$J$110,Encaissements!$B29,[1]Factures!$Q$107:$Q$110,Encaissements!K$10)</f>
        <v>0</v>
      </c>
      <c r="L29" s="50">
        <f>SUMIFS([1]Factures!$X$107:$X$110,[1]Factures!$J$107:$J$110,Encaissements!$B29,[1]Factures!$Q$107:$Q$110,Encaissements!L$10)</f>
        <v>0</v>
      </c>
      <c r="M29" s="50">
        <f>SUMIFS([1]Factures!$X$107:$X$110,[1]Factures!$J$107:$J$110,Encaissements!$B29,[1]Factures!$Q$107:$Q$110,Encaissements!M$10)</f>
        <v>0</v>
      </c>
      <c r="N29" s="50">
        <f>SUMIFS([1]Factures!$X$107:$X$110,[1]Factures!$J$107:$J$110,Encaissements!$B29,[1]Factures!$Q$107:$Q$110,Encaissements!N$10)</f>
        <v>0</v>
      </c>
      <c r="O29" s="50">
        <f>SUMIFS([1]Factures!$X$107:$X$110,[1]Factures!$J$107:$J$110,Encaissements!$B29,[1]Factures!$Q$107:$Q$110,Encaissements!O$10)</f>
        <v>0</v>
      </c>
      <c r="P29" s="51">
        <f t="shared" si="2"/>
        <v>0</v>
      </c>
      <c r="U29" t="s">
        <v>92</v>
      </c>
    </row>
    <row r="30" spans="1:21" x14ac:dyDescent="0.25">
      <c r="A30" s="47"/>
      <c r="B30" s="48"/>
      <c r="C30" s="49"/>
      <c r="D30" s="50">
        <f>SUMIFS([1]Factures!$X$107:$X$110,[1]Factures!$J$107:$J$110,Encaissements!$B30,[1]Factures!$Q$107:$Q$110,Encaissements!D$10)</f>
        <v>0</v>
      </c>
      <c r="E30" s="50">
        <f>SUMIFS([1]Factures!$X$107:$X$110,[1]Factures!$J$107:$J$110,Encaissements!$B30,[1]Factures!$Q$107:$Q$110,Encaissements!E$10)</f>
        <v>0</v>
      </c>
      <c r="F30" s="50">
        <f>SUMIFS([1]Factures!$X$107:$X$110,[1]Factures!$J$107:$J$110,Encaissements!$B30,[1]Factures!$Q$107:$Q$110,Encaissements!F$10)</f>
        <v>0</v>
      </c>
      <c r="G30" s="50">
        <f>SUMIFS([1]Factures!$X$107:$X$110,[1]Factures!$J$107:$J$110,Encaissements!$B30,[1]Factures!$Q$107:$Q$110,Encaissements!G$10)</f>
        <v>0</v>
      </c>
      <c r="H30" s="50">
        <f>SUMIFS([1]Factures!$X$107:$X$110,[1]Factures!$J$107:$J$110,Encaissements!$B30,[1]Factures!$Q$107:$Q$110,Encaissements!H$10)</f>
        <v>0</v>
      </c>
      <c r="I30" s="50">
        <f>SUMIFS([1]Factures!$X$107:$X$110,[1]Factures!$J$107:$J$110,Encaissements!$B30,[1]Factures!$Q$107:$Q$110,Encaissements!I$10)</f>
        <v>0</v>
      </c>
      <c r="J30" s="50">
        <f>SUMIFS([1]Factures!$X$107:$X$110,[1]Factures!$J$107:$J$110,Encaissements!$B30,[1]Factures!$Q$107:$Q$110,Encaissements!J$10)</f>
        <v>0</v>
      </c>
      <c r="K30" s="50">
        <f>SUMIFS([1]Factures!$X$107:$X$110,[1]Factures!$J$107:$J$110,Encaissements!$B30,[1]Factures!$Q$107:$Q$110,Encaissements!K$10)</f>
        <v>0</v>
      </c>
      <c r="L30" s="50">
        <f>SUMIFS([1]Factures!$X$107:$X$110,[1]Factures!$J$107:$J$110,Encaissements!$B30,[1]Factures!$Q$107:$Q$110,Encaissements!L$10)</f>
        <v>0</v>
      </c>
      <c r="M30" s="50">
        <f>SUMIFS([1]Factures!$X$107:$X$110,[1]Factures!$J$107:$J$110,Encaissements!$B30,[1]Factures!$Q$107:$Q$110,Encaissements!M$10)</f>
        <v>0</v>
      </c>
      <c r="N30" s="50">
        <f>SUMIFS([1]Factures!$X$107:$X$110,[1]Factures!$J$107:$J$110,Encaissements!$B30,[1]Factures!$Q$107:$Q$110,Encaissements!N$10)</f>
        <v>0</v>
      </c>
      <c r="O30" s="50">
        <f>SUMIFS([1]Factures!$X$107:$X$110,[1]Factures!$J$107:$J$110,Encaissements!$B30,[1]Factures!$Q$107:$Q$110,Encaissements!O$10)</f>
        <v>0</v>
      </c>
      <c r="P30" s="51">
        <f t="shared" si="2"/>
        <v>0</v>
      </c>
    </row>
    <row r="31" spans="1:21" x14ac:dyDescent="0.25">
      <c r="A31" s="47"/>
      <c r="B31" s="48"/>
      <c r="C31" s="49"/>
      <c r="D31" s="50">
        <f>SUMIFS([1]Factures!$X$107:$X$110,[1]Factures!$J$107:$J$110,Encaissements!$B31,[1]Factures!$Q$107:$Q$110,Encaissements!D$10)</f>
        <v>0</v>
      </c>
      <c r="E31" s="50">
        <f>SUMIFS([1]Factures!$X$107:$X$110,[1]Factures!$J$107:$J$110,Encaissements!$B31,[1]Factures!$Q$107:$Q$110,Encaissements!E$10)</f>
        <v>0</v>
      </c>
      <c r="F31" s="50">
        <f>SUMIFS([1]Factures!$X$107:$X$110,[1]Factures!$J$107:$J$110,Encaissements!$B31,[1]Factures!$Q$107:$Q$110,Encaissements!F$10)</f>
        <v>0</v>
      </c>
      <c r="G31" s="50">
        <f>SUMIFS([1]Factures!$X$107:$X$110,[1]Factures!$J$107:$J$110,Encaissements!$B31,[1]Factures!$Q$107:$Q$110,Encaissements!G$10)</f>
        <v>0</v>
      </c>
      <c r="H31" s="50">
        <f>SUMIFS([1]Factures!$X$107:$X$110,[1]Factures!$J$107:$J$110,Encaissements!$B31,[1]Factures!$Q$107:$Q$110,Encaissements!H$10)</f>
        <v>0</v>
      </c>
      <c r="I31" s="50">
        <f>SUMIFS([1]Factures!$X$107:$X$110,[1]Factures!$J$107:$J$110,Encaissements!$B31,[1]Factures!$Q$107:$Q$110,Encaissements!I$10)</f>
        <v>0</v>
      </c>
      <c r="J31" s="50">
        <f>SUMIFS([1]Factures!$X$107:$X$110,[1]Factures!$J$107:$J$110,Encaissements!$B31,[1]Factures!$Q$107:$Q$110,Encaissements!J$10)</f>
        <v>0</v>
      </c>
      <c r="K31" s="50">
        <f>SUMIFS([1]Factures!$X$107:$X$110,[1]Factures!$J$107:$J$110,Encaissements!$B31,[1]Factures!$Q$107:$Q$110,Encaissements!K$10)</f>
        <v>0</v>
      </c>
      <c r="L31" s="50">
        <f>SUMIFS([1]Factures!$X$107:$X$110,[1]Factures!$J$107:$J$110,Encaissements!$B31,[1]Factures!$Q$107:$Q$110,Encaissements!L$10)</f>
        <v>0</v>
      </c>
      <c r="M31" s="50">
        <f>SUMIFS([1]Factures!$X$107:$X$110,[1]Factures!$J$107:$J$110,Encaissements!$B31,[1]Factures!$Q$107:$Q$110,Encaissements!M$10)</f>
        <v>0</v>
      </c>
      <c r="N31" s="50">
        <f>SUMIFS([1]Factures!$X$107:$X$110,[1]Factures!$J$107:$J$110,Encaissements!$B31,[1]Factures!$Q$107:$Q$110,Encaissements!N$10)</f>
        <v>0</v>
      </c>
      <c r="O31" s="50">
        <f>SUMIFS([1]Factures!$X$107:$X$110,[1]Factures!$J$107:$J$110,Encaissements!$B31,[1]Factures!$Q$107:$Q$110,Encaissements!O$10)</f>
        <v>0</v>
      </c>
      <c r="P31" s="51">
        <f t="shared" si="2"/>
        <v>0</v>
      </c>
    </row>
    <row r="32" spans="1:21" x14ac:dyDescent="0.25">
      <c r="A32" s="47"/>
      <c r="B32" s="48"/>
      <c r="C32" s="49"/>
      <c r="D32" s="50">
        <f>SUMIFS([1]Factures!$X$107:$X$110,[1]Factures!$J$107:$J$110,Encaissements!$B32,[1]Factures!$Q$107:$Q$110,Encaissements!D$10)</f>
        <v>0</v>
      </c>
      <c r="E32" s="50">
        <f>SUMIFS([1]Factures!$X$107:$X$110,[1]Factures!$J$107:$J$110,Encaissements!$B32,[1]Factures!$Q$107:$Q$110,Encaissements!E$10)</f>
        <v>0</v>
      </c>
      <c r="F32" s="50">
        <f>SUMIFS([1]Factures!$X$107:$X$110,[1]Factures!$J$107:$J$110,Encaissements!$B32,[1]Factures!$Q$107:$Q$110,Encaissements!F$10)</f>
        <v>0</v>
      </c>
      <c r="G32" s="50">
        <f>SUMIFS([1]Factures!$X$107:$X$110,[1]Factures!$J$107:$J$110,Encaissements!$B32,[1]Factures!$Q$107:$Q$110,Encaissements!G$10)</f>
        <v>0</v>
      </c>
      <c r="H32" s="50">
        <f>SUMIFS([1]Factures!$X$107:$X$110,[1]Factures!$J$107:$J$110,Encaissements!$B32,[1]Factures!$Q$107:$Q$110,Encaissements!H$10)</f>
        <v>0</v>
      </c>
      <c r="I32" s="50">
        <f>SUMIFS([1]Factures!$X$107:$X$110,[1]Factures!$J$107:$J$110,Encaissements!$B32,[1]Factures!$Q$107:$Q$110,Encaissements!I$10)</f>
        <v>0</v>
      </c>
      <c r="J32" s="50">
        <f>SUMIFS([1]Factures!$X$107:$X$110,[1]Factures!$J$107:$J$110,Encaissements!$B32,[1]Factures!$Q$107:$Q$110,Encaissements!J$10)</f>
        <v>0</v>
      </c>
      <c r="K32" s="50">
        <f>SUMIFS([1]Factures!$X$107:$X$110,[1]Factures!$J$107:$J$110,Encaissements!$B32,[1]Factures!$Q$107:$Q$110,Encaissements!K$10)</f>
        <v>0</v>
      </c>
      <c r="L32" s="50">
        <f>SUMIFS([1]Factures!$X$107:$X$110,[1]Factures!$J$107:$J$110,Encaissements!$B32,[1]Factures!$Q$107:$Q$110,Encaissements!L$10)</f>
        <v>0</v>
      </c>
      <c r="M32" s="50">
        <f>SUMIFS([1]Factures!$X$107:$X$110,[1]Factures!$J$107:$J$110,Encaissements!$B32,[1]Factures!$Q$107:$Q$110,Encaissements!M$10)</f>
        <v>0</v>
      </c>
      <c r="N32" s="50">
        <f>SUMIFS([1]Factures!$X$107:$X$110,[1]Factures!$J$107:$J$110,Encaissements!$B32,[1]Factures!$Q$107:$Q$110,Encaissements!N$10)</f>
        <v>0</v>
      </c>
      <c r="O32" s="50">
        <f>SUMIFS([1]Factures!$X$107:$X$110,[1]Factures!$J$107:$J$110,Encaissements!$B32,[1]Factures!$Q$107:$Q$110,Encaissements!O$10)</f>
        <v>0</v>
      </c>
      <c r="P32" s="51">
        <f t="shared" si="2"/>
        <v>0</v>
      </c>
    </row>
    <row r="33" spans="1:16" x14ac:dyDescent="0.25">
      <c r="A33" s="47"/>
      <c r="B33" s="48"/>
      <c r="C33" s="49"/>
      <c r="D33" s="50">
        <f>SUMIFS([1]Factures!$X$107:$X$110,[1]Factures!$J$107:$J$110,Encaissements!$B33,[1]Factures!$Q$107:$Q$110,Encaissements!D$10)</f>
        <v>0</v>
      </c>
      <c r="E33" s="50">
        <f>SUMIFS([1]Factures!$X$107:$X$110,[1]Factures!$J$107:$J$110,Encaissements!$B33,[1]Factures!$Q$107:$Q$110,Encaissements!E$10)</f>
        <v>0</v>
      </c>
      <c r="F33" s="50">
        <f>SUMIFS([1]Factures!$X$107:$X$110,[1]Factures!$J$107:$J$110,Encaissements!$B33,[1]Factures!$Q$107:$Q$110,Encaissements!F$10)</f>
        <v>0</v>
      </c>
      <c r="G33" s="50">
        <f>SUMIFS([1]Factures!$X$107:$X$110,[1]Factures!$J$107:$J$110,Encaissements!$B33,[1]Factures!$Q$107:$Q$110,Encaissements!G$10)</f>
        <v>0</v>
      </c>
      <c r="H33" s="50">
        <f>SUMIFS([1]Factures!$X$107:$X$110,[1]Factures!$J$107:$J$110,Encaissements!$B33,[1]Factures!$Q$107:$Q$110,Encaissements!H$10)</f>
        <v>0</v>
      </c>
      <c r="I33" s="50">
        <f>SUMIFS([1]Factures!$X$107:$X$110,[1]Factures!$J$107:$J$110,Encaissements!$B33,[1]Factures!$Q$107:$Q$110,Encaissements!I$10)</f>
        <v>0</v>
      </c>
      <c r="J33" s="50">
        <f>SUMIFS([1]Factures!$X$107:$X$110,[1]Factures!$J$107:$J$110,Encaissements!$B33,[1]Factures!$Q$107:$Q$110,Encaissements!J$10)</f>
        <v>0</v>
      </c>
      <c r="K33" s="50">
        <f>SUMIFS([1]Factures!$X$107:$X$110,[1]Factures!$J$107:$J$110,Encaissements!$B33,[1]Factures!$Q$107:$Q$110,Encaissements!K$10)</f>
        <v>0</v>
      </c>
      <c r="L33" s="50">
        <f>SUMIFS([1]Factures!$X$107:$X$110,[1]Factures!$J$107:$J$110,Encaissements!$B33,[1]Factures!$Q$107:$Q$110,Encaissements!L$10)</f>
        <v>0</v>
      </c>
      <c r="M33" s="50">
        <f>SUMIFS([1]Factures!$X$107:$X$110,[1]Factures!$J$107:$J$110,Encaissements!$B33,[1]Factures!$Q$107:$Q$110,Encaissements!M$10)</f>
        <v>0</v>
      </c>
      <c r="N33" s="50">
        <f>SUMIFS([1]Factures!$X$107:$X$110,[1]Factures!$J$107:$J$110,Encaissements!$B33,[1]Factures!$Q$107:$Q$110,Encaissements!N$10)</f>
        <v>0</v>
      </c>
      <c r="O33" s="50">
        <f>SUMIFS([1]Factures!$X$107:$X$110,[1]Factures!$J$107:$J$110,Encaissements!$B33,[1]Factures!$Q$107:$Q$110,Encaissements!O$10)</f>
        <v>0</v>
      </c>
      <c r="P33" s="51">
        <f t="shared" si="2"/>
        <v>0</v>
      </c>
    </row>
    <row r="34" spans="1:16" x14ac:dyDescent="0.25">
      <c r="A34" s="47"/>
      <c r="B34" s="48"/>
      <c r="C34" s="54"/>
      <c r="D34" s="50">
        <f>SUMIFS([1]Factures!$X$107:$X$110,[1]Factures!$J$107:$J$110,Encaissements!$B34,[1]Factures!$Q$107:$Q$110,Encaissements!D$10)</f>
        <v>0</v>
      </c>
      <c r="E34" s="50">
        <f>SUMIFS([1]Factures!$X$107:$X$110,[1]Factures!$J$107:$J$110,Encaissements!$B34,[1]Factures!$Q$107:$Q$110,Encaissements!E$10)</f>
        <v>0</v>
      </c>
      <c r="F34" s="50">
        <f>SUMIFS([1]Factures!$X$107:$X$110,[1]Factures!$J$107:$J$110,Encaissements!$B34,[1]Factures!$Q$107:$Q$110,Encaissements!F$10)</f>
        <v>0</v>
      </c>
      <c r="G34" s="50">
        <f>SUMIFS([1]Factures!$X$107:$X$110,[1]Factures!$J$107:$J$110,Encaissements!$B34,[1]Factures!$Q$107:$Q$110,Encaissements!G$10)</f>
        <v>0</v>
      </c>
      <c r="H34" s="50">
        <f>SUMIFS([1]Factures!$X$107:$X$110,[1]Factures!$J$107:$J$110,Encaissements!$B34,[1]Factures!$Q$107:$Q$110,Encaissements!H$10)</f>
        <v>0</v>
      </c>
      <c r="I34" s="50">
        <f>SUMIFS([1]Factures!$X$107:$X$110,[1]Factures!$J$107:$J$110,Encaissements!$B34,[1]Factures!$Q$107:$Q$110,Encaissements!I$10)</f>
        <v>0</v>
      </c>
      <c r="J34" s="50">
        <f>SUMIFS([1]Factures!$X$107:$X$110,[1]Factures!$J$107:$J$110,Encaissements!$B34,[1]Factures!$Q$107:$Q$110,Encaissements!J$10)</f>
        <v>0</v>
      </c>
      <c r="K34" s="50">
        <f>SUMIFS([1]Factures!$X$107:$X$110,[1]Factures!$J$107:$J$110,Encaissements!$B34,[1]Factures!$Q$107:$Q$110,Encaissements!K$10)</f>
        <v>0</v>
      </c>
      <c r="L34" s="50">
        <f>SUMIFS([1]Factures!$X$107:$X$110,[1]Factures!$J$107:$J$110,Encaissements!$B34,[1]Factures!$Q$107:$Q$110,Encaissements!L$10)</f>
        <v>0</v>
      </c>
      <c r="M34" s="50">
        <f>SUMIFS([1]Factures!$X$107:$X$110,[1]Factures!$J$107:$J$110,Encaissements!$B34,[1]Factures!$Q$107:$Q$110,Encaissements!M$10)</f>
        <v>0</v>
      </c>
      <c r="N34" s="50">
        <f>SUMIFS([1]Factures!$X$107:$X$110,[1]Factures!$J$107:$J$110,Encaissements!$B34,[1]Factures!$Q$107:$Q$110,Encaissements!N$10)</f>
        <v>0</v>
      </c>
      <c r="O34" s="50">
        <f>SUMIFS([1]Factures!$X$107:$X$110,[1]Factures!$J$107:$J$110,Encaissements!$B34,[1]Factures!$Q$107:$Q$110,Encaissements!O$10)</f>
        <v>0</v>
      </c>
      <c r="P34" s="51">
        <f t="shared" si="2"/>
        <v>0</v>
      </c>
    </row>
    <row r="35" spans="1:16" x14ac:dyDescent="0.25">
      <c r="A35" s="47"/>
      <c r="B35" s="48"/>
      <c r="C35" s="54"/>
      <c r="D35" s="50">
        <f>SUMIFS([1]Factures!$X$107:$X$110,[1]Factures!$J$107:$J$110,Encaissements!$B35,[1]Factures!$Q$107:$Q$110,Encaissements!D$10)</f>
        <v>0</v>
      </c>
      <c r="E35" s="50">
        <f>SUMIFS([1]Factures!$X$107:$X$110,[1]Factures!$J$107:$J$110,Encaissements!$B35,[1]Factures!$Q$107:$Q$110,Encaissements!E$10)</f>
        <v>0</v>
      </c>
      <c r="F35" s="50">
        <f>SUMIFS([1]Factures!$X$107:$X$110,[1]Factures!$J$107:$J$110,Encaissements!$B35,[1]Factures!$Q$107:$Q$110,Encaissements!F$10)</f>
        <v>0</v>
      </c>
      <c r="G35" s="50">
        <f>SUMIFS([1]Factures!$X$107:$X$110,[1]Factures!$J$107:$J$110,Encaissements!$B35,[1]Factures!$Q$107:$Q$110,Encaissements!G$10)</f>
        <v>0</v>
      </c>
      <c r="H35" s="50">
        <f>SUMIFS([1]Factures!$X$107:$X$110,[1]Factures!$J$107:$J$110,Encaissements!$B35,[1]Factures!$Q$107:$Q$110,Encaissements!H$10)</f>
        <v>0</v>
      </c>
      <c r="I35" s="50">
        <f>SUMIFS([1]Factures!$X$107:$X$110,[1]Factures!$J$107:$J$110,Encaissements!$B35,[1]Factures!$Q$107:$Q$110,Encaissements!I$10)</f>
        <v>0</v>
      </c>
      <c r="J35" s="50">
        <f>SUMIFS([1]Factures!$X$107:$X$110,[1]Factures!$J$107:$J$110,Encaissements!$B35,[1]Factures!$Q$107:$Q$110,Encaissements!J$10)</f>
        <v>0</v>
      </c>
      <c r="K35" s="50">
        <f>SUMIFS([1]Factures!$X$107:$X$110,[1]Factures!$J$107:$J$110,Encaissements!$B35,[1]Factures!$Q$107:$Q$110,Encaissements!K$10)</f>
        <v>0</v>
      </c>
      <c r="L35" s="50">
        <f>SUMIFS([1]Factures!$X$107:$X$110,[1]Factures!$J$107:$J$110,Encaissements!$B35,[1]Factures!$Q$107:$Q$110,Encaissements!L$10)</f>
        <v>0</v>
      </c>
      <c r="M35" s="50">
        <f>SUMIFS([1]Factures!$X$107:$X$110,[1]Factures!$J$107:$J$110,Encaissements!$B35,[1]Factures!$Q$107:$Q$110,Encaissements!M$10)</f>
        <v>0</v>
      </c>
      <c r="N35" s="50">
        <f>SUMIFS([1]Factures!$X$107:$X$110,[1]Factures!$J$107:$J$110,Encaissements!$B35,[1]Factures!$Q$107:$Q$110,Encaissements!N$10)</f>
        <v>0</v>
      </c>
      <c r="O35" s="50">
        <f>SUMIFS([1]Factures!$X$107:$X$110,[1]Factures!$J$107:$J$110,Encaissements!$B35,[1]Factures!$Q$107:$Q$110,Encaissements!O$10)</f>
        <v>0</v>
      </c>
      <c r="P35" s="51">
        <f t="shared" si="2"/>
        <v>0</v>
      </c>
    </row>
    <row r="36" spans="1:16" x14ac:dyDescent="0.25">
      <c r="A36" s="47"/>
      <c r="B36" s="48"/>
      <c r="C36" s="54"/>
      <c r="D36" s="50">
        <f>SUMIFS([1]Factures!$X$107:$X$110,[1]Factures!$J$107:$J$110,Encaissements!$B36,[1]Factures!$Q$107:$Q$110,Encaissements!D$10)</f>
        <v>0</v>
      </c>
      <c r="E36" s="50">
        <f>SUMIFS([1]Factures!$X$107:$X$110,[1]Factures!$J$107:$J$110,Encaissements!$B36,[1]Factures!$Q$107:$Q$110,Encaissements!E$10)</f>
        <v>0</v>
      </c>
      <c r="F36" s="50">
        <f>SUMIFS([1]Factures!$X$107:$X$110,[1]Factures!$J$107:$J$110,Encaissements!$B36,[1]Factures!$Q$107:$Q$110,Encaissements!F$10)</f>
        <v>0</v>
      </c>
      <c r="G36" s="50">
        <f>SUMIFS([1]Factures!$X$107:$X$110,[1]Factures!$J$107:$J$110,Encaissements!$B36,[1]Factures!$Q$107:$Q$110,Encaissements!G$10)</f>
        <v>0</v>
      </c>
      <c r="H36" s="50">
        <f>SUMIFS([1]Factures!$X$107:$X$110,[1]Factures!$J$107:$J$110,Encaissements!$B36,[1]Factures!$Q$107:$Q$110,Encaissements!H$10)</f>
        <v>0</v>
      </c>
      <c r="I36" s="50">
        <f>SUMIFS([1]Factures!$X$107:$X$110,[1]Factures!$J$107:$J$110,Encaissements!$B36,[1]Factures!$Q$107:$Q$110,Encaissements!I$10)</f>
        <v>0</v>
      </c>
      <c r="J36" s="50">
        <f>SUMIFS([1]Factures!$X$107:$X$110,[1]Factures!$J$107:$J$110,Encaissements!$B36,[1]Factures!$Q$107:$Q$110,Encaissements!J$10)</f>
        <v>0</v>
      </c>
      <c r="K36" s="50">
        <f>SUMIFS([1]Factures!$X$107:$X$110,[1]Factures!$J$107:$J$110,Encaissements!$B36,[1]Factures!$Q$107:$Q$110,Encaissements!K$10)</f>
        <v>0</v>
      </c>
      <c r="L36" s="50">
        <f>SUMIFS([1]Factures!$X$107:$X$110,[1]Factures!$J$107:$J$110,Encaissements!$B36,[1]Factures!$Q$107:$Q$110,Encaissements!L$10)</f>
        <v>0</v>
      </c>
      <c r="M36" s="50">
        <f>SUMIFS([1]Factures!$X$107:$X$110,[1]Factures!$J$107:$J$110,Encaissements!$B36,[1]Factures!$Q$107:$Q$110,Encaissements!M$10)</f>
        <v>0</v>
      </c>
      <c r="N36" s="50">
        <f>SUMIFS([1]Factures!$X$107:$X$110,[1]Factures!$J$107:$J$110,Encaissements!$B36,[1]Factures!$Q$107:$Q$110,Encaissements!N$10)</f>
        <v>0</v>
      </c>
      <c r="O36" s="50">
        <f>SUMIFS([1]Factures!$X$107:$X$110,[1]Factures!$J$107:$J$110,Encaissements!$B36,[1]Factures!$Q$107:$Q$110,Encaissements!O$10)</f>
        <v>0</v>
      </c>
      <c r="P36" s="51">
        <f t="shared" si="2"/>
        <v>0</v>
      </c>
    </row>
    <row r="37" spans="1:16" x14ac:dyDescent="0.25">
      <c r="A37" s="47"/>
      <c r="B37" s="48"/>
      <c r="C37" s="54"/>
      <c r="D37" s="50">
        <f>SUMIFS([1]Factures!$X$107:$X$110,[1]Factures!$J$107:$J$110,Encaissements!$B37,[1]Factures!$Q$107:$Q$110,Encaissements!D$10)</f>
        <v>0</v>
      </c>
      <c r="E37" s="50">
        <f>SUMIFS([1]Factures!$X$107:$X$110,[1]Factures!$J$107:$J$110,Encaissements!$B37,[1]Factures!$Q$107:$Q$110,Encaissements!E$10)</f>
        <v>0</v>
      </c>
      <c r="F37" s="50">
        <f>SUMIFS([1]Factures!$X$107:$X$110,[1]Factures!$J$107:$J$110,Encaissements!$B37,[1]Factures!$Q$107:$Q$110,Encaissements!F$10)</f>
        <v>0</v>
      </c>
      <c r="G37" s="50">
        <f>SUMIFS([1]Factures!$X$107:$X$110,[1]Factures!$J$107:$J$110,Encaissements!$B37,[1]Factures!$Q$107:$Q$110,Encaissements!G$10)</f>
        <v>0</v>
      </c>
      <c r="H37" s="50">
        <f>SUMIFS([1]Factures!$X$107:$X$110,[1]Factures!$J$107:$J$110,Encaissements!$B37,[1]Factures!$Q$107:$Q$110,Encaissements!H$10)</f>
        <v>0</v>
      </c>
      <c r="I37" s="50">
        <f>SUMIFS([1]Factures!$X$107:$X$110,[1]Factures!$J$107:$J$110,Encaissements!$B37,[1]Factures!$Q$107:$Q$110,Encaissements!I$10)</f>
        <v>0</v>
      </c>
      <c r="J37" s="50">
        <f>SUMIFS([1]Factures!$X$107:$X$110,[1]Factures!$J$107:$J$110,Encaissements!$B37,[1]Factures!$Q$107:$Q$110,Encaissements!J$10)</f>
        <v>0</v>
      </c>
      <c r="K37" s="50">
        <f>SUMIFS([1]Factures!$X$107:$X$110,[1]Factures!$J$107:$J$110,Encaissements!$B37,[1]Factures!$Q$107:$Q$110,Encaissements!K$10)</f>
        <v>0</v>
      </c>
      <c r="L37" s="50">
        <f>SUMIFS([1]Factures!$X$107:$X$110,[1]Factures!$J$107:$J$110,Encaissements!$B37,[1]Factures!$Q$107:$Q$110,Encaissements!L$10)</f>
        <v>0</v>
      </c>
      <c r="M37" s="50">
        <f>SUMIFS([1]Factures!$X$107:$X$110,[1]Factures!$J$107:$J$110,Encaissements!$B37,[1]Factures!$Q$107:$Q$110,Encaissements!M$10)</f>
        <v>0</v>
      </c>
      <c r="N37" s="50">
        <f>SUMIFS([1]Factures!$X$107:$X$110,[1]Factures!$J$107:$J$110,Encaissements!$B37,[1]Factures!$Q$107:$Q$110,Encaissements!N$10)</f>
        <v>0</v>
      </c>
      <c r="O37" s="50">
        <f>SUMIFS([1]Factures!$X$107:$X$110,[1]Factures!$J$107:$J$110,Encaissements!$B37,[1]Factures!$Q$107:$Q$110,Encaissements!O$10)</f>
        <v>0</v>
      </c>
      <c r="P37" s="51">
        <f t="shared" si="2"/>
        <v>0</v>
      </c>
    </row>
    <row r="38" spans="1:16" x14ac:dyDescent="0.25">
      <c r="A38" s="47"/>
      <c r="B38" s="48"/>
      <c r="C38" s="54"/>
      <c r="D38" s="50">
        <f>SUMIFS([1]Factures!$X$107:$X$110,[1]Factures!$J$107:$J$110,Encaissements!$B38,[1]Factures!$Q$107:$Q$110,Encaissements!D$10)</f>
        <v>0</v>
      </c>
      <c r="E38" s="50">
        <f>SUMIFS([1]Factures!$X$107:$X$110,[1]Factures!$J$107:$J$110,Encaissements!$B38,[1]Factures!$Q$107:$Q$110,Encaissements!E$10)</f>
        <v>0</v>
      </c>
      <c r="F38" s="50">
        <f>SUMIFS([1]Factures!$X$107:$X$110,[1]Factures!$J$107:$J$110,Encaissements!$B38,[1]Factures!$Q$107:$Q$110,Encaissements!F$10)</f>
        <v>0</v>
      </c>
      <c r="G38" s="50">
        <f>SUMIFS([1]Factures!$X$107:$X$110,[1]Factures!$J$107:$J$110,Encaissements!$B38,[1]Factures!$Q$107:$Q$110,Encaissements!G$10)</f>
        <v>0</v>
      </c>
      <c r="H38" s="50">
        <f>SUMIFS([1]Factures!$X$107:$X$110,[1]Factures!$J$107:$J$110,Encaissements!$B38,[1]Factures!$Q$107:$Q$110,Encaissements!H$10)</f>
        <v>0</v>
      </c>
      <c r="I38" s="50">
        <f>SUMIFS([1]Factures!$X$107:$X$110,[1]Factures!$J$107:$J$110,Encaissements!$B38,[1]Factures!$Q$107:$Q$110,Encaissements!I$10)</f>
        <v>0</v>
      </c>
      <c r="J38" s="50">
        <f>SUMIFS([1]Factures!$X$107:$X$110,[1]Factures!$J$107:$J$110,Encaissements!$B38,[1]Factures!$Q$107:$Q$110,Encaissements!J$10)</f>
        <v>0</v>
      </c>
      <c r="K38" s="50">
        <f>SUMIFS([1]Factures!$X$107:$X$110,[1]Factures!$J$107:$J$110,Encaissements!$B38,[1]Factures!$Q$107:$Q$110,Encaissements!K$10)</f>
        <v>0</v>
      </c>
      <c r="L38" s="50">
        <f>SUMIFS([1]Factures!$X$107:$X$110,[1]Factures!$J$107:$J$110,Encaissements!$B38,[1]Factures!$Q$107:$Q$110,Encaissements!L$10)</f>
        <v>0</v>
      </c>
      <c r="M38" s="50">
        <f>SUMIFS([1]Factures!$X$107:$X$110,[1]Factures!$J$107:$J$110,Encaissements!$B38,[1]Factures!$Q$107:$Q$110,Encaissements!M$10)</f>
        <v>0</v>
      </c>
      <c r="N38" s="50">
        <f>SUMIFS([1]Factures!$X$107:$X$110,[1]Factures!$J$107:$J$110,Encaissements!$B38,[1]Factures!$Q$107:$Q$110,Encaissements!N$10)</f>
        <v>0</v>
      </c>
      <c r="O38" s="50">
        <f>SUMIFS([1]Factures!$X$107:$X$110,[1]Factures!$J$107:$J$110,Encaissements!$B38,[1]Factures!$Q$107:$Q$110,Encaissements!O$10)</f>
        <v>0</v>
      </c>
      <c r="P38" s="51">
        <f t="shared" si="2"/>
        <v>0</v>
      </c>
    </row>
    <row r="39" spans="1:16" x14ac:dyDescent="0.25">
      <c r="A39" s="47"/>
      <c r="B39" s="48"/>
      <c r="C39" s="54"/>
      <c r="D39" s="50">
        <f>SUMIFS([1]Factures!$X$107:$X$110,[1]Factures!$J$107:$J$110,Encaissements!$B39,[1]Factures!$Q$107:$Q$110,Encaissements!D$10)</f>
        <v>0</v>
      </c>
      <c r="E39" s="50">
        <f>SUMIFS([1]Factures!$X$107:$X$110,[1]Factures!$J$107:$J$110,Encaissements!$B39,[1]Factures!$Q$107:$Q$110,Encaissements!E$10)</f>
        <v>0</v>
      </c>
      <c r="F39" s="50">
        <f>SUMIFS([1]Factures!$X$107:$X$110,[1]Factures!$J$107:$J$110,Encaissements!$B39,[1]Factures!$Q$107:$Q$110,Encaissements!F$10)</f>
        <v>0</v>
      </c>
      <c r="G39" s="50">
        <f>SUMIFS([1]Factures!$X$107:$X$110,[1]Factures!$J$107:$J$110,Encaissements!$B39,[1]Factures!$Q$107:$Q$110,Encaissements!G$10)</f>
        <v>0</v>
      </c>
      <c r="H39" s="50">
        <f>SUMIFS([1]Factures!$X$107:$X$110,[1]Factures!$J$107:$J$110,Encaissements!$B39,[1]Factures!$Q$107:$Q$110,Encaissements!H$10)</f>
        <v>0</v>
      </c>
      <c r="I39" s="50">
        <f>SUMIFS([1]Factures!$X$107:$X$110,[1]Factures!$J$107:$J$110,Encaissements!$B39,[1]Factures!$Q$107:$Q$110,Encaissements!I$10)</f>
        <v>0</v>
      </c>
      <c r="J39" s="50">
        <f>SUMIFS([1]Factures!$X$107:$X$110,[1]Factures!$J$107:$J$110,Encaissements!$B39,[1]Factures!$Q$107:$Q$110,Encaissements!J$10)</f>
        <v>0</v>
      </c>
      <c r="K39" s="50">
        <f>SUMIFS([1]Factures!$X$107:$X$110,[1]Factures!$J$107:$J$110,Encaissements!$B39,[1]Factures!$Q$107:$Q$110,Encaissements!K$10)</f>
        <v>0</v>
      </c>
      <c r="L39" s="50">
        <f>SUMIFS([1]Factures!$X$107:$X$110,[1]Factures!$J$107:$J$110,Encaissements!$B39,[1]Factures!$Q$107:$Q$110,Encaissements!L$10)</f>
        <v>0</v>
      </c>
      <c r="M39" s="50">
        <f>SUMIFS([1]Factures!$X$107:$X$110,[1]Factures!$J$107:$J$110,Encaissements!$B39,[1]Factures!$Q$107:$Q$110,Encaissements!M$10)</f>
        <v>0</v>
      </c>
      <c r="N39" s="50">
        <f>SUMIFS([1]Factures!$X$107:$X$110,[1]Factures!$J$107:$J$110,Encaissements!$B39,[1]Factures!$Q$107:$Q$110,Encaissements!N$10)</f>
        <v>0</v>
      </c>
      <c r="O39" s="50">
        <f>SUMIFS([1]Factures!$X$107:$X$110,[1]Factures!$J$107:$J$110,Encaissements!$B39,[1]Factures!$Q$107:$Q$110,Encaissements!O$10)</f>
        <v>0</v>
      </c>
      <c r="P39" s="51">
        <f t="shared" si="2"/>
        <v>0</v>
      </c>
    </row>
    <row r="40" spans="1:16" x14ac:dyDescent="0.25">
      <c r="A40" s="47"/>
      <c r="B40" s="48"/>
      <c r="C40" s="54"/>
      <c r="D40" s="50">
        <f>SUMIFS([1]Factures!$X$107:$X$110,[1]Factures!$J$107:$J$110,Encaissements!$B40,[1]Factures!$Q$107:$Q$110,Encaissements!D$10)</f>
        <v>0</v>
      </c>
      <c r="E40" s="50">
        <f>SUMIFS([1]Factures!$X$107:$X$110,[1]Factures!$J$107:$J$110,Encaissements!$B40,[1]Factures!$Q$107:$Q$110,Encaissements!E$10)</f>
        <v>0</v>
      </c>
      <c r="F40" s="50">
        <f>SUMIFS([1]Factures!$X$107:$X$110,[1]Factures!$J$107:$J$110,Encaissements!$B40,[1]Factures!$Q$107:$Q$110,Encaissements!F$10)</f>
        <v>0</v>
      </c>
      <c r="G40" s="50">
        <f>SUMIFS([1]Factures!$X$107:$X$110,[1]Factures!$J$107:$J$110,Encaissements!$B40,[1]Factures!$Q$107:$Q$110,Encaissements!G$10)</f>
        <v>0</v>
      </c>
      <c r="H40" s="50">
        <f>SUMIFS([1]Factures!$X$107:$X$110,[1]Factures!$J$107:$J$110,Encaissements!$B40,[1]Factures!$Q$107:$Q$110,Encaissements!H$10)</f>
        <v>0</v>
      </c>
      <c r="I40" s="50">
        <f>SUMIFS([1]Factures!$X$107:$X$110,[1]Factures!$J$107:$J$110,Encaissements!$B40,[1]Factures!$Q$107:$Q$110,Encaissements!I$10)</f>
        <v>0</v>
      </c>
      <c r="J40" s="50">
        <f>SUMIFS([1]Factures!$X$107:$X$110,[1]Factures!$J$107:$J$110,Encaissements!$B40,[1]Factures!$Q$107:$Q$110,Encaissements!J$10)</f>
        <v>0</v>
      </c>
      <c r="K40" s="50">
        <f>SUMIFS([1]Factures!$X$107:$X$110,[1]Factures!$J$107:$J$110,Encaissements!$B40,[1]Factures!$Q$107:$Q$110,Encaissements!K$10)</f>
        <v>0</v>
      </c>
      <c r="L40" s="50">
        <f>SUMIFS([1]Factures!$X$107:$X$110,[1]Factures!$J$107:$J$110,Encaissements!$B40,[1]Factures!$Q$107:$Q$110,Encaissements!L$10)</f>
        <v>0</v>
      </c>
      <c r="M40" s="50">
        <f>SUMIFS([1]Factures!$X$107:$X$110,[1]Factures!$J$107:$J$110,Encaissements!$B40,[1]Factures!$Q$107:$Q$110,Encaissements!M$10)</f>
        <v>0</v>
      </c>
      <c r="N40" s="50">
        <f>SUMIFS([1]Factures!$X$107:$X$110,[1]Factures!$J$107:$J$110,Encaissements!$B40,[1]Factures!$Q$107:$Q$110,Encaissements!N$10)</f>
        <v>0</v>
      </c>
      <c r="O40" s="50">
        <f>SUMIFS([1]Factures!$X$107:$X$110,[1]Factures!$J$107:$J$110,Encaissements!$B40,[1]Factures!$Q$107:$Q$110,Encaissements!O$10)</f>
        <v>0</v>
      </c>
      <c r="P40" s="51">
        <f t="shared" si="2"/>
        <v>0</v>
      </c>
    </row>
    <row r="41" spans="1:16" x14ac:dyDescent="0.25">
      <c r="A41" s="47"/>
      <c r="B41" s="48"/>
      <c r="C41" s="54"/>
      <c r="D41" s="50">
        <f>SUMIFS([1]Factures!$X$107:$X$110,[1]Factures!$J$107:$J$110,Encaissements!$B41,[1]Factures!$Q$107:$Q$110,Encaissements!D$10)</f>
        <v>0</v>
      </c>
      <c r="E41" s="50">
        <f>SUMIFS([1]Factures!$X$107:$X$110,[1]Factures!$J$107:$J$110,Encaissements!$B41,[1]Factures!$Q$107:$Q$110,Encaissements!E$10)</f>
        <v>0</v>
      </c>
      <c r="F41" s="50">
        <f>SUMIFS([1]Factures!$X$107:$X$110,[1]Factures!$J$107:$J$110,Encaissements!$B41,[1]Factures!$Q$107:$Q$110,Encaissements!F$10)</f>
        <v>0</v>
      </c>
      <c r="G41" s="50">
        <f>SUMIFS([1]Factures!$X$107:$X$110,[1]Factures!$J$107:$J$110,Encaissements!$B41,[1]Factures!$Q$107:$Q$110,Encaissements!G$10)</f>
        <v>0</v>
      </c>
      <c r="H41" s="50">
        <f>SUMIFS([1]Factures!$X$107:$X$110,[1]Factures!$J$107:$J$110,Encaissements!$B41,[1]Factures!$Q$107:$Q$110,Encaissements!H$10)</f>
        <v>0</v>
      </c>
      <c r="I41" s="50">
        <f>SUMIFS([1]Factures!$X$107:$X$110,[1]Factures!$J$107:$J$110,Encaissements!$B41,[1]Factures!$Q$107:$Q$110,Encaissements!I$10)</f>
        <v>0</v>
      </c>
      <c r="J41" s="50">
        <f>SUMIFS([1]Factures!$X$107:$X$110,[1]Factures!$J$107:$J$110,Encaissements!$B41,[1]Factures!$Q$107:$Q$110,Encaissements!J$10)</f>
        <v>0</v>
      </c>
      <c r="K41" s="50">
        <f>SUMIFS([1]Factures!$X$107:$X$110,[1]Factures!$J$107:$J$110,Encaissements!$B41,[1]Factures!$Q$107:$Q$110,Encaissements!K$10)</f>
        <v>0</v>
      </c>
      <c r="L41" s="50">
        <f>SUMIFS([1]Factures!$X$107:$X$110,[1]Factures!$J$107:$J$110,Encaissements!$B41,[1]Factures!$Q$107:$Q$110,Encaissements!L$10)</f>
        <v>0</v>
      </c>
      <c r="M41" s="50">
        <f>SUMIFS([1]Factures!$X$107:$X$110,[1]Factures!$J$107:$J$110,Encaissements!$B41,[1]Factures!$Q$107:$Q$110,Encaissements!M$10)</f>
        <v>0</v>
      </c>
      <c r="N41" s="50">
        <f>SUMIFS([1]Factures!$X$107:$X$110,[1]Factures!$J$107:$J$110,Encaissements!$B41,[1]Factures!$Q$107:$Q$110,Encaissements!N$10)</f>
        <v>0</v>
      </c>
      <c r="O41" s="50">
        <f>SUMIFS([1]Factures!$X$107:$X$110,[1]Factures!$J$107:$J$110,Encaissements!$B41,[1]Factures!$Q$107:$Q$110,Encaissements!O$10)</f>
        <v>0</v>
      </c>
      <c r="P41" s="51">
        <f t="shared" si="2"/>
        <v>0</v>
      </c>
    </row>
    <row r="42" spans="1:16" x14ac:dyDescent="0.25">
      <c r="A42" s="47"/>
      <c r="B42" s="48"/>
      <c r="C42" s="54"/>
      <c r="D42" s="50">
        <f>SUMIFS([1]Factures!$X$107:$X$110,[1]Factures!$J$107:$J$110,Encaissements!$B42,[1]Factures!$Q$107:$Q$110,Encaissements!D$10)</f>
        <v>0</v>
      </c>
      <c r="E42" s="50">
        <f>SUMIFS([1]Factures!$X$107:$X$110,[1]Factures!$J$107:$J$110,Encaissements!$B42,[1]Factures!$Q$107:$Q$110,Encaissements!E$10)</f>
        <v>0</v>
      </c>
      <c r="F42" s="50">
        <f>SUMIFS([1]Factures!$X$107:$X$110,[1]Factures!$J$107:$J$110,Encaissements!$B42,[1]Factures!$Q$107:$Q$110,Encaissements!F$10)</f>
        <v>0</v>
      </c>
      <c r="G42" s="50">
        <f>SUMIFS([1]Factures!$X$107:$X$110,[1]Factures!$J$107:$J$110,Encaissements!$B42,[1]Factures!$Q$107:$Q$110,Encaissements!G$10)</f>
        <v>0</v>
      </c>
      <c r="H42" s="50">
        <f>SUMIFS([1]Factures!$X$107:$X$110,[1]Factures!$J$107:$J$110,Encaissements!$B42,[1]Factures!$Q$107:$Q$110,Encaissements!H$10)</f>
        <v>0</v>
      </c>
      <c r="I42" s="50">
        <f>SUMIFS([1]Factures!$X$107:$X$110,[1]Factures!$J$107:$J$110,Encaissements!$B42,[1]Factures!$Q$107:$Q$110,Encaissements!I$10)</f>
        <v>0</v>
      </c>
      <c r="J42" s="50">
        <f>SUMIFS([1]Factures!$X$107:$X$110,[1]Factures!$J$107:$J$110,Encaissements!$B42,[1]Factures!$Q$107:$Q$110,Encaissements!J$10)</f>
        <v>0</v>
      </c>
      <c r="K42" s="50">
        <f>SUMIFS([1]Factures!$X$107:$X$110,[1]Factures!$J$107:$J$110,Encaissements!$B42,[1]Factures!$Q$107:$Q$110,Encaissements!K$10)</f>
        <v>0</v>
      </c>
      <c r="L42" s="50">
        <f>SUMIFS([1]Factures!$X$107:$X$110,[1]Factures!$J$107:$J$110,Encaissements!$B42,[1]Factures!$Q$107:$Q$110,Encaissements!L$10)</f>
        <v>0</v>
      </c>
      <c r="M42" s="50">
        <f>SUMIFS([1]Factures!$X$107:$X$110,[1]Factures!$J$107:$J$110,Encaissements!$B42,[1]Factures!$Q$107:$Q$110,Encaissements!M$10)</f>
        <v>0</v>
      </c>
      <c r="N42" s="50">
        <f>SUMIFS([1]Factures!$X$107:$X$110,[1]Factures!$J$107:$J$110,Encaissements!$B42,[1]Factures!$Q$107:$Q$110,Encaissements!N$10)</f>
        <v>0</v>
      </c>
      <c r="O42" s="50">
        <f>SUMIFS([1]Factures!$X$107:$X$110,[1]Factures!$J$107:$J$110,Encaissements!$B42,[1]Factures!$Q$107:$Q$110,Encaissements!O$10)</f>
        <v>0</v>
      </c>
      <c r="P42" s="51">
        <f t="shared" si="2"/>
        <v>0</v>
      </c>
    </row>
    <row r="43" spans="1:16" x14ac:dyDescent="0.25">
      <c r="A43" s="47"/>
      <c r="B43" s="48"/>
      <c r="C43" s="49"/>
      <c r="D43" s="50">
        <f>SUMIFS([1]Factures!$X$107:$X$110,[1]Factures!$J$107:$J$110,Encaissements!$B43,[1]Factures!$Q$107:$Q$110,Encaissements!D$10)</f>
        <v>0</v>
      </c>
      <c r="E43" s="50">
        <f>SUMIFS([1]Factures!$X$107:$X$110,[1]Factures!$J$107:$J$110,Encaissements!$B43,[1]Factures!$Q$107:$Q$110,Encaissements!E$10)</f>
        <v>0</v>
      </c>
      <c r="F43" s="50">
        <f>SUMIFS([1]Factures!$X$107:$X$110,[1]Factures!$J$107:$J$110,Encaissements!$B43,[1]Factures!$Q$107:$Q$110,Encaissements!F$10)</f>
        <v>0</v>
      </c>
      <c r="G43" s="50">
        <f>SUMIFS([1]Factures!$X$107:$X$110,[1]Factures!$J$107:$J$110,Encaissements!$B43,[1]Factures!$Q$107:$Q$110,Encaissements!G$10)</f>
        <v>0</v>
      </c>
      <c r="H43" s="50">
        <f>SUMIFS([1]Factures!$X$107:$X$110,[1]Factures!$J$107:$J$110,Encaissements!$B43,[1]Factures!$Q$107:$Q$110,Encaissements!H$10)</f>
        <v>0</v>
      </c>
      <c r="I43" s="50">
        <f>SUMIFS([1]Factures!$X$107:$X$110,[1]Factures!$J$107:$J$110,Encaissements!$B43,[1]Factures!$Q$107:$Q$110,Encaissements!I$10)</f>
        <v>0</v>
      </c>
      <c r="J43" s="50">
        <f>SUMIFS([1]Factures!$X$107:$X$110,[1]Factures!$J$107:$J$110,Encaissements!$B43,[1]Factures!$Q$107:$Q$110,Encaissements!J$10)</f>
        <v>0</v>
      </c>
      <c r="K43" s="50">
        <f>SUMIFS([1]Factures!$X$107:$X$110,[1]Factures!$J$107:$J$110,Encaissements!$B43,[1]Factures!$Q$107:$Q$110,Encaissements!K$10)</f>
        <v>0</v>
      </c>
      <c r="L43" s="50">
        <f>SUMIFS([1]Factures!$X$107:$X$110,[1]Factures!$J$107:$J$110,Encaissements!$B43,[1]Factures!$Q$107:$Q$110,Encaissements!L$10)</f>
        <v>0</v>
      </c>
      <c r="M43" s="50">
        <f>SUMIFS([1]Factures!$X$107:$X$110,[1]Factures!$J$107:$J$110,Encaissements!$B43,[1]Factures!$Q$107:$Q$110,Encaissements!M$10)</f>
        <v>0</v>
      </c>
      <c r="N43" s="50">
        <f>SUMIFS([1]Factures!$X$107:$X$110,[1]Factures!$J$107:$J$110,Encaissements!$B43,[1]Factures!$Q$107:$Q$110,Encaissements!N$10)</f>
        <v>0</v>
      </c>
      <c r="O43" s="50">
        <f>SUMIFS([1]Factures!$X$107:$X$110,[1]Factures!$J$107:$J$110,Encaissements!$B43,[1]Factures!$Q$107:$Q$110,Encaissements!O$10)</f>
        <v>0</v>
      </c>
      <c r="P43" s="51">
        <f t="shared" si="2"/>
        <v>0</v>
      </c>
    </row>
    <row r="44" spans="1:16" x14ac:dyDescent="0.25">
      <c r="A44" s="47"/>
      <c r="B44" s="48"/>
      <c r="C44" s="49"/>
      <c r="D44" s="50">
        <f>SUMIFS([1]Factures!$X$107:$X$110,[1]Factures!$J$107:$J$110,Encaissements!$B44,[1]Factures!$Q$107:$Q$110,Encaissements!D$10)</f>
        <v>0</v>
      </c>
      <c r="E44" s="50">
        <f>SUMIFS([1]Factures!$X$107:$X$110,[1]Factures!$J$107:$J$110,Encaissements!$B44,[1]Factures!$Q$107:$Q$110,Encaissements!E$10)</f>
        <v>0</v>
      </c>
      <c r="F44" s="50">
        <f>SUMIFS([1]Factures!$X$107:$X$110,[1]Factures!$J$107:$J$110,Encaissements!$B44,[1]Factures!$Q$107:$Q$110,Encaissements!F$10)</f>
        <v>0</v>
      </c>
      <c r="G44" s="50">
        <f>SUMIFS([1]Factures!$X$107:$X$110,[1]Factures!$J$107:$J$110,Encaissements!$B44,[1]Factures!$Q$107:$Q$110,Encaissements!G$10)</f>
        <v>0</v>
      </c>
      <c r="H44" s="50">
        <f>SUMIFS([1]Factures!$X$107:$X$110,[1]Factures!$J$107:$J$110,Encaissements!$B44,[1]Factures!$Q$107:$Q$110,Encaissements!H$10)</f>
        <v>0</v>
      </c>
      <c r="I44" s="50">
        <f>SUMIFS([1]Factures!$X$107:$X$110,[1]Factures!$J$107:$J$110,Encaissements!$B44,[1]Factures!$Q$107:$Q$110,Encaissements!I$10)</f>
        <v>0</v>
      </c>
      <c r="J44" s="50">
        <f>SUMIFS([1]Factures!$X$107:$X$110,[1]Factures!$J$107:$J$110,Encaissements!$B44,[1]Factures!$Q$107:$Q$110,Encaissements!J$10)</f>
        <v>0</v>
      </c>
      <c r="K44" s="50">
        <f>SUMIFS([1]Factures!$X$107:$X$110,[1]Factures!$J$107:$J$110,Encaissements!$B44,[1]Factures!$Q$107:$Q$110,Encaissements!K$10)</f>
        <v>0</v>
      </c>
      <c r="L44" s="50">
        <f>SUMIFS([1]Factures!$X$107:$X$110,[1]Factures!$J$107:$J$110,Encaissements!$B44,[1]Factures!$Q$107:$Q$110,Encaissements!L$10)</f>
        <v>0</v>
      </c>
      <c r="M44" s="50">
        <f>SUMIFS([1]Factures!$X$107:$X$110,[1]Factures!$J$107:$J$110,Encaissements!$B44,[1]Factures!$Q$107:$Q$110,Encaissements!M$10)</f>
        <v>0</v>
      </c>
      <c r="N44" s="50">
        <f>SUMIFS([1]Factures!$X$107:$X$110,[1]Factures!$J$107:$J$110,Encaissements!$B44,[1]Factures!$Q$107:$Q$110,Encaissements!N$10)</f>
        <v>0</v>
      </c>
      <c r="O44" s="50">
        <f>SUMIFS([1]Factures!$X$107:$X$110,[1]Factures!$J$107:$J$110,Encaissements!$B44,[1]Factures!$Q$107:$Q$110,Encaissements!O$10)</f>
        <v>0</v>
      </c>
      <c r="P44" s="51">
        <f t="shared" si="2"/>
        <v>0</v>
      </c>
    </row>
    <row r="45" spans="1:16" x14ac:dyDescent="0.25">
      <c r="A45" s="47"/>
      <c r="B45" s="48"/>
      <c r="C45" s="49"/>
      <c r="D45" s="50">
        <f>SUMIFS([1]Factures!$X$107:$X$110,[1]Factures!$J$107:$J$110,Encaissements!$B45,[1]Factures!$Q$107:$Q$110,Encaissements!D$10)</f>
        <v>0</v>
      </c>
      <c r="E45" s="50">
        <f>SUMIFS([1]Factures!$X$107:$X$110,[1]Factures!$J$107:$J$110,Encaissements!$B45,[1]Factures!$Q$107:$Q$110,Encaissements!E$10)</f>
        <v>0</v>
      </c>
      <c r="F45" s="50">
        <f>SUMIFS([1]Factures!$X$107:$X$110,[1]Factures!$J$107:$J$110,Encaissements!$B45,[1]Factures!$Q$107:$Q$110,Encaissements!F$10)</f>
        <v>0</v>
      </c>
      <c r="G45" s="50">
        <f>SUMIFS([1]Factures!$X$107:$X$110,[1]Factures!$J$107:$J$110,Encaissements!$B45,[1]Factures!$Q$107:$Q$110,Encaissements!G$10)</f>
        <v>0</v>
      </c>
      <c r="H45" s="50">
        <f>SUMIFS([1]Factures!$X$107:$X$110,[1]Factures!$J$107:$J$110,Encaissements!$B45,[1]Factures!$Q$107:$Q$110,Encaissements!H$10)</f>
        <v>0</v>
      </c>
      <c r="I45" s="50">
        <f>SUMIFS([1]Factures!$X$107:$X$110,[1]Factures!$J$107:$J$110,Encaissements!$B45,[1]Factures!$Q$107:$Q$110,Encaissements!I$10)</f>
        <v>0</v>
      </c>
      <c r="J45" s="50">
        <f>SUMIFS([1]Factures!$X$107:$X$110,[1]Factures!$J$107:$J$110,Encaissements!$B45,[1]Factures!$Q$107:$Q$110,Encaissements!J$10)</f>
        <v>0</v>
      </c>
      <c r="K45" s="50">
        <f>SUMIFS([1]Factures!$X$107:$X$110,[1]Factures!$J$107:$J$110,Encaissements!$B45,[1]Factures!$Q$107:$Q$110,Encaissements!K$10)</f>
        <v>0</v>
      </c>
      <c r="L45" s="50">
        <f>SUMIFS([1]Factures!$X$107:$X$110,[1]Factures!$J$107:$J$110,Encaissements!$B45,[1]Factures!$Q$107:$Q$110,Encaissements!L$10)</f>
        <v>0</v>
      </c>
      <c r="M45" s="50">
        <f>SUMIFS([1]Factures!$X$107:$X$110,[1]Factures!$J$107:$J$110,Encaissements!$B45,[1]Factures!$Q$107:$Q$110,Encaissements!M$10)</f>
        <v>0</v>
      </c>
      <c r="N45" s="50">
        <f>SUMIFS([1]Factures!$X$107:$X$110,[1]Factures!$J$107:$J$110,Encaissements!$B45,[1]Factures!$Q$107:$Q$110,Encaissements!N$10)</f>
        <v>0</v>
      </c>
      <c r="O45" s="50">
        <f>SUMIFS([1]Factures!$X$107:$X$110,[1]Factures!$J$107:$J$110,Encaissements!$B45,[1]Factures!$Q$107:$Q$110,Encaissements!O$10)</f>
        <v>0</v>
      </c>
      <c r="P45" s="51">
        <f t="shared" si="2"/>
        <v>0</v>
      </c>
    </row>
    <row r="46" spans="1:16" x14ac:dyDescent="0.25">
      <c r="A46" s="47"/>
      <c r="B46" s="48"/>
      <c r="C46" s="49"/>
      <c r="D46" s="50">
        <f>SUMIFS([1]Factures!$X$107:$X$110,[1]Factures!$J$107:$J$110,Encaissements!$B46,[1]Factures!$Q$107:$Q$110,Encaissements!D$10)</f>
        <v>0</v>
      </c>
      <c r="E46" s="50">
        <f>SUMIFS([1]Factures!$X$107:$X$110,[1]Factures!$J$107:$J$110,Encaissements!$B46,[1]Factures!$Q$107:$Q$110,Encaissements!E$10)</f>
        <v>0</v>
      </c>
      <c r="F46" s="50">
        <f>SUMIFS([1]Factures!$X$107:$X$110,[1]Factures!$J$107:$J$110,Encaissements!$B46,[1]Factures!$Q$107:$Q$110,Encaissements!F$10)</f>
        <v>0</v>
      </c>
      <c r="G46" s="50">
        <f>SUMIFS([1]Factures!$X$107:$X$110,[1]Factures!$J$107:$J$110,Encaissements!$B46,[1]Factures!$Q$107:$Q$110,Encaissements!G$10)</f>
        <v>0</v>
      </c>
      <c r="H46" s="50">
        <f>SUMIFS([1]Factures!$X$107:$X$110,[1]Factures!$J$107:$J$110,Encaissements!$B46,[1]Factures!$Q$107:$Q$110,Encaissements!H$10)</f>
        <v>0</v>
      </c>
      <c r="I46" s="50">
        <f>SUMIFS([1]Factures!$X$107:$X$110,[1]Factures!$J$107:$J$110,Encaissements!$B46,[1]Factures!$Q$107:$Q$110,Encaissements!I$10)</f>
        <v>0</v>
      </c>
      <c r="J46" s="50">
        <f>SUMIFS([1]Factures!$X$107:$X$110,[1]Factures!$J$107:$J$110,Encaissements!$B46,[1]Factures!$Q$107:$Q$110,Encaissements!J$10)</f>
        <v>0</v>
      </c>
      <c r="K46" s="50">
        <f>SUMIFS([1]Factures!$X$107:$X$110,[1]Factures!$J$107:$J$110,Encaissements!$B46,[1]Factures!$Q$107:$Q$110,Encaissements!K$10)</f>
        <v>0</v>
      </c>
      <c r="L46" s="50">
        <f>SUMIFS([1]Factures!$X$107:$X$110,[1]Factures!$J$107:$J$110,Encaissements!$B46,[1]Factures!$Q$107:$Q$110,Encaissements!L$10)</f>
        <v>0</v>
      </c>
      <c r="M46" s="50">
        <f>SUMIFS([1]Factures!$X$107:$X$110,[1]Factures!$J$107:$J$110,Encaissements!$B46,[1]Factures!$Q$107:$Q$110,Encaissements!M$10)</f>
        <v>0</v>
      </c>
      <c r="N46" s="50">
        <f>SUMIFS([1]Factures!$X$107:$X$110,[1]Factures!$J$107:$J$110,Encaissements!$B46,[1]Factures!$Q$107:$Q$110,Encaissements!N$10)</f>
        <v>0</v>
      </c>
      <c r="O46" s="50">
        <f>SUMIFS([1]Factures!$X$107:$X$110,[1]Factures!$J$107:$J$110,Encaissements!$B46,[1]Factures!$Q$107:$Q$110,Encaissements!O$10)</f>
        <v>0</v>
      </c>
      <c r="P46" s="51">
        <f t="shared" si="2"/>
        <v>0</v>
      </c>
    </row>
    <row r="47" spans="1:16" x14ac:dyDescent="0.25">
      <c r="A47" s="47"/>
      <c r="B47" s="48"/>
      <c r="C47" s="49"/>
      <c r="D47" s="50">
        <f>SUMIFS([1]Factures!$X$107:$X$110,[1]Factures!$J$107:$J$110,Encaissements!$B47,[1]Factures!$Q$107:$Q$110,Encaissements!D$10)</f>
        <v>0</v>
      </c>
      <c r="E47" s="50">
        <f>SUMIFS([1]Factures!$X$107:$X$110,[1]Factures!$J$107:$J$110,Encaissements!$B47,[1]Factures!$Q$107:$Q$110,Encaissements!E$10)</f>
        <v>0</v>
      </c>
      <c r="F47" s="50">
        <f>SUMIFS([1]Factures!$X$107:$X$110,[1]Factures!$J$107:$J$110,Encaissements!$B47,[1]Factures!$Q$107:$Q$110,Encaissements!F$10)</f>
        <v>0</v>
      </c>
      <c r="G47" s="50">
        <f>SUMIFS([1]Factures!$X$107:$X$110,[1]Factures!$J$107:$J$110,Encaissements!$B47,[1]Factures!$Q$107:$Q$110,Encaissements!G$10)</f>
        <v>0</v>
      </c>
      <c r="H47" s="50">
        <f>SUMIFS([1]Factures!$X$107:$X$110,[1]Factures!$J$107:$J$110,Encaissements!$B47,[1]Factures!$Q$107:$Q$110,Encaissements!H$10)</f>
        <v>0</v>
      </c>
      <c r="I47" s="50">
        <f>SUMIFS([1]Factures!$X$107:$X$110,[1]Factures!$J$107:$J$110,Encaissements!$B47,[1]Factures!$Q$107:$Q$110,Encaissements!I$10)</f>
        <v>0</v>
      </c>
      <c r="J47" s="50">
        <f>SUMIFS([1]Factures!$X$107:$X$110,[1]Factures!$J$107:$J$110,Encaissements!$B47,[1]Factures!$Q$107:$Q$110,Encaissements!J$10)</f>
        <v>0</v>
      </c>
      <c r="K47" s="50">
        <f>SUMIFS([1]Factures!$X$107:$X$110,[1]Factures!$J$107:$J$110,Encaissements!$B47,[1]Factures!$Q$107:$Q$110,Encaissements!K$10)</f>
        <v>0</v>
      </c>
      <c r="L47" s="50">
        <f>SUMIFS([1]Factures!$X$107:$X$110,[1]Factures!$J$107:$J$110,Encaissements!$B47,[1]Factures!$Q$107:$Q$110,Encaissements!L$10)</f>
        <v>0</v>
      </c>
      <c r="M47" s="50">
        <f>SUMIFS([1]Factures!$X$107:$X$110,[1]Factures!$J$107:$J$110,Encaissements!$B47,[1]Factures!$Q$107:$Q$110,Encaissements!M$10)</f>
        <v>0</v>
      </c>
      <c r="N47" s="50">
        <f>SUMIFS([1]Factures!$X$107:$X$110,[1]Factures!$J$107:$J$110,Encaissements!$B47,[1]Factures!$Q$107:$Q$110,Encaissements!N$10)</f>
        <v>0</v>
      </c>
      <c r="O47" s="50">
        <f>SUMIFS([1]Factures!$X$107:$X$110,[1]Factures!$J$107:$J$110,Encaissements!$B47,[1]Factures!$Q$107:$Q$110,Encaissements!O$10)</f>
        <v>0</v>
      </c>
      <c r="P47" s="51">
        <f t="shared" si="2"/>
        <v>0</v>
      </c>
    </row>
    <row r="48" spans="1:16" x14ac:dyDescent="0.25">
      <c r="A48" s="47"/>
      <c r="B48" s="48"/>
      <c r="C48" s="49"/>
      <c r="D48" s="50">
        <f>SUMIFS([1]Factures!$X$107:$X$110,[1]Factures!$J$107:$J$110,Encaissements!$B48,[1]Factures!$Q$107:$Q$110,Encaissements!D$10)</f>
        <v>0</v>
      </c>
      <c r="E48" s="50">
        <f>SUMIFS([1]Factures!$X$107:$X$110,[1]Factures!$J$107:$J$110,Encaissements!$B48,[1]Factures!$Q$107:$Q$110,Encaissements!E$10)</f>
        <v>0</v>
      </c>
      <c r="F48" s="50">
        <f>SUMIFS([1]Factures!$X$107:$X$110,[1]Factures!$J$107:$J$110,Encaissements!$B48,[1]Factures!$Q$107:$Q$110,Encaissements!F$10)</f>
        <v>0</v>
      </c>
      <c r="G48" s="50">
        <f>SUMIFS([1]Factures!$X$107:$X$110,[1]Factures!$J$107:$J$110,Encaissements!$B48,[1]Factures!$Q$107:$Q$110,Encaissements!G$10)</f>
        <v>0</v>
      </c>
      <c r="H48" s="50">
        <f>SUMIFS([1]Factures!$X$107:$X$110,[1]Factures!$J$107:$J$110,Encaissements!$B48,[1]Factures!$Q$107:$Q$110,Encaissements!H$10)</f>
        <v>0</v>
      </c>
      <c r="I48" s="50">
        <f>SUMIFS([1]Factures!$X$107:$X$110,[1]Factures!$J$107:$J$110,Encaissements!$B48,[1]Factures!$Q$107:$Q$110,Encaissements!I$10)</f>
        <v>0</v>
      </c>
      <c r="J48" s="50">
        <f>SUMIFS([1]Factures!$X$107:$X$110,[1]Factures!$J$107:$J$110,Encaissements!$B48,[1]Factures!$Q$107:$Q$110,Encaissements!J$10)</f>
        <v>0</v>
      </c>
      <c r="K48" s="50">
        <f>SUMIFS([1]Factures!$X$107:$X$110,[1]Factures!$J$107:$J$110,Encaissements!$B48,[1]Factures!$Q$107:$Q$110,Encaissements!K$10)</f>
        <v>0</v>
      </c>
      <c r="L48" s="50">
        <f>SUMIFS([1]Factures!$X$107:$X$110,[1]Factures!$J$107:$J$110,Encaissements!$B48,[1]Factures!$Q$107:$Q$110,Encaissements!L$10)</f>
        <v>0</v>
      </c>
      <c r="M48" s="50">
        <f>SUMIFS([1]Factures!$X$107:$X$110,[1]Factures!$J$107:$J$110,Encaissements!$B48,[1]Factures!$Q$107:$Q$110,Encaissements!M$10)</f>
        <v>0</v>
      </c>
      <c r="N48" s="50">
        <f>SUMIFS([1]Factures!$X$107:$X$110,[1]Factures!$J$107:$J$110,Encaissements!$B48,[1]Factures!$Q$107:$Q$110,Encaissements!N$10)</f>
        <v>0</v>
      </c>
      <c r="O48" s="50">
        <f>SUMIFS([1]Factures!$X$107:$X$110,[1]Factures!$J$107:$J$110,Encaissements!$B48,[1]Factures!$Q$107:$Q$110,Encaissements!O$10)</f>
        <v>0</v>
      </c>
      <c r="P48" s="51">
        <f t="shared" si="2"/>
        <v>0</v>
      </c>
    </row>
    <row r="49" spans="1:16" x14ac:dyDescent="0.25">
      <c r="A49" s="55"/>
      <c r="B49" s="56"/>
      <c r="C49" s="54"/>
      <c r="D49" s="50">
        <f>SUMIFS([1]Factures!$X$107:$X$110,[1]Factures!$J$107:$J$110,Encaissements!$B49,[1]Factures!$Q$107:$Q$110,Encaissements!D$10)</f>
        <v>0</v>
      </c>
      <c r="E49" s="50">
        <f>SUMIFS([1]Factures!$X$107:$X$110,[1]Factures!$J$107:$J$110,Encaissements!$B49,[1]Factures!$Q$107:$Q$110,Encaissements!E$10)</f>
        <v>0</v>
      </c>
      <c r="F49" s="50">
        <f>SUMIFS([1]Factures!$X$107:$X$110,[1]Factures!$J$107:$J$110,Encaissements!$B49,[1]Factures!$Q$107:$Q$110,Encaissements!F$10)</f>
        <v>0</v>
      </c>
      <c r="G49" s="50">
        <f>SUMIFS([1]Factures!$X$107:$X$110,[1]Factures!$J$107:$J$110,Encaissements!$B49,[1]Factures!$Q$107:$Q$110,Encaissements!G$10)</f>
        <v>0</v>
      </c>
      <c r="H49" s="50">
        <f>SUMIFS([1]Factures!$X$107:$X$110,[1]Factures!$J$107:$J$110,Encaissements!$B49,[1]Factures!$Q$107:$Q$110,Encaissements!H$10)</f>
        <v>0</v>
      </c>
      <c r="I49" s="50">
        <f>SUMIFS([1]Factures!$X$107:$X$110,[1]Factures!$J$107:$J$110,Encaissements!$B49,[1]Factures!$Q$107:$Q$110,Encaissements!I$10)</f>
        <v>0</v>
      </c>
      <c r="J49" s="50">
        <f>SUMIFS([1]Factures!$X$107:$X$110,[1]Factures!$J$107:$J$110,Encaissements!$B49,[1]Factures!$Q$107:$Q$110,Encaissements!J$10)</f>
        <v>0</v>
      </c>
      <c r="K49" s="50">
        <f>SUMIFS([1]Factures!$X$107:$X$110,[1]Factures!$J$107:$J$110,Encaissements!$B49,[1]Factures!$Q$107:$Q$110,Encaissements!K$10)</f>
        <v>0</v>
      </c>
      <c r="L49" s="50">
        <f>SUMIFS([1]Factures!$X$107:$X$110,[1]Factures!$J$107:$J$110,Encaissements!$B49,[1]Factures!$Q$107:$Q$110,Encaissements!L$10)</f>
        <v>0</v>
      </c>
      <c r="M49" s="50">
        <f>SUMIFS([1]Factures!$X$107:$X$110,[1]Factures!$J$107:$J$110,Encaissements!$B49,[1]Factures!$Q$107:$Q$110,Encaissements!M$10)</f>
        <v>0</v>
      </c>
      <c r="N49" s="50">
        <f>SUMIFS([1]Factures!$X$107:$X$110,[1]Factures!$J$107:$J$110,Encaissements!$B49,[1]Factures!$Q$107:$Q$110,Encaissements!N$10)</f>
        <v>0</v>
      </c>
      <c r="O49" s="50">
        <f>SUMIFS([1]Factures!$X$107:$X$110,[1]Factures!$J$107:$J$110,Encaissements!$B49,[1]Factures!$Q$107:$Q$110,Encaissements!O$10)</f>
        <v>0</v>
      </c>
      <c r="P49" s="51">
        <f t="shared" si="2"/>
        <v>0</v>
      </c>
    </row>
    <row r="50" spans="1:16" x14ac:dyDescent="0.25">
      <c r="A50" s="47"/>
      <c r="B50" s="57"/>
      <c r="C50" s="54"/>
      <c r="D50" s="50">
        <f>SUMIFS([1]Factures!$X$107:$X$110,[1]Factures!$J$107:$J$110,Encaissements!$B50,[1]Factures!$Q$107:$Q$110,Encaissements!D$10)</f>
        <v>0</v>
      </c>
      <c r="E50" s="50">
        <f>SUMIFS([1]Factures!$X$107:$X$110,[1]Factures!$J$107:$J$110,Encaissements!$B50,[1]Factures!$Q$107:$Q$110,Encaissements!E$10)</f>
        <v>0</v>
      </c>
      <c r="F50" s="50">
        <f>SUMIFS([1]Factures!$X$107:$X$110,[1]Factures!$J$107:$J$110,Encaissements!$B50,[1]Factures!$Q$107:$Q$110,Encaissements!F$10)</f>
        <v>0</v>
      </c>
      <c r="G50" s="50">
        <f>SUMIFS([1]Factures!$X$107:$X$110,[1]Factures!$J$107:$J$110,Encaissements!$B50,[1]Factures!$Q$107:$Q$110,Encaissements!G$10)</f>
        <v>0</v>
      </c>
      <c r="H50" s="50">
        <f>SUMIFS([1]Factures!$X$107:$X$110,[1]Factures!$J$107:$J$110,Encaissements!$B50,[1]Factures!$Q$107:$Q$110,Encaissements!H$10)</f>
        <v>0</v>
      </c>
      <c r="I50" s="50">
        <f>SUMIFS([1]Factures!$X$107:$X$110,[1]Factures!$J$107:$J$110,Encaissements!$B50,[1]Factures!$Q$107:$Q$110,Encaissements!I$10)</f>
        <v>0</v>
      </c>
      <c r="J50" s="50">
        <f>SUMIFS([1]Factures!$X$107:$X$110,[1]Factures!$J$107:$J$110,Encaissements!$B50,[1]Factures!$Q$107:$Q$110,Encaissements!J$10)</f>
        <v>0</v>
      </c>
      <c r="K50" s="50">
        <f>SUMIFS([1]Factures!$X$107:$X$110,[1]Factures!$J$107:$J$110,Encaissements!$B50,[1]Factures!$Q$107:$Q$110,Encaissements!K$10)</f>
        <v>0</v>
      </c>
      <c r="L50" s="50">
        <f>SUMIFS([1]Factures!$X$107:$X$110,[1]Factures!$J$107:$J$110,Encaissements!$B50,[1]Factures!$Q$107:$Q$110,Encaissements!L$10)</f>
        <v>0</v>
      </c>
      <c r="M50" s="50">
        <f>SUMIFS([1]Factures!$X$107:$X$110,[1]Factures!$J$107:$J$110,Encaissements!$B50,[1]Factures!$Q$107:$Q$110,Encaissements!M$10)</f>
        <v>0</v>
      </c>
      <c r="N50" s="50">
        <f>SUMIFS([1]Factures!$X$107:$X$110,[1]Factures!$J$107:$J$110,Encaissements!$B50,[1]Factures!$Q$107:$Q$110,Encaissements!N$10)</f>
        <v>0</v>
      </c>
      <c r="O50" s="50">
        <f>SUMIFS([1]Factures!$X$107:$X$110,[1]Factures!$J$107:$J$110,Encaissements!$B50,[1]Factures!$Q$107:$Q$110,Encaissements!O$10)</f>
        <v>0</v>
      </c>
      <c r="P50" s="51">
        <f t="shared" si="2"/>
        <v>0</v>
      </c>
    </row>
    <row r="51" spans="1:16" x14ac:dyDescent="0.25">
      <c r="A51" s="47"/>
      <c r="B51" s="57"/>
      <c r="C51" s="54"/>
      <c r="D51" s="50">
        <f>SUMIFS([1]Factures!$X$107:$X$110,[1]Factures!$J$107:$J$110,Encaissements!$B51,[1]Factures!$Q$107:$Q$110,Encaissements!D$10)</f>
        <v>0</v>
      </c>
      <c r="E51" s="50">
        <f>SUMIFS([1]Factures!$X$107:$X$110,[1]Factures!$J$107:$J$110,Encaissements!$B51,[1]Factures!$Q$107:$Q$110,Encaissements!E$10)</f>
        <v>0</v>
      </c>
      <c r="F51" s="50">
        <f>SUMIFS([1]Factures!$X$107:$X$110,[1]Factures!$J$107:$J$110,Encaissements!$B51,[1]Factures!$Q$107:$Q$110,Encaissements!F$10)</f>
        <v>0</v>
      </c>
      <c r="G51" s="50">
        <f>SUMIFS([1]Factures!$X$107:$X$110,[1]Factures!$J$107:$J$110,Encaissements!$B51,[1]Factures!$Q$107:$Q$110,Encaissements!G$10)</f>
        <v>0</v>
      </c>
      <c r="H51" s="50">
        <f>SUMIFS([1]Factures!$X$107:$X$110,[1]Factures!$J$107:$J$110,Encaissements!$B51,[1]Factures!$Q$107:$Q$110,Encaissements!H$10)</f>
        <v>0</v>
      </c>
      <c r="I51" s="50">
        <f>SUMIFS([1]Factures!$X$107:$X$110,[1]Factures!$J$107:$J$110,Encaissements!$B51,[1]Factures!$Q$107:$Q$110,Encaissements!I$10)</f>
        <v>0</v>
      </c>
      <c r="J51" s="50">
        <f>SUMIFS([1]Factures!$X$107:$X$110,[1]Factures!$J$107:$J$110,Encaissements!$B51,[1]Factures!$Q$107:$Q$110,Encaissements!J$10)</f>
        <v>0</v>
      </c>
      <c r="K51" s="50">
        <f>SUMIFS([1]Factures!$X$107:$X$110,[1]Factures!$J$107:$J$110,Encaissements!$B51,[1]Factures!$Q$107:$Q$110,Encaissements!K$10)</f>
        <v>0</v>
      </c>
      <c r="L51" s="50">
        <f>SUMIFS([1]Factures!$X$107:$X$110,[1]Factures!$J$107:$J$110,Encaissements!$B51,[1]Factures!$Q$107:$Q$110,Encaissements!L$10)</f>
        <v>0</v>
      </c>
      <c r="M51" s="50">
        <f>SUMIFS([1]Factures!$X$107:$X$110,[1]Factures!$J$107:$J$110,Encaissements!$B51,[1]Factures!$Q$107:$Q$110,Encaissements!M$10)</f>
        <v>0</v>
      </c>
      <c r="N51" s="50">
        <f>SUMIFS([1]Factures!$X$107:$X$110,[1]Factures!$J$107:$J$110,Encaissements!$B51,[1]Factures!$Q$107:$Q$110,Encaissements!N$10)</f>
        <v>0</v>
      </c>
      <c r="O51" s="50">
        <f>SUMIFS([1]Factures!$X$107:$X$110,[1]Factures!$J$107:$J$110,Encaissements!$B51,[1]Factures!$Q$107:$Q$110,Encaissements!O$10)</f>
        <v>0</v>
      </c>
      <c r="P51" s="51">
        <f t="shared" si="2"/>
        <v>0</v>
      </c>
    </row>
    <row r="52" spans="1:16" x14ac:dyDescent="0.25">
      <c r="A52" s="47"/>
      <c r="B52" s="57"/>
      <c r="C52" s="54"/>
      <c r="D52" s="50">
        <f>SUMIFS([1]Factures!$X$107:$X$110,[1]Factures!$J$107:$J$110,Encaissements!$B52,[1]Factures!$Q$107:$Q$110,Encaissements!D$10)</f>
        <v>0</v>
      </c>
      <c r="E52" s="50">
        <f>SUMIFS([1]Factures!$X$107:$X$110,[1]Factures!$J$107:$J$110,Encaissements!$B52,[1]Factures!$Q$107:$Q$110,Encaissements!E$10)</f>
        <v>0</v>
      </c>
      <c r="F52" s="50">
        <f>SUMIFS([1]Factures!$X$107:$X$110,[1]Factures!$J$107:$J$110,Encaissements!$B52,[1]Factures!$Q$107:$Q$110,Encaissements!F$10)</f>
        <v>0</v>
      </c>
      <c r="G52" s="50">
        <f>SUMIFS([1]Factures!$X$107:$X$110,[1]Factures!$J$107:$J$110,Encaissements!$B52,[1]Factures!$Q$107:$Q$110,Encaissements!G$10)</f>
        <v>0</v>
      </c>
      <c r="H52" s="50">
        <f>SUMIFS([1]Factures!$X$107:$X$110,[1]Factures!$J$107:$J$110,Encaissements!$B52,[1]Factures!$Q$107:$Q$110,Encaissements!H$10)</f>
        <v>0</v>
      </c>
      <c r="I52" s="50">
        <f>SUMIFS([1]Factures!$X$107:$X$110,[1]Factures!$J$107:$J$110,Encaissements!$B52,[1]Factures!$Q$107:$Q$110,Encaissements!I$10)</f>
        <v>0</v>
      </c>
      <c r="J52" s="50">
        <f>SUMIFS([1]Factures!$X$107:$X$110,[1]Factures!$J$107:$J$110,Encaissements!$B52,[1]Factures!$Q$107:$Q$110,Encaissements!J$10)</f>
        <v>0</v>
      </c>
      <c r="K52" s="50">
        <f>SUMIFS([1]Factures!$X$107:$X$110,[1]Factures!$J$107:$J$110,Encaissements!$B52,[1]Factures!$Q$107:$Q$110,Encaissements!K$10)</f>
        <v>0</v>
      </c>
      <c r="L52" s="50">
        <f>SUMIFS([1]Factures!$X$107:$X$110,[1]Factures!$J$107:$J$110,Encaissements!$B52,[1]Factures!$Q$107:$Q$110,Encaissements!L$10)</f>
        <v>0</v>
      </c>
      <c r="M52" s="50">
        <f>SUMIFS([1]Factures!$X$107:$X$110,[1]Factures!$J$107:$J$110,Encaissements!$B52,[1]Factures!$Q$107:$Q$110,Encaissements!M$10)</f>
        <v>0</v>
      </c>
      <c r="N52" s="50">
        <f>SUMIFS([1]Factures!$X$107:$X$110,[1]Factures!$J$107:$J$110,Encaissements!$B52,[1]Factures!$Q$107:$Q$110,Encaissements!N$10)</f>
        <v>0</v>
      </c>
      <c r="O52" s="50">
        <f>SUMIFS([1]Factures!$X$107:$X$110,[1]Factures!$J$107:$J$110,Encaissements!$B52,[1]Factures!$Q$107:$Q$110,Encaissements!O$10)</f>
        <v>0</v>
      </c>
      <c r="P52" s="51">
        <f t="shared" si="2"/>
        <v>0</v>
      </c>
    </row>
    <row r="53" spans="1:16" x14ac:dyDescent="0.25">
      <c r="A53" s="47"/>
      <c r="B53" s="57"/>
      <c r="C53" s="54"/>
      <c r="D53" s="50">
        <f>SUMIFS([1]Factures!$X$107:$X$110,[1]Factures!$J$107:$J$110,Encaissements!$B53,[1]Factures!$Q$107:$Q$110,Encaissements!D$10)</f>
        <v>0</v>
      </c>
      <c r="E53" s="50">
        <f>SUMIFS([1]Factures!$X$107:$X$110,[1]Factures!$J$107:$J$110,Encaissements!$B53,[1]Factures!$Q$107:$Q$110,Encaissements!E$10)</f>
        <v>0</v>
      </c>
      <c r="F53" s="50">
        <f>SUMIFS([1]Factures!$X$107:$X$110,[1]Factures!$J$107:$J$110,Encaissements!$B53,[1]Factures!$Q$107:$Q$110,Encaissements!F$10)</f>
        <v>0</v>
      </c>
      <c r="G53" s="50">
        <f>SUMIFS([1]Factures!$X$107:$X$110,[1]Factures!$J$107:$J$110,Encaissements!$B53,[1]Factures!$Q$107:$Q$110,Encaissements!G$10)</f>
        <v>0</v>
      </c>
      <c r="H53" s="50">
        <f>SUMIFS([1]Factures!$X$107:$X$110,[1]Factures!$J$107:$J$110,Encaissements!$B53,[1]Factures!$Q$107:$Q$110,Encaissements!H$10)</f>
        <v>0</v>
      </c>
      <c r="I53" s="50">
        <f>SUMIFS([1]Factures!$X$107:$X$110,[1]Factures!$J$107:$J$110,Encaissements!$B53,[1]Factures!$Q$107:$Q$110,Encaissements!I$10)</f>
        <v>0</v>
      </c>
      <c r="J53" s="50">
        <f>SUMIFS([1]Factures!$X$107:$X$110,[1]Factures!$J$107:$J$110,Encaissements!$B53,[1]Factures!$Q$107:$Q$110,Encaissements!J$10)</f>
        <v>0</v>
      </c>
      <c r="K53" s="50">
        <f>SUMIFS([1]Factures!$X$107:$X$110,[1]Factures!$J$107:$J$110,Encaissements!$B53,[1]Factures!$Q$107:$Q$110,Encaissements!K$10)</f>
        <v>0</v>
      </c>
      <c r="L53" s="50">
        <f>SUMIFS([1]Factures!$X$107:$X$110,[1]Factures!$J$107:$J$110,Encaissements!$B53,[1]Factures!$Q$107:$Q$110,Encaissements!L$10)</f>
        <v>0</v>
      </c>
      <c r="M53" s="50">
        <f>SUMIFS([1]Factures!$X$107:$X$110,[1]Factures!$J$107:$J$110,Encaissements!$B53,[1]Factures!$Q$107:$Q$110,Encaissements!M$10)</f>
        <v>0</v>
      </c>
      <c r="N53" s="50">
        <f>SUMIFS([1]Factures!$X$107:$X$110,[1]Factures!$J$107:$J$110,Encaissements!$B53,[1]Factures!$Q$107:$Q$110,Encaissements!N$10)</f>
        <v>0</v>
      </c>
      <c r="O53" s="50">
        <f>SUMIFS([1]Factures!$X$107:$X$110,[1]Factures!$J$107:$J$110,Encaissements!$B53,[1]Factures!$Q$107:$Q$110,Encaissements!O$10)</f>
        <v>0</v>
      </c>
      <c r="P53" s="51">
        <f t="shared" si="2"/>
        <v>0</v>
      </c>
    </row>
    <row r="54" spans="1:16" x14ac:dyDescent="0.25">
      <c r="A54" s="47"/>
      <c r="B54" s="57"/>
      <c r="C54" s="54"/>
      <c r="D54" s="50">
        <f>SUMIFS([1]Factures!$X$107:$X$110,[1]Factures!$J$107:$J$110,Encaissements!$B54,[1]Factures!$Q$107:$Q$110,Encaissements!D$10)</f>
        <v>0</v>
      </c>
      <c r="E54" s="50">
        <f>SUMIFS([1]Factures!$X$107:$X$110,[1]Factures!$J$107:$J$110,Encaissements!$B54,[1]Factures!$Q$107:$Q$110,Encaissements!E$10)</f>
        <v>0</v>
      </c>
      <c r="F54" s="50">
        <f>SUMIFS([1]Factures!$X$107:$X$110,[1]Factures!$J$107:$J$110,Encaissements!$B54,[1]Factures!$Q$107:$Q$110,Encaissements!F$10)</f>
        <v>0</v>
      </c>
      <c r="G54" s="50">
        <f>SUMIFS([1]Factures!$X$107:$X$110,[1]Factures!$J$107:$J$110,Encaissements!$B54,[1]Factures!$Q$107:$Q$110,Encaissements!G$10)</f>
        <v>0</v>
      </c>
      <c r="H54" s="50">
        <f>SUMIFS([1]Factures!$X$107:$X$110,[1]Factures!$J$107:$J$110,Encaissements!$B54,[1]Factures!$Q$107:$Q$110,Encaissements!H$10)</f>
        <v>0</v>
      </c>
      <c r="I54" s="50">
        <f>SUMIFS([1]Factures!$X$107:$X$110,[1]Factures!$J$107:$J$110,Encaissements!$B54,[1]Factures!$Q$107:$Q$110,Encaissements!I$10)</f>
        <v>0</v>
      </c>
      <c r="J54" s="50">
        <f>SUMIFS([1]Factures!$X$107:$X$110,[1]Factures!$J$107:$J$110,Encaissements!$B54,[1]Factures!$Q$107:$Q$110,Encaissements!J$10)</f>
        <v>0</v>
      </c>
      <c r="K54" s="50">
        <f>SUMIFS([1]Factures!$X$107:$X$110,[1]Factures!$J$107:$J$110,Encaissements!$B54,[1]Factures!$Q$107:$Q$110,Encaissements!K$10)</f>
        <v>0</v>
      </c>
      <c r="L54" s="50">
        <f>SUMIFS([1]Factures!$X$107:$X$110,[1]Factures!$J$107:$J$110,Encaissements!$B54,[1]Factures!$Q$107:$Q$110,Encaissements!L$10)</f>
        <v>0</v>
      </c>
      <c r="M54" s="50">
        <f>SUMIFS([1]Factures!$X$107:$X$110,[1]Factures!$J$107:$J$110,Encaissements!$B54,[1]Factures!$Q$107:$Q$110,Encaissements!M$10)</f>
        <v>0</v>
      </c>
      <c r="N54" s="50">
        <f>SUMIFS([1]Factures!$X$107:$X$110,[1]Factures!$J$107:$J$110,Encaissements!$B54,[1]Factures!$Q$107:$Q$110,Encaissements!N$10)</f>
        <v>0</v>
      </c>
      <c r="O54" s="50">
        <f>SUMIFS([1]Factures!$X$107:$X$110,[1]Factures!$J$107:$J$110,Encaissements!$B54,[1]Factures!$Q$107:$Q$110,Encaissements!O$10)</f>
        <v>0</v>
      </c>
      <c r="P54" s="51">
        <f t="shared" si="2"/>
        <v>0</v>
      </c>
    </row>
    <row r="55" spans="1:16" x14ac:dyDescent="0.25">
      <c r="A55" s="47"/>
      <c r="B55" s="57"/>
      <c r="C55" s="54"/>
      <c r="D55" s="50">
        <f>SUMIFS([1]Factures!$X$107:$X$110,[1]Factures!$J$107:$J$110,Encaissements!$B55,[1]Factures!$Q$107:$Q$110,Encaissements!D$10)</f>
        <v>0</v>
      </c>
      <c r="E55" s="50">
        <f>SUMIFS([1]Factures!$X$107:$X$110,[1]Factures!$J$107:$J$110,Encaissements!$B55,[1]Factures!$Q$107:$Q$110,Encaissements!E$10)</f>
        <v>0</v>
      </c>
      <c r="F55" s="50">
        <f>SUMIFS([1]Factures!$X$107:$X$110,[1]Factures!$J$107:$J$110,Encaissements!$B55,[1]Factures!$Q$107:$Q$110,Encaissements!F$10)</f>
        <v>0</v>
      </c>
      <c r="G55" s="50">
        <f>SUMIFS([1]Factures!$X$107:$X$110,[1]Factures!$J$107:$J$110,Encaissements!$B55,[1]Factures!$Q$107:$Q$110,Encaissements!G$10)</f>
        <v>0</v>
      </c>
      <c r="H55" s="50">
        <f>SUMIFS([1]Factures!$X$107:$X$110,[1]Factures!$J$107:$J$110,Encaissements!$B55,[1]Factures!$Q$107:$Q$110,Encaissements!H$10)</f>
        <v>0</v>
      </c>
      <c r="I55" s="50">
        <f>SUMIFS([1]Factures!$X$107:$X$110,[1]Factures!$J$107:$J$110,Encaissements!$B55,[1]Factures!$Q$107:$Q$110,Encaissements!I$10)</f>
        <v>0</v>
      </c>
      <c r="J55" s="50">
        <f>SUMIFS([1]Factures!$X$107:$X$110,[1]Factures!$J$107:$J$110,Encaissements!$B55,[1]Factures!$Q$107:$Q$110,Encaissements!J$10)</f>
        <v>0</v>
      </c>
      <c r="K55" s="50">
        <f>SUMIFS([1]Factures!$X$107:$X$110,[1]Factures!$J$107:$J$110,Encaissements!$B55,[1]Factures!$Q$107:$Q$110,Encaissements!K$10)</f>
        <v>0</v>
      </c>
      <c r="L55" s="50">
        <f>SUMIFS([1]Factures!$X$107:$X$110,[1]Factures!$J$107:$J$110,Encaissements!$B55,[1]Factures!$Q$107:$Q$110,Encaissements!L$10)</f>
        <v>0</v>
      </c>
      <c r="M55" s="50">
        <f>SUMIFS([1]Factures!$X$107:$X$110,[1]Factures!$J$107:$J$110,Encaissements!$B55,[1]Factures!$Q$107:$Q$110,Encaissements!M$10)</f>
        <v>0</v>
      </c>
      <c r="N55" s="50">
        <f>SUMIFS([1]Factures!$X$107:$X$110,[1]Factures!$J$107:$J$110,Encaissements!$B55,[1]Factures!$Q$107:$Q$110,Encaissements!N$10)</f>
        <v>0</v>
      </c>
      <c r="O55" s="50">
        <f>SUMIFS([1]Factures!$X$107:$X$110,[1]Factures!$J$107:$J$110,Encaissements!$B55,[1]Factures!$Q$107:$Q$110,Encaissements!O$10)</f>
        <v>0</v>
      </c>
      <c r="P55" s="51">
        <f t="shared" si="2"/>
        <v>0</v>
      </c>
    </row>
    <row r="56" spans="1:16" x14ac:dyDescent="0.25">
      <c r="A56" s="47"/>
      <c r="B56" s="58"/>
      <c r="C56" s="21"/>
      <c r="D56" s="50">
        <f>SUMIFS([1]Factures!$X$107:$X$110,[1]Factures!$J$107:$J$110,Encaissements!$B56,[1]Factures!$Q$107:$Q$110,Encaissements!D$10)</f>
        <v>0</v>
      </c>
      <c r="E56" s="50">
        <f>SUMIFS([1]Factures!$X$107:$X$110,[1]Factures!$J$107:$J$110,Encaissements!$B56,[1]Factures!$Q$107:$Q$110,Encaissements!E$10)</f>
        <v>0</v>
      </c>
      <c r="F56" s="50">
        <f>SUMIFS([1]Factures!$X$107:$X$110,[1]Factures!$J$107:$J$110,Encaissements!$B56,[1]Factures!$Q$107:$Q$110,Encaissements!F$10)</f>
        <v>0</v>
      </c>
      <c r="G56" s="50">
        <f>SUMIFS([1]Factures!$X$107:$X$110,[1]Factures!$J$107:$J$110,Encaissements!$B56,[1]Factures!$Q$107:$Q$110,Encaissements!G$10)</f>
        <v>0</v>
      </c>
      <c r="H56" s="50">
        <f>SUMIFS([1]Factures!$X$107:$X$110,[1]Factures!$J$107:$J$110,Encaissements!$B56,[1]Factures!$Q$107:$Q$110,Encaissements!H$10)</f>
        <v>0</v>
      </c>
      <c r="I56" s="50">
        <f>SUMIFS([1]Factures!$X$107:$X$110,[1]Factures!$J$107:$J$110,Encaissements!$B56,[1]Factures!$Q$107:$Q$110,Encaissements!I$10)</f>
        <v>0</v>
      </c>
      <c r="J56" s="50">
        <f>SUMIFS([1]Factures!$X$107:$X$110,[1]Factures!$J$107:$J$110,Encaissements!$B56,[1]Factures!$Q$107:$Q$110,Encaissements!J$10)</f>
        <v>0</v>
      </c>
      <c r="K56" s="50">
        <f>SUMIFS([1]Factures!$X$107:$X$110,[1]Factures!$J$107:$J$110,Encaissements!$B56,[1]Factures!$Q$107:$Q$110,Encaissements!K$10)</f>
        <v>0</v>
      </c>
      <c r="L56" s="50">
        <f>SUMIFS([1]Factures!$X$107:$X$110,[1]Factures!$J$107:$J$110,Encaissements!$B56,[1]Factures!$Q$107:$Q$110,Encaissements!L$10)</f>
        <v>0</v>
      </c>
      <c r="M56" s="50">
        <f>SUMIFS([1]Factures!$X$107:$X$110,[1]Factures!$J$107:$J$110,Encaissements!$B56,[1]Factures!$Q$107:$Q$110,Encaissements!M$10)</f>
        <v>0</v>
      </c>
      <c r="N56" s="50">
        <f>SUMIFS([1]Factures!$X$107:$X$110,[1]Factures!$J$107:$J$110,Encaissements!$B56,[1]Factures!$Q$107:$Q$110,Encaissements!N$10)</f>
        <v>0</v>
      </c>
      <c r="O56" s="50">
        <f>SUMIFS([1]Factures!$X$107:$X$110,[1]Factures!$J$107:$J$110,Encaissements!$B56,[1]Factures!$Q$107:$Q$110,Encaissements!O$10)</f>
        <v>0</v>
      </c>
      <c r="P56" s="51">
        <f t="shared" si="2"/>
        <v>0</v>
      </c>
    </row>
    <row r="57" spans="1:16" x14ac:dyDescent="0.25">
      <c r="A57" s="47"/>
      <c r="B57" s="57"/>
      <c r="C57" s="54"/>
      <c r="D57" s="50">
        <f>SUMIFS([1]Factures!$X$107:$X$110,[1]Factures!$J$107:$J$110,Encaissements!$B57,[1]Factures!$Q$107:$Q$110,Encaissements!D$10)</f>
        <v>0</v>
      </c>
      <c r="E57" s="50">
        <f>SUMIFS([1]Factures!$X$107:$X$110,[1]Factures!$J$107:$J$110,Encaissements!$B57,[1]Factures!$Q$107:$Q$110,Encaissements!E$10)</f>
        <v>0</v>
      </c>
      <c r="F57" s="50">
        <f>SUMIFS([1]Factures!$X$107:$X$110,[1]Factures!$J$107:$J$110,Encaissements!$B57,[1]Factures!$Q$107:$Q$110,Encaissements!F$10)</f>
        <v>0</v>
      </c>
      <c r="G57" s="50">
        <f>SUMIFS([1]Factures!$X$107:$X$110,[1]Factures!$J$107:$J$110,Encaissements!$B57,[1]Factures!$Q$107:$Q$110,Encaissements!G$10)</f>
        <v>0</v>
      </c>
      <c r="H57" s="50">
        <f>SUMIFS([1]Factures!$X$107:$X$110,[1]Factures!$J$107:$J$110,Encaissements!$B57,[1]Factures!$Q$107:$Q$110,Encaissements!H$10)</f>
        <v>0</v>
      </c>
      <c r="I57" s="50">
        <f>SUMIFS([1]Factures!$X$107:$X$110,[1]Factures!$J$107:$J$110,Encaissements!$B57,[1]Factures!$Q$107:$Q$110,Encaissements!I$10)</f>
        <v>0</v>
      </c>
      <c r="J57" s="50">
        <f>SUMIFS([1]Factures!$X$107:$X$110,[1]Factures!$J$107:$J$110,Encaissements!$B57,[1]Factures!$Q$107:$Q$110,Encaissements!J$10)</f>
        <v>0</v>
      </c>
      <c r="K57" s="50">
        <f>SUMIFS([1]Factures!$X$107:$X$110,[1]Factures!$J$107:$J$110,Encaissements!$B57,[1]Factures!$Q$107:$Q$110,Encaissements!K$10)</f>
        <v>0</v>
      </c>
      <c r="L57" s="50">
        <f>SUMIFS([1]Factures!$X$107:$X$110,[1]Factures!$J$107:$J$110,Encaissements!$B57,[1]Factures!$Q$107:$Q$110,Encaissements!L$10)</f>
        <v>0</v>
      </c>
      <c r="M57" s="50">
        <f>SUMIFS([1]Factures!$X$107:$X$110,[1]Factures!$J$107:$J$110,Encaissements!$B57,[1]Factures!$Q$107:$Q$110,Encaissements!M$10)</f>
        <v>0</v>
      </c>
      <c r="N57" s="50">
        <f>SUMIFS([1]Factures!$X$107:$X$110,[1]Factures!$J$107:$J$110,Encaissements!$B57,[1]Factures!$Q$107:$Q$110,Encaissements!N$10)</f>
        <v>0</v>
      </c>
      <c r="O57" s="50">
        <f>SUMIFS([1]Factures!$X$107:$X$110,[1]Factures!$J$107:$J$110,Encaissements!$B57,[1]Factures!$Q$107:$Q$110,Encaissements!O$10)</f>
        <v>0</v>
      </c>
      <c r="P57" s="51">
        <f t="shared" si="2"/>
        <v>0</v>
      </c>
    </row>
    <row r="58" spans="1:16" x14ac:dyDescent="0.25">
      <c r="A58" s="47"/>
      <c r="B58" s="57"/>
      <c r="C58" s="54"/>
      <c r="D58" s="50">
        <f>SUMIFS([1]Factures!$X$107:$X$110,[1]Factures!$J$107:$J$110,Encaissements!$B58,[1]Factures!$Q$107:$Q$110,Encaissements!D$10)</f>
        <v>0</v>
      </c>
      <c r="E58" s="50">
        <f>SUMIFS([1]Factures!$X$107:$X$110,[1]Factures!$J$107:$J$110,Encaissements!$B58,[1]Factures!$Q$107:$Q$110,Encaissements!E$10)</f>
        <v>0</v>
      </c>
      <c r="F58" s="50">
        <f>SUMIFS([1]Factures!$X$107:$X$110,[1]Factures!$J$107:$J$110,Encaissements!$B58,[1]Factures!$Q$107:$Q$110,Encaissements!F$10)</f>
        <v>0</v>
      </c>
      <c r="G58" s="50">
        <f>SUMIFS([1]Factures!$X$107:$X$110,[1]Factures!$J$107:$J$110,Encaissements!$B58,[1]Factures!$Q$107:$Q$110,Encaissements!G$10)</f>
        <v>0</v>
      </c>
      <c r="H58" s="50">
        <f>SUMIFS([1]Factures!$X$107:$X$110,[1]Factures!$J$107:$J$110,Encaissements!$B58,[1]Factures!$Q$107:$Q$110,Encaissements!H$10)</f>
        <v>0</v>
      </c>
      <c r="I58" s="50">
        <f>SUMIFS([1]Factures!$X$107:$X$110,[1]Factures!$J$107:$J$110,Encaissements!$B58,[1]Factures!$Q$107:$Q$110,Encaissements!I$10)</f>
        <v>0</v>
      </c>
      <c r="J58" s="50">
        <f>SUMIFS([1]Factures!$X$107:$X$110,[1]Factures!$J$107:$J$110,Encaissements!$B58,[1]Factures!$Q$107:$Q$110,Encaissements!J$10)</f>
        <v>0</v>
      </c>
      <c r="K58" s="50">
        <f>SUMIFS([1]Factures!$X$107:$X$110,[1]Factures!$J$107:$J$110,Encaissements!$B58,[1]Factures!$Q$107:$Q$110,Encaissements!K$10)</f>
        <v>0</v>
      </c>
      <c r="L58" s="50">
        <f>SUMIFS([1]Factures!$X$107:$X$110,[1]Factures!$J$107:$J$110,Encaissements!$B58,[1]Factures!$Q$107:$Q$110,Encaissements!L$10)</f>
        <v>0</v>
      </c>
      <c r="M58" s="50">
        <f>SUMIFS([1]Factures!$X$107:$X$110,[1]Factures!$J$107:$J$110,Encaissements!$B58,[1]Factures!$Q$107:$Q$110,Encaissements!M$10)</f>
        <v>0</v>
      </c>
      <c r="N58" s="50">
        <f>SUMIFS([1]Factures!$X$107:$X$110,[1]Factures!$J$107:$J$110,Encaissements!$B58,[1]Factures!$Q$107:$Q$110,Encaissements!N$10)</f>
        <v>0</v>
      </c>
      <c r="O58" s="50">
        <f>SUMIFS([1]Factures!$X$107:$X$110,[1]Factures!$J$107:$J$110,Encaissements!$B58,[1]Factures!$Q$107:$Q$110,Encaissements!O$10)</f>
        <v>0</v>
      </c>
      <c r="P58" s="51">
        <f t="shared" si="2"/>
        <v>0</v>
      </c>
    </row>
    <row r="59" spans="1:16" x14ac:dyDescent="0.25">
      <c r="A59" s="47"/>
      <c r="B59" s="57"/>
      <c r="C59" s="54"/>
      <c r="D59" s="50">
        <f>SUMIFS([1]Factures!$X$107:$X$110,[1]Factures!$J$107:$J$110,Encaissements!$B59,[1]Factures!$Q$107:$Q$110,Encaissements!D$10)</f>
        <v>0</v>
      </c>
      <c r="E59" s="50">
        <f>SUMIFS([1]Factures!$X$107:$X$110,[1]Factures!$J$107:$J$110,Encaissements!$B59,[1]Factures!$Q$107:$Q$110,Encaissements!E$10)</f>
        <v>0</v>
      </c>
      <c r="F59" s="50">
        <f>SUMIFS([1]Factures!$X$107:$X$110,[1]Factures!$J$107:$J$110,Encaissements!$B59,[1]Factures!$Q$107:$Q$110,Encaissements!F$10)</f>
        <v>0</v>
      </c>
      <c r="G59" s="50">
        <f>SUMIFS([1]Factures!$X$107:$X$110,[1]Factures!$J$107:$J$110,Encaissements!$B59,[1]Factures!$Q$107:$Q$110,Encaissements!G$10)</f>
        <v>0</v>
      </c>
      <c r="H59" s="50">
        <f>SUMIFS([1]Factures!$X$107:$X$110,[1]Factures!$J$107:$J$110,Encaissements!$B59,[1]Factures!$Q$107:$Q$110,Encaissements!H$10)</f>
        <v>0</v>
      </c>
      <c r="I59" s="50">
        <f>SUMIFS([1]Factures!$X$107:$X$110,[1]Factures!$J$107:$J$110,Encaissements!$B59,[1]Factures!$Q$107:$Q$110,Encaissements!I$10)</f>
        <v>0</v>
      </c>
      <c r="J59" s="50">
        <f>SUMIFS([1]Factures!$X$107:$X$110,[1]Factures!$J$107:$J$110,Encaissements!$B59,[1]Factures!$Q$107:$Q$110,Encaissements!J$10)</f>
        <v>0</v>
      </c>
      <c r="K59" s="50">
        <f>SUMIFS([1]Factures!$X$107:$X$110,[1]Factures!$J$107:$J$110,Encaissements!$B59,[1]Factures!$Q$107:$Q$110,Encaissements!K$10)</f>
        <v>0</v>
      </c>
      <c r="L59" s="50">
        <f>SUMIFS([1]Factures!$X$107:$X$110,[1]Factures!$J$107:$J$110,Encaissements!$B59,[1]Factures!$Q$107:$Q$110,Encaissements!L$10)</f>
        <v>0</v>
      </c>
      <c r="M59" s="50">
        <f>SUMIFS([1]Factures!$X$107:$X$110,[1]Factures!$J$107:$J$110,Encaissements!$B59,[1]Factures!$Q$107:$Q$110,Encaissements!M$10)</f>
        <v>0</v>
      </c>
      <c r="N59" s="50">
        <f>SUMIFS([1]Factures!$X$107:$X$110,[1]Factures!$J$107:$J$110,Encaissements!$B59,[1]Factures!$Q$107:$Q$110,Encaissements!N$10)</f>
        <v>0</v>
      </c>
      <c r="O59" s="50">
        <f>SUMIFS([1]Factures!$X$107:$X$110,[1]Factures!$J$107:$J$110,Encaissements!$B59,[1]Factures!$Q$107:$Q$110,Encaissements!O$10)</f>
        <v>0</v>
      </c>
      <c r="P59" s="51">
        <f t="shared" si="2"/>
        <v>0</v>
      </c>
    </row>
    <row r="60" spans="1:16" x14ac:dyDescent="0.25">
      <c r="A60" s="47"/>
      <c r="B60" s="57"/>
      <c r="C60" s="54"/>
      <c r="D60" s="50">
        <f>SUMIFS([1]Factures!$X$107:$X$110,[1]Factures!$J$107:$J$110,Encaissements!$B60,[1]Factures!$Q$107:$Q$110,Encaissements!D$10)</f>
        <v>0</v>
      </c>
      <c r="E60" s="50">
        <f>SUMIFS([1]Factures!$X$107:$X$110,[1]Factures!$J$107:$J$110,Encaissements!$B60,[1]Factures!$Q$107:$Q$110,Encaissements!E$10)</f>
        <v>0</v>
      </c>
      <c r="F60" s="50">
        <f>SUMIFS([1]Factures!$X$107:$X$110,[1]Factures!$J$107:$J$110,Encaissements!$B60,[1]Factures!$Q$107:$Q$110,Encaissements!F$10)</f>
        <v>0</v>
      </c>
      <c r="G60" s="50">
        <f>SUMIFS([1]Factures!$X$107:$X$110,[1]Factures!$J$107:$J$110,Encaissements!$B60,[1]Factures!$Q$107:$Q$110,Encaissements!G$10)</f>
        <v>0</v>
      </c>
      <c r="H60" s="50">
        <f>SUMIFS([1]Factures!$X$107:$X$110,[1]Factures!$J$107:$J$110,Encaissements!$B60,[1]Factures!$Q$107:$Q$110,Encaissements!H$10)</f>
        <v>0</v>
      </c>
      <c r="I60" s="50">
        <f>SUMIFS([1]Factures!$X$107:$X$110,[1]Factures!$J$107:$J$110,Encaissements!$B60,[1]Factures!$Q$107:$Q$110,Encaissements!I$10)</f>
        <v>0</v>
      </c>
      <c r="J60" s="50">
        <f>SUMIFS([1]Factures!$X$107:$X$110,[1]Factures!$J$107:$J$110,Encaissements!$B60,[1]Factures!$Q$107:$Q$110,Encaissements!J$10)</f>
        <v>0</v>
      </c>
      <c r="K60" s="50">
        <f>SUMIFS([1]Factures!$X$107:$X$110,[1]Factures!$J$107:$J$110,Encaissements!$B60,[1]Factures!$Q$107:$Q$110,Encaissements!K$10)</f>
        <v>0</v>
      </c>
      <c r="L60" s="50">
        <f>SUMIFS([1]Factures!$X$107:$X$110,[1]Factures!$J$107:$J$110,Encaissements!$B60,[1]Factures!$Q$107:$Q$110,Encaissements!L$10)</f>
        <v>0</v>
      </c>
      <c r="M60" s="50">
        <f>SUMIFS([1]Factures!$X$107:$X$110,[1]Factures!$J$107:$J$110,Encaissements!$B60,[1]Factures!$Q$107:$Q$110,Encaissements!M$10)</f>
        <v>0</v>
      </c>
      <c r="N60" s="50">
        <f>SUMIFS([1]Factures!$X$107:$X$110,[1]Factures!$J$107:$J$110,Encaissements!$B60,[1]Factures!$Q$107:$Q$110,Encaissements!N$10)</f>
        <v>0</v>
      </c>
      <c r="O60" s="50">
        <f>SUMIFS([1]Factures!$X$107:$X$110,[1]Factures!$J$107:$J$110,Encaissements!$B60,[1]Factures!$Q$107:$Q$110,Encaissements!O$10)</f>
        <v>0</v>
      </c>
      <c r="P60" s="51">
        <f t="shared" si="2"/>
        <v>0</v>
      </c>
    </row>
    <row r="61" spans="1:16" x14ac:dyDescent="0.25">
      <c r="A61" s="47"/>
      <c r="B61" s="57"/>
      <c r="C61" s="54"/>
      <c r="D61" s="50">
        <f>SUMIFS([1]Factures!$X$107:$X$110,[1]Factures!$J$107:$J$110,Encaissements!$B61,[1]Factures!$Q$107:$Q$110,Encaissements!D$10)</f>
        <v>0</v>
      </c>
      <c r="E61" s="50">
        <f>SUMIFS([1]Factures!$X$107:$X$110,[1]Factures!$J$107:$J$110,Encaissements!$B61,[1]Factures!$Q$107:$Q$110,Encaissements!E$10)</f>
        <v>0</v>
      </c>
      <c r="F61" s="50">
        <f>SUMIFS([1]Factures!$X$107:$X$110,[1]Factures!$J$107:$J$110,Encaissements!$B61,[1]Factures!$Q$107:$Q$110,Encaissements!F$10)</f>
        <v>0</v>
      </c>
      <c r="G61" s="50">
        <f>SUMIFS([1]Factures!$X$107:$X$110,[1]Factures!$J$107:$J$110,Encaissements!$B61,[1]Factures!$Q$107:$Q$110,Encaissements!G$10)</f>
        <v>0</v>
      </c>
      <c r="H61" s="50">
        <f>SUMIFS([1]Factures!$X$107:$X$110,[1]Factures!$J$107:$J$110,Encaissements!$B61,[1]Factures!$Q$107:$Q$110,Encaissements!H$10)</f>
        <v>0</v>
      </c>
      <c r="I61" s="50">
        <f>SUMIFS([1]Factures!$X$107:$X$110,[1]Factures!$J$107:$J$110,Encaissements!$B61,[1]Factures!$Q$107:$Q$110,Encaissements!I$10)</f>
        <v>0</v>
      </c>
      <c r="J61" s="50">
        <f>SUMIFS([1]Factures!$X$107:$X$110,[1]Factures!$J$107:$J$110,Encaissements!$B61,[1]Factures!$Q$107:$Q$110,Encaissements!J$10)</f>
        <v>0</v>
      </c>
      <c r="K61" s="50">
        <f>SUMIFS([1]Factures!$X$107:$X$110,[1]Factures!$J$107:$J$110,Encaissements!$B61,[1]Factures!$Q$107:$Q$110,Encaissements!K$10)</f>
        <v>0</v>
      </c>
      <c r="L61" s="50">
        <f>SUMIFS([1]Factures!$X$107:$X$110,[1]Factures!$J$107:$J$110,Encaissements!$B61,[1]Factures!$Q$107:$Q$110,Encaissements!L$10)</f>
        <v>0</v>
      </c>
      <c r="M61" s="50">
        <f>SUMIFS([1]Factures!$X$107:$X$110,[1]Factures!$J$107:$J$110,Encaissements!$B61,[1]Factures!$Q$107:$Q$110,Encaissements!M$10)</f>
        <v>0</v>
      </c>
      <c r="N61" s="50">
        <f>SUMIFS([1]Factures!$X$107:$X$110,[1]Factures!$J$107:$J$110,Encaissements!$B61,[1]Factures!$Q$107:$Q$110,Encaissements!N$10)</f>
        <v>0</v>
      </c>
      <c r="O61" s="50">
        <f>SUMIFS([1]Factures!$X$107:$X$110,[1]Factures!$J$107:$J$110,Encaissements!$B61,[1]Factures!$Q$107:$Q$110,Encaissements!O$10)</f>
        <v>0</v>
      </c>
      <c r="P61" s="51">
        <f t="shared" si="2"/>
        <v>0</v>
      </c>
    </row>
    <row r="62" spans="1:16" x14ac:dyDescent="0.25">
      <c r="A62" s="47"/>
      <c r="B62" s="57"/>
      <c r="C62" s="54"/>
      <c r="D62" s="50">
        <f>SUMIFS([1]Factures!$X$107:$X$110,[1]Factures!$J$107:$J$110,Encaissements!$B62,[1]Factures!$Q$107:$Q$110,Encaissements!D$10)</f>
        <v>0</v>
      </c>
      <c r="E62" s="50">
        <f>SUMIFS([1]Factures!$X$107:$X$110,[1]Factures!$J$107:$J$110,Encaissements!$B62,[1]Factures!$Q$107:$Q$110,Encaissements!E$10)</f>
        <v>0</v>
      </c>
      <c r="F62" s="50">
        <f>SUMIFS([1]Factures!$X$107:$X$110,[1]Factures!$J$107:$J$110,Encaissements!$B62,[1]Factures!$Q$107:$Q$110,Encaissements!F$10)</f>
        <v>0</v>
      </c>
      <c r="G62" s="50">
        <f>SUMIFS([1]Factures!$X$107:$X$110,[1]Factures!$J$107:$J$110,Encaissements!$B62,[1]Factures!$Q$107:$Q$110,Encaissements!G$10)</f>
        <v>0</v>
      </c>
      <c r="H62" s="50">
        <f>SUMIFS([1]Factures!$X$107:$X$110,[1]Factures!$J$107:$J$110,Encaissements!$B62,[1]Factures!$Q$107:$Q$110,Encaissements!H$10)</f>
        <v>0</v>
      </c>
      <c r="I62" s="50">
        <f>SUMIFS([1]Factures!$X$107:$X$110,[1]Factures!$J$107:$J$110,Encaissements!$B62,[1]Factures!$Q$107:$Q$110,Encaissements!I$10)</f>
        <v>0</v>
      </c>
      <c r="J62" s="50">
        <f>SUMIFS([1]Factures!$X$107:$X$110,[1]Factures!$J$107:$J$110,Encaissements!$B62,[1]Factures!$Q$107:$Q$110,Encaissements!J$10)</f>
        <v>0</v>
      </c>
      <c r="K62" s="50">
        <f>SUMIFS([1]Factures!$X$107:$X$110,[1]Factures!$J$107:$J$110,Encaissements!$B62,[1]Factures!$Q$107:$Q$110,Encaissements!K$10)</f>
        <v>0</v>
      </c>
      <c r="L62" s="50">
        <f>SUMIFS([1]Factures!$X$107:$X$110,[1]Factures!$J$107:$J$110,Encaissements!$B62,[1]Factures!$Q$107:$Q$110,Encaissements!L$10)</f>
        <v>0</v>
      </c>
      <c r="M62" s="50">
        <f>SUMIFS([1]Factures!$X$107:$X$110,[1]Factures!$J$107:$J$110,Encaissements!$B62,[1]Factures!$Q$107:$Q$110,Encaissements!M$10)</f>
        <v>0</v>
      </c>
      <c r="N62" s="50">
        <f>SUMIFS([1]Factures!$X$107:$X$110,[1]Factures!$J$107:$J$110,Encaissements!$B62,[1]Factures!$Q$107:$Q$110,Encaissements!N$10)</f>
        <v>0</v>
      </c>
      <c r="O62" s="50">
        <f>SUMIFS([1]Factures!$X$107:$X$110,[1]Factures!$J$107:$J$110,Encaissements!$B62,[1]Factures!$Q$107:$Q$110,Encaissements!O$10)</f>
        <v>0</v>
      </c>
      <c r="P62" s="51">
        <f t="shared" si="2"/>
        <v>0</v>
      </c>
    </row>
    <row r="63" spans="1:16" x14ac:dyDescent="0.25">
      <c r="A63" s="47"/>
      <c r="B63" s="57"/>
      <c r="C63" s="54"/>
      <c r="D63" s="50">
        <f>SUMIFS([1]Factures!$X$107:$X$110,[1]Factures!$J$107:$J$110,Encaissements!$B63,[1]Factures!$Q$107:$Q$110,Encaissements!D$10)</f>
        <v>0</v>
      </c>
      <c r="E63" s="50">
        <f>SUMIFS([1]Factures!$X$107:$X$110,[1]Factures!$J$107:$J$110,Encaissements!$B63,[1]Factures!$Q$107:$Q$110,Encaissements!E$10)</f>
        <v>0</v>
      </c>
      <c r="F63" s="50">
        <f>SUMIFS([1]Factures!$X$107:$X$110,[1]Factures!$J$107:$J$110,Encaissements!$B63,[1]Factures!$Q$107:$Q$110,Encaissements!F$10)</f>
        <v>0</v>
      </c>
      <c r="G63" s="50">
        <f>SUMIFS([1]Factures!$X$107:$X$110,[1]Factures!$J$107:$J$110,Encaissements!$B63,[1]Factures!$Q$107:$Q$110,Encaissements!G$10)</f>
        <v>0</v>
      </c>
      <c r="H63" s="50">
        <f>SUMIFS([1]Factures!$X$107:$X$110,[1]Factures!$J$107:$J$110,Encaissements!$B63,[1]Factures!$Q$107:$Q$110,Encaissements!H$10)</f>
        <v>0</v>
      </c>
      <c r="I63" s="50">
        <f>SUMIFS([1]Factures!$X$107:$X$110,[1]Factures!$J$107:$J$110,Encaissements!$B63,[1]Factures!$Q$107:$Q$110,Encaissements!I$10)</f>
        <v>0</v>
      </c>
      <c r="J63" s="50">
        <f>SUMIFS([1]Factures!$X$107:$X$110,[1]Factures!$J$107:$J$110,Encaissements!$B63,[1]Factures!$Q$107:$Q$110,Encaissements!J$10)</f>
        <v>0</v>
      </c>
      <c r="K63" s="50">
        <f>SUMIFS([1]Factures!$X$107:$X$110,[1]Factures!$J$107:$J$110,Encaissements!$B63,[1]Factures!$Q$107:$Q$110,Encaissements!K$10)</f>
        <v>0</v>
      </c>
      <c r="L63" s="50">
        <f>SUMIFS([1]Factures!$X$107:$X$110,[1]Factures!$J$107:$J$110,Encaissements!$B63,[1]Factures!$Q$107:$Q$110,Encaissements!L$10)</f>
        <v>0</v>
      </c>
      <c r="M63" s="50">
        <f>SUMIFS([1]Factures!$X$107:$X$110,[1]Factures!$J$107:$J$110,Encaissements!$B63,[1]Factures!$Q$107:$Q$110,Encaissements!M$10)</f>
        <v>0</v>
      </c>
      <c r="N63" s="50">
        <f>SUMIFS([1]Factures!$X$107:$X$110,[1]Factures!$J$107:$J$110,Encaissements!$B63,[1]Factures!$Q$107:$Q$110,Encaissements!N$10)</f>
        <v>0</v>
      </c>
      <c r="O63" s="50">
        <f>SUMIFS([1]Factures!$X$107:$X$110,[1]Factures!$J$107:$J$110,Encaissements!$B63,[1]Factures!$Q$107:$Q$110,Encaissements!O$10)</f>
        <v>0</v>
      </c>
      <c r="P63" s="51">
        <f t="shared" si="2"/>
        <v>0</v>
      </c>
    </row>
    <row r="64" spans="1:16" x14ac:dyDescent="0.25">
      <c r="A64" s="47"/>
      <c r="B64" s="57"/>
      <c r="C64" s="54"/>
      <c r="D64" s="50">
        <f>SUMIFS([1]Factures!$X$107:$X$110,[1]Factures!$J$107:$J$110,Encaissements!$B64,[1]Factures!$Q$107:$Q$110,Encaissements!D$10)</f>
        <v>0</v>
      </c>
      <c r="E64" s="50">
        <f>SUMIFS([1]Factures!$X$107:$X$110,[1]Factures!$J$107:$J$110,Encaissements!$B64,[1]Factures!$Q$107:$Q$110,Encaissements!E$10)</f>
        <v>0</v>
      </c>
      <c r="F64" s="50">
        <f>SUMIFS([1]Factures!$X$107:$X$110,[1]Factures!$J$107:$J$110,Encaissements!$B64,[1]Factures!$Q$107:$Q$110,Encaissements!F$10)</f>
        <v>0</v>
      </c>
      <c r="G64" s="50">
        <f>SUMIFS([1]Factures!$X$107:$X$110,[1]Factures!$J$107:$J$110,Encaissements!$B64,[1]Factures!$Q$107:$Q$110,Encaissements!G$10)</f>
        <v>0</v>
      </c>
      <c r="H64" s="50">
        <f>SUMIFS([1]Factures!$X$107:$X$110,[1]Factures!$J$107:$J$110,Encaissements!$B64,[1]Factures!$Q$107:$Q$110,Encaissements!H$10)</f>
        <v>0</v>
      </c>
      <c r="I64" s="50">
        <f>SUMIFS([1]Factures!$X$107:$X$110,[1]Factures!$J$107:$J$110,Encaissements!$B64,[1]Factures!$Q$107:$Q$110,Encaissements!I$10)</f>
        <v>0</v>
      </c>
      <c r="J64" s="50">
        <f>SUMIFS([1]Factures!$X$107:$X$110,[1]Factures!$J$107:$J$110,Encaissements!$B64,[1]Factures!$Q$107:$Q$110,Encaissements!J$10)</f>
        <v>0</v>
      </c>
      <c r="K64" s="50">
        <f>SUMIFS([1]Factures!$X$107:$X$110,[1]Factures!$J$107:$J$110,Encaissements!$B64,[1]Factures!$Q$107:$Q$110,Encaissements!K$10)</f>
        <v>0</v>
      </c>
      <c r="L64" s="50">
        <f>SUMIFS([1]Factures!$X$107:$X$110,[1]Factures!$J$107:$J$110,Encaissements!$B64,[1]Factures!$Q$107:$Q$110,Encaissements!L$10)</f>
        <v>0</v>
      </c>
      <c r="M64" s="50">
        <f>SUMIFS([1]Factures!$X$107:$X$110,[1]Factures!$J$107:$J$110,Encaissements!$B64,[1]Factures!$Q$107:$Q$110,Encaissements!M$10)</f>
        <v>0</v>
      </c>
      <c r="N64" s="50">
        <f>SUMIFS([1]Factures!$X$107:$X$110,[1]Factures!$J$107:$J$110,Encaissements!$B64,[1]Factures!$Q$107:$Q$110,Encaissements!N$10)</f>
        <v>0</v>
      </c>
      <c r="O64" s="50">
        <f>SUMIFS([1]Factures!$X$107:$X$110,[1]Factures!$J$107:$J$110,Encaissements!$B64,[1]Factures!$Q$107:$Q$110,Encaissements!O$10)</f>
        <v>0</v>
      </c>
      <c r="P64" s="51">
        <f t="shared" si="2"/>
        <v>0</v>
      </c>
    </row>
    <row r="65" spans="1:16" x14ac:dyDescent="0.25">
      <c r="A65" s="47"/>
      <c r="B65" s="57"/>
      <c r="C65" s="54"/>
      <c r="D65" s="50">
        <f>SUMIFS([1]Factures!$X$107:$X$110,[1]Factures!$J$107:$J$110,Encaissements!$B65,[1]Factures!$Q$107:$Q$110,Encaissements!D$10)</f>
        <v>0</v>
      </c>
      <c r="E65" s="50">
        <f>SUMIFS([1]Factures!$X$107:$X$110,[1]Factures!$J$107:$J$110,Encaissements!$B65,[1]Factures!$Q$107:$Q$110,Encaissements!E$10)</f>
        <v>0</v>
      </c>
      <c r="F65" s="50">
        <f>SUMIFS([1]Factures!$X$107:$X$110,[1]Factures!$J$107:$J$110,Encaissements!$B65,[1]Factures!$Q$107:$Q$110,Encaissements!F$10)</f>
        <v>0</v>
      </c>
      <c r="G65" s="50">
        <f>SUMIFS([1]Factures!$X$107:$X$110,[1]Factures!$J$107:$J$110,Encaissements!$B65,[1]Factures!$Q$107:$Q$110,Encaissements!G$10)</f>
        <v>0</v>
      </c>
      <c r="H65" s="50">
        <f>SUMIFS([1]Factures!$X$107:$X$110,[1]Factures!$J$107:$J$110,Encaissements!$B65,[1]Factures!$Q$107:$Q$110,Encaissements!H$10)</f>
        <v>0</v>
      </c>
      <c r="I65" s="50">
        <f>SUMIFS([1]Factures!$X$107:$X$110,[1]Factures!$J$107:$J$110,Encaissements!$B65,[1]Factures!$Q$107:$Q$110,Encaissements!I$10)</f>
        <v>0</v>
      </c>
      <c r="J65" s="50">
        <f>SUMIFS([1]Factures!$X$107:$X$110,[1]Factures!$J$107:$J$110,Encaissements!$B65,[1]Factures!$Q$107:$Q$110,Encaissements!J$10)</f>
        <v>0</v>
      </c>
      <c r="K65" s="50">
        <f>SUMIFS([1]Factures!$X$107:$X$110,[1]Factures!$J$107:$J$110,Encaissements!$B65,[1]Factures!$Q$107:$Q$110,Encaissements!K$10)</f>
        <v>0</v>
      </c>
      <c r="L65" s="50">
        <f>SUMIFS([1]Factures!$X$107:$X$110,[1]Factures!$J$107:$J$110,Encaissements!$B65,[1]Factures!$Q$107:$Q$110,Encaissements!L$10)</f>
        <v>0</v>
      </c>
      <c r="M65" s="50">
        <f>SUMIFS([1]Factures!$X$107:$X$110,[1]Factures!$J$107:$J$110,Encaissements!$B65,[1]Factures!$Q$107:$Q$110,Encaissements!M$10)</f>
        <v>0</v>
      </c>
      <c r="N65" s="50">
        <f>SUMIFS([1]Factures!$X$107:$X$110,[1]Factures!$J$107:$J$110,Encaissements!$B65,[1]Factures!$Q$107:$Q$110,Encaissements!N$10)</f>
        <v>0</v>
      </c>
      <c r="O65" s="50">
        <f>SUMIFS([1]Factures!$X$107:$X$110,[1]Factures!$J$107:$J$110,Encaissements!$B65,[1]Factures!$Q$107:$Q$110,Encaissements!O$10)</f>
        <v>0</v>
      </c>
      <c r="P65" s="51">
        <f t="shared" si="2"/>
        <v>0</v>
      </c>
    </row>
    <row r="66" spans="1:16" x14ac:dyDescent="0.25">
      <c r="A66" s="47"/>
      <c r="B66" s="57"/>
      <c r="C66" s="54"/>
      <c r="D66" s="50">
        <f>SUMIFS([1]Factures!$X$107:$X$110,[1]Factures!$J$107:$J$110,Encaissements!$B66,[1]Factures!$Q$107:$Q$110,Encaissements!D$10)</f>
        <v>0</v>
      </c>
      <c r="E66" s="50">
        <f>SUMIFS([1]Factures!$X$107:$X$110,[1]Factures!$J$107:$J$110,Encaissements!$B66,[1]Factures!$Q$107:$Q$110,Encaissements!E$10)</f>
        <v>0</v>
      </c>
      <c r="F66" s="50">
        <f>SUMIFS([1]Factures!$X$107:$X$110,[1]Factures!$J$107:$J$110,Encaissements!$B66,[1]Factures!$Q$107:$Q$110,Encaissements!F$10)</f>
        <v>0</v>
      </c>
      <c r="G66" s="50">
        <f>SUMIFS([1]Factures!$X$107:$X$110,[1]Factures!$J$107:$J$110,Encaissements!$B66,[1]Factures!$Q$107:$Q$110,Encaissements!G$10)</f>
        <v>0</v>
      </c>
      <c r="H66" s="50">
        <f>SUMIFS([1]Factures!$X$107:$X$110,[1]Factures!$J$107:$J$110,Encaissements!$B66,[1]Factures!$Q$107:$Q$110,Encaissements!H$10)</f>
        <v>0</v>
      </c>
      <c r="I66" s="50">
        <f>SUMIFS([1]Factures!$X$107:$X$110,[1]Factures!$J$107:$J$110,Encaissements!$B66,[1]Factures!$Q$107:$Q$110,Encaissements!I$10)</f>
        <v>0</v>
      </c>
      <c r="J66" s="50">
        <f>SUMIFS([1]Factures!$X$107:$X$110,[1]Factures!$J$107:$J$110,Encaissements!$B66,[1]Factures!$Q$107:$Q$110,Encaissements!J$10)</f>
        <v>0</v>
      </c>
      <c r="K66" s="50">
        <f>SUMIFS([1]Factures!$X$107:$X$110,[1]Factures!$J$107:$J$110,Encaissements!$B66,[1]Factures!$Q$107:$Q$110,Encaissements!K$10)</f>
        <v>0</v>
      </c>
      <c r="L66" s="50">
        <f>SUMIFS([1]Factures!$X$107:$X$110,[1]Factures!$J$107:$J$110,Encaissements!$B66,[1]Factures!$Q$107:$Q$110,Encaissements!L$10)</f>
        <v>0</v>
      </c>
      <c r="M66" s="50">
        <f>SUMIFS([1]Factures!$X$107:$X$110,[1]Factures!$J$107:$J$110,Encaissements!$B66,[1]Factures!$Q$107:$Q$110,Encaissements!M$10)</f>
        <v>0</v>
      </c>
      <c r="N66" s="50">
        <f>SUMIFS([1]Factures!$X$107:$X$110,[1]Factures!$J$107:$J$110,Encaissements!$B66,[1]Factures!$Q$107:$Q$110,Encaissements!N$10)</f>
        <v>0</v>
      </c>
      <c r="O66" s="50">
        <f>SUMIFS([1]Factures!$X$107:$X$110,[1]Factures!$J$107:$J$110,Encaissements!$B66,[1]Factures!$Q$107:$Q$110,Encaissements!O$10)</f>
        <v>0</v>
      </c>
      <c r="P66" s="51">
        <f t="shared" si="2"/>
        <v>0</v>
      </c>
    </row>
    <row r="67" spans="1:16" x14ac:dyDescent="0.25">
      <c r="A67" s="47"/>
      <c r="B67" s="57"/>
      <c r="C67" s="54"/>
      <c r="D67" s="50">
        <f>SUMIFS([1]Factures!$X$107:$X$110,[1]Factures!$J$107:$J$110,Encaissements!$B67,[1]Factures!$Q$107:$Q$110,Encaissements!D$10)</f>
        <v>0</v>
      </c>
      <c r="E67" s="50">
        <f>SUMIFS([1]Factures!$X$107:$X$110,[1]Factures!$J$107:$J$110,Encaissements!$B67,[1]Factures!$Q$107:$Q$110,Encaissements!E$10)</f>
        <v>0</v>
      </c>
      <c r="F67" s="50">
        <f>SUMIFS([1]Factures!$X$107:$X$110,[1]Factures!$J$107:$J$110,Encaissements!$B67,[1]Factures!$Q$107:$Q$110,Encaissements!F$10)</f>
        <v>0</v>
      </c>
      <c r="G67" s="50">
        <f>SUMIFS([1]Factures!$X$107:$X$110,[1]Factures!$J$107:$J$110,Encaissements!$B67,[1]Factures!$Q$107:$Q$110,Encaissements!G$10)</f>
        <v>0</v>
      </c>
      <c r="H67" s="50">
        <f>SUMIFS([1]Factures!$X$107:$X$110,[1]Factures!$J$107:$J$110,Encaissements!$B67,[1]Factures!$Q$107:$Q$110,Encaissements!H$10)</f>
        <v>0</v>
      </c>
      <c r="I67" s="50">
        <f>SUMIFS([1]Factures!$X$107:$X$110,[1]Factures!$J$107:$J$110,Encaissements!$B67,[1]Factures!$Q$107:$Q$110,Encaissements!I$10)</f>
        <v>0</v>
      </c>
      <c r="J67" s="50">
        <f>SUMIFS([1]Factures!$X$107:$X$110,[1]Factures!$J$107:$J$110,Encaissements!$B67,[1]Factures!$Q$107:$Q$110,Encaissements!J$10)</f>
        <v>0</v>
      </c>
      <c r="K67" s="50">
        <f>SUMIFS([1]Factures!$X$107:$X$110,[1]Factures!$J$107:$J$110,Encaissements!$B67,[1]Factures!$Q$107:$Q$110,Encaissements!K$10)</f>
        <v>0</v>
      </c>
      <c r="L67" s="50">
        <f>SUMIFS([1]Factures!$X$107:$X$110,[1]Factures!$J$107:$J$110,Encaissements!$B67,[1]Factures!$Q$107:$Q$110,Encaissements!L$10)</f>
        <v>0</v>
      </c>
      <c r="M67" s="50">
        <f>SUMIFS([1]Factures!$X$107:$X$110,[1]Factures!$J$107:$J$110,Encaissements!$B67,[1]Factures!$Q$107:$Q$110,Encaissements!M$10)</f>
        <v>0</v>
      </c>
      <c r="N67" s="50">
        <f>SUMIFS([1]Factures!$X$107:$X$110,[1]Factures!$J$107:$J$110,Encaissements!$B67,[1]Factures!$Q$107:$Q$110,Encaissements!N$10)</f>
        <v>0</v>
      </c>
      <c r="O67" s="50">
        <f>SUMIFS([1]Factures!$X$107:$X$110,[1]Factures!$J$107:$J$110,Encaissements!$B67,[1]Factures!$Q$107:$Q$110,Encaissements!O$10)</f>
        <v>0</v>
      </c>
      <c r="P67" s="51">
        <f t="shared" si="2"/>
        <v>0</v>
      </c>
    </row>
    <row r="68" spans="1:16" x14ac:dyDescent="0.25">
      <c r="A68" s="47"/>
      <c r="B68" s="57"/>
      <c r="C68" s="54"/>
      <c r="D68" s="50">
        <f>SUMIFS([1]Factures!$X$107:$X$110,[1]Factures!$J$107:$J$110,Encaissements!$B68,[1]Factures!$Q$107:$Q$110,Encaissements!D$10)</f>
        <v>0</v>
      </c>
      <c r="E68" s="50">
        <f>SUMIFS([1]Factures!$X$107:$X$110,[1]Factures!$J$107:$J$110,Encaissements!$B68,[1]Factures!$Q$107:$Q$110,Encaissements!E$10)</f>
        <v>0</v>
      </c>
      <c r="F68" s="50">
        <f>SUMIFS([1]Factures!$X$107:$X$110,[1]Factures!$J$107:$J$110,Encaissements!$B68,[1]Factures!$Q$107:$Q$110,Encaissements!F$10)</f>
        <v>0</v>
      </c>
      <c r="G68" s="50">
        <f>SUMIFS([1]Factures!$X$107:$X$110,[1]Factures!$J$107:$J$110,Encaissements!$B68,[1]Factures!$Q$107:$Q$110,Encaissements!G$10)</f>
        <v>0</v>
      </c>
      <c r="H68" s="50">
        <f>SUMIFS([1]Factures!$X$107:$X$110,[1]Factures!$J$107:$J$110,Encaissements!$B68,[1]Factures!$Q$107:$Q$110,Encaissements!H$10)</f>
        <v>0</v>
      </c>
      <c r="I68" s="50">
        <f>SUMIFS([1]Factures!$X$107:$X$110,[1]Factures!$J$107:$J$110,Encaissements!$B68,[1]Factures!$Q$107:$Q$110,Encaissements!I$10)</f>
        <v>0</v>
      </c>
      <c r="J68" s="50">
        <f>SUMIFS([1]Factures!$X$107:$X$110,[1]Factures!$J$107:$J$110,Encaissements!$B68,[1]Factures!$Q$107:$Q$110,Encaissements!J$10)</f>
        <v>0</v>
      </c>
      <c r="K68" s="50">
        <f>SUMIFS([1]Factures!$X$107:$X$110,[1]Factures!$J$107:$J$110,Encaissements!$B68,[1]Factures!$Q$107:$Q$110,Encaissements!K$10)</f>
        <v>0</v>
      </c>
      <c r="L68" s="50">
        <f>SUMIFS([1]Factures!$X$107:$X$110,[1]Factures!$J$107:$J$110,Encaissements!$B68,[1]Factures!$Q$107:$Q$110,Encaissements!L$10)</f>
        <v>0</v>
      </c>
      <c r="M68" s="50">
        <f>SUMIFS([1]Factures!$X$107:$X$110,[1]Factures!$J$107:$J$110,Encaissements!$B68,[1]Factures!$Q$107:$Q$110,Encaissements!M$10)</f>
        <v>0</v>
      </c>
      <c r="N68" s="50">
        <f>SUMIFS([1]Factures!$X$107:$X$110,[1]Factures!$J$107:$J$110,Encaissements!$B68,[1]Factures!$Q$107:$Q$110,Encaissements!N$10)</f>
        <v>0</v>
      </c>
      <c r="O68" s="50">
        <f>SUMIFS([1]Factures!$X$107:$X$110,[1]Factures!$J$107:$J$110,Encaissements!$B68,[1]Factures!$Q$107:$Q$110,Encaissements!O$10)</f>
        <v>0</v>
      </c>
      <c r="P68" s="51">
        <f t="shared" si="2"/>
        <v>0</v>
      </c>
    </row>
    <row r="69" spans="1:16" x14ac:dyDescent="0.25">
      <c r="A69" s="47"/>
      <c r="B69" s="57"/>
      <c r="C69" s="54"/>
      <c r="D69" s="50">
        <f>SUMIFS([1]Factures!$X$107:$X$110,[1]Factures!$J$107:$J$110,Encaissements!$B69,[1]Factures!$Q$107:$Q$110,Encaissements!D$10)</f>
        <v>0</v>
      </c>
      <c r="E69" s="50">
        <f>SUMIFS([1]Factures!$X$107:$X$110,[1]Factures!$J$107:$J$110,Encaissements!$B69,[1]Factures!$Q$107:$Q$110,Encaissements!E$10)</f>
        <v>0</v>
      </c>
      <c r="F69" s="50">
        <f>SUMIFS([1]Factures!$X$107:$X$110,[1]Factures!$J$107:$J$110,Encaissements!$B69,[1]Factures!$Q$107:$Q$110,Encaissements!F$10)</f>
        <v>0</v>
      </c>
      <c r="G69" s="50">
        <f>SUMIFS([1]Factures!$X$107:$X$110,[1]Factures!$J$107:$J$110,Encaissements!$B69,[1]Factures!$Q$107:$Q$110,Encaissements!G$10)</f>
        <v>0</v>
      </c>
      <c r="H69" s="50">
        <f>SUMIFS([1]Factures!$X$107:$X$110,[1]Factures!$J$107:$J$110,Encaissements!$B69,[1]Factures!$Q$107:$Q$110,Encaissements!H$10)</f>
        <v>0</v>
      </c>
      <c r="I69" s="50">
        <f>SUMIFS([1]Factures!$X$107:$X$110,[1]Factures!$J$107:$J$110,Encaissements!$B69,[1]Factures!$Q$107:$Q$110,Encaissements!I$10)</f>
        <v>0</v>
      </c>
      <c r="J69" s="50">
        <f>SUMIFS([1]Factures!$X$107:$X$110,[1]Factures!$J$107:$J$110,Encaissements!$B69,[1]Factures!$Q$107:$Q$110,Encaissements!J$10)</f>
        <v>0</v>
      </c>
      <c r="K69" s="50">
        <f>SUMIFS([1]Factures!$X$107:$X$110,[1]Factures!$J$107:$J$110,Encaissements!$B69,[1]Factures!$Q$107:$Q$110,Encaissements!K$10)</f>
        <v>0</v>
      </c>
      <c r="L69" s="50">
        <f>SUMIFS([1]Factures!$X$107:$X$110,[1]Factures!$J$107:$J$110,Encaissements!$B69,[1]Factures!$Q$107:$Q$110,Encaissements!L$10)</f>
        <v>0</v>
      </c>
      <c r="M69" s="50">
        <f>SUMIFS([1]Factures!$X$107:$X$110,[1]Factures!$J$107:$J$110,Encaissements!$B69,[1]Factures!$Q$107:$Q$110,Encaissements!M$10)</f>
        <v>0</v>
      </c>
      <c r="N69" s="50">
        <f>SUMIFS([1]Factures!$X$107:$X$110,[1]Factures!$J$107:$J$110,Encaissements!$B69,[1]Factures!$Q$107:$Q$110,Encaissements!N$10)</f>
        <v>0</v>
      </c>
      <c r="O69" s="50">
        <f>SUMIFS([1]Factures!$X$107:$X$110,[1]Factures!$J$107:$J$110,Encaissements!$B69,[1]Factures!$Q$107:$Q$110,Encaissements!O$10)</f>
        <v>0</v>
      </c>
      <c r="P69" s="51">
        <f t="shared" si="2"/>
        <v>0</v>
      </c>
    </row>
    <row r="70" spans="1:16" x14ac:dyDescent="0.25">
      <c r="A70" s="47"/>
      <c r="B70" s="57"/>
      <c r="C70" s="54"/>
      <c r="D70" s="50">
        <f>SUMIFS([1]Factures!$X$107:$X$110,[1]Factures!$J$107:$J$110,Encaissements!$B70,[1]Factures!$Q$107:$Q$110,Encaissements!D$10)</f>
        <v>0</v>
      </c>
      <c r="E70" s="50">
        <f>SUMIFS([1]Factures!$X$107:$X$110,[1]Factures!$J$107:$J$110,Encaissements!$B70,[1]Factures!$Q$107:$Q$110,Encaissements!E$10)</f>
        <v>0</v>
      </c>
      <c r="F70" s="50">
        <f>SUMIFS([1]Factures!$X$107:$X$110,[1]Factures!$J$107:$J$110,Encaissements!$B70,[1]Factures!$Q$107:$Q$110,Encaissements!F$10)</f>
        <v>0</v>
      </c>
      <c r="G70" s="50">
        <f>SUMIFS([1]Factures!$X$107:$X$110,[1]Factures!$J$107:$J$110,Encaissements!$B70,[1]Factures!$Q$107:$Q$110,Encaissements!G$10)</f>
        <v>0</v>
      </c>
      <c r="H70" s="50">
        <f>SUMIFS([1]Factures!$X$107:$X$110,[1]Factures!$J$107:$J$110,Encaissements!$B70,[1]Factures!$Q$107:$Q$110,Encaissements!H$10)</f>
        <v>0</v>
      </c>
      <c r="I70" s="50">
        <f>SUMIFS([1]Factures!$X$107:$X$110,[1]Factures!$J$107:$J$110,Encaissements!$B70,[1]Factures!$Q$107:$Q$110,Encaissements!I$10)</f>
        <v>0</v>
      </c>
      <c r="J70" s="50">
        <f>SUMIFS([1]Factures!$X$107:$X$110,[1]Factures!$J$107:$J$110,Encaissements!$B70,[1]Factures!$Q$107:$Q$110,Encaissements!J$10)</f>
        <v>0</v>
      </c>
      <c r="K70" s="50">
        <f>SUMIFS([1]Factures!$X$107:$X$110,[1]Factures!$J$107:$J$110,Encaissements!$B70,[1]Factures!$Q$107:$Q$110,Encaissements!K$10)</f>
        <v>0</v>
      </c>
      <c r="L70" s="50">
        <f>SUMIFS([1]Factures!$X$107:$X$110,[1]Factures!$J$107:$J$110,Encaissements!$B70,[1]Factures!$Q$107:$Q$110,Encaissements!L$10)</f>
        <v>0</v>
      </c>
      <c r="M70" s="50">
        <f>SUMIFS([1]Factures!$X$107:$X$110,[1]Factures!$J$107:$J$110,Encaissements!$B70,[1]Factures!$Q$107:$Q$110,Encaissements!M$10)</f>
        <v>0</v>
      </c>
      <c r="N70" s="50">
        <f>SUMIFS([1]Factures!$X$107:$X$110,[1]Factures!$J$107:$J$110,Encaissements!$B70,[1]Factures!$Q$107:$Q$110,Encaissements!N$10)</f>
        <v>0</v>
      </c>
      <c r="O70" s="50">
        <f>SUMIFS([1]Factures!$X$107:$X$110,[1]Factures!$J$107:$J$110,Encaissements!$B70,[1]Factures!$Q$107:$Q$110,Encaissements!O$10)</f>
        <v>0</v>
      </c>
      <c r="P70" s="51">
        <f t="shared" si="2"/>
        <v>0</v>
      </c>
    </row>
    <row r="71" spans="1:16" x14ac:dyDescent="0.25">
      <c r="A71" s="47"/>
      <c r="B71" s="57"/>
      <c r="C71" s="54"/>
      <c r="D71" s="50">
        <f>SUMIFS([1]Factures!$X$107:$X$110,[1]Factures!$J$107:$J$110,Encaissements!$B71,[1]Factures!$Q$107:$Q$110,Encaissements!D$10)</f>
        <v>0</v>
      </c>
      <c r="E71" s="50">
        <f>SUMIFS([1]Factures!$X$107:$X$110,[1]Factures!$J$107:$J$110,Encaissements!$B71,[1]Factures!$Q$107:$Q$110,Encaissements!E$10)</f>
        <v>0</v>
      </c>
      <c r="F71" s="50">
        <f>SUMIFS([1]Factures!$X$107:$X$110,[1]Factures!$J$107:$J$110,Encaissements!$B71,[1]Factures!$Q$107:$Q$110,Encaissements!F$10)</f>
        <v>0</v>
      </c>
      <c r="G71" s="50">
        <f>SUMIFS([1]Factures!$X$107:$X$110,[1]Factures!$J$107:$J$110,Encaissements!$B71,[1]Factures!$Q$107:$Q$110,Encaissements!G$10)</f>
        <v>0</v>
      </c>
      <c r="H71" s="50">
        <f>SUMIFS([1]Factures!$X$107:$X$110,[1]Factures!$J$107:$J$110,Encaissements!$B71,[1]Factures!$Q$107:$Q$110,Encaissements!H$10)</f>
        <v>0</v>
      </c>
      <c r="I71" s="50">
        <f>SUMIFS([1]Factures!$X$107:$X$110,[1]Factures!$J$107:$J$110,Encaissements!$B71,[1]Factures!$Q$107:$Q$110,Encaissements!I$10)</f>
        <v>0</v>
      </c>
      <c r="J71" s="50">
        <f>SUMIFS([1]Factures!$X$107:$X$110,[1]Factures!$J$107:$J$110,Encaissements!$B71,[1]Factures!$Q$107:$Q$110,Encaissements!J$10)</f>
        <v>0</v>
      </c>
      <c r="K71" s="50">
        <f>SUMIFS([1]Factures!$X$107:$X$110,[1]Factures!$J$107:$J$110,Encaissements!$B71,[1]Factures!$Q$107:$Q$110,Encaissements!K$10)</f>
        <v>0</v>
      </c>
      <c r="L71" s="50">
        <f>SUMIFS([1]Factures!$X$107:$X$110,[1]Factures!$J$107:$J$110,Encaissements!$B71,[1]Factures!$Q$107:$Q$110,Encaissements!L$10)</f>
        <v>0</v>
      </c>
      <c r="M71" s="50">
        <f>SUMIFS([1]Factures!$X$107:$X$110,[1]Factures!$J$107:$J$110,Encaissements!$B71,[1]Factures!$Q$107:$Q$110,Encaissements!M$10)</f>
        <v>0</v>
      </c>
      <c r="N71" s="50">
        <f>SUMIFS([1]Factures!$X$107:$X$110,[1]Factures!$J$107:$J$110,Encaissements!$B71,[1]Factures!$Q$107:$Q$110,Encaissements!N$10)</f>
        <v>0</v>
      </c>
      <c r="O71" s="50">
        <f>SUMIFS([1]Factures!$X$107:$X$110,[1]Factures!$J$107:$J$110,Encaissements!$B71,[1]Factures!$Q$107:$Q$110,Encaissements!O$10)</f>
        <v>0</v>
      </c>
      <c r="P71" s="51">
        <f t="shared" si="2"/>
        <v>0</v>
      </c>
    </row>
    <row r="72" spans="1:16" x14ac:dyDescent="0.25">
      <c r="A72" s="47"/>
      <c r="B72" s="57"/>
      <c r="C72" s="54"/>
      <c r="D72" s="50">
        <f>SUMIFS([1]Factures!$X$107:$X$110,[1]Factures!$J$107:$J$110,Encaissements!$B72,[1]Factures!$Q$107:$Q$110,Encaissements!D$10)</f>
        <v>0</v>
      </c>
      <c r="E72" s="50">
        <f>SUMIFS([1]Factures!$X$107:$X$110,[1]Factures!$J$107:$J$110,Encaissements!$B72,[1]Factures!$Q$107:$Q$110,Encaissements!E$10)</f>
        <v>0</v>
      </c>
      <c r="F72" s="50">
        <f>SUMIFS([1]Factures!$X$107:$X$110,[1]Factures!$J$107:$J$110,Encaissements!$B72,[1]Factures!$Q$107:$Q$110,Encaissements!F$10)</f>
        <v>0</v>
      </c>
      <c r="G72" s="50">
        <f>SUMIFS([1]Factures!$X$107:$X$110,[1]Factures!$J$107:$J$110,Encaissements!$B72,[1]Factures!$Q$107:$Q$110,Encaissements!G$10)</f>
        <v>0</v>
      </c>
      <c r="H72" s="50">
        <f>SUMIFS([1]Factures!$X$107:$X$110,[1]Factures!$J$107:$J$110,Encaissements!$B72,[1]Factures!$Q$107:$Q$110,Encaissements!H$10)</f>
        <v>0</v>
      </c>
      <c r="I72" s="50">
        <f>SUMIFS([1]Factures!$X$107:$X$110,[1]Factures!$J$107:$J$110,Encaissements!$B72,[1]Factures!$Q$107:$Q$110,Encaissements!I$10)</f>
        <v>0</v>
      </c>
      <c r="J72" s="50">
        <f>SUMIFS([1]Factures!$X$107:$X$110,[1]Factures!$J$107:$J$110,Encaissements!$B72,[1]Factures!$Q$107:$Q$110,Encaissements!J$10)</f>
        <v>0</v>
      </c>
      <c r="K72" s="50">
        <f>SUMIFS([1]Factures!$X$107:$X$110,[1]Factures!$J$107:$J$110,Encaissements!$B72,[1]Factures!$Q$107:$Q$110,Encaissements!K$10)</f>
        <v>0</v>
      </c>
      <c r="L72" s="50">
        <f>SUMIFS([1]Factures!$X$107:$X$110,[1]Factures!$J$107:$J$110,Encaissements!$B72,[1]Factures!$Q$107:$Q$110,Encaissements!L$10)</f>
        <v>0</v>
      </c>
      <c r="M72" s="50">
        <f>SUMIFS([1]Factures!$X$107:$X$110,[1]Factures!$J$107:$J$110,Encaissements!$B72,[1]Factures!$Q$107:$Q$110,Encaissements!M$10)</f>
        <v>0</v>
      </c>
      <c r="N72" s="50">
        <f>SUMIFS([1]Factures!$X$107:$X$110,[1]Factures!$J$107:$J$110,Encaissements!$B72,[1]Factures!$Q$107:$Q$110,Encaissements!N$10)</f>
        <v>0</v>
      </c>
      <c r="O72" s="50">
        <f>SUMIFS([1]Factures!$X$107:$X$110,[1]Factures!$J$107:$J$110,Encaissements!$B72,[1]Factures!$Q$107:$Q$110,Encaissements!O$10)</f>
        <v>0</v>
      </c>
      <c r="P72" s="51">
        <f t="shared" si="2"/>
        <v>0</v>
      </c>
    </row>
    <row r="73" spans="1:16" x14ac:dyDescent="0.25">
      <c r="A73" s="47"/>
      <c r="B73" s="57"/>
      <c r="C73" s="54"/>
      <c r="D73" s="50">
        <f>SUMIFS([1]Factures!$X$107:$X$110,[1]Factures!$J$107:$J$110,Encaissements!$B73,[1]Factures!$Q$107:$Q$110,Encaissements!D$10)</f>
        <v>0</v>
      </c>
      <c r="E73" s="50">
        <f>SUMIFS([1]Factures!$X$107:$X$110,[1]Factures!$J$107:$J$110,Encaissements!$B73,[1]Factures!$Q$107:$Q$110,Encaissements!E$10)</f>
        <v>0</v>
      </c>
      <c r="F73" s="50">
        <f>SUMIFS([1]Factures!$X$107:$X$110,[1]Factures!$J$107:$J$110,Encaissements!$B73,[1]Factures!$Q$107:$Q$110,Encaissements!F$10)</f>
        <v>0</v>
      </c>
      <c r="G73" s="50">
        <f>SUMIFS([1]Factures!$X$107:$X$110,[1]Factures!$J$107:$J$110,Encaissements!$B73,[1]Factures!$Q$107:$Q$110,Encaissements!G$10)</f>
        <v>0</v>
      </c>
      <c r="H73" s="50">
        <f>SUMIFS([1]Factures!$X$107:$X$110,[1]Factures!$J$107:$J$110,Encaissements!$B73,[1]Factures!$Q$107:$Q$110,Encaissements!H$10)</f>
        <v>0</v>
      </c>
      <c r="I73" s="50">
        <f>SUMIFS([1]Factures!$X$107:$X$110,[1]Factures!$J$107:$J$110,Encaissements!$B73,[1]Factures!$Q$107:$Q$110,Encaissements!I$10)</f>
        <v>0</v>
      </c>
      <c r="J73" s="50">
        <f>SUMIFS([1]Factures!$X$107:$X$110,[1]Factures!$J$107:$J$110,Encaissements!$B73,[1]Factures!$Q$107:$Q$110,Encaissements!J$10)</f>
        <v>0</v>
      </c>
      <c r="K73" s="50">
        <f>SUMIFS([1]Factures!$X$107:$X$110,[1]Factures!$J$107:$J$110,Encaissements!$B73,[1]Factures!$Q$107:$Q$110,Encaissements!K$10)</f>
        <v>0</v>
      </c>
      <c r="L73" s="50">
        <f>SUMIFS([1]Factures!$X$107:$X$110,[1]Factures!$J$107:$J$110,Encaissements!$B73,[1]Factures!$Q$107:$Q$110,Encaissements!L$10)</f>
        <v>0</v>
      </c>
      <c r="M73" s="50">
        <f>SUMIFS([1]Factures!$X$107:$X$110,[1]Factures!$J$107:$J$110,Encaissements!$B73,[1]Factures!$Q$107:$Q$110,Encaissements!M$10)</f>
        <v>0</v>
      </c>
      <c r="N73" s="50">
        <f>SUMIFS([1]Factures!$X$107:$X$110,[1]Factures!$J$107:$J$110,Encaissements!$B73,[1]Factures!$Q$107:$Q$110,Encaissements!N$10)</f>
        <v>0</v>
      </c>
      <c r="O73" s="50">
        <f>SUMIFS([1]Factures!$X$107:$X$110,[1]Factures!$J$107:$J$110,Encaissements!$B73,[1]Factures!$Q$107:$Q$110,Encaissements!O$10)</f>
        <v>0</v>
      </c>
      <c r="P73" s="51">
        <f t="shared" si="2"/>
        <v>0</v>
      </c>
    </row>
    <row r="74" spans="1:16" x14ac:dyDescent="0.25">
      <c r="A74" s="47"/>
      <c r="B74" s="57"/>
      <c r="C74" s="54"/>
      <c r="D74" s="50">
        <f>SUMIFS([1]Factures!$X$107:$X$110,[1]Factures!$J$107:$J$110,Encaissements!$B74,[1]Factures!$Q$107:$Q$110,Encaissements!D$10)</f>
        <v>0</v>
      </c>
      <c r="E74" s="50">
        <f>SUMIFS([1]Factures!$X$107:$X$110,[1]Factures!$J$107:$J$110,Encaissements!$B74,[1]Factures!$Q$107:$Q$110,Encaissements!E$10)</f>
        <v>0</v>
      </c>
      <c r="F74" s="50">
        <f>SUMIFS([1]Factures!$X$107:$X$110,[1]Factures!$J$107:$J$110,Encaissements!$B74,[1]Factures!$Q$107:$Q$110,Encaissements!F$10)</f>
        <v>0</v>
      </c>
      <c r="G74" s="50">
        <f>SUMIFS([1]Factures!$X$107:$X$110,[1]Factures!$J$107:$J$110,Encaissements!$B74,[1]Factures!$Q$107:$Q$110,Encaissements!G$10)</f>
        <v>0</v>
      </c>
      <c r="H74" s="50">
        <f>SUMIFS([1]Factures!$X$107:$X$110,[1]Factures!$J$107:$J$110,Encaissements!$B74,[1]Factures!$Q$107:$Q$110,Encaissements!H$10)</f>
        <v>0</v>
      </c>
      <c r="I74" s="50">
        <f>SUMIFS([1]Factures!$X$107:$X$110,[1]Factures!$J$107:$J$110,Encaissements!$B74,[1]Factures!$Q$107:$Q$110,Encaissements!I$10)</f>
        <v>0</v>
      </c>
      <c r="J74" s="50">
        <f>SUMIFS([1]Factures!$X$107:$X$110,[1]Factures!$J$107:$J$110,Encaissements!$B74,[1]Factures!$Q$107:$Q$110,Encaissements!J$10)</f>
        <v>0</v>
      </c>
      <c r="K74" s="50">
        <f>SUMIFS([1]Factures!$X$107:$X$110,[1]Factures!$J$107:$J$110,Encaissements!$B74,[1]Factures!$Q$107:$Q$110,Encaissements!K$10)</f>
        <v>0</v>
      </c>
      <c r="L74" s="50">
        <f>SUMIFS([1]Factures!$X$107:$X$110,[1]Factures!$J$107:$J$110,Encaissements!$B74,[1]Factures!$Q$107:$Q$110,Encaissements!L$10)</f>
        <v>0</v>
      </c>
      <c r="M74" s="50">
        <f>SUMIFS([1]Factures!$X$107:$X$110,[1]Factures!$J$107:$J$110,Encaissements!$B74,[1]Factures!$Q$107:$Q$110,Encaissements!M$10)</f>
        <v>0</v>
      </c>
      <c r="N74" s="50">
        <f>SUMIFS([1]Factures!$X$107:$X$110,[1]Factures!$J$107:$J$110,Encaissements!$B74,[1]Factures!$Q$107:$Q$110,Encaissements!N$10)</f>
        <v>0</v>
      </c>
      <c r="O74" s="50">
        <f>SUMIFS([1]Factures!$X$107:$X$110,[1]Factures!$J$107:$J$110,Encaissements!$B74,[1]Factures!$Q$107:$Q$110,Encaissements!O$10)</f>
        <v>0</v>
      </c>
      <c r="P74" s="51">
        <f t="shared" si="2"/>
        <v>0</v>
      </c>
    </row>
    <row r="75" spans="1:16" x14ac:dyDescent="0.25">
      <c r="A75" s="47"/>
      <c r="B75" s="57"/>
      <c r="C75" s="54"/>
      <c r="D75" s="50">
        <f>SUMIFS([1]Factures!$X$107:$X$110,[1]Factures!$J$107:$J$110,Encaissements!$B75,[1]Factures!$Q$107:$Q$110,Encaissements!D$10)</f>
        <v>0</v>
      </c>
      <c r="E75" s="50">
        <f>SUMIFS([1]Factures!$X$107:$X$110,[1]Factures!$J$107:$J$110,Encaissements!$B75,[1]Factures!$Q$107:$Q$110,Encaissements!E$10)</f>
        <v>0</v>
      </c>
      <c r="F75" s="50">
        <f>SUMIFS([1]Factures!$X$107:$X$110,[1]Factures!$J$107:$J$110,Encaissements!$B75,[1]Factures!$Q$107:$Q$110,Encaissements!F$10)</f>
        <v>0</v>
      </c>
      <c r="G75" s="50">
        <f>SUMIFS([1]Factures!$X$107:$X$110,[1]Factures!$J$107:$J$110,Encaissements!$B75,[1]Factures!$Q$107:$Q$110,Encaissements!G$10)</f>
        <v>0</v>
      </c>
      <c r="H75" s="50">
        <f>SUMIFS([1]Factures!$X$107:$X$110,[1]Factures!$J$107:$J$110,Encaissements!$B75,[1]Factures!$Q$107:$Q$110,Encaissements!H$10)</f>
        <v>0</v>
      </c>
      <c r="I75" s="50">
        <f>SUMIFS([1]Factures!$X$107:$X$110,[1]Factures!$J$107:$J$110,Encaissements!$B75,[1]Factures!$Q$107:$Q$110,Encaissements!I$10)</f>
        <v>0</v>
      </c>
      <c r="J75" s="50">
        <f>SUMIFS([1]Factures!$X$107:$X$110,[1]Factures!$J$107:$J$110,Encaissements!$B75,[1]Factures!$Q$107:$Q$110,Encaissements!J$10)</f>
        <v>0</v>
      </c>
      <c r="K75" s="50">
        <f>SUMIFS([1]Factures!$X$107:$X$110,[1]Factures!$J$107:$J$110,Encaissements!$B75,[1]Factures!$Q$107:$Q$110,Encaissements!K$10)</f>
        <v>0</v>
      </c>
      <c r="L75" s="50">
        <f>SUMIFS([1]Factures!$X$107:$X$110,[1]Factures!$J$107:$J$110,Encaissements!$B75,[1]Factures!$Q$107:$Q$110,Encaissements!L$10)</f>
        <v>0</v>
      </c>
      <c r="M75" s="50">
        <f>SUMIFS([1]Factures!$X$107:$X$110,[1]Factures!$J$107:$J$110,Encaissements!$B75,[1]Factures!$Q$107:$Q$110,Encaissements!M$10)</f>
        <v>0</v>
      </c>
      <c r="N75" s="50">
        <f>SUMIFS([1]Factures!$X$107:$X$110,[1]Factures!$J$107:$J$110,Encaissements!$B75,[1]Factures!$Q$107:$Q$110,Encaissements!N$10)</f>
        <v>0</v>
      </c>
      <c r="O75" s="50">
        <f>SUMIFS([1]Factures!$X$107:$X$110,[1]Factures!$J$107:$J$110,Encaissements!$B75,[1]Factures!$Q$107:$Q$110,Encaissements!O$10)</f>
        <v>0</v>
      </c>
      <c r="P75" s="51">
        <f t="shared" si="2"/>
        <v>0</v>
      </c>
    </row>
    <row r="76" spans="1:16" x14ac:dyDescent="0.25">
      <c r="A76" s="47"/>
      <c r="B76" s="57"/>
      <c r="C76" s="54"/>
      <c r="D76" s="50">
        <f>SUMIFS([1]Factures!$X$107:$X$110,[1]Factures!$J$107:$J$110,Encaissements!$B76,[1]Factures!$Q$107:$Q$110,Encaissements!D$10)</f>
        <v>0</v>
      </c>
      <c r="E76" s="50">
        <f>SUMIFS([1]Factures!$X$107:$X$110,[1]Factures!$J$107:$J$110,Encaissements!$B76,[1]Factures!$Q$107:$Q$110,Encaissements!E$10)</f>
        <v>0</v>
      </c>
      <c r="F76" s="50">
        <f>SUMIFS([1]Factures!$X$107:$X$110,[1]Factures!$J$107:$J$110,Encaissements!$B76,[1]Factures!$Q$107:$Q$110,Encaissements!F$10)</f>
        <v>0</v>
      </c>
      <c r="G76" s="50">
        <f>SUMIFS([1]Factures!$X$107:$X$110,[1]Factures!$J$107:$J$110,Encaissements!$B76,[1]Factures!$Q$107:$Q$110,Encaissements!G$10)</f>
        <v>0</v>
      </c>
      <c r="H76" s="50">
        <f>SUMIFS([1]Factures!$X$107:$X$110,[1]Factures!$J$107:$J$110,Encaissements!$B76,[1]Factures!$Q$107:$Q$110,Encaissements!H$10)</f>
        <v>0</v>
      </c>
      <c r="I76" s="50">
        <f>SUMIFS([1]Factures!$X$107:$X$110,[1]Factures!$J$107:$J$110,Encaissements!$B76,[1]Factures!$Q$107:$Q$110,Encaissements!I$10)</f>
        <v>0</v>
      </c>
      <c r="J76" s="50">
        <f>SUMIFS([1]Factures!$X$107:$X$110,[1]Factures!$J$107:$J$110,Encaissements!$B76,[1]Factures!$Q$107:$Q$110,Encaissements!J$10)</f>
        <v>0</v>
      </c>
      <c r="K76" s="50">
        <f>SUMIFS([1]Factures!$X$107:$X$110,[1]Factures!$J$107:$J$110,Encaissements!$B76,[1]Factures!$Q$107:$Q$110,Encaissements!K$10)</f>
        <v>0</v>
      </c>
      <c r="L76" s="50">
        <f>SUMIFS([1]Factures!$X$107:$X$110,[1]Factures!$J$107:$J$110,Encaissements!$B76,[1]Factures!$Q$107:$Q$110,Encaissements!L$10)</f>
        <v>0</v>
      </c>
      <c r="M76" s="50">
        <f>SUMIFS([1]Factures!$X$107:$X$110,[1]Factures!$J$107:$J$110,Encaissements!$B76,[1]Factures!$Q$107:$Q$110,Encaissements!M$10)</f>
        <v>0</v>
      </c>
      <c r="N76" s="50">
        <f>SUMIFS([1]Factures!$X$107:$X$110,[1]Factures!$J$107:$J$110,Encaissements!$B76,[1]Factures!$Q$107:$Q$110,Encaissements!N$10)</f>
        <v>0</v>
      </c>
      <c r="O76" s="50">
        <f>SUMIFS([1]Factures!$X$107:$X$110,[1]Factures!$J$107:$J$110,Encaissements!$B76,[1]Factures!$Q$107:$Q$110,Encaissements!O$10)</f>
        <v>0</v>
      </c>
      <c r="P76" s="51">
        <f t="shared" ref="P76:P89" si="3">SUM(C76:O76)</f>
        <v>0</v>
      </c>
    </row>
    <row r="77" spans="1:16" x14ac:dyDescent="0.25">
      <c r="A77" s="47"/>
      <c r="B77" s="57"/>
      <c r="C77" s="54"/>
      <c r="D77" s="50">
        <f>SUMIFS([1]Factures!$X$107:$X$110,[1]Factures!$J$107:$J$110,Encaissements!$B77,[1]Factures!$Q$107:$Q$110,Encaissements!D$10)</f>
        <v>0</v>
      </c>
      <c r="E77" s="50">
        <f>SUMIFS([1]Factures!$X$107:$X$110,[1]Factures!$J$107:$J$110,Encaissements!$B77,[1]Factures!$Q$107:$Q$110,Encaissements!E$10)</f>
        <v>0</v>
      </c>
      <c r="F77" s="50">
        <f>SUMIFS([1]Factures!$X$107:$X$110,[1]Factures!$J$107:$J$110,Encaissements!$B77,[1]Factures!$Q$107:$Q$110,Encaissements!F$10)</f>
        <v>0</v>
      </c>
      <c r="G77" s="50">
        <f>SUMIFS([1]Factures!$X$107:$X$110,[1]Factures!$J$107:$J$110,Encaissements!$B77,[1]Factures!$Q$107:$Q$110,Encaissements!G$10)</f>
        <v>0</v>
      </c>
      <c r="H77" s="50">
        <f>SUMIFS([1]Factures!$X$107:$X$110,[1]Factures!$J$107:$J$110,Encaissements!$B77,[1]Factures!$Q$107:$Q$110,Encaissements!H$10)</f>
        <v>0</v>
      </c>
      <c r="I77" s="50">
        <f>SUMIFS([1]Factures!$X$107:$X$110,[1]Factures!$J$107:$J$110,Encaissements!$B77,[1]Factures!$Q$107:$Q$110,Encaissements!I$10)</f>
        <v>0</v>
      </c>
      <c r="J77" s="50">
        <f>SUMIFS([1]Factures!$X$107:$X$110,[1]Factures!$J$107:$J$110,Encaissements!$B77,[1]Factures!$Q$107:$Q$110,Encaissements!J$10)</f>
        <v>0</v>
      </c>
      <c r="K77" s="50">
        <f>SUMIFS([1]Factures!$X$107:$X$110,[1]Factures!$J$107:$J$110,Encaissements!$B77,[1]Factures!$Q$107:$Q$110,Encaissements!K$10)</f>
        <v>0</v>
      </c>
      <c r="L77" s="50">
        <f>SUMIFS([1]Factures!$X$107:$X$110,[1]Factures!$J$107:$J$110,Encaissements!$B77,[1]Factures!$Q$107:$Q$110,Encaissements!L$10)</f>
        <v>0</v>
      </c>
      <c r="M77" s="50">
        <f>SUMIFS([1]Factures!$X$107:$X$110,[1]Factures!$J$107:$J$110,Encaissements!$B77,[1]Factures!$Q$107:$Q$110,Encaissements!M$10)</f>
        <v>0</v>
      </c>
      <c r="N77" s="50">
        <f>SUMIFS([1]Factures!$X$107:$X$110,[1]Factures!$J$107:$J$110,Encaissements!$B77,[1]Factures!$Q$107:$Q$110,Encaissements!N$10)</f>
        <v>0</v>
      </c>
      <c r="O77" s="50">
        <f>SUMIFS([1]Factures!$X$107:$X$110,[1]Factures!$J$107:$J$110,Encaissements!$B77,[1]Factures!$Q$107:$Q$110,Encaissements!O$10)</f>
        <v>0</v>
      </c>
      <c r="P77" s="51">
        <f t="shared" si="3"/>
        <v>0</v>
      </c>
    </row>
    <row r="78" spans="1:16" x14ac:dyDescent="0.25">
      <c r="A78" s="47"/>
      <c r="B78" s="57"/>
      <c r="C78" s="54"/>
      <c r="D78" s="50">
        <f>SUMIFS([1]Factures!$X$107:$X$110,[1]Factures!$J$107:$J$110,Encaissements!$B78,[1]Factures!$Q$107:$Q$110,Encaissements!D$10)</f>
        <v>0</v>
      </c>
      <c r="E78" s="50">
        <f>SUMIFS([1]Factures!$X$107:$X$110,[1]Factures!$J$107:$J$110,Encaissements!$B78,[1]Factures!$Q$107:$Q$110,Encaissements!E$10)</f>
        <v>0</v>
      </c>
      <c r="F78" s="50">
        <f>SUMIFS([1]Factures!$X$107:$X$110,[1]Factures!$J$107:$J$110,Encaissements!$B78,[1]Factures!$Q$107:$Q$110,Encaissements!F$10)</f>
        <v>0</v>
      </c>
      <c r="G78" s="50">
        <f>SUMIFS([1]Factures!$X$107:$X$110,[1]Factures!$J$107:$J$110,Encaissements!$B78,[1]Factures!$Q$107:$Q$110,Encaissements!G$10)</f>
        <v>0</v>
      </c>
      <c r="H78" s="50">
        <f>SUMIFS([1]Factures!$X$107:$X$110,[1]Factures!$J$107:$J$110,Encaissements!$B78,[1]Factures!$Q$107:$Q$110,Encaissements!H$10)</f>
        <v>0</v>
      </c>
      <c r="I78" s="50">
        <f>SUMIFS([1]Factures!$X$107:$X$110,[1]Factures!$J$107:$J$110,Encaissements!$B78,[1]Factures!$Q$107:$Q$110,Encaissements!I$10)</f>
        <v>0</v>
      </c>
      <c r="J78" s="50">
        <f>SUMIFS([1]Factures!$X$107:$X$110,[1]Factures!$J$107:$J$110,Encaissements!$B78,[1]Factures!$Q$107:$Q$110,Encaissements!J$10)</f>
        <v>0</v>
      </c>
      <c r="K78" s="50">
        <f>SUMIFS([1]Factures!$X$107:$X$110,[1]Factures!$J$107:$J$110,Encaissements!$B78,[1]Factures!$Q$107:$Q$110,Encaissements!K$10)</f>
        <v>0</v>
      </c>
      <c r="L78" s="50">
        <f>SUMIFS([1]Factures!$X$107:$X$110,[1]Factures!$J$107:$J$110,Encaissements!$B78,[1]Factures!$Q$107:$Q$110,Encaissements!L$10)</f>
        <v>0</v>
      </c>
      <c r="M78" s="50">
        <f>SUMIFS([1]Factures!$X$107:$X$110,[1]Factures!$J$107:$J$110,Encaissements!$B78,[1]Factures!$Q$107:$Q$110,Encaissements!M$10)</f>
        <v>0</v>
      </c>
      <c r="N78" s="50">
        <f>SUMIFS([1]Factures!$X$107:$X$110,[1]Factures!$J$107:$J$110,Encaissements!$B78,[1]Factures!$Q$107:$Q$110,Encaissements!N$10)</f>
        <v>0</v>
      </c>
      <c r="O78" s="50">
        <f>SUMIFS([1]Factures!$X$107:$X$110,[1]Factures!$J$107:$J$110,Encaissements!$B78,[1]Factures!$Q$107:$Q$110,Encaissements!O$10)</f>
        <v>0</v>
      </c>
      <c r="P78" s="51">
        <f t="shared" si="3"/>
        <v>0</v>
      </c>
    </row>
    <row r="79" spans="1:16" x14ac:dyDescent="0.25">
      <c r="A79" s="47"/>
      <c r="B79" s="57"/>
      <c r="C79" s="54"/>
      <c r="D79" s="50">
        <f>SUMIFS([1]Factures!$X$107:$X$110,[1]Factures!$J$107:$J$110,Encaissements!$B79,[1]Factures!$Q$107:$Q$110,Encaissements!D$10)</f>
        <v>0</v>
      </c>
      <c r="E79" s="50">
        <f>SUMIFS([1]Factures!$X$107:$X$110,[1]Factures!$J$107:$J$110,Encaissements!$B79,[1]Factures!$Q$107:$Q$110,Encaissements!E$10)</f>
        <v>0</v>
      </c>
      <c r="F79" s="50">
        <f>SUMIFS([1]Factures!$X$107:$X$110,[1]Factures!$J$107:$J$110,Encaissements!$B79,[1]Factures!$Q$107:$Q$110,Encaissements!F$10)</f>
        <v>0</v>
      </c>
      <c r="G79" s="50">
        <f>SUMIFS([1]Factures!$X$107:$X$110,[1]Factures!$J$107:$J$110,Encaissements!$B79,[1]Factures!$Q$107:$Q$110,Encaissements!G$10)</f>
        <v>0</v>
      </c>
      <c r="H79" s="50">
        <f>SUMIFS([1]Factures!$X$107:$X$110,[1]Factures!$J$107:$J$110,Encaissements!$B79,[1]Factures!$Q$107:$Q$110,Encaissements!H$10)</f>
        <v>0</v>
      </c>
      <c r="I79" s="50">
        <f>SUMIFS([1]Factures!$X$107:$X$110,[1]Factures!$J$107:$J$110,Encaissements!$B79,[1]Factures!$Q$107:$Q$110,Encaissements!I$10)</f>
        <v>0</v>
      </c>
      <c r="J79" s="50">
        <f>SUMIFS([1]Factures!$X$107:$X$110,[1]Factures!$J$107:$J$110,Encaissements!$B79,[1]Factures!$Q$107:$Q$110,Encaissements!J$10)</f>
        <v>0</v>
      </c>
      <c r="K79" s="50">
        <f>SUMIFS([1]Factures!$X$107:$X$110,[1]Factures!$J$107:$J$110,Encaissements!$B79,[1]Factures!$Q$107:$Q$110,Encaissements!K$10)</f>
        <v>0</v>
      </c>
      <c r="L79" s="50">
        <f>SUMIFS([1]Factures!$X$107:$X$110,[1]Factures!$J$107:$J$110,Encaissements!$B79,[1]Factures!$Q$107:$Q$110,Encaissements!L$10)</f>
        <v>0</v>
      </c>
      <c r="M79" s="50">
        <f>SUMIFS([1]Factures!$X$107:$X$110,[1]Factures!$J$107:$J$110,Encaissements!$B79,[1]Factures!$Q$107:$Q$110,Encaissements!M$10)</f>
        <v>0</v>
      </c>
      <c r="N79" s="50">
        <f>SUMIFS([1]Factures!$X$107:$X$110,[1]Factures!$J$107:$J$110,Encaissements!$B79,[1]Factures!$Q$107:$Q$110,Encaissements!N$10)</f>
        <v>0</v>
      </c>
      <c r="O79" s="50">
        <f>SUMIFS([1]Factures!$X$107:$X$110,[1]Factures!$J$107:$J$110,Encaissements!$B79,[1]Factures!$Q$107:$Q$110,Encaissements!O$10)</f>
        <v>0</v>
      </c>
      <c r="P79" s="51">
        <f t="shared" si="3"/>
        <v>0</v>
      </c>
    </row>
    <row r="80" spans="1:16" x14ac:dyDescent="0.25">
      <c r="A80" s="47"/>
      <c r="B80" s="57"/>
      <c r="C80" s="54"/>
      <c r="D80" s="50">
        <f>SUMIFS([1]Factures!$X$107:$X$110,[1]Factures!$J$107:$J$110,Encaissements!$B80,[1]Factures!$Q$107:$Q$110,Encaissements!D$10)</f>
        <v>0</v>
      </c>
      <c r="E80" s="50">
        <f>SUMIFS([1]Factures!$X$107:$X$110,[1]Factures!$J$107:$J$110,Encaissements!$B80,[1]Factures!$Q$107:$Q$110,Encaissements!E$10)</f>
        <v>0</v>
      </c>
      <c r="F80" s="50">
        <f>SUMIFS([1]Factures!$X$107:$X$110,[1]Factures!$J$107:$J$110,Encaissements!$B80,[1]Factures!$Q$107:$Q$110,Encaissements!F$10)</f>
        <v>0</v>
      </c>
      <c r="G80" s="50">
        <f>SUMIFS([1]Factures!$X$107:$X$110,[1]Factures!$J$107:$J$110,Encaissements!$B80,[1]Factures!$Q$107:$Q$110,Encaissements!G$10)</f>
        <v>0</v>
      </c>
      <c r="H80" s="50">
        <f>SUMIFS([1]Factures!$X$107:$X$110,[1]Factures!$J$107:$J$110,Encaissements!$B80,[1]Factures!$Q$107:$Q$110,Encaissements!H$10)</f>
        <v>0</v>
      </c>
      <c r="I80" s="50">
        <f>SUMIFS([1]Factures!$X$107:$X$110,[1]Factures!$J$107:$J$110,Encaissements!$B80,[1]Factures!$Q$107:$Q$110,Encaissements!I$10)</f>
        <v>0</v>
      </c>
      <c r="J80" s="50">
        <f>SUMIFS([1]Factures!$X$107:$X$110,[1]Factures!$J$107:$J$110,Encaissements!$B80,[1]Factures!$Q$107:$Q$110,Encaissements!J$10)</f>
        <v>0</v>
      </c>
      <c r="K80" s="50">
        <f>SUMIFS([1]Factures!$X$107:$X$110,[1]Factures!$J$107:$J$110,Encaissements!$B80,[1]Factures!$Q$107:$Q$110,Encaissements!K$10)</f>
        <v>0</v>
      </c>
      <c r="L80" s="50">
        <f>SUMIFS([1]Factures!$X$107:$X$110,[1]Factures!$J$107:$J$110,Encaissements!$B80,[1]Factures!$Q$107:$Q$110,Encaissements!L$10)</f>
        <v>0</v>
      </c>
      <c r="M80" s="50">
        <f>SUMIFS([1]Factures!$X$107:$X$110,[1]Factures!$J$107:$J$110,Encaissements!$B80,[1]Factures!$Q$107:$Q$110,Encaissements!M$10)</f>
        <v>0</v>
      </c>
      <c r="N80" s="50">
        <f>SUMIFS([1]Factures!$X$107:$X$110,[1]Factures!$J$107:$J$110,Encaissements!$B80,[1]Factures!$Q$107:$Q$110,Encaissements!N$10)</f>
        <v>0</v>
      </c>
      <c r="O80" s="50">
        <f>SUMIFS([1]Factures!$X$107:$X$110,[1]Factures!$J$107:$J$110,Encaissements!$B80,[1]Factures!$Q$107:$Q$110,Encaissements!O$10)</f>
        <v>0</v>
      </c>
      <c r="P80" s="51">
        <f t="shared" si="3"/>
        <v>0</v>
      </c>
    </row>
    <row r="81" spans="1:16" x14ac:dyDescent="0.25">
      <c r="A81" s="47"/>
      <c r="B81" s="57"/>
      <c r="C81" s="54"/>
      <c r="D81" s="50">
        <f>SUMIFS([1]Factures!$X$107:$X$110,[1]Factures!$J$107:$J$110,Encaissements!$B81,[1]Factures!$Q$107:$Q$110,Encaissements!D$10)</f>
        <v>0</v>
      </c>
      <c r="E81" s="50">
        <f>SUMIFS([1]Factures!$X$107:$X$110,[1]Factures!$J$107:$J$110,Encaissements!$B81,[1]Factures!$Q$107:$Q$110,Encaissements!E$10)</f>
        <v>0</v>
      </c>
      <c r="F81" s="50">
        <f>SUMIFS([1]Factures!$X$107:$X$110,[1]Factures!$J$107:$J$110,Encaissements!$B81,[1]Factures!$Q$107:$Q$110,Encaissements!F$10)</f>
        <v>0</v>
      </c>
      <c r="G81" s="50">
        <f>SUMIFS([1]Factures!$X$107:$X$110,[1]Factures!$J$107:$J$110,Encaissements!$B81,[1]Factures!$Q$107:$Q$110,Encaissements!G$10)</f>
        <v>0</v>
      </c>
      <c r="H81" s="50">
        <f>SUMIFS([1]Factures!$X$107:$X$110,[1]Factures!$J$107:$J$110,Encaissements!$B81,[1]Factures!$Q$107:$Q$110,Encaissements!H$10)</f>
        <v>0</v>
      </c>
      <c r="I81" s="50">
        <f>SUMIFS([1]Factures!$X$107:$X$110,[1]Factures!$J$107:$J$110,Encaissements!$B81,[1]Factures!$Q$107:$Q$110,Encaissements!I$10)</f>
        <v>0</v>
      </c>
      <c r="J81" s="50">
        <f>SUMIFS([1]Factures!$X$107:$X$110,[1]Factures!$J$107:$J$110,Encaissements!$B81,[1]Factures!$Q$107:$Q$110,Encaissements!J$10)</f>
        <v>0</v>
      </c>
      <c r="K81" s="50">
        <f>SUMIFS([1]Factures!$X$107:$X$110,[1]Factures!$J$107:$J$110,Encaissements!$B81,[1]Factures!$Q$107:$Q$110,Encaissements!K$10)</f>
        <v>0</v>
      </c>
      <c r="L81" s="50">
        <f>SUMIFS([1]Factures!$X$107:$X$110,[1]Factures!$J$107:$J$110,Encaissements!$B81,[1]Factures!$Q$107:$Q$110,Encaissements!L$10)</f>
        <v>0</v>
      </c>
      <c r="M81" s="50">
        <f>SUMIFS([1]Factures!$X$107:$X$110,[1]Factures!$J$107:$J$110,Encaissements!$B81,[1]Factures!$Q$107:$Q$110,Encaissements!M$10)</f>
        <v>0</v>
      </c>
      <c r="N81" s="50">
        <f>SUMIFS([1]Factures!$X$107:$X$110,[1]Factures!$J$107:$J$110,Encaissements!$B81,[1]Factures!$Q$107:$Q$110,Encaissements!N$10)</f>
        <v>0</v>
      </c>
      <c r="O81" s="50">
        <f>SUMIFS([1]Factures!$X$107:$X$110,[1]Factures!$J$107:$J$110,Encaissements!$B81,[1]Factures!$Q$107:$Q$110,Encaissements!O$10)</f>
        <v>0</v>
      </c>
      <c r="P81" s="51">
        <f t="shared" si="3"/>
        <v>0</v>
      </c>
    </row>
    <row r="82" spans="1:16" x14ac:dyDescent="0.25">
      <c r="A82" s="47"/>
      <c r="B82" s="57"/>
      <c r="C82" s="54"/>
      <c r="D82" s="50">
        <f>SUMIFS([1]Factures!$X$107:$X$110,[1]Factures!$J$107:$J$110,Encaissements!$B82,[1]Factures!$Q$107:$Q$110,Encaissements!D$10)</f>
        <v>0</v>
      </c>
      <c r="E82" s="50">
        <f>SUMIFS([1]Factures!$X$107:$X$110,[1]Factures!$J$107:$J$110,Encaissements!$B82,[1]Factures!$Q$107:$Q$110,Encaissements!E$10)</f>
        <v>0</v>
      </c>
      <c r="F82" s="50">
        <f>SUMIFS([1]Factures!$X$107:$X$110,[1]Factures!$J$107:$J$110,Encaissements!$B82,[1]Factures!$Q$107:$Q$110,Encaissements!F$10)</f>
        <v>0</v>
      </c>
      <c r="G82" s="50">
        <f>SUMIFS([1]Factures!$X$107:$X$110,[1]Factures!$J$107:$J$110,Encaissements!$B82,[1]Factures!$Q$107:$Q$110,Encaissements!G$10)</f>
        <v>0</v>
      </c>
      <c r="H82" s="50">
        <f>SUMIFS([1]Factures!$X$107:$X$110,[1]Factures!$J$107:$J$110,Encaissements!$B82,[1]Factures!$Q$107:$Q$110,Encaissements!H$10)</f>
        <v>0</v>
      </c>
      <c r="I82" s="50">
        <f>SUMIFS([1]Factures!$X$107:$X$110,[1]Factures!$J$107:$J$110,Encaissements!$B82,[1]Factures!$Q$107:$Q$110,Encaissements!I$10)</f>
        <v>0</v>
      </c>
      <c r="J82" s="50">
        <f>SUMIFS([1]Factures!$X$107:$X$110,[1]Factures!$J$107:$J$110,Encaissements!$B82,[1]Factures!$Q$107:$Q$110,Encaissements!J$10)</f>
        <v>0</v>
      </c>
      <c r="K82" s="50">
        <f>SUMIFS([1]Factures!$X$107:$X$110,[1]Factures!$J$107:$J$110,Encaissements!$B82,[1]Factures!$Q$107:$Q$110,Encaissements!K$10)</f>
        <v>0</v>
      </c>
      <c r="L82" s="50">
        <f>SUMIFS([1]Factures!$X$107:$X$110,[1]Factures!$J$107:$J$110,Encaissements!$B82,[1]Factures!$Q$107:$Q$110,Encaissements!L$10)</f>
        <v>0</v>
      </c>
      <c r="M82" s="50">
        <f>SUMIFS([1]Factures!$X$107:$X$110,[1]Factures!$J$107:$J$110,Encaissements!$B82,[1]Factures!$Q$107:$Q$110,Encaissements!M$10)</f>
        <v>0</v>
      </c>
      <c r="N82" s="50">
        <f>SUMIFS([1]Factures!$X$107:$X$110,[1]Factures!$J$107:$J$110,Encaissements!$B82,[1]Factures!$Q$107:$Q$110,Encaissements!N$10)</f>
        <v>0</v>
      </c>
      <c r="O82" s="50">
        <f>SUMIFS([1]Factures!$X$107:$X$110,[1]Factures!$J$107:$J$110,Encaissements!$B82,[1]Factures!$Q$107:$Q$110,Encaissements!O$10)</f>
        <v>0</v>
      </c>
      <c r="P82" s="51">
        <f t="shared" si="3"/>
        <v>0</v>
      </c>
    </row>
    <row r="83" spans="1:16" x14ac:dyDescent="0.25">
      <c r="A83" s="47"/>
      <c r="B83" s="57"/>
      <c r="C83" s="54"/>
      <c r="D83" s="50">
        <f>SUMIFS([1]Factures!$X$107:$X$110,[1]Factures!$J$107:$J$110,Encaissements!$B83,[1]Factures!$Q$107:$Q$110,Encaissements!D$10)</f>
        <v>0</v>
      </c>
      <c r="E83" s="50">
        <f>SUMIFS([1]Factures!$X$107:$X$110,[1]Factures!$J$107:$J$110,Encaissements!$B83,[1]Factures!$Q$107:$Q$110,Encaissements!E$10)</f>
        <v>0</v>
      </c>
      <c r="F83" s="50">
        <f>SUMIFS([1]Factures!$X$107:$X$110,[1]Factures!$J$107:$J$110,Encaissements!$B83,[1]Factures!$Q$107:$Q$110,Encaissements!F$10)</f>
        <v>0</v>
      </c>
      <c r="G83" s="50">
        <f>SUMIFS([1]Factures!$X$107:$X$110,[1]Factures!$J$107:$J$110,Encaissements!$B83,[1]Factures!$Q$107:$Q$110,Encaissements!G$10)</f>
        <v>0</v>
      </c>
      <c r="H83" s="50">
        <f>SUMIFS([1]Factures!$X$107:$X$110,[1]Factures!$J$107:$J$110,Encaissements!$B83,[1]Factures!$Q$107:$Q$110,Encaissements!H$10)</f>
        <v>0</v>
      </c>
      <c r="I83" s="50">
        <f>SUMIFS([1]Factures!$X$107:$X$110,[1]Factures!$J$107:$J$110,Encaissements!$B83,[1]Factures!$Q$107:$Q$110,Encaissements!I$10)</f>
        <v>0</v>
      </c>
      <c r="J83" s="50">
        <f>SUMIFS([1]Factures!$X$107:$X$110,[1]Factures!$J$107:$J$110,Encaissements!$B83,[1]Factures!$Q$107:$Q$110,Encaissements!J$10)</f>
        <v>0</v>
      </c>
      <c r="K83" s="50">
        <f>SUMIFS([1]Factures!$X$107:$X$110,[1]Factures!$J$107:$J$110,Encaissements!$B83,[1]Factures!$Q$107:$Q$110,Encaissements!K$10)</f>
        <v>0</v>
      </c>
      <c r="L83" s="50">
        <f>SUMIFS([1]Factures!$X$107:$X$110,[1]Factures!$J$107:$J$110,Encaissements!$B83,[1]Factures!$Q$107:$Q$110,Encaissements!L$10)</f>
        <v>0</v>
      </c>
      <c r="M83" s="50">
        <f>SUMIFS([1]Factures!$X$107:$X$110,[1]Factures!$J$107:$J$110,Encaissements!$B83,[1]Factures!$Q$107:$Q$110,Encaissements!M$10)</f>
        <v>0</v>
      </c>
      <c r="N83" s="50">
        <f>SUMIFS([1]Factures!$X$107:$X$110,[1]Factures!$J$107:$J$110,Encaissements!$B83,[1]Factures!$Q$107:$Q$110,Encaissements!N$10)</f>
        <v>0</v>
      </c>
      <c r="O83" s="50">
        <f>SUMIFS([1]Factures!$X$107:$X$110,[1]Factures!$J$107:$J$110,Encaissements!$B83,[1]Factures!$Q$107:$Q$110,Encaissements!O$10)</f>
        <v>0</v>
      </c>
      <c r="P83" s="51">
        <f t="shared" si="3"/>
        <v>0</v>
      </c>
    </row>
    <row r="84" spans="1:16" x14ac:dyDescent="0.25">
      <c r="A84" s="47"/>
      <c r="B84" s="57"/>
      <c r="C84" s="54"/>
      <c r="D84" s="50">
        <f>SUMIFS([1]Factures!$X$107:$X$110,[1]Factures!$J$107:$J$110,Encaissements!$B84,[1]Factures!$Q$107:$Q$110,Encaissements!D$10)</f>
        <v>0</v>
      </c>
      <c r="E84" s="50">
        <f>SUMIFS([1]Factures!$X$107:$X$110,[1]Factures!$J$107:$J$110,Encaissements!$B84,[1]Factures!$Q$107:$Q$110,Encaissements!E$10)</f>
        <v>0</v>
      </c>
      <c r="F84" s="50">
        <f>SUMIFS([1]Factures!$X$107:$X$110,[1]Factures!$J$107:$J$110,Encaissements!$B84,[1]Factures!$Q$107:$Q$110,Encaissements!F$10)</f>
        <v>0</v>
      </c>
      <c r="G84" s="50">
        <f>SUMIFS([1]Factures!$X$107:$X$110,[1]Factures!$J$107:$J$110,Encaissements!$B84,[1]Factures!$Q$107:$Q$110,Encaissements!G$10)</f>
        <v>0</v>
      </c>
      <c r="H84" s="50">
        <f>SUMIFS([1]Factures!$X$107:$X$110,[1]Factures!$J$107:$J$110,Encaissements!$B84,[1]Factures!$Q$107:$Q$110,Encaissements!H$10)</f>
        <v>0</v>
      </c>
      <c r="I84" s="50">
        <f>SUMIFS([1]Factures!$X$107:$X$110,[1]Factures!$J$107:$J$110,Encaissements!$B84,[1]Factures!$Q$107:$Q$110,Encaissements!I$10)</f>
        <v>0</v>
      </c>
      <c r="J84" s="50">
        <f>SUMIFS([1]Factures!$X$107:$X$110,[1]Factures!$J$107:$J$110,Encaissements!$B84,[1]Factures!$Q$107:$Q$110,Encaissements!J$10)</f>
        <v>0</v>
      </c>
      <c r="K84" s="50">
        <f>SUMIFS([1]Factures!$X$107:$X$110,[1]Factures!$J$107:$J$110,Encaissements!$B84,[1]Factures!$Q$107:$Q$110,Encaissements!K$10)</f>
        <v>0</v>
      </c>
      <c r="L84" s="50">
        <f>SUMIFS([1]Factures!$X$107:$X$110,[1]Factures!$J$107:$J$110,Encaissements!$B84,[1]Factures!$Q$107:$Q$110,Encaissements!L$10)</f>
        <v>0</v>
      </c>
      <c r="M84" s="50">
        <f>SUMIFS([1]Factures!$X$107:$X$110,[1]Factures!$J$107:$J$110,Encaissements!$B84,[1]Factures!$Q$107:$Q$110,Encaissements!M$10)</f>
        <v>0</v>
      </c>
      <c r="N84" s="50">
        <f>SUMIFS([1]Factures!$X$107:$X$110,[1]Factures!$J$107:$J$110,Encaissements!$B84,[1]Factures!$Q$107:$Q$110,Encaissements!N$10)</f>
        <v>0</v>
      </c>
      <c r="O84" s="50">
        <f>SUMIFS([1]Factures!$X$107:$X$110,[1]Factures!$J$107:$J$110,Encaissements!$B84,[1]Factures!$Q$107:$Q$110,Encaissements!O$10)</f>
        <v>0</v>
      </c>
      <c r="P84" s="51">
        <f t="shared" si="3"/>
        <v>0</v>
      </c>
    </row>
    <row r="85" spans="1:16" x14ac:dyDescent="0.25">
      <c r="A85" s="47"/>
      <c r="B85" s="57"/>
      <c r="C85" s="54"/>
      <c r="D85" s="50">
        <f>SUMIFS([1]Factures!$X$107:$X$110,[1]Factures!$J$107:$J$110,Encaissements!$B85,[1]Factures!$Q$107:$Q$110,Encaissements!D$10)</f>
        <v>0</v>
      </c>
      <c r="E85" s="50">
        <f>SUMIFS([1]Factures!$X$107:$X$110,[1]Factures!$J$107:$J$110,Encaissements!$B85,[1]Factures!$Q$107:$Q$110,Encaissements!E$10)</f>
        <v>0</v>
      </c>
      <c r="F85" s="50">
        <f>SUMIFS([1]Factures!$X$107:$X$110,[1]Factures!$J$107:$J$110,Encaissements!$B85,[1]Factures!$Q$107:$Q$110,Encaissements!F$10)</f>
        <v>0</v>
      </c>
      <c r="G85" s="50">
        <f>SUMIFS([1]Factures!$X$107:$X$110,[1]Factures!$J$107:$J$110,Encaissements!$B85,[1]Factures!$Q$107:$Q$110,Encaissements!G$10)</f>
        <v>0</v>
      </c>
      <c r="H85" s="50">
        <f>SUMIFS([1]Factures!$X$107:$X$110,[1]Factures!$J$107:$J$110,Encaissements!$B85,[1]Factures!$Q$107:$Q$110,Encaissements!H$10)</f>
        <v>0</v>
      </c>
      <c r="I85" s="50">
        <f>SUMIFS([1]Factures!$X$107:$X$110,[1]Factures!$J$107:$J$110,Encaissements!$B85,[1]Factures!$Q$107:$Q$110,Encaissements!I$10)</f>
        <v>0</v>
      </c>
      <c r="J85" s="50">
        <f>SUMIFS([1]Factures!$X$107:$X$110,[1]Factures!$J$107:$J$110,Encaissements!$B85,[1]Factures!$Q$107:$Q$110,Encaissements!J$10)</f>
        <v>0</v>
      </c>
      <c r="K85" s="50">
        <f>SUMIFS([1]Factures!$X$107:$X$110,[1]Factures!$J$107:$J$110,Encaissements!$B85,[1]Factures!$Q$107:$Q$110,Encaissements!K$10)</f>
        <v>0</v>
      </c>
      <c r="L85" s="50">
        <f>SUMIFS([1]Factures!$X$107:$X$110,[1]Factures!$J$107:$J$110,Encaissements!$B85,[1]Factures!$Q$107:$Q$110,Encaissements!L$10)</f>
        <v>0</v>
      </c>
      <c r="M85" s="50">
        <f>SUMIFS([1]Factures!$X$107:$X$110,[1]Factures!$J$107:$J$110,Encaissements!$B85,[1]Factures!$Q$107:$Q$110,Encaissements!M$10)</f>
        <v>0</v>
      </c>
      <c r="N85" s="50">
        <f>SUMIFS([1]Factures!$X$107:$X$110,[1]Factures!$J$107:$J$110,Encaissements!$B85,[1]Factures!$Q$107:$Q$110,Encaissements!N$10)</f>
        <v>0</v>
      </c>
      <c r="O85" s="50">
        <f>SUMIFS([1]Factures!$X$107:$X$110,[1]Factures!$J$107:$J$110,Encaissements!$B85,[1]Factures!$Q$107:$Q$110,Encaissements!O$10)</f>
        <v>0</v>
      </c>
      <c r="P85" s="51">
        <f t="shared" si="3"/>
        <v>0</v>
      </c>
    </row>
    <row r="86" spans="1:16" x14ac:dyDescent="0.25">
      <c r="A86" s="47"/>
      <c r="B86" s="57"/>
      <c r="C86" s="54"/>
      <c r="D86" s="50">
        <f>SUMIFS([1]Factures!$X$107:$X$110,[1]Factures!$J$107:$J$110,Encaissements!$B86,[1]Factures!$Q$107:$Q$110,Encaissements!D$10)</f>
        <v>0</v>
      </c>
      <c r="E86" s="50">
        <f>SUMIFS([1]Factures!$X$107:$X$110,[1]Factures!$J$107:$J$110,Encaissements!$B86,[1]Factures!$Q$107:$Q$110,Encaissements!E$10)</f>
        <v>0</v>
      </c>
      <c r="F86" s="50">
        <f>SUMIFS([1]Factures!$X$107:$X$110,[1]Factures!$J$107:$J$110,Encaissements!$B86,[1]Factures!$Q$107:$Q$110,Encaissements!F$10)</f>
        <v>0</v>
      </c>
      <c r="G86" s="50">
        <f>SUMIFS([1]Factures!$X$107:$X$110,[1]Factures!$J$107:$J$110,Encaissements!$B86,[1]Factures!$Q$107:$Q$110,Encaissements!G$10)</f>
        <v>0</v>
      </c>
      <c r="H86" s="50">
        <f>SUMIFS([1]Factures!$X$107:$X$110,[1]Factures!$J$107:$J$110,Encaissements!$B86,[1]Factures!$Q$107:$Q$110,Encaissements!H$10)</f>
        <v>0</v>
      </c>
      <c r="I86" s="50">
        <f>SUMIFS([1]Factures!$X$107:$X$110,[1]Factures!$J$107:$J$110,Encaissements!$B86,[1]Factures!$Q$107:$Q$110,Encaissements!I$10)</f>
        <v>0</v>
      </c>
      <c r="J86" s="50">
        <f>SUMIFS([1]Factures!$X$107:$X$110,[1]Factures!$J$107:$J$110,Encaissements!$B86,[1]Factures!$Q$107:$Q$110,Encaissements!J$10)</f>
        <v>0</v>
      </c>
      <c r="K86" s="50">
        <f>SUMIFS([1]Factures!$X$107:$X$110,[1]Factures!$J$107:$J$110,Encaissements!$B86,[1]Factures!$Q$107:$Q$110,Encaissements!K$10)</f>
        <v>0</v>
      </c>
      <c r="L86" s="50">
        <f>SUMIFS([1]Factures!$X$107:$X$110,[1]Factures!$J$107:$J$110,Encaissements!$B86,[1]Factures!$Q$107:$Q$110,Encaissements!L$10)</f>
        <v>0</v>
      </c>
      <c r="M86" s="50">
        <f>SUMIFS([1]Factures!$X$107:$X$110,[1]Factures!$J$107:$J$110,Encaissements!$B86,[1]Factures!$Q$107:$Q$110,Encaissements!M$10)</f>
        <v>0</v>
      </c>
      <c r="N86" s="50">
        <f>SUMIFS([1]Factures!$X$107:$X$110,[1]Factures!$J$107:$J$110,Encaissements!$B86,[1]Factures!$Q$107:$Q$110,Encaissements!N$10)</f>
        <v>0</v>
      </c>
      <c r="O86" s="50">
        <f>SUMIFS([1]Factures!$X$107:$X$110,[1]Factures!$J$107:$J$110,Encaissements!$B86,[1]Factures!$Q$107:$Q$110,Encaissements!O$10)</f>
        <v>0</v>
      </c>
      <c r="P86" s="51">
        <f t="shared" si="3"/>
        <v>0</v>
      </c>
    </row>
    <row r="87" spans="1:16" x14ac:dyDescent="0.25">
      <c r="A87" s="47"/>
      <c r="B87" s="57"/>
      <c r="C87" s="54"/>
      <c r="D87" s="50">
        <f>SUMIFS([1]Factures!$X$107:$X$110,[1]Factures!$J$107:$J$110,Encaissements!$B87,[1]Factures!$Q$107:$Q$110,Encaissements!D$10)</f>
        <v>0</v>
      </c>
      <c r="E87" s="50">
        <f>SUMIFS([1]Factures!$X$107:$X$110,[1]Factures!$J$107:$J$110,Encaissements!$B87,[1]Factures!$Q$107:$Q$110,Encaissements!E$10)</f>
        <v>0</v>
      </c>
      <c r="F87" s="50">
        <f>SUMIFS([1]Factures!$X$107:$X$110,[1]Factures!$J$107:$J$110,Encaissements!$B87,[1]Factures!$Q$107:$Q$110,Encaissements!F$10)</f>
        <v>0</v>
      </c>
      <c r="G87" s="50">
        <f>SUMIFS([1]Factures!$X$107:$X$110,[1]Factures!$J$107:$J$110,Encaissements!$B87,[1]Factures!$Q$107:$Q$110,Encaissements!G$10)</f>
        <v>0</v>
      </c>
      <c r="H87" s="50">
        <f>SUMIFS([1]Factures!$X$107:$X$110,[1]Factures!$J$107:$J$110,Encaissements!$B87,[1]Factures!$Q$107:$Q$110,Encaissements!H$10)</f>
        <v>0</v>
      </c>
      <c r="I87" s="50">
        <f>SUMIFS([1]Factures!$X$107:$X$110,[1]Factures!$J$107:$J$110,Encaissements!$B87,[1]Factures!$Q$107:$Q$110,Encaissements!I$10)</f>
        <v>0</v>
      </c>
      <c r="J87" s="50">
        <f>SUMIFS([1]Factures!$X$107:$X$110,[1]Factures!$J$107:$J$110,Encaissements!$B87,[1]Factures!$Q$107:$Q$110,Encaissements!J$10)</f>
        <v>0</v>
      </c>
      <c r="K87" s="50">
        <f>SUMIFS([1]Factures!$X$107:$X$110,[1]Factures!$J$107:$J$110,Encaissements!$B87,[1]Factures!$Q$107:$Q$110,Encaissements!K$10)</f>
        <v>0</v>
      </c>
      <c r="L87" s="50">
        <f>SUMIFS([1]Factures!$X$107:$X$110,[1]Factures!$J$107:$J$110,Encaissements!$B87,[1]Factures!$Q$107:$Q$110,Encaissements!L$10)</f>
        <v>0</v>
      </c>
      <c r="M87" s="50">
        <f>SUMIFS([1]Factures!$X$107:$X$110,[1]Factures!$J$107:$J$110,Encaissements!$B87,[1]Factures!$Q$107:$Q$110,Encaissements!M$10)</f>
        <v>0</v>
      </c>
      <c r="N87" s="50">
        <f>SUMIFS([1]Factures!$X$107:$X$110,[1]Factures!$J$107:$J$110,Encaissements!$B87,[1]Factures!$Q$107:$Q$110,Encaissements!N$10)</f>
        <v>0</v>
      </c>
      <c r="O87" s="50">
        <f>SUMIFS([1]Factures!$X$107:$X$110,[1]Factures!$J$107:$J$110,Encaissements!$B87,[1]Factures!$Q$107:$Q$110,Encaissements!O$10)</f>
        <v>0</v>
      </c>
      <c r="P87" s="51">
        <f t="shared" si="3"/>
        <v>0</v>
      </c>
    </row>
    <row r="88" spans="1:16" x14ac:dyDescent="0.25">
      <c r="A88" s="47"/>
      <c r="B88" s="57"/>
      <c r="C88" s="54"/>
      <c r="D88" s="50">
        <f>SUMIFS([1]Factures!$X$107:$X$110,[1]Factures!$J$107:$J$110,Encaissements!$B88,[1]Factures!$Q$107:$Q$110,Encaissements!D$10)</f>
        <v>0</v>
      </c>
      <c r="E88" s="50">
        <f>SUMIFS([1]Factures!$X$107:$X$110,[1]Factures!$J$107:$J$110,Encaissements!$B88,[1]Factures!$Q$107:$Q$110,Encaissements!E$10)</f>
        <v>0</v>
      </c>
      <c r="F88" s="50">
        <f>SUMIFS([1]Factures!$X$107:$X$110,[1]Factures!$J$107:$J$110,Encaissements!$B88,[1]Factures!$Q$107:$Q$110,Encaissements!F$10)</f>
        <v>0</v>
      </c>
      <c r="G88" s="50">
        <f>SUMIFS([1]Factures!$X$107:$X$110,[1]Factures!$J$107:$J$110,Encaissements!$B88,[1]Factures!$Q$107:$Q$110,Encaissements!G$10)</f>
        <v>0</v>
      </c>
      <c r="H88" s="50">
        <f>SUMIFS([1]Factures!$X$107:$X$110,[1]Factures!$J$107:$J$110,Encaissements!$B88,[1]Factures!$Q$107:$Q$110,Encaissements!H$10)</f>
        <v>0</v>
      </c>
      <c r="I88" s="50">
        <f>SUMIFS([1]Factures!$X$107:$X$110,[1]Factures!$J$107:$J$110,Encaissements!$B88,[1]Factures!$Q$107:$Q$110,Encaissements!I$10)</f>
        <v>0</v>
      </c>
      <c r="J88" s="50">
        <f>SUMIFS([1]Factures!$X$107:$X$110,[1]Factures!$J$107:$J$110,Encaissements!$B88,[1]Factures!$Q$107:$Q$110,Encaissements!J$10)</f>
        <v>0</v>
      </c>
      <c r="K88" s="50">
        <f>SUMIFS([1]Factures!$X$107:$X$110,[1]Factures!$J$107:$J$110,Encaissements!$B88,[1]Factures!$Q$107:$Q$110,Encaissements!K$10)</f>
        <v>0</v>
      </c>
      <c r="L88" s="50">
        <f>SUMIFS([1]Factures!$X$107:$X$110,[1]Factures!$J$107:$J$110,Encaissements!$B88,[1]Factures!$Q$107:$Q$110,Encaissements!L$10)</f>
        <v>0</v>
      </c>
      <c r="M88" s="50">
        <f>SUMIFS([1]Factures!$X$107:$X$110,[1]Factures!$J$107:$J$110,Encaissements!$B88,[1]Factures!$Q$107:$Q$110,Encaissements!M$10)</f>
        <v>0</v>
      </c>
      <c r="N88" s="50">
        <f>SUMIFS([1]Factures!$X$107:$X$110,[1]Factures!$J$107:$J$110,Encaissements!$B88,[1]Factures!$Q$107:$Q$110,Encaissements!N$10)</f>
        <v>0</v>
      </c>
      <c r="O88" s="50">
        <f>SUMIFS([1]Factures!$X$107:$X$110,[1]Factures!$J$107:$J$110,Encaissements!$B88,[1]Factures!$Q$107:$Q$110,Encaissements!O$10)</f>
        <v>0</v>
      </c>
      <c r="P88" s="51">
        <f t="shared" si="3"/>
        <v>0</v>
      </c>
    </row>
    <row r="89" spans="1:16" x14ac:dyDescent="0.25">
      <c r="A89" s="47"/>
      <c r="B89" s="57"/>
      <c r="C89" s="54"/>
      <c r="D89" s="50">
        <f>SUMIFS([1]Factures!$X$107:$X$110,[1]Factures!$J$107:$J$110,Encaissements!$B89,[1]Factures!$Q$107:$Q$110,Encaissements!D$10)</f>
        <v>0</v>
      </c>
      <c r="E89" s="50">
        <f>SUMIFS([1]Factures!$X$107:$X$110,[1]Factures!$J$107:$J$110,Encaissements!$B89,[1]Factures!$Q$107:$Q$110,Encaissements!E$10)</f>
        <v>0</v>
      </c>
      <c r="F89" s="50">
        <f>SUMIFS([1]Factures!$X$107:$X$110,[1]Factures!$J$107:$J$110,Encaissements!$B89,[1]Factures!$Q$107:$Q$110,Encaissements!F$10)</f>
        <v>0</v>
      </c>
      <c r="G89" s="50">
        <f>SUMIFS([1]Factures!$X$107:$X$110,[1]Factures!$J$107:$J$110,Encaissements!$B89,[1]Factures!$Q$107:$Q$110,Encaissements!G$10)</f>
        <v>0</v>
      </c>
      <c r="H89" s="50">
        <f>SUMIFS([1]Factures!$X$107:$X$110,[1]Factures!$J$107:$J$110,Encaissements!$B89,[1]Factures!$Q$107:$Q$110,Encaissements!H$10)</f>
        <v>0</v>
      </c>
      <c r="I89" s="50">
        <f>SUMIFS([1]Factures!$X$107:$X$110,[1]Factures!$J$107:$J$110,Encaissements!$B89,[1]Factures!$Q$107:$Q$110,Encaissements!I$10)</f>
        <v>0</v>
      </c>
      <c r="J89" s="50">
        <f>SUMIFS([1]Factures!$X$107:$X$110,[1]Factures!$J$107:$J$110,Encaissements!$B89,[1]Factures!$Q$107:$Q$110,Encaissements!J$10)</f>
        <v>0</v>
      </c>
      <c r="K89" s="50">
        <f>SUMIFS([1]Factures!$X$107:$X$110,[1]Factures!$J$107:$J$110,Encaissements!$B89,[1]Factures!$Q$107:$Q$110,Encaissements!K$10)</f>
        <v>0</v>
      </c>
      <c r="L89" s="50">
        <f>SUMIFS([1]Factures!$X$107:$X$110,[1]Factures!$J$107:$J$110,Encaissements!$B89,[1]Factures!$Q$107:$Q$110,Encaissements!L$10)</f>
        <v>0</v>
      </c>
      <c r="M89" s="50">
        <f>SUMIFS([1]Factures!$X$107:$X$110,[1]Factures!$J$107:$J$110,Encaissements!$B89,[1]Factures!$Q$107:$Q$110,Encaissements!M$10)</f>
        <v>0</v>
      </c>
      <c r="N89" s="50">
        <f>SUMIFS([1]Factures!$X$107:$X$110,[1]Factures!$J$107:$J$110,Encaissements!$B89,[1]Factures!$Q$107:$Q$110,Encaissements!N$10)</f>
        <v>0</v>
      </c>
      <c r="O89" s="50">
        <f>SUMIFS([1]Factures!$X$107:$X$110,[1]Factures!$J$107:$J$110,Encaissements!$B89,[1]Factures!$Q$107:$Q$110,Encaissements!O$10)</f>
        <v>0</v>
      </c>
      <c r="P89" s="51">
        <f t="shared" si="3"/>
        <v>0</v>
      </c>
    </row>
    <row r="93" spans="1:16" x14ac:dyDescent="0.25">
      <c r="C93" t="s">
        <v>93</v>
      </c>
      <c r="D93" t="s">
        <v>94</v>
      </c>
    </row>
    <row r="94" spans="1:16" x14ac:dyDescent="0.25">
      <c r="C94" t="s">
        <v>95</v>
      </c>
      <c r="D94" s="59">
        <v>22</v>
      </c>
    </row>
    <row r="95" spans="1:16" x14ac:dyDescent="0.25">
      <c r="C95" t="s">
        <v>96</v>
      </c>
      <c r="D95" s="59">
        <v>2</v>
      </c>
    </row>
    <row r="96" spans="1:16" x14ac:dyDescent="0.25">
      <c r="C96" t="s">
        <v>97</v>
      </c>
      <c r="D96" s="59">
        <v>8</v>
      </c>
    </row>
    <row r="97" spans="3:4" x14ac:dyDescent="0.25">
      <c r="C97" t="s">
        <v>98</v>
      </c>
      <c r="D97" s="59">
        <v>6</v>
      </c>
    </row>
    <row r="98" spans="3:4" x14ac:dyDescent="0.25">
      <c r="C98" t="s">
        <v>99</v>
      </c>
      <c r="D98" s="59">
        <v>5</v>
      </c>
    </row>
    <row r="99" spans="3:4" x14ac:dyDescent="0.25">
      <c r="C99" t="s">
        <v>100</v>
      </c>
      <c r="D99" s="59">
        <v>11</v>
      </c>
    </row>
  </sheetData>
  <autoFilter ref="A10:O10">
    <sortState ref="A11:O50">
      <sortCondition ref="B10"/>
    </sortState>
  </autoFilter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</vt:lpstr>
      <vt:lpstr>Encaissements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2015-03-05T14:24:13Z</dcterms:modified>
</cp:coreProperties>
</file>