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guiga\Desktop\"/>
    </mc:Choice>
  </mc:AlternateContent>
  <bookViews>
    <workbookView xWindow="0" yWindow="0" windowWidth="20490" windowHeight="7755"/>
  </bookViews>
  <sheets>
    <sheet name="Profit (MIR)" sheetId="1" r:id="rId1"/>
  </sheets>
  <externalReferences>
    <externalReference r:id="rId2"/>
  </externalReferences>
  <definedNames>
    <definedName name="_xlnm.Print_Area" localSheetId="0">'Profit (MIR)'!$B$6:$Q$73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P29" i="1"/>
  <c r="O29" i="1"/>
  <c r="N29" i="1"/>
  <c r="L29" i="1"/>
  <c r="P28" i="1"/>
  <c r="O28" i="1"/>
  <c r="N28" i="1"/>
  <c r="L28" i="1"/>
  <c r="P27" i="1"/>
  <c r="O27" i="1"/>
  <c r="N27" i="1"/>
  <c r="L27" i="1"/>
  <c r="P26" i="1"/>
  <c r="O26" i="1"/>
  <c r="N26" i="1"/>
  <c r="L26" i="1"/>
  <c r="P25" i="1"/>
  <c r="O25" i="1"/>
  <c r="N25" i="1"/>
  <c r="L25" i="1"/>
  <c r="P24" i="1"/>
  <c r="O24" i="1"/>
  <c r="N24" i="1"/>
  <c r="L24" i="1"/>
  <c r="P23" i="1"/>
  <c r="O23" i="1"/>
  <c r="N23" i="1"/>
  <c r="L23" i="1"/>
  <c r="P22" i="1"/>
  <c r="O22" i="1"/>
  <c r="N22" i="1"/>
  <c r="L22" i="1"/>
  <c r="J21" i="1"/>
  <c r="J31" i="1" s="1"/>
  <c r="P31" i="1" s="1"/>
  <c r="I21" i="1"/>
  <c r="O21" i="1" s="1"/>
  <c r="H21" i="1"/>
  <c r="H31" i="1" s="1"/>
  <c r="G21" i="1"/>
  <c r="G31" i="1" s="1"/>
  <c r="F21" i="1"/>
  <c r="F31" i="1" s="1"/>
  <c r="P20" i="1"/>
  <c r="O20" i="1"/>
  <c r="N20" i="1"/>
  <c r="L20" i="1"/>
  <c r="P19" i="1"/>
  <c r="O19" i="1"/>
  <c r="N19" i="1"/>
  <c r="L19" i="1"/>
  <c r="P18" i="1"/>
  <c r="O18" i="1"/>
  <c r="N18" i="1"/>
  <c r="L18" i="1"/>
  <c r="L17" i="1"/>
  <c r="J17" i="1"/>
  <c r="P17" i="1" s="1"/>
  <c r="I17" i="1"/>
  <c r="O17" i="1" s="1"/>
  <c r="H17" i="1"/>
  <c r="G17" i="1"/>
  <c r="N17" i="1" s="1"/>
  <c r="F17" i="1"/>
  <c r="N31" i="1" l="1"/>
  <c r="P21" i="1"/>
  <c r="O31" i="1"/>
  <c r="L21" i="1"/>
  <c r="N21" i="1"/>
  <c r="L31" i="1"/>
</calcChain>
</file>

<file path=xl/sharedStrings.xml><?xml version="1.0" encoding="utf-8"?>
<sst xmlns="http://schemas.openxmlformats.org/spreadsheetml/2006/main" count="22" uniqueCount="22">
  <si>
    <t>Performances / Projections</t>
  </si>
  <si>
    <t>a.</t>
  </si>
  <si>
    <t>Profit &amp; Loss</t>
  </si>
  <si>
    <t>i.</t>
  </si>
  <si>
    <t>Revenue total</t>
  </si>
  <si>
    <t>Budget &amp; Actual</t>
  </si>
  <si>
    <t>in EUR</t>
  </si>
  <si>
    <t>A ∆ A</t>
  </si>
  <si>
    <t>B ∆ A</t>
  </si>
  <si>
    <t>Years</t>
  </si>
  <si>
    <t>2014 Actual</t>
  </si>
  <si>
    <t>2015 Budget</t>
  </si>
  <si>
    <t>2015P1</t>
  </si>
  <si>
    <t>2015P2</t>
  </si>
  <si>
    <t>2016 Budget</t>
  </si>
  <si>
    <t>14A/15P2</t>
  </si>
  <si>
    <t>15B/15P2</t>
  </si>
  <si>
    <t>15P1/15P2</t>
  </si>
  <si>
    <t>15P2/16B</t>
  </si>
  <si>
    <t xml:space="preserve">Aviation </t>
  </si>
  <si>
    <t xml:space="preserve">Non - Aviation </t>
  </si>
  <si>
    <t>Total Revenue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</si>
</sst>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162"/>
      <scheme val="minor"/>
    </font>
    <font>
      <sz val="11"/>
      <color theme="1"/>
      <name val="Calibri"/>
      <family val="2"/>
      <charset val="162"/>
      <scheme val="minor"/>
    </font>
    <font>
      <b/>
      <sz val="16"/>
      <color theme="1"/>
      <name val="Calibri"/>
      <family val="2"/>
      <charset val="162"/>
      <scheme val="minor"/>
    </font>
    <font>
      <sz val="16"/>
      <color theme="1"/>
      <name val="Calibri"/>
      <family val="2"/>
      <charset val="162"/>
      <scheme val="minor"/>
    </font>
    <font>
      <b/>
      <sz val="16"/>
      <color theme="0"/>
      <name val="Calibri"/>
      <family val="2"/>
      <charset val="16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0" fontId="3" fillId="0" borderId="1" xfId="0" applyFont="1" applyBorder="1"/>
    <xf numFmtId="3" fontId="3" fillId="0" borderId="1" xfId="0" applyNumberFormat="1" applyFont="1" applyBorder="1"/>
    <xf numFmtId="0" fontId="3" fillId="0" borderId="0" xfId="0" applyFont="1"/>
    <xf numFmtId="3" fontId="3" fillId="0" borderId="0" xfId="0" applyNumberFormat="1" applyFont="1"/>
    <xf numFmtId="0" fontId="2" fillId="0" borderId="0" xfId="0" applyFont="1"/>
    <xf numFmtId="0" fontId="2" fillId="0" borderId="2" xfId="0" applyFont="1" applyBorder="1"/>
    <xf numFmtId="3" fontId="2" fillId="0" borderId="2" xfId="0" applyNumberFormat="1" applyFont="1" applyBorder="1"/>
    <xf numFmtId="3" fontId="2" fillId="0" borderId="0" xfId="0" applyNumberFormat="1" applyFont="1"/>
    <xf numFmtId="0" fontId="2" fillId="0" borderId="0" xfId="0" applyFont="1" applyFill="1"/>
    <xf numFmtId="0" fontId="2" fillId="2" borderId="0" xfId="0" applyFont="1" applyFill="1"/>
    <xf numFmtId="3" fontId="2" fillId="2" borderId="0" xfId="0" applyNumberFormat="1" applyFont="1" applyFill="1"/>
    <xf numFmtId="0" fontId="2" fillId="3" borderId="0" xfId="0" applyFont="1" applyFill="1"/>
    <xf numFmtId="0" fontId="3" fillId="3" borderId="0" xfId="0" applyFont="1" applyFill="1"/>
    <xf numFmtId="1" fontId="3" fillId="3" borderId="0" xfId="0" applyNumberFormat="1" applyFont="1" applyFill="1" applyAlignment="1">
      <alignment horizontal="right"/>
    </xf>
    <xf numFmtId="1" fontId="2" fillId="3" borderId="0" xfId="0" applyNumberFormat="1" applyFont="1" applyFill="1" applyAlignment="1">
      <alignment horizontal="center"/>
    </xf>
    <xf numFmtId="1" fontId="2" fillId="3" borderId="0" xfId="0" applyNumberFormat="1" applyFont="1" applyFill="1" applyAlignment="1"/>
    <xf numFmtId="1" fontId="2" fillId="3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left"/>
    </xf>
    <xf numFmtId="1" fontId="4" fillId="4" borderId="0" xfId="0" applyNumberFormat="1" applyFont="1" applyFill="1" applyAlignment="1">
      <alignment horizontal="right"/>
    </xf>
    <xf numFmtId="49" fontId="4" fillId="4" borderId="0" xfId="0" applyNumberFormat="1" applyFont="1" applyFill="1" applyAlignment="1">
      <alignment horizontal="right"/>
    </xf>
    <xf numFmtId="0" fontId="3" fillId="0" borderId="0" xfId="0" applyFont="1" applyFill="1"/>
    <xf numFmtId="0" fontId="2" fillId="2" borderId="0" xfId="0" applyFont="1" applyFill="1" applyBorder="1"/>
    <xf numFmtId="9" fontId="2" fillId="2" borderId="3" xfId="1" applyFont="1" applyFill="1" applyBorder="1" applyAlignment="1">
      <alignment horizontal="center"/>
    </xf>
    <xf numFmtId="0" fontId="2" fillId="2" borderId="3" xfId="0" applyFont="1" applyFill="1" applyBorder="1"/>
    <xf numFmtId="9" fontId="2" fillId="2" borderId="0" xfId="1" applyFont="1" applyFill="1" applyBorder="1" applyAlignment="1">
      <alignment horizontal="center"/>
    </xf>
    <xf numFmtId="9" fontId="2" fillId="2" borderId="0" xfId="1" applyFont="1" applyFill="1" applyAlignment="1">
      <alignment horizontal="center"/>
    </xf>
    <xf numFmtId="0" fontId="3" fillId="0" borderId="0" xfId="0" applyFont="1" applyAlignment="1">
      <alignment horizontal="left" indent="2"/>
    </xf>
    <xf numFmtId="0" fontId="3" fillId="0" borderId="0" xfId="0" applyFont="1" applyBorder="1"/>
    <xf numFmtId="9" fontId="3" fillId="0" borderId="3" xfId="1" applyFont="1" applyBorder="1" applyAlignment="1">
      <alignment horizontal="center"/>
    </xf>
    <xf numFmtId="0" fontId="3" fillId="0" borderId="3" xfId="0" applyFont="1" applyBorder="1"/>
    <xf numFmtId="9" fontId="3" fillId="0" borderId="0" xfId="1" applyFont="1" applyBorder="1" applyAlignment="1">
      <alignment horizontal="center"/>
    </xf>
    <xf numFmtId="9" fontId="3" fillId="0" borderId="0" xfId="1" applyFont="1" applyAlignment="1">
      <alignment horizontal="center"/>
    </xf>
    <xf numFmtId="0" fontId="4" fillId="4" borderId="4" xfId="0" applyFont="1" applyFill="1" applyBorder="1"/>
    <xf numFmtId="3" fontId="4" fillId="4" borderId="4" xfId="0" applyNumberFormat="1" applyFont="1" applyFill="1" applyBorder="1"/>
    <xf numFmtId="9" fontId="4" fillId="4" borderId="4" xfId="1" applyFont="1" applyFill="1" applyBorder="1" applyAlignment="1">
      <alignment horizontal="center"/>
    </xf>
    <xf numFmtId="0" fontId="3" fillId="0" borderId="2" xfId="0" applyFont="1" applyBorder="1"/>
    <xf numFmtId="3" fontId="3" fillId="0" borderId="2" xfId="0" applyNumberFormat="1" applyFont="1" applyBorder="1"/>
    <xf numFmtId="3" fontId="3" fillId="0" borderId="0" xfId="0" applyNumberFormat="1" applyFont="1" applyFill="1"/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tr-TR"/>
              <a:t>Aviation Revenues / in mio EUR</a:t>
            </a:r>
          </a:p>
        </c:rich>
      </c:tx>
      <c:layout>
        <c:manualLayout>
          <c:xMode val="edge"/>
          <c:yMode val="edge"/>
          <c:x val="0.23607104064867421"/>
          <c:y val="0"/>
        </c:manualLayout>
      </c:layout>
      <c:overlay val="0"/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'Profit (MIR)'!$D$18</c:f>
              <c:strCache>
                <c:ptCount val="1"/>
              </c:strCache>
            </c:strRef>
          </c:tx>
          <c:invertIfNegative val="0"/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'Profit (MIR)'!$I$15:$J$15</c:f>
              <c:strCache>
                <c:ptCount val="2"/>
                <c:pt idx="0">
                  <c:v>2015P2</c:v>
                </c:pt>
                <c:pt idx="1">
                  <c:v>2016 Budget</c:v>
                </c:pt>
              </c:strCache>
            </c:strRef>
          </c:cat>
          <c:val>
            <c:numRef>
              <c:f>'Profit (MIR)'!$I$18:$J$18</c:f>
              <c:numCache>
                <c:formatCode>#,##0</c:formatCode>
                <c:ptCount val="2"/>
                <c:pt idx="0">
                  <c:v>2143699.651185398</c:v>
                </c:pt>
                <c:pt idx="1">
                  <c:v>2123315.3113580798</c:v>
                </c:pt>
              </c:numCache>
            </c:numRef>
          </c:val>
        </c:ser>
        <c:ser>
          <c:idx val="1"/>
          <c:order val="1"/>
          <c:tx>
            <c:strRef>
              <c:f>'Profit (MIR)'!$D$19</c:f>
              <c:strCache>
                <c:ptCount val="1"/>
              </c:strCache>
            </c:strRef>
          </c:tx>
          <c:invertIfNegative val="0"/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'Profit (MIR)'!$I$15:$J$15</c:f>
              <c:strCache>
                <c:ptCount val="2"/>
                <c:pt idx="0">
                  <c:v>2015P2</c:v>
                </c:pt>
                <c:pt idx="1">
                  <c:v>2016 Budget</c:v>
                </c:pt>
              </c:strCache>
            </c:strRef>
          </c:cat>
          <c:val>
            <c:numRef>
              <c:f>'Profit (MIR)'!$I$19:$J$19</c:f>
              <c:numCache>
                <c:formatCode>#,##0</c:formatCode>
                <c:ptCount val="2"/>
                <c:pt idx="0">
                  <c:v>1254744.2280667156</c:v>
                </c:pt>
                <c:pt idx="1">
                  <c:v>1239284.3927440711</c:v>
                </c:pt>
              </c:numCache>
            </c:numRef>
          </c:val>
        </c:ser>
        <c:ser>
          <c:idx val="2"/>
          <c:order val="2"/>
          <c:tx>
            <c:strRef>
              <c:f>'Profit (MIR)'!$D$20</c:f>
              <c:strCache>
                <c:ptCount val="1"/>
              </c:strCache>
            </c:strRef>
          </c:tx>
          <c:invertIfNegative val="0"/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'Profit (MIR)'!$I$15:$J$15</c:f>
              <c:strCache>
                <c:ptCount val="2"/>
                <c:pt idx="0">
                  <c:v>2015P2</c:v>
                </c:pt>
                <c:pt idx="1">
                  <c:v>2016 Budget</c:v>
                </c:pt>
              </c:strCache>
            </c:strRef>
          </c:cat>
          <c:val>
            <c:numRef>
              <c:f>'Profit (MIR)'!$I$20:$J$20</c:f>
              <c:numCache>
                <c:formatCode>#,##0</c:formatCode>
                <c:ptCount val="2"/>
                <c:pt idx="0">
                  <c:v>61911.21625577705</c:v>
                </c:pt>
                <c:pt idx="1">
                  <c:v>61287.425724673856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75"/>
        <c:overlap val="100"/>
        <c:axId val="584428544"/>
        <c:axId val="584438624"/>
      </c:barChart>
      <c:catAx>
        <c:axId val="584428544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ln w="38100"/>
        </c:spPr>
        <c:txPr>
          <a:bodyPr/>
          <a:lstStyle/>
          <a:p>
            <a:pPr>
              <a:defRPr sz="1400" b="1"/>
            </a:pPr>
            <a:endParaRPr lang="en-US"/>
          </a:p>
        </c:txPr>
        <c:crossAx val="584438624"/>
        <c:crosses val="autoZero"/>
        <c:auto val="1"/>
        <c:lblAlgn val="ctr"/>
        <c:lblOffset val="100"/>
        <c:noMultiLvlLbl val="0"/>
      </c:catAx>
      <c:valAx>
        <c:axId val="584438624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extTo"/>
        <c:crossAx val="584428544"/>
        <c:crosses val="autoZero"/>
        <c:crossBetween val="between"/>
        <c:dispUnits>
          <c:builtInUnit val="millions"/>
        </c:dispUnits>
      </c:valAx>
      <c:spPr>
        <a:ln>
          <a:noFill/>
        </a:ln>
      </c:spPr>
    </c:plotArea>
    <c:legend>
      <c:legendPos val="b"/>
      <c:layout/>
      <c:overlay val="0"/>
      <c:txPr>
        <a:bodyPr/>
        <a:lstStyle/>
        <a:p>
          <a:pPr>
            <a:defRPr sz="1300" b="1"/>
          </a:pPr>
          <a:endParaRPr lang="en-US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tr-TR"/>
              <a:t>Non</a:t>
            </a:r>
            <a:r>
              <a:rPr lang="tr-TR" baseline="0"/>
              <a:t> - Aviation</a:t>
            </a:r>
          </a:p>
          <a:p>
            <a:pPr>
              <a:defRPr/>
            </a:pPr>
            <a:r>
              <a:rPr lang="tr-TR" baseline="0"/>
              <a:t>Revenues / %</a:t>
            </a:r>
          </a:p>
          <a:p>
            <a:pPr>
              <a:defRPr/>
            </a:pPr>
            <a:endParaRPr lang="tr-TR"/>
          </a:p>
        </c:rich>
      </c:tx>
      <c:layout>
        <c:manualLayout>
          <c:xMode val="edge"/>
          <c:yMode val="edge"/>
          <c:x val="0.63916179911514848"/>
          <c:y val="7.2147061143432598E-2"/>
        </c:manualLayout>
      </c:layout>
      <c:overlay val="1"/>
    </c:title>
    <c:autoTitleDeleted val="0"/>
    <c:plotArea>
      <c:layout/>
      <c:doughnutChart>
        <c:varyColors val="1"/>
        <c:ser>
          <c:idx val="0"/>
          <c:order val="0"/>
          <c:tx>
            <c:strRef>
              <c:f>'Profit (MIR)'!$I$15</c:f>
              <c:strCache>
                <c:ptCount val="1"/>
                <c:pt idx="0">
                  <c:v>2015P2</c:v>
                </c:pt>
              </c:strCache>
            </c:strRef>
          </c:tx>
          <c:dLbls>
            <c:numFmt formatCode="0.00%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'Profit (MIR)'!$D$23:$D$29</c:f>
              <c:numCache>
                <c:formatCode>General</c:formatCode>
                <c:ptCount val="7"/>
              </c:numCache>
            </c:numRef>
          </c:cat>
          <c:val>
            <c:numRef>
              <c:f>'Profit (MIR)'!$I$23:$I$29</c:f>
              <c:numCache>
                <c:formatCode>#,##0</c:formatCode>
                <c:ptCount val="7"/>
                <c:pt idx="0">
                  <c:v>1117087.6663030062</c:v>
                </c:pt>
                <c:pt idx="1">
                  <c:v>75812.19230374672</c:v>
                </c:pt>
                <c:pt idx="2">
                  <c:v>585540.48177550919</c:v>
                </c:pt>
                <c:pt idx="3">
                  <c:v>123527.66564315827</c:v>
                </c:pt>
                <c:pt idx="4">
                  <c:v>98913.161867751725</c:v>
                </c:pt>
                <c:pt idx="5">
                  <c:v>92016.892350694296</c:v>
                </c:pt>
                <c:pt idx="6">
                  <c:v>16178.026110592655</c:v>
                </c:pt>
              </c:numCache>
            </c:numRef>
          </c:val>
        </c:ser>
        <c:ser>
          <c:idx val="1"/>
          <c:order val="1"/>
          <c:tx>
            <c:strRef>
              <c:f>'Profit (MIR)'!$J$15</c:f>
              <c:strCache>
                <c:ptCount val="1"/>
                <c:pt idx="0">
                  <c:v>2016 Budget</c:v>
                </c:pt>
              </c:strCache>
            </c:strRef>
          </c:tx>
          <c:explosion val="1"/>
          <c:dLbls>
            <c:numFmt formatCode="0.00%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n-US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numRef>
              <c:f>'Profit (MIR)'!$D$23:$D$29</c:f>
              <c:numCache>
                <c:formatCode>General</c:formatCode>
                <c:ptCount val="7"/>
              </c:numCache>
            </c:numRef>
          </c:cat>
          <c:val>
            <c:numRef>
              <c:f>'Profit (MIR)'!$J$23:$J$29</c:f>
              <c:numCache>
                <c:formatCode>#,##0</c:formatCode>
                <c:ptCount val="7"/>
                <c:pt idx="0">
                  <c:v>1347754.9442829778</c:v>
                </c:pt>
                <c:pt idx="1">
                  <c:v>139256.55815653858</c:v>
                </c:pt>
                <c:pt idx="2">
                  <c:v>557346.01887247339</c:v>
                </c:pt>
                <c:pt idx="3">
                  <c:v>133451.88974272966</c:v>
                </c:pt>
                <c:pt idx="4">
                  <c:v>19771.368864701213</c:v>
                </c:pt>
                <c:pt idx="5">
                  <c:v>67646.161478789523</c:v>
                </c:pt>
                <c:pt idx="6">
                  <c:v>15923.876586188719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ln>
          <a:noFill/>
        </a:ln>
      </c:spPr>
    </c:plotArea>
    <c:legend>
      <c:legendPos val="r"/>
      <c:layout>
        <c:manualLayout>
          <c:xMode val="edge"/>
          <c:yMode val="edge"/>
          <c:x val="0.63848058275834385"/>
          <c:y val="0.25901472285106308"/>
          <c:w val="0.32517643160242948"/>
          <c:h val="0.4819704411109863"/>
        </c:manualLayout>
      </c:layout>
      <c:overlay val="0"/>
      <c:txPr>
        <a:bodyPr/>
        <a:lstStyle/>
        <a:p>
          <a:pPr>
            <a:defRPr sz="1300" b="1"/>
          </a:pPr>
          <a:endParaRPr lang="en-US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  <c:userShapes r:id="rId1"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>
        <c:manualLayout>
          <c:layoutTarget val="inner"/>
          <c:xMode val="edge"/>
          <c:yMode val="edge"/>
          <c:x val="1.2299088698238968E-2"/>
          <c:y val="5.198826890314874E-2"/>
          <c:w val="0.97540181799405434"/>
          <c:h val="0.69172212141853628"/>
        </c:manualLayout>
      </c:layout>
      <c:lineChart>
        <c:grouping val="standard"/>
        <c:varyColors val="0"/>
        <c:ser>
          <c:idx val="0"/>
          <c:order val="0"/>
          <c:tx>
            <c:strRef>
              <c:f>'Profit (MIR)'!$D$17</c:f>
              <c:strCache>
                <c:ptCount val="1"/>
                <c:pt idx="0">
                  <c:v>Aviation </c:v>
                </c:pt>
              </c:strCache>
            </c:strRef>
          </c:tx>
          <c:dLbls>
            <c:dLbl>
              <c:idx val="1"/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'Profit (MIR)'!$F$15:$J$15</c:f>
              <c:strCache>
                <c:ptCount val="5"/>
                <c:pt idx="0">
                  <c:v>2014 Actual</c:v>
                </c:pt>
                <c:pt idx="1">
                  <c:v>2015 Budget</c:v>
                </c:pt>
                <c:pt idx="2">
                  <c:v>2015P1</c:v>
                </c:pt>
                <c:pt idx="3">
                  <c:v>2015P2</c:v>
                </c:pt>
                <c:pt idx="4">
                  <c:v>2016 Budget</c:v>
                </c:pt>
              </c:strCache>
            </c:strRef>
          </c:cat>
          <c:val>
            <c:numRef>
              <c:f>'Profit (MIR)'!$F$17:$J$17</c:f>
              <c:numCache>
                <c:formatCode>#,##0</c:formatCode>
                <c:ptCount val="5"/>
                <c:pt idx="0">
                  <c:v>8678657.4730271418</c:v>
                </c:pt>
                <c:pt idx="1">
                  <c:v>10052474.021004753</c:v>
                </c:pt>
                <c:pt idx="2">
                  <c:v>5788616.143240788</c:v>
                </c:pt>
                <c:pt idx="3">
                  <c:v>3460355.0955078905</c:v>
                </c:pt>
                <c:pt idx="4">
                  <c:v>3423887.1298268251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'Profit (MIR)'!$D$21</c:f>
              <c:strCache>
                <c:ptCount val="1"/>
                <c:pt idx="0">
                  <c:v>Non - Aviation </c:v>
                </c:pt>
              </c:strCache>
            </c:strRef>
          </c:tx>
          <c:dLbls>
            <c:dLbl>
              <c:idx val="0"/>
              <c:dLblPos val="l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dLblPos val="t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numFmt formatCode="#,##0.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'Profit (MIR)'!$F$15:$J$15</c:f>
              <c:strCache>
                <c:ptCount val="5"/>
                <c:pt idx="0">
                  <c:v>2014 Actual</c:v>
                </c:pt>
                <c:pt idx="1">
                  <c:v>2015 Budget</c:v>
                </c:pt>
                <c:pt idx="2">
                  <c:v>2015P1</c:v>
                </c:pt>
                <c:pt idx="3">
                  <c:v>2015P2</c:v>
                </c:pt>
                <c:pt idx="4">
                  <c:v>2016 Budget</c:v>
                </c:pt>
              </c:strCache>
            </c:strRef>
          </c:cat>
          <c:val>
            <c:numRef>
              <c:f>'Profit (MIR)'!$F$21:$J$21</c:f>
              <c:numCache>
                <c:formatCode>#,##0</c:formatCode>
                <c:ptCount val="5"/>
                <c:pt idx="0">
                  <c:v>4252516.0301646329</c:v>
                </c:pt>
                <c:pt idx="1">
                  <c:v>5377065.1711404696</c:v>
                </c:pt>
                <c:pt idx="2">
                  <c:v>3453492.0937388125</c:v>
                </c:pt>
                <c:pt idx="3">
                  <c:v>2139064.9932969185</c:v>
                </c:pt>
                <c:pt idx="4">
                  <c:v>2343199.7645025975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'Profit (MIR)'!$D$31</c:f>
              <c:strCache>
                <c:ptCount val="1"/>
                <c:pt idx="0">
                  <c:v>Total Revenue</c:v>
                </c:pt>
              </c:strCache>
            </c:strRef>
          </c:tx>
          <c:dLbls>
            <c:numFmt formatCode="#,##0.0" sourceLinked="0"/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n-US"/>
              </a:p>
            </c:txPr>
            <c:dLblPos val="b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'Profit (MIR)'!$F$15:$J$15</c:f>
              <c:strCache>
                <c:ptCount val="5"/>
                <c:pt idx="0">
                  <c:v>2014 Actual</c:v>
                </c:pt>
                <c:pt idx="1">
                  <c:v>2015 Budget</c:v>
                </c:pt>
                <c:pt idx="2">
                  <c:v>2015P1</c:v>
                </c:pt>
                <c:pt idx="3">
                  <c:v>2015P2</c:v>
                </c:pt>
                <c:pt idx="4">
                  <c:v>2016 Budget</c:v>
                </c:pt>
              </c:strCache>
            </c:strRef>
          </c:cat>
          <c:val>
            <c:numRef>
              <c:f>'Profit (MIR)'!$F$31:$J$31</c:f>
              <c:numCache>
                <c:formatCode>#,##0</c:formatCode>
                <c:ptCount val="5"/>
                <c:pt idx="0">
                  <c:v>12931173.503191775</c:v>
                </c:pt>
                <c:pt idx="1">
                  <c:v>15429539.192145223</c:v>
                </c:pt>
                <c:pt idx="2">
                  <c:v>9242108.2369796</c:v>
                </c:pt>
                <c:pt idx="3">
                  <c:v>5599420.0888048094</c:v>
                </c:pt>
                <c:pt idx="4">
                  <c:v>5767086.8943294231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737395760"/>
        <c:axId val="737396320"/>
      </c:lineChart>
      <c:catAx>
        <c:axId val="7373957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ln w="28575"/>
        </c:spPr>
        <c:txPr>
          <a:bodyPr/>
          <a:lstStyle/>
          <a:p>
            <a:pPr>
              <a:defRPr sz="1400" b="1"/>
            </a:pPr>
            <a:endParaRPr lang="en-US"/>
          </a:p>
        </c:txPr>
        <c:crossAx val="737396320"/>
        <c:crosses val="autoZero"/>
        <c:auto val="1"/>
        <c:lblAlgn val="ctr"/>
        <c:lblOffset val="100"/>
        <c:noMultiLvlLbl val="0"/>
      </c:catAx>
      <c:valAx>
        <c:axId val="737396320"/>
        <c:scaling>
          <c:orientation val="minMax"/>
          <c:max val="44000000"/>
          <c:min val="15000000"/>
        </c:scaling>
        <c:delete val="1"/>
        <c:axPos val="l"/>
        <c:numFmt formatCode="#,##0.0" sourceLinked="0"/>
        <c:majorTickMark val="out"/>
        <c:minorTickMark val="none"/>
        <c:tickLblPos val="nextTo"/>
        <c:crossAx val="737395760"/>
        <c:crosses val="autoZero"/>
        <c:crossBetween val="between"/>
        <c:dispUnits>
          <c:builtInUnit val="millions"/>
          <c:dispUnitsLbl>
            <c:layout/>
          </c:dispUnitsLbl>
        </c:dispUnits>
      </c:valAx>
    </c:plotArea>
    <c:legend>
      <c:legendPos val="b"/>
      <c:layout/>
      <c:overlay val="0"/>
      <c:txPr>
        <a:bodyPr/>
        <a:lstStyle/>
        <a:p>
          <a:pPr>
            <a:defRPr sz="1300" b="1"/>
          </a:pPr>
          <a:endParaRPr lang="en-US"/>
        </a:p>
      </c:txPr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31750</xdr:colOff>
      <xdr:row>54</xdr:row>
      <xdr:rowOff>238125</xdr:rowOff>
    </xdr:from>
    <xdr:to>
      <xdr:col>6</xdr:col>
      <xdr:colOff>710407</xdr:colOff>
      <xdr:row>70</xdr:row>
      <xdr:rowOff>44052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710407</xdr:colOff>
      <xdr:row>54</xdr:row>
      <xdr:rowOff>0</xdr:rowOff>
    </xdr:from>
    <xdr:to>
      <xdr:col>16</xdr:col>
      <xdr:colOff>0</xdr:colOff>
      <xdr:row>71</xdr:row>
      <xdr:rowOff>123825</xdr:rowOff>
    </xdr:to>
    <xdr:graphicFrame macro="">
      <xdr:nvGraphicFramePr>
        <xdr:cNvPr id="3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642936</xdr:colOff>
      <xdr:row>32</xdr:row>
      <xdr:rowOff>110728</xdr:rowOff>
    </xdr:from>
    <xdr:to>
      <xdr:col>13</xdr:col>
      <xdr:colOff>797718</xdr:colOff>
      <xdr:row>49</xdr:row>
      <xdr:rowOff>23812</xdr:rowOff>
    </xdr:to>
    <xdr:graphicFrame macro="">
      <xdr:nvGraphicFramePr>
        <xdr:cNvPr id="4" name="Chart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1055688</xdr:colOff>
      <xdr:row>54</xdr:row>
      <xdr:rowOff>0</xdr:rowOff>
    </xdr:from>
    <xdr:to>
      <xdr:col>7</xdr:col>
      <xdr:colOff>1055688</xdr:colOff>
      <xdr:row>55</xdr:row>
      <xdr:rowOff>23811</xdr:rowOff>
    </xdr:to>
    <xdr:sp macro="" textlink="">
      <xdr:nvSpPr>
        <xdr:cNvPr id="5" name="Rectangle 4"/>
        <xdr:cNvSpPr/>
      </xdr:nvSpPr>
      <xdr:spPr>
        <a:xfrm>
          <a:off x="6856413" y="14068425"/>
          <a:ext cx="1381125" cy="290511"/>
        </a:xfrm>
        <a:prstGeom prst="rect">
          <a:avLst/>
        </a:prstGeom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tr-TR" sz="1400" b="1">
              <a:solidFill>
                <a:schemeClr val="accent1">
                  <a:lumMod val="75000"/>
                </a:schemeClr>
              </a:solidFill>
            </a:rPr>
            <a:t>201</a:t>
          </a:r>
          <a:r>
            <a:rPr lang="fr-FR" sz="1400" b="1">
              <a:solidFill>
                <a:schemeClr val="accent1">
                  <a:lumMod val="75000"/>
                </a:schemeClr>
              </a:solidFill>
            </a:rPr>
            <a:t>6</a:t>
          </a:r>
          <a:r>
            <a:rPr lang="tr-TR" sz="1400" b="1" baseline="0">
              <a:solidFill>
                <a:schemeClr val="accent1">
                  <a:lumMod val="75000"/>
                </a:schemeClr>
              </a:solidFill>
            </a:rPr>
            <a:t> Budget</a:t>
          </a:r>
          <a:endParaRPr lang="tr-TR" sz="1400" b="1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  <xdr:twoCellAnchor>
    <xdr:from>
      <xdr:col>7</xdr:col>
      <xdr:colOff>365126</xdr:colOff>
      <xdr:row>55</xdr:row>
      <xdr:rowOff>23811</xdr:rowOff>
    </xdr:from>
    <xdr:to>
      <xdr:col>7</xdr:col>
      <xdr:colOff>1055688</xdr:colOff>
      <xdr:row>57</xdr:row>
      <xdr:rowOff>0</xdr:rowOff>
    </xdr:to>
    <xdr:cxnSp macro="">
      <xdr:nvCxnSpPr>
        <xdr:cNvPr id="6" name="Straight Arrow Connector 5"/>
        <xdr:cNvCxnSpPr>
          <a:stCxn id="5" idx="2"/>
        </xdr:cNvCxnSpPr>
      </xdr:nvCxnSpPr>
      <xdr:spPr>
        <a:xfrm>
          <a:off x="7546976" y="14358936"/>
          <a:ext cx="690562" cy="50958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0.28358</cdr:x>
      <cdr:y>0.45526</cdr:y>
    </cdr:from>
    <cdr:to>
      <cdr:x>0.45603</cdr:x>
      <cdr:y>0.52029</cdr:y>
    </cdr:to>
    <cdr:sp macro="" textlink="">
      <cdr:nvSpPr>
        <cdr:cNvPr id="2" name="Rectangle 1"/>
        <cdr:cNvSpPr/>
      </cdr:nvSpPr>
      <cdr:spPr>
        <a:xfrm xmlns:a="http://schemas.openxmlformats.org/drawingml/2006/main">
          <a:off x="2563812" y="2083617"/>
          <a:ext cx="1559069" cy="297633"/>
        </a:xfrm>
        <a:prstGeom xmlns:a="http://schemas.openxmlformats.org/drawingml/2006/main" prst="rect">
          <a:avLst/>
        </a:prstGeom>
        <a:ln xmlns:a="http://schemas.openxmlformats.org/drawingml/2006/main">
          <a:noFill/>
        </a:ln>
      </cdr:spPr>
      <cdr:style>
        <a:lnRef xmlns:a="http://schemas.openxmlformats.org/drawingml/2006/main" idx="2">
          <a:schemeClr val="accent1"/>
        </a:lnRef>
        <a:fillRef xmlns:a="http://schemas.openxmlformats.org/drawingml/2006/main" idx="1">
          <a:schemeClr val="l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 xmlns:a="http://schemas.openxmlformats.org/drawingml/2006/main">
          <a:lvl1pPr marL="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1pPr>
          <a:lvl2pPr marL="457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2pPr>
          <a:lvl3pPr marL="914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3pPr>
          <a:lvl4pPr marL="1371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4pPr>
          <a:lvl5pPr marL="18288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5pPr>
          <a:lvl6pPr marL="22860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6pPr>
          <a:lvl7pPr marL="27432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7pPr>
          <a:lvl8pPr marL="32004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8pPr>
          <a:lvl9pPr marL="3657600" indent="0">
            <a:defRPr sz="1100">
              <a:solidFill>
                <a:schemeClr val="dk1"/>
              </a:solidFill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tr-TR" sz="1400" b="1">
              <a:solidFill>
                <a:schemeClr val="accent1">
                  <a:lumMod val="75000"/>
                </a:schemeClr>
              </a:solidFill>
            </a:rPr>
            <a:t>201</a:t>
          </a:r>
          <a:r>
            <a:rPr lang="fr-FR" sz="1400" b="1">
              <a:solidFill>
                <a:schemeClr val="accent1">
                  <a:lumMod val="75000"/>
                </a:schemeClr>
              </a:solidFill>
            </a:rPr>
            <a:t>5</a:t>
          </a:r>
          <a:r>
            <a:rPr lang="tr-TR" sz="1400" b="1" baseline="0">
              <a:solidFill>
                <a:schemeClr val="accent1">
                  <a:lumMod val="75000"/>
                </a:schemeClr>
              </a:solidFill>
            </a:rPr>
            <a:t> P2</a:t>
          </a:r>
          <a:endParaRPr lang="tr-TR" sz="1400" b="1">
            <a:solidFill>
              <a:schemeClr val="accent1">
                <a:lumMod val="75000"/>
              </a:schemeClr>
            </a:solidFill>
          </a:endParaRPr>
        </a:p>
      </cdr:txBody>
    </cdr:sp>
  </cdr:relSizeAnchor>
  <cdr:relSizeAnchor xmlns:cdr="http://schemas.openxmlformats.org/drawingml/2006/chartDrawing">
    <cdr:from>
      <cdr:x>0.36981</cdr:x>
      <cdr:y>0.52029</cdr:y>
    </cdr:from>
    <cdr:to>
      <cdr:x>0.50379</cdr:x>
      <cdr:y>0.57232</cdr:y>
    </cdr:to>
    <cdr:cxnSp macro="">
      <cdr:nvCxnSpPr>
        <cdr:cNvPr id="4" name="Straight Arrow Connector 3"/>
        <cdr:cNvCxnSpPr>
          <a:stCxn xmlns:a="http://schemas.openxmlformats.org/drawingml/2006/main" id="2" idx="2"/>
        </cdr:cNvCxnSpPr>
      </cdr:nvCxnSpPr>
      <cdr:spPr>
        <a:xfrm xmlns:a="http://schemas.openxmlformats.org/drawingml/2006/main">
          <a:off x="3343347" y="2381250"/>
          <a:ext cx="1211324" cy="238123"/>
        </a:xfrm>
        <a:prstGeom xmlns:a="http://schemas.openxmlformats.org/drawingml/2006/main" prst="straightConnector1">
          <a:avLst/>
        </a:prstGeom>
        <a:ln xmlns:a="http://schemas.openxmlformats.org/drawingml/2006/main">
          <a:tailEnd type="arrow"/>
        </a:ln>
      </cdr:spPr>
      <cdr:style>
        <a:lnRef xmlns:a="http://schemas.openxmlformats.org/drawingml/2006/main" idx="1">
          <a:schemeClr val="accent1"/>
        </a:lnRef>
        <a:fillRef xmlns:a="http://schemas.openxmlformats.org/drawingml/2006/main" idx="0">
          <a:schemeClr val="accent1"/>
        </a:fillRef>
        <a:effectRef xmlns:a="http://schemas.openxmlformats.org/drawingml/2006/main" idx="0">
          <a:schemeClr val="accent1"/>
        </a:effectRef>
        <a:fontRef xmlns:a="http://schemas.openxmlformats.org/drawingml/2006/main" idx="minor">
          <a:schemeClr val="tx1"/>
        </a:fontRef>
      </cdr:style>
    </cdr:cxn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guiga/AppData/Local/Microsoft/Windows/Temporary%20Internet%20Files/Content.Outlook/IGZXV07V/2016_Budget_Persentation_Draft%201%20SAM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ffic_Month"/>
      <sheetName val="Assu_P_ATM_Y"/>
      <sheetName val="Assu_P_ATM_Y (NBE)"/>
      <sheetName val="Assu_P_ATM_Y (MIR)"/>
      <sheetName val="Assu_P_ATM_Q"/>
      <sheetName val="Assu_Curr_Oth"/>
      <sheetName val="Recuirtment_Project Comp."/>
      <sheetName val="Profit"/>
      <sheetName val="Profit (NBE)"/>
      <sheetName val="Profit (MIR)"/>
      <sheetName val="Loss"/>
      <sheetName val="Loss (NBE)"/>
      <sheetName val="Loss (MIR)"/>
      <sheetName val="Loss LC"/>
      <sheetName val="P&amp;L"/>
      <sheetName val="P&amp;L NBE"/>
      <sheetName val="P&amp;L MIR"/>
      <sheetName val="Investment MIR"/>
      <sheetName val="Investment NBE"/>
      <sheetName val="Investment Total"/>
      <sheetName val="CF SU"/>
      <sheetName val="CF Operational"/>
      <sheetName val="Ratio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5">
          <cell r="F15" t="str">
            <v>2014 Actual</v>
          </cell>
          <cell r="G15" t="str">
            <v>2015 Budget</v>
          </cell>
          <cell r="H15" t="str">
            <v>2015P1</v>
          </cell>
          <cell r="I15" t="str">
            <v>2015P2</v>
          </cell>
          <cell r="J15" t="str">
            <v>2016 Budget</v>
          </cell>
        </row>
        <row r="17">
          <cell r="D17" t="str">
            <v xml:space="preserve">Aviation </v>
          </cell>
          <cell r="F17">
            <v>8678657.4730271418</v>
          </cell>
          <cell r="G17">
            <v>10052474.021004753</v>
          </cell>
          <cell r="H17">
            <v>5788616.143240788</v>
          </cell>
          <cell r="I17">
            <v>3460355.0955078905</v>
          </cell>
          <cell r="J17">
            <v>3423887.1298268251</v>
          </cell>
        </row>
        <row r="18">
          <cell r="D18" t="str">
            <v>Passenger</v>
          </cell>
          <cell r="I18">
            <v>2143699.651185398</v>
          </cell>
          <cell r="J18">
            <v>2123315.3113580798</v>
          </cell>
        </row>
        <row r="19">
          <cell r="D19" t="str">
            <v>ATM Revenus</v>
          </cell>
          <cell r="I19">
            <v>1254744.2280667156</v>
          </cell>
          <cell r="J19">
            <v>1239284.3927440711</v>
          </cell>
        </row>
        <row r="20">
          <cell r="D20" t="str">
            <v>others Revenues</v>
          </cell>
          <cell r="I20">
            <v>61911.21625577705</v>
          </cell>
          <cell r="J20">
            <v>61287.425724673856</v>
          </cell>
        </row>
        <row r="21">
          <cell r="D21" t="str">
            <v xml:space="preserve">Non - Aviation </v>
          </cell>
          <cell r="F21">
            <v>4252516.0301646329</v>
          </cell>
          <cell r="G21">
            <v>5377065.1711404696</v>
          </cell>
          <cell r="H21">
            <v>3453492.0937388125</v>
          </cell>
          <cell r="I21">
            <v>2139064.9932969185</v>
          </cell>
          <cell r="J21">
            <v>2343199.7645025975</v>
          </cell>
        </row>
        <row r="23">
          <cell r="D23" t="str">
            <v xml:space="preserve">Duty Free </v>
          </cell>
          <cell r="I23">
            <v>1117087.6663030062</v>
          </cell>
          <cell r="J23">
            <v>1347754.9442829778</v>
          </cell>
        </row>
        <row r="24">
          <cell r="D24" t="str">
            <v xml:space="preserve">F&amp;B </v>
          </cell>
          <cell r="I24">
            <v>75812.19230374672</v>
          </cell>
          <cell r="J24">
            <v>139256.55815653858</v>
          </cell>
        </row>
        <row r="25">
          <cell r="D25" t="str">
            <v xml:space="preserve">Area Allocations </v>
          </cell>
          <cell r="I25">
            <v>585540.48177550919</v>
          </cell>
          <cell r="J25">
            <v>557346.01887247339</v>
          </cell>
        </row>
        <row r="26">
          <cell r="D26" t="str">
            <v>Sharing  For Utilisation Costs</v>
          </cell>
          <cell r="I26">
            <v>123527.66564315827</v>
          </cell>
          <cell r="J26">
            <v>133451.88974272966</v>
          </cell>
        </row>
        <row r="27">
          <cell r="D27" t="str">
            <v xml:space="preserve">Advertisement </v>
          </cell>
          <cell r="I27">
            <v>98913.161867751725</v>
          </cell>
          <cell r="J27">
            <v>19771.368864701213</v>
          </cell>
        </row>
        <row r="28">
          <cell r="D28" t="str">
            <v xml:space="preserve">Carpark </v>
          </cell>
          <cell r="I28">
            <v>92016.892350694296</v>
          </cell>
          <cell r="J28">
            <v>67646.161478789523</v>
          </cell>
        </row>
        <row r="29">
          <cell r="D29" t="str">
            <v>Other Service</v>
          </cell>
          <cell r="I29">
            <v>16178.026110592655</v>
          </cell>
          <cell r="J29">
            <v>15923.876586188719</v>
          </cell>
        </row>
        <row r="31">
          <cell r="D31" t="str">
            <v>Total Revenue</v>
          </cell>
          <cell r="F31">
            <v>12931173.503191775</v>
          </cell>
          <cell r="G31">
            <v>15429539.192145223</v>
          </cell>
          <cell r="H31">
            <v>9242108.2369796</v>
          </cell>
          <cell r="I31">
            <v>5599420.0888048094</v>
          </cell>
          <cell r="J31">
            <v>5767086.8943294231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B6:S72"/>
  <sheetViews>
    <sheetView showGridLines="0" tabSelected="1" zoomScale="50" zoomScaleNormal="50" workbookViewId="0">
      <selection activeCell="D22" sqref="D22:D29"/>
    </sheetView>
  </sheetViews>
  <sheetFormatPr defaultRowHeight="21" x14ac:dyDescent="0.35"/>
  <cols>
    <col min="1" max="1" width="0.85546875" style="5" customWidth="1"/>
    <col min="2" max="2" width="9.140625" style="5"/>
    <col min="3" max="3" width="10.5703125" style="5" customWidth="1"/>
    <col min="4" max="4" width="36.5703125" style="5" customWidth="1"/>
    <col min="5" max="5" width="9.140625" style="5"/>
    <col min="6" max="10" width="20.7109375" style="6" customWidth="1"/>
    <col min="11" max="11" width="1.7109375" style="5" customWidth="1"/>
    <col min="12" max="12" width="14.85546875" style="5" bestFit="1" customWidth="1"/>
    <col min="13" max="13" width="1.7109375" style="5" customWidth="1"/>
    <col min="14" max="14" width="14.7109375" style="5" bestFit="1" customWidth="1"/>
    <col min="15" max="15" width="16.5703125" style="5" bestFit="1" customWidth="1"/>
    <col min="16" max="16" width="14.7109375" style="5" bestFit="1" customWidth="1"/>
    <col min="17" max="17" width="9.140625" style="5"/>
    <col min="18" max="18" width="16" style="5" bestFit="1" customWidth="1"/>
    <col min="19" max="19" width="12.28515625" style="5" bestFit="1" customWidth="1"/>
    <col min="20" max="16384" width="9.140625" style="5"/>
  </cols>
  <sheetData>
    <row r="6" spans="2:17" ht="21.75" thickBot="1" x14ac:dyDescent="0.4">
      <c r="B6" s="1">
        <v>2</v>
      </c>
      <c r="C6" s="2" t="s">
        <v>0</v>
      </c>
      <c r="D6" s="2"/>
      <c r="E6" s="3"/>
      <c r="F6" s="4"/>
      <c r="G6" s="4"/>
      <c r="H6" s="4"/>
      <c r="I6" s="4"/>
      <c r="J6" s="4"/>
      <c r="K6" s="3"/>
      <c r="L6" s="3"/>
      <c r="M6" s="3"/>
      <c r="N6" s="3"/>
      <c r="O6" s="3"/>
      <c r="P6" s="3"/>
      <c r="Q6" s="3"/>
    </row>
    <row r="7" spans="2:17" ht="21.75" thickTop="1" x14ac:dyDescent="0.35"/>
    <row r="8" spans="2:17" s="7" customFormat="1" ht="21.75" thickBot="1" x14ac:dyDescent="0.4">
      <c r="C8" s="8" t="s">
        <v>1</v>
      </c>
      <c r="D8" s="8" t="s">
        <v>2</v>
      </c>
      <c r="E8" s="8"/>
      <c r="F8" s="9"/>
      <c r="G8" s="9"/>
      <c r="H8" s="9"/>
      <c r="I8" s="9"/>
      <c r="J8" s="9"/>
      <c r="K8" s="8"/>
      <c r="L8" s="8"/>
      <c r="M8" s="8"/>
      <c r="N8" s="8"/>
      <c r="O8" s="8"/>
      <c r="P8" s="8"/>
      <c r="Q8" s="8"/>
    </row>
    <row r="10" spans="2:17" s="7" customFormat="1" x14ac:dyDescent="0.35">
      <c r="C10" s="7" t="s">
        <v>3</v>
      </c>
      <c r="D10" s="7" t="s">
        <v>4</v>
      </c>
      <c r="F10" s="10"/>
      <c r="G10" s="10"/>
      <c r="H10" s="10"/>
      <c r="I10" s="10"/>
      <c r="J10" s="10"/>
    </row>
    <row r="12" spans="2:17" s="7" customFormat="1" x14ac:dyDescent="0.35">
      <c r="C12" s="11"/>
      <c r="D12" s="12" t="s">
        <v>5</v>
      </c>
      <c r="E12" s="12"/>
      <c r="F12" s="13"/>
      <c r="G12" s="13"/>
      <c r="H12" s="13"/>
      <c r="I12" s="13"/>
      <c r="J12" s="13"/>
      <c r="K12" s="12"/>
      <c r="L12" s="12"/>
      <c r="M12" s="12"/>
      <c r="N12" s="12"/>
      <c r="O12" s="12"/>
      <c r="P12" s="12"/>
    </row>
    <row r="14" spans="2:17" x14ac:dyDescent="0.35">
      <c r="D14" s="14" t="s">
        <v>6</v>
      </c>
      <c r="E14" s="15"/>
      <c r="F14" s="16"/>
      <c r="G14" s="16"/>
      <c r="H14" s="16"/>
      <c r="I14" s="16"/>
      <c r="J14" s="16"/>
      <c r="K14" s="16"/>
      <c r="L14" s="17" t="s">
        <v>7</v>
      </c>
      <c r="M14" s="18"/>
      <c r="N14" s="19" t="s">
        <v>8</v>
      </c>
      <c r="O14" s="19"/>
      <c r="P14" s="19"/>
    </row>
    <row r="15" spans="2:17" x14ac:dyDescent="0.35">
      <c r="D15" s="20" t="s">
        <v>9</v>
      </c>
      <c r="E15" s="20"/>
      <c r="F15" s="21" t="s">
        <v>10</v>
      </c>
      <c r="G15" s="21" t="s">
        <v>11</v>
      </c>
      <c r="H15" s="21" t="s">
        <v>12</v>
      </c>
      <c r="I15" s="21" t="s">
        <v>13</v>
      </c>
      <c r="J15" s="21" t="s">
        <v>14</v>
      </c>
      <c r="K15" s="21"/>
      <c r="L15" s="22" t="s">
        <v>15</v>
      </c>
      <c r="M15" s="22"/>
      <c r="N15" s="22" t="s">
        <v>16</v>
      </c>
      <c r="O15" s="22" t="s">
        <v>17</v>
      </c>
      <c r="P15" s="22" t="s">
        <v>18</v>
      </c>
    </row>
    <row r="16" spans="2:17" ht="6" customHeight="1" x14ac:dyDescent="0.35">
      <c r="D16" s="23"/>
    </row>
    <row r="17" spans="4:19" s="7" customFormat="1" x14ac:dyDescent="0.35">
      <c r="D17" s="12" t="s">
        <v>19</v>
      </c>
      <c r="E17" s="12"/>
      <c r="F17" s="13">
        <f>SUM(F18:F20)</f>
        <v>8678657.4730271418</v>
      </c>
      <c r="G17" s="13">
        <f t="shared" ref="G17:J17" si="0">SUM(G18:G20)</f>
        <v>10052474.021004753</v>
      </c>
      <c r="H17" s="13">
        <f t="shared" si="0"/>
        <v>5788616.143240788</v>
      </c>
      <c r="I17" s="13">
        <f t="shared" si="0"/>
        <v>3460355.0955078905</v>
      </c>
      <c r="J17" s="13">
        <f t="shared" si="0"/>
        <v>3423887.1298268251</v>
      </c>
      <c r="K17" s="24"/>
      <c r="L17" s="25">
        <f>+I17/F17-1</f>
        <v>-0.60127990921838881</v>
      </c>
      <c r="M17" s="26"/>
      <c r="N17" s="27">
        <f>+I17/G17-1</f>
        <v>-0.65577079947906936</v>
      </c>
      <c r="O17" s="27">
        <f>+I17/H17-1</f>
        <v>-0.40221375716051677</v>
      </c>
      <c r="P17" s="28">
        <f>+J17/I17-1</f>
        <v>-1.0538792891055193E-2</v>
      </c>
      <c r="R17" s="10"/>
      <c r="S17" s="10"/>
    </row>
    <row r="18" spans="4:19" x14ac:dyDescent="0.35">
      <c r="D18" s="29"/>
      <c r="F18" s="6">
        <v>5528986.1917929752</v>
      </c>
      <c r="G18" s="6">
        <v>6115087.4687689962</v>
      </c>
      <c r="H18" s="6">
        <v>3436943.728014729</v>
      </c>
      <c r="I18" s="6">
        <v>2143699.651185398</v>
      </c>
      <c r="J18" s="6">
        <v>2123315.3113580798</v>
      </c>
      <c r="K18" s="30"/>
      <c r="L18" s="31">
        <f t="shared" ref="L18:L29" si="1">+I18/F18-1</f>
        <v>-0.61227979654435971</v>
      </c>
      <c r="M18" s="32"/>
      <c r="N18" s="33">
        <f t="shared" ref="N18:N29" si="2">+I18/G18-1</f>
        <v>-0.64944088500226504</v>
      </c>
      <c r="O18" s="33">
        <f t="shared" ref="O18:P29" si="3">+I18/H18-1</f>
        <v>-0.37627734963712756</v>
      </c>
      <c r="P18" s="34">
        <f t="shared" si="3"/>
        <v>-9.5089532789942588E-3</v>
      </c>
      <c r="R18" s="6"/>
      <c r="S18" s="6"/>
    </row>
    <row r="19" spans="4:19" x14ac:dyDescent="0.35">
      <c r="D19" s="29"/>
      <c r="F19" s="6">
        <v>3016115.9736822797</v>
      </c>
      <c r="G19" s="6">
        <v>3789450.7171514328</v>
      </c>
      <c r="H19" s="6">
        <v>2259071.1396018798</v>
      </c>
      <c r="I19" s="6">
        <v>1254744.2280667156</v>
      </c>
      <c r="J19" s="6">
        <v>1239284.3927440711</v>
      </c>
      <c r="K19" s="30"/>
      <c r="L19" s="31">
        <f t="shared" si="1"/>
        <v>-0.58398674354194724</v>
      </c>
      <c r="M19" s="32"/>
      <c r="N19" s="33">
        <f t="shared" si="2"/>
        <v>-0.6688849330095209</v>
      </c>
      <c r="O19" s="33">
        <f t="shared" si="3"/>
        <v>-0.44457515920112123</v>
      </c>
      <c r="P19" s="34">
        <f t="shared" si="3"/>
        <v>-1.2321104952572548E-2</v>
      </c>
    </row>
    <row r="20" spans="4:19" x14ac:dyDescent="0.35">
      <c r="D20" s="29"/>
      <c r="F20" s="6">
        <v>133555.30755188689</v>
      </c>
      <c r="G20" s="6">
        <v>147935.83508432549</v>
      </c>
      <c r="H20" s="6">
        <v>92601.275624179267</v>
      </c>
      <c r="I20" s="6">
        <v>61911.21625577705</v>
      </c>
      <c r="J20" s="6">
        <v>61287.425724673856</v>
      </c>
      <c r="K20" s="30"/>
      <c r="L20" s="31">
        <f t="shared" si="1"/>
        <v>-0.53643761980987359</v>
      </c>
      <c r="M20" s="32"/>
      <c r="N20" s="33">
        <f t="shared" si="2"/>
        <v>-0.5814995317362639</v>
      </c>
      <c r="O20" s="33">
        <f t="shared" si="3"/>
        <v>-0.33142156154475999</v>
      </c>
      <c r="P20" s="34">
        <f t="shared" si="3"/>
        <v>-1.0075565767050931E-2</v>
      </c>
    </row>
    <row r="21" spans="4:19" s="7" customFormat="1" x14ac:dyDescent="0.35">
      <c r="D21" s="12" t="s">
        <v>20</v>
      </c>
      <c r="E21" s="12"/>
      <c r="F21" s="13">
        <f>SUM(F22:F29)</f>
        <v>4252516.0301646329</v>
      </c>
      <c r="G21" s="13">
        <f t="shared" ref="G21:J21" si="4">SUM(G22:G29)</f>
        <v>5377065.1711404696</v>
      </c>
      <c r="H21" s="13">
        <f t="shared" si="4"/>
        <v>3453492.0937388125</v>
      </c>
      <c r="I21" s="13">
        <f t="shared" si="4"/>
        <v>2139064.9932969185</v>
      </c>
      <c r="J21" s="13">
        <f t="shared" si="4"/>
        <v>2343199.7645025975</v>
      </c>
      <c r="K21" s="24"/>
      <c r="L21" s="25">
        <f t="shared" si="1"/>
        <v>-0.49698837626389702</v>
      </c>
      <c r="M21" s="26"/>
      <c r="N21" s="27">
        <f t="shared" si="2"/>
        <v>-0.60218726661941768</v>
      </c>
      <c r="O21" s="27">
        <f>+I21/H21-1</f>
        <v>-0.38060811050500243</v>
      </c>
      <c r="P21" s="28">
        <f t="shared" si="3"/>
        <v>9.5431775960695964E-2</v>
      </c>
    </row>
    <row r="22" spans="4:19" x14ac:dyDescent="0.35">
      <c r="D22" s="29"/>
      <c r="F22" s="6">
        <v>215372.06558599166</v>
      </c>
      <c r="G22" s="6">
        <v>193774.59133897361</v>
      </c>
      <c r="H22" s="6">
        <v>134629.35975143718</v>
      </c>
      <c r="I22" s="6">
        <v>29988.906942459362</v>
      </c>
      <c r="J22" s="6">
        <v>62048.946518199096</v>
      </c>
      <c r="K22" s="30"/>
      <c r="L22" s="31">
        <f>+I22/F22-1</f>
        <v>-0.86075767597406605</v>
      </c>
      <c r="M22" s="32"/>
      <c r="N22" s="33">
        <f t="shared" si="2"/>
        <v>-0.84523818765279091</v>
      </c>
      <c r="O22" s="33">
        <f t="shared" ref="O22:O29" si="5">+I22/H22-1</f>
        <v>-0.77724838773780747</v>
      </c>
      <c r="P22" s="34">
        <f t="shared" si="3"/>
        <v>1.0690632918783707</v>
      </c>
      <c r="R22" s="6"/>
      <c r="S22" s="6"/>
    </row>
    <row r="23" spans="4:19" x14ac:dyDescent="0.35">
      <c r="D23" s="29"/>
      <c r="F23" s="6">
        <v>2513475.3903786722</v>
      </c>
      <c r="G23" s="6">
        <v>3861226.9752313173</v>
      </c>
      <c r="H23" s="6">
        <v>2182662.1334769633</v>
      </c>
      <c r="I23" s="6">
        <v>1117087.6663030062</v>
      </c>
      <c r="J23" s="6">
        <v>1347754.9442829778</v>
      </c>
      <c r="K23" s="30"/>
      <c r="L23" s="31">
        <f t="shared" si="1"/>
        <v>-0.55556053161327767</v>
      </c>
      <c r="M23" s="32"/>
      <c r="N23" s="33">
        <f t="shared" si="2"/>
        <v>-0.71069101260588696</v>
      </c>
      <c r="O23" s="33">
        <f t="shared" si="5"/>
        <v>-0.48819945644839935</v>
      </c>
      <c r="P23" s="34">
        <f t="shared" si="3"/>
        <v>0.20648986193121566</v>
      </c>
      <c r="R23" s="6"/>
      <c r="S23" s="6"/>
    </row>
    <row r="24" spans="4:19" x14ac:dyDescent="0.35">
      <c r="D24" s="29"/>
      <c r="F24" s="6">
        <v>333155.88059805048</v>
      </c>
      <c r="G24" s="6">
        <v>427316.53107667941</v>
      </c>
      <c r="H24" s="6">
        <v>244161.10998181853</v>
      </c>
      <c r="I24" s="6">
        <v>75812.19230374672</v>
      </c>
      <c r="J24" s="6">
        <v>139256.55815653858</v>
      </c>
      <c r="K24" s="30"/>
      <c r="L24" s="31">
        <f t="shared" si="1"/>
        <v>-0.7724422808696767</v>
      </c>
      <c r="M24" s="32"/>
      <c r="N24" s="33">
        <f t="shared" si="2"/>
        <v>-0.82258539796546581</v>
      </c>
      <c r="O24" s="33">
        <f t="shared" si="5"/>
        <v>-0.68949931334522496</v>
      </c>
      <c r="P24" s="34">
        <f t="shared" si="3"/>
        <v>0.83686230307913645</v>
      </c>
    </row>
    <row r="25" spans="4:19" x14ac:dyDescent="0.35">
      <c r="D25" s="29"/>
      <c r="F25" s="6">
        <v>809425.07733512402</v>
      </c>
      <c r="G25" s="6">
        <v>562020.06709670788</v>
      </c>
      <c r="H25" s="6">
        <v>572689.12917412503</v>
      </c>
      <c r="I25" s="6">
        <v>585540.48177550919</v>
      </c>
      <c r="J25" s="6">
        <v>557346.01887247339</v>
      </c>
      <c r="K25" s="30"/>
      <c r="L25" s="31">
        <f t="shared" si="1"/>
        <v>-0.276597058614383</v>
      </c>
      <c r="M25" s="32"/>
      <c r="N25" s="33">
        <f t="shared" si="2"/>
        <v>4.1849777358134999E-2</v>
      </c>
      <c r="O25" s="33">
        <f t="shared" si="5"/>
        <v>2.2440364146456115E-2</v>
      </c>
      <c r="P25" s="34">
        <f t="shared" si="3"/>
        <v>-4.8151176187755551E-2</v>
      </c>
      <c r="R25" s="6"/>
      <c r="S25" s="6"/>
    </row>
    <row r="26" spans="4:19" x14ac:dyDescent="0.35">
      <c r="D26" s="29"/>
      <c r="F26" s="6">
        <v>222668.80320307982</v>
      </c>
      <c r="G26" s="6">
        <v>176253.68827858567</v>
      </c>
      <c r="H26" s="6">
        <v>174607.87301584048</v>
      </c>
      <c r="I26" s="6">
        <v>123527.66564315827</v>
      </c>
      <c r="J26" s="6">
        <v>133451.88974272966</v>
      </c>
      <c r="K26" s="30"/>
      <c r="L26" s="31">
        <f t="shared" si="1"/>
        <v>-0.4452403575794236</v>
      </c>
      <c r="M26" s="32"/>
      <c r="N26" s="33">
        <f t="shared" si="2"/>
        <v>-0.29914847825532553</v>
      </c>
      <c r="O26" s="33">
        <f t="shared" si="5"/>
        <v>-0.29254240653884034</v>
      </c>
      <c r="P26" s="34">
        <f t="shared" si="3"/>
        <v>8.034009262540498E-2</v>
      </c>
      <c r="R26" s="6"/>
      <c r="S26" s="6"/>
    </row>
    <row r="27" spans="4:19" x14ac:dyDescent="0.35">
      <c r="D27" s="29"/>
      <c r="F27" s="6">
        <v>58087.838280419404</v>
      </c>
      <c r="G27" s="6">
        <v>50988.8413068843</v>
      </c>
      <c r="H27" s="6">
        <v>60667.740125078562</v>
      </c>
      <c r="I27" s="6">
        <v>98913.161867751725</v>
      </c>
      <c r="J27" s="6">
        <v>19771.368864701213</v>
      </c>
      <c r="K27" s="30"/>
      <c r="L27" s="31">
        <f t="shared" si="1"/>
        <v>0.70282050074316449</v>
      </c>
      <c r="M27" s="32"/>
      <c r="N27" s="33">
        <f t="shared" si="2"/>
        <v>0.93989820777505839</v>
      </c>
      <c r="O27" s="33">
        <f t="shared" si="5"/>
        <v>0.63040788504438527</v>
      </c>
      <c r="P27" s="34">
        <f t="shared" si="3"/>
        <v>-0.80011387270042178</v>
      </c>
    </row>
    <row r="28" spans="4:19" x14ac:dyDescent="0.35">
      <c r="D28" s="29"/>
      <c r="F28" s="6">
        <v>83803.880671543156</v>
      </c>
      <c r="G28" s="6">
        <v>84511.380272037815</v>
      </c>
      <c r="H28" s="6">
        <v>63235.359122374699</v>
      </c>
      <c r="I28" s="6">
        <v>92016.892350694296</v>
      </c>
      <c r="J28" s="6">
        <v>67646.161478789523</v>
      </c>
      <c r="K28" s="30"/>
      <c r="L28" s="31">
        <f t="shared" si="1"/>
        <v>9.8002760890522733E-2</v>
      </c>
      <c r="M28" s="32"/>
      <c r="N28" s="33">
        <f t="shared" si="2"/>
        <v>8.8810667326656212E-2</v>
      </c>
      <c r="O28" s="33">
        <f t="shared" si="5"/>
        <v>0.45514935991145133</v>
      </c>
      <c r="P28" s="34">
        <f t="shared" si="3"/>
        <v>-0.26485061872143179</v>
      </c>
    </row>
    <row r="29" spans="4:19" x14ac:dyDescent="0.35">
      <c r="D29" s="29"/>
      <c r="F29" s="6">
        <v>16527.094111751368</v>
      </c>
      <c r="G29" s="6">
        <v>20973.096539282902</v>
      </c>
      <c r="H29" s="6">
        <v>20839.389091174518</v>
      </c>
      <c r="I29" s="6">
        <v>16178.026110592655</v>
      </c>
      <c r="J29" s="6">
        <v>15923.876586188719</v>
      </c>
      <c r="K29" s="30"/>
      <c r="L29" s="31">
        <f t="shared" si="1"/>
        <v>-2.1120954403624603E-2</v>
      </c>
      <c r="M29" s="32"/>
      <c r="N29" s="33">
        <f t="shared" si="2"/>
        <v>-0.22862958837332459</v>
      </c>
      <c r="O29" s="33">
        <f t="shared" si="5"/>
        <v>-0.22368040445849491</v>
      </c>
      <c r="P29" s="34">
        <f t="shared" si="3"/>
        <v>-1.5709550885044665E-2</v>
      </c>
    </row>
    <row r="30" spans="4:19" ht="6" customHeight="1" x14ac:dyDescent="0.35">
      <c r="L30" s="34"/>
      <c r="N30" s="34"/>
      <c r="O30" s="34"/>
      <c r="P30" s="34"/>
    </row>
    <row r="31" spans="4:19" ht="21.75" thickBot="1" x14ac:dyDescent="0.4">
      <c r="D31" s="35" t="s">
        <v>21</v>
      </c>
      <c r="E31" s="35"/>
      <c r="F31" s="36">
        <f>F21+F17</f>
        <v>12931173.503191775</v>
      </c>
      <c r="G31" s="36">
        <f>G21+G17</f>
        <v>15429539.192145223</v>
      </c>
      <c r="H31" s="36">
        <f t="shared" ref="H31:J31" si="6">H21+H17</f>
        <v>9242108.2369796</v>
      </c>
      <c r="I31" s="36">
        <f t="shared" si="6"/>
        <v>5599420.0888048094</v>
      </c>
      <c r="J31" s="36">
        <f t="shared" si="6"/>
        <v>5767086.8943294231</v>
      </c>
      <c r="K31" s="35"/>
      <c r="L31" s="37">
        <f>+I31/F31-1</f>
        <v>-0.56698283512917702</v>
      </c>
      <c r="M31" s="35"/>
      <c r="N31" s="37">
        <f>+I31/G31-1</f>
        <v>-0.63709738709142205</v>
      </c>
      <c r="O31" s="37">
        <f>+I31/H31-1</f>
        <v>-0.39414039034942661</v>
      </c>
      <c r="P31" s="37">
        <f>+J31/I31-1</f>
        <v>2.9943601813308796E-2</v>
      </c>
      <c r="S31" s="6"/>
    </row>
    <row r="51" spans="2:17" ht="21.75" thickBot="1" x14ac:dyDescent="0.4">
      <c r="B51" s="38"/>
      <c r="C51" s="38"/>
      <c r="D51" s="38"/>
      <c r="E51" s="38"/>
      <c r="F51" s="39"/>
      <c r="G51" s="39"/>
      <c r="H51" s="39"/>
      <c r="I51" s="39"/>
      <c r="J51" s="39"/>
      <c r="K51" s="38"/>
      <c r="L51" s="38"/>
      <c r="M51" s="38"/>
      <c r="N51" s="38"/>
      <c r="O51" s="38"/>
      <c r="P51" s="38"/>
      <c r="Q51" s="30"/>
    </row>
    <row r="53" spans="2:17" s="23" customFormat="1" x14ac:dyDescent="0.35">
      <c r="F53" s="40"/>
      <c r="G53" s="40"/>
      <c r="H53" s="40"/>
      <c r="I53" s="40"/>
      <c r="J53" s="40"/>
    </row>
    <row r="72" spans="2:17" ht="21.75" thickBot="1" x14ac:dyDescent="0.4">
      <c r="B72" s="38"/>
      <c r="C72" s="38"/>
      <c r="D72" s="38"/>
      <c r="E72" s="38"/>
      <c r="F72" s="39"/>
      <c r="G72" s="39"/>
      <c r="H72" s="39"/>
      <c r="I72" s="39"/>
      <c r="J72" s="39"/>
      <c r="K72" s="38"/>
      <c r="L72" s="38"/>
      <c r="M72" s="38"/>
      <c r="N72" s="38"/>
      <c r="O72" s="38"/>
      <c r="P72" s="38"/>
      <c r="Q72" s="38"/>
    </row>
  </sheetData>
  <mergeCells count="1">
    <mergeCell ref="N14:P14"/>
  </mergeCells>
  <pageMargins left="7.874015748031496E-2" right="7.874015748031496E-2" top="0.47244094488188981" bottom="0.47244094488188981" header="0.23622047244094491" footer="0.23622047244094491"/>
  <pageSetup paperSize="9" scale="4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Profit (MIR)</vt:lpstr>
      <vt:lpstr>'Profit (MIR)'!Print_Area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2015-10-10T20:44:32Z</dcterms:created>
  <dcterms:modified xsi:type="dcterms:W3CDTF">2015-10-10T20:47:11Z</dcterms:modified>
</cp:coreProperties>
</file>