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ied.guiga\OneDrive - TUI\Desktop\New folder\"/>
    </mc:Choice>
  </mc:AlternateContent>
  <xr:revisionPtr revIDLastSave="0" documentId="13_ncr:1_{82FB5B0A-0B31-49FE-81F6-50DC9A6365CB}" xr6:coauthVersionLast="47" xr6:coauthVersionMax="47" xr10:uidLastSave="{00000000-0000-0000-0000-000000000000}"/>
  <bookViews>
    <workbookView xWindow="-120" yWindow="-120" windowWidth="29040" windowHeight="15840" tabRatio="722" firstSheet="1" activeTab="2" xr2:uid="{00000000-000D-0000-FFFF-FFFF00000000}"/>
  </bookViews>
  <sheets>
    <sheet name="1" sheetId="19" r:id="rId1"/>
    <sheet name=" FX FC_AED" sheetId="20" r:id="rId2"/>
    <sheet name=" FX FC_AUD" sheetId="21" r:id="rId3"/>
    <sheet name=" FX FC_TND" sheetId="30" state="hidden" r:id="rId4"/>
    <sheet name="Check" sheetId="33" state="hidden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_1AED">' FX FC_AED'!$A$142:$H$170</definedName>
    <definedName name="_1AUD">' FX FC_AUD'!$A$142:$H$170</definedName>
    <definedName name="_1CAD">#REF!</definedName>
    <definedName name="_1CHF">#REF!</definedName>
    <definedName name="_1GBP">#REF!</definedName>
    <definedName name="_1HKD">#REF!</definedName>
    <definedName name="_1MAD">#REF!</definedName>
    <definedName name="_1NZD">#REF!</definedName>
    <definedName name="_1SGD">#REF!</definedName>
    <definedName name="_1THB">#REF!</definedName>
    <definedName name="_1USD">#REF!</definedName>
    <definedName name="_1ZAR">#REF!</definedName>
    <definedName name="ab">'[1]1'!$AH$3:$AH$20</definedName>
    <definedName name="AK" localSheetId="3">#REF!</definedName>
    <definedName name="Designation" localSheetId="1">'[2]FX Hedge Request'!$Y$3:$Y$10</definedName>
    <definedName name="Designation" localSheetId="2">'[2]FX Hedge Request'!$Y$3:$Y$10</definedName>
    <definedName name="Designation" localSheetId="3">'[2]FX Hedge Request'!$Y$3:$Y$10</definedName>
    <definedName name="Designation" localSheetId="0">'1'!$Y$3:$Y$10</definedName>
    <definedName name="ENTITY" localSheetId="1">'[2]FX Hedge Request'!$AE$3:$AE$116</definedName>
    <definedName name="ENTITY" localSheetId="2">'[2]FX Hedge Request'!$AE$3:$AE$116</definedName>
    <definedName name="ENTITY" localSheetId="3">'[2]FX Hedge Request'!$AE$3:$AE$116</definedName>
    <definedName name="ENTITY" localSheetId="0">'1'!$AE$3:$AE$116</definedName>
    <definedName name="ges" localSheetId="3">#REF!</definedName>
    <definedName name="intEx" localSheetId="1">'[2]FX Hedge Request'!$AA$3:$AA$4</definedName>
    <definedName name="intEx" localSheetId="2">'[2]FX Hedge Request'!$AA$3:$AA$4</definedName>
    <definedName name="intEx" localSheetId="3">'[2]FX Hedge Request'!$AA$3:$AA$4</definedName>
    <definedName name="intEx" localSheetId="0">'1'!$AA$3:$AA$4</definedName>
    <definedName name="Nature" localSheetId="1">'[2]FX Hedge Request'!$W$3:$W$15</definedName>
    <definedName name="Nature" localSheetId="2">'[2]FX Hedge Request'!$W$3:$W$15</definedName>
    <definedName name="Nature" localSheetId="3">'[2]FX Hedge Request'!$W$3:$W$15</definedName>
    <definedName name="Nature" localSheetId="0">'1'!$W$3:$W$15</definedName>
    <definedName name="_xlnm.Print_Area" localSheetId="1">' FX FC_AED'!$A$127:$O$159</definedName>
    <definedName name="_xlnm.Print_Area" localSheetId="2">' FX FC_AUD'!$A$127:$O$159</definedName>
    <definedName name="_xlnm.Print_Area" localSheetId="3">' FX FC_TND'!$A$127:$O$159</definedName>
    <definedName name="_xlnm.Print_Area" localSheetId="0">'1'!$A$120:$P$144</definedName>
    <definedName name="saisons" localSheetId="3">#REF!</definedName>
    <definedName name="Season" localSheetId="1">[3]Hilfstabelle!$B$1:$B$25</definedName>
    <definedName name="Season" localSheetId="2">[3]Hilfstabelle!$B$1:$B$25</definedName>
    <definedName name="Season" localSheetId="3">[3]Hilfstabelle!$B$1:$B$25</definedName>
    <definedName name="Season" localSheetId="0">[3]Hilfstabelle!$B$1:$B$25</definedName>
    <definedName name="Season">[4]Hilfstabelle!$B$1:$B$25</definedName>
    <definedName name="SeasonRef" localSheetId="1">' FX FC_AED'!$AF$1:$AH$9</definedName>
    <definedName name="SeasonRef" localSheetId="2">' FX FC_AUD'!$AF$1:$AH$9</definedName>
    <definedName name="SeasonRef" localSheetId="3">' FX FC_TND'!$AF$1:$AH$9</definedName>
    <definedName name="SeasonRef" localSheetId="0">'[2]Seasonal FX Forecast'!$AF$1:$AH$9</definedName>
    <definedName name="Seasons" localSheetId="1">'[2]FX Hedge Request'!$AC$3:$AC$15</definedName>
    <definedName name="Seasons" localSheetId="2">'[2]FX Hedge Request'!$AC$3:$AC$15</definedName>
    <definedName name="Seasons" localSheetId="3">'[2]FX Hedge Request'!$AC$3:$AC$15</definedName>
    <definedName name="Seasons" localSheetId="0">'1'!$AC$3:$AC$15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3" i="21" l="1"/>
  <c r="A144" i="21"/>
  <c r="A145" i="21"/>
  <c r="A146" i="21"/>
  <c r="A147" i="21"/>
  <c r="A148" i="21"/>
  <c r="A149" i="21"/>
  <c r="A150" i="21"/>
  <c r="A151" i="21"/>
  <c r="A152" i="21"/>
  <c r="A153" i="21"/>
  <c r="A154" i="21"/>
  <c r="A155" i="21"/>
  <c r="A156" i="21"/>
  <c r="A157" i="21"/>
  <c r="A158" i="21"/>
  <c r="A159" i="21"/>
  <c r="A160" i="21"/>
  <c r="A161" i="21"/>
  <c r="A162" i="21"/>
  <c r="A163" i="21"/>
  <c r="A164" i="21"/>
  <c r="A165" i="21"/>
  <c r="A166" i="21"/>
  <c r="A167" i="21"/>
  <c r="A168" i="21"/>
  <c r="A169" i="21"/>
  <c r="A170" i="21"/>
  <c r="A143" i="20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H144" i="21"/>
  <c r="H149" i="21" l="1"/>
  <c r="H143" i="21"/>
  <c r="H144" i="20"/>
  <c r="H143" i="20"/>
  <c r="I134" i="20"/>
  <c r="I134" i="21"/>
  <c r="G143" i="21"/>
  <c r="G144" i="21"/>
  <c r="G143" i="20"/>
  <c r="G144" i="20"/>
  <c r="H150" i="20" l="1"/>
  <c r="G150" i="20"/>
  <c r="G149" i="20"/>
  <c r="H149" i="20" l="1"/>
  <c r="H148" i="20" l="1"/>
  <c r="H147" i="21" l="1"/>
  <c r="C145" i="33" l="1"/>
  <c r="D145" i="33"/>
  <c r="E145" i="33"/>
  <c r="F145" i="33"/>
  <c r="C146" i="33"/>
  <c r="D146" i="33"/>
  <c r="E146" i="33"/>
  <c r="F146" i="33"/>
  <c r="C147" i="33"/>
  <c r="D147" i="33"/>
  <c r="E147" i="33"/>
  <c r="F147" i="33"/>
  <c r="G147" i="33"/>
  <c r="C148" i="33"/>
  <c r="D148" i="33"/>
  <c r="E148" i="33"/>
  <c r="F148" i="33"/>
  <c r="G148" i="33"/>
  <c r="C149" i="33"/>
  <c r="D149" i="33"/>
  <c r="E149" i="33"/>
  <c r="F149" i="33"/>
  <c r="G149" i="33"/>
  <c r="C150" i="33"/>
  <c r="D150" i="33"/>
  <c r="E150" i="33"/>
  <c r="F150" i="33"/>
  <c r="G150" i="33"/>
  <c r="C151" i="33"/>
  <c r="D151" i="33"/>
  <c r="E151" i="33"/>
  <c r="F151" i="33"/>
  <c r="G151" i="33"/>
  <c r="C152" i="33"/>
  <c r="D152" i="33"/>
  <c r="E152" i="33"/>
  <c r="F152" i="33"/>
  <c r="G152" i="33"/>
  <c r="C153" i="33"/>
  <c r="D153" i="33"/>
  <c r="E153" i="33"/>
  <c r="F153" i="33"/>
  <c r="G153" i="33"/>
  <c r="C154" i="33"/>
  <c r="D154" i="33"/>
  <c r="E154" i="33"/>
  <c r="F154" i="33"/>
  <c r="G154" i="33"/>
  <c r="C155" i="33"/>
  <c r="D155" i="33"/>
  <c r="E155" i="33"/>
  <c r="F155" i="33"/>
  <c r="G155" i="33"/>
  <c r="C156" i="33"/>
  <c r="D156" i="33"/>
  <c r="E156" i="33"/>
  <c r="F156" i="33"/>
  <c r="G156" i="33"/>
  <c r="D144" i="33"/>
  <c r="E144" i="33"/>
  <c r="F144" i="33"/>
  <c r="G144" i="33"/>
  <c r="C144" i="33"/>
  <c r="C132" i="33"/>
  <c r="D132" i="33"/>
  <c r="E132" i="33"/>
  <c r="F132" i="33"/>
  <c r="C133" i="33"/>
  <c r="D133" i="33"/>
  <c r="E133" i="33"/>
  <c r="F133" i="33"/>
  <c r="C134" i="33"/>
  <c r="D134" i="33"/>
  <c r="E134" i="33"/>
  <c r="F134" i="33"/>
  <c r="C135" i="33"/>
  <c r="D135" i="33"/>
  <c r="E135" i="33"/>
  <c r="F135" i="33"/>
  <c r="C136" i="33"/>
  <c r="D136" i="33"/>
  <c r="E136" i="33"/>
  <c r="F136" i="33"/>
  <c r="G136" i="33"/>
  <c r="C137" i="33"/>
  <c r="D137" i="33"/>
  <c r="E137" i="33"/>
  <c r="F137" i="33"/>
  <c r="G137" i="33"/>
  <c r="C138" i="33"/>
  <c r="D138" i="33"/>
  <c r="E138" i="33"/>
  <c r="F138" i="33"/>
  <c r="G138" i="33"/>
  <c r="C139" i="33"/>
  <c r="D139" i="33"/>
  <c r="E139" i="33"/>
  <c r="F139" i="33"/>
  <c r="G139" i="33"/>
  <c r="C140" i="33"/>
  <c r="D140" i="33"/>
  <c r="E140" i="33"/>
  <c r="F140" i="33"/>
  <c r="G140" i="33"/>
  <c r="C141" i="33"/>
  <c r="D141" i="33"/>
  <c r="E141" i="33"/>
  <c r="F141" i="33"/>
  <c r="G141" i="33"/>
  <c r="C142" i="33"/>
  <c r="D142" i="33"/>
  <c r="E142" i="33"/>
  <c r="F142" i="33"/>
  <c r="G142" i="33"/>
  <c r="C143" i="33"/>
  <c r="D143" i="33"/>
  <c r="E143" i="33"/>
  <c r="F143" i="33"/>
  <c r="G143" i="33"/>
  <c r="D131" i="33"/>
  <c r="E131" i="33"/>
  <c r="F131" i="33"/>
  <c r="G131" i="33"/>
  <c r="C131" i="33"/>
  <c r="C119" i="33"/>
  <c r="D119" i="33"/>
  <c r="E119" i="33"/>
  <c r="F119" i="33"/>
  <c r="C120" i="33"/>
  <c r="D120" i="33"/>
  <c r="E120" i="33"/>
  <c r="F120" i="33"/>
  <c r="C121" i="33"/>
  <c r="D121" i="33"/>
  <c r="E121" i="33"/>
  <c r="F121" i="33"/>
  <c r="G121" i="33"/>
  <c r="C122" i="33"/>
  <c r="D122" i="33"/>
  <c r="E122" i="33"/>
  <c r="F122" i="33"/>
  <c r="G122" i="33"/>
  <c r="C123" i="33"/>
  <c r="D123" i="33"/>
  <c r="E123" i="33"/>
  <c r="F123" i="33"/>
  <c r="G123" i="33"/>
  <c r="C124" i="33"/>
  <c r="D124" i="33"/>
  <c r="E124" i="33"/>
  <c r="F124" i="33"/>
  <c r="G124" i="33"/>
  <c r="C125" i="33"/>
  <c r="D125" i="33"/>
  <c r="E125" i="33"/>
  <c r="F125" i="33"/>
  <c r="G125" i="33"/>
  <c r="C126" i="33"/>
  <c r="D126" i="33"/>
  <c r="E126" i="33"/>
  <c r="F126" i="33"/>
  <c r="G126" i="33"/>
  <c r="C127" i="33"/>
  <c r="D127" i="33"/>
  <c r="E127" i="33"/>
  <c r="F127" i="33"/>
  <c r="G127" i="33"/>
  <c r="C128" i="33"/>
  <c r="D128" i="33"/>
  <c r="E128" i="33"/>
  <c r="F128" i="33"/>
  <c r="G128" i="33"/>
  <c r="C129" i="33"/>
  <c r="D129" i="33"/>
  <c r="E129" i="33"/>
  <c r="F129" i="33"/>
  <c r="G129" i="33"/>
  <c r="C130" i="33"/>
  <c r="D130" i="33"/>
  <c r="E130" i="33"/>
  <c r="F130" i="33"/>
  <c r="G130" i="33"/>
  <c r="D118" i="33"/>
  <c r="E118" i="33"/>
  <c r="F118" i="33"/>
  <c r="G118" i="33"/>
  <c r="C118" i="33"/>
  <c r="C106" i="33"/>
  <c r="D106" i="33"/>
  <c r="E106" i="33"/>
  <c r="F106" i="33"/>
  <c r="C107" i="33"/>
  <c r="D107" i="33"/>
  <c r="E107" i="33"/>
  <c r="F107" i="33"/>
  <c r="C108" i="33"/>
  <c r="D108" i="33"/>
  <c r="E108" i="33"/>
  <c r="F108" i="33"/>
  <c r="G108" i="33"/>
  <c r="C109" i="33"/>
  <c r="D109" i="33"/>
  <c r="E109" i="33"/>
  <c r="F109" i="33"/>
  <c r="G109" i="33"/>
  <c r="C110" i="33"/>
  <c r="D110" i="33"/>
  <c r="E110" i="33"/>
  <c r="F110" i="33"/>
  <c r="G110" i="33"/>
  <c r="C111" i="33"/>
  <c r="D111" i="33"/>
  <c r="E111" i="33"/>
  <c r="F111" i="33"/>
  <c r="G111" i="33"/>
  <c r="C112" i="33"/>
  <c r="D112" i="33"/>
  <c r="E112" i="33"/>
  <c r="F112" i="33"/>
  <c r="G112" i="33"/>
  <c r="C113" i="33"/>
  <c r="D113" i="33"/>
  <c r="E113" i="33"/>
  <c r="F113" i="33"/>
  <c r="G113" i="33"/>
  <c r="C114" i="33"/>
  <c r="D114" i="33"/>
  <c r="E114" i="33"/>
  <c r="F114" i="33"/>
  <c r="G114" i="33"/>
  <c r="C115" i="33"/>
  <c r="D115" i="33"/>
  <c r="E115" i="33"/>
  <c r="F115" i="33"/>
  <c r="G115" i="33"/>
  <c r="C116" i="33"/>
  <c r="D116" i="33"/>
  <c r="E116" i="33"/>
  <c r="F116" i="33"/>
  <c r="G116" i="33"/>
  <c r="C117" i="33"/>
  <c r="D117" i="33"/>
  <c r="E117" i="33"/>
  <c r="F117" i="33"/>
  <c r="G117" i="33"/>
  <c r="D105" i="33"/>
  <c r="E105" i="33"/>
  <c r="F105" i="33"/>
  <c r="G105" i="33"/>
  <c r="C105" i="33"/>
  <c r="C93" i="33"/>
  <c r="D93" i="33"/>
  <c r="E93" i="33"/>
  <c r="F93" i="33"/>
  <c r="C94" i="33"/>
  <c r="D94" i="33"/>
  <c r="E94" i="33"/>
  <c r="F94" i="33"/>
  <c r="G94" i="33"/>
  <c r="C95" i="33"/>
  <c r="D95" i="33"/>
  <c r="E95" i="33"/>
  <c r="F95" i="33"/>
  <c r="G95" i="33"/>
  <c r="C96" i="33"/>
  <c r="D96" i="33"/>
  <c r="E96" i="33"/>
  <c r="F96" i="33"/>
  <c r="G96" i="33"/>
  <c r="C97" i="33"/>
  <c r="D97" i="33"/>
  <c r="E97" i="33"/>
  <c r="F97" i="33"/>
  <c r="G97" i="33"/>
  <c r="C98" i="33"/>
  <c r="D98" i="33"/>
  <c r="E98" i="33"/>
  <c r="F98" i="33"/>
  <c r="G98" i="33"/>
  <c r="C99" i="33"/>
  <c r="D99" i="33"/>
  <c r="E99" i="33"/>
  <c r="F99" i="33"/>
  <c r="G99" i="33"/>
  <c r="C100" i="33"/>
  <c r="D100" i="33"/>
  <c r="E100" i="33"/>
  <c r="F100" i="33"/>
  <c r="G100" i="33"/>
  <c r="C101" i="33"/>
  <c r="D101" i="33"/>
  <c r="E101" i="33"/>
  <c r="F101" i="33"/>
  <c r="G101" i="33"/>
  <c r="C102" i="33"/>
  <c r="D102" i="33"/>
  <c r="E102" i="33"/>
  <c r="F102" i="33"/>
  <c r="G102" i="33"/>
  <c r="C103" i="33"/>
  <c r="D103" i="33"/>
  <c r="E103" i="33"/>
  <c r="F103" i="33"/>
  <c r="G103" i="33"/>
  <c r="C104" i="33"/>
  <c r="D104" i="33"/>
  <c r="E104" i="33"/>
  <c r="F104" i="33"/>
  <c r="G104" i="33"/>
  <c r="D92" i="33"/>
  <c r="E92" i="33"/>
  <c r="F92" i="33"/>
  <c r="G92" i="33"/>
  <c r="C92" i="33"/>
  <c r="C80" i="33"/>
  <c r="D80" i="33"/>
  <c r="E80" i="33"/>
  <c r="F80" i="33"/>
  <c r="G80" i="33"/>
  <c r="C81" i="33"/>
  <c r="D81" i="33"/>
  <c r="E81" i="33"/>
  <c r="F81" i="33"/>
  <c r="G81" i="33"/>
  <c r="C82" i="33"/>
  <c r="D82" i="33"/>
  <c r="E82" i="33"/>
  <c r="F82" i="33"/>
  <c r="G82" i="33"/>
  <c r="C83" i="33"/>
  <c r="D83" i="33"/>
  <c r="E83" i="33"/>
  <c r="F83" i="33"/>
  <c r="G83" i="33"/>
  <c r="C84" i="33"/>
  <c r="D84" i="33"/>
  <c r="E84" i="33"/>
  <c r="F84" i="33"/>
  <c r="G84" i="33"/>
  <c r="C85" i="33"/>
  <c r="D85" i="33"/>
  <c r="E85" i="33"/>
  <c r="F85" i="33"/>
  <c r="G85" i="33"/>
  <c r="C86" i="33"/>
  <c r="D86" i="33"/>
  <c r="E86" i="33"/>
  <c r="F86" i="33"/>
  <c r="G86" i="33"/>
  <c r="C87" i="33"/>
  <c r="D87" i="33"/>
  <c r="E87" i="33"/>
  <c r="F87" i="33"/>
  <c r="G87" i="33"/>
  <c r="C88" i="33"/>
  <c r="D88" i="33"/>
  <c r="E88" i="33"/>
  <c r="F88" i="33"/>
  <c r="G88" i="33"/>
  <c r="C89" i="33"/>
  <c r="D89" i="33"/>
  <c r="E89" i="33"/>
  <c r="F89" i="33"/>
  <c r="G89" i="33"/>
  <c r="C90" i="33"/>
  <c r="D90" i="33"/>
  <c r="E90" i="33"/>
  <c r="F90" i="33"/>
  <c r="G90" i="33"/>
  <c r="C91" i="33"/>
  <c r="D91" i="33"/>
  <c r="E91" i="33"/>
  <c r="F91" i="33"/>
  <c r="G91" i="33"/>
  <c r="D79" i="33"/>
  <c r="E79" i="33"/>
  <c r="F79" i="33"/>
  <c r="G79" i="33"/>
  <c r="C79" i="33"/>
  <c r="C67" i="33"/>
  <c r="D67" i="33"/>
  <c r="E67" i="33"/>
  <c r="F67" i="33"/>
  <c r="G67" i="33"/>
  <c r="C68" i="33"/>
  <c r="D68" i="33"/>
  <c r="E68" i="33"/>
  <c r="F68" i="33"/>
  <c r="G68" i="33"/>
  <c r="C69" i="33"/>
  <c r="D69" i="33"/>
  <c r="E69" i="33"/>
  <c r="F69" i="33"/>
  <c r="G69" i="33"/>
  <c r="C70" i="33"/>
  <c r="D70" i="33"/>
  <c r="E70" i="33"/>
  <c r="F70" i="33"/>
  <c r="G70" i="33"/>
  <c r="C71" i="33"/>
  <c r="D71" i="33"/>
  <c r="E71" i="33"/>
  <c r="F71" i="33"/>
  <c r="G71" i="33"/>
  <c r="C72" i="33"/>
  <c r="D72" i="33"/>
  <c r="E72" i="33"/>
  <c r="F72" i="33"/>
  <c r="G72" i="33"/>
  <c r="C73" i="33"/>
  <c r="D73" i="33"/>
  <c r="E73" i="33"/>
  <c r="F73" i="33"/>
  <c r="G73" i="33"/>
  <c r="C74" i="33"/>
  <c r="D74" i="33"/>
  <c r="E74" i="33"/>
  <c r="F74" i="33"/>
  <c r="G74" i="33"/>
  <c r="C75" i="33"/>
  <c r="D75" i="33"/>
  <c r="E75" i="33"/>
  <c r="F75" i="33"/>
  <c r="G75" i="33"/>
  <c r="C76" i="33"/>
  <c r="D76" i="33"/>
  <c r="E76" i="33"/>
  <c r="F76" i="33"/>
  <c r="G76" i="33"/>
  <c r="C77" i="33"/>
  <c r="D77" i="33"/>
  <c r="E77" i="33"/>
  <c r="F77" i="33"/>
  <c r="G77" i="33"/>
  <c r="C78" i="33"/>
  <c r="D78" i="33"/>
  <c r="E78" i="33"/>
  <c r="F78" i="33"/>
  <c r="G78" i="33"/>
  <c r="D66" i="33"/>
  <c r="E66" i="33"/>
  <c r="F66" i="33"/>
  <c r="G66" i="33"/>
  <c r="C66" i="33"/>
  <c r="C54" i="33"/>
  <c r="D54" i="33"/>
  <c r="E54" i="33"/>
  <c r="F54" i="33"/>
  <c r="C55" i="33"/>
  <c r="D55" i="33"/>
  <c r="E55" i="33"/>
  <c r="F55" i="33"/>
  <c r="G55" i="33"/>
  <c r="C56" i="33"/>
  <c r="D56" i="33"/>
  <c r="E56" i="33"/>
  <c r="F56" i="33"/>
  <c r="C57" i="33"/>
  <c r="D57" i="33"/>
  <c r="E57" i="33"/>
  <c r="F57" i="33"/>
  <c r="G57" i="33"/>
  <c r="C58" i="33"/>
  <c r="D58" i="33"/>
  <c r="E58" i="33"/>
  <c r="F58" i="33"/>
  <c r="G58" i="33"/>
  <c r="C59" i="33"/>
  <c r="D59" i="33"/>
  <c r="E59" i="33"/>
  <c r="F59" i="33"/>
  <c r="G59" i="33"/>
  <c r="C60" i="33"/>
  <c r="D60" i="33"/>
  <c r="E60" i="33"/>
  <c r="F60" i="33"/>
  <c r="G60" i="33"/>
  <c r="C61" i="33"/>
  <c r="D61" i="33"/>
  <c r="E61" i="33"/>
  <c r="F61" i="33"/>
  <c r="G61" i="33"/>
  <c r="C62" i="33"/>
  <c r="D62" i="33"/>
  <c r="E62" i="33"/>
  <c r="F62" i="33"/>
  <c r="G62" i="33"/>
  <c r="C63" i="33"/>
  <c r="D63" i="33"/>
  <c r="E63" i="33"/>
  <c r="F63" i="33"/>
  <c r="G63" i="33"/>
  <c r="C64" i="33"/>
  <c r="D64" i="33"/>
  <c r="E64" i="33"/>
  <c r="F64" i="33"/>
  <c r="G64" i="33"/>
  <c r="C65" i="33"/>
  <c r="D65" i="33"/>
  <c r="E65" i="33"/>
  <c r="F65" i="33"/>
  <c r="G65" i="33"/>
  <c r="D53" i="33"/>
  <c r="E53" i="33"/>
  <c r="F53" i="33"/>
  <c r="G53" i="33"/>
  <c r="C53" i="33"/>
  <c r="C42" i="33"/>
  <c r="D42" i="33"/>
  <c r="E42" i="33"/>
  <c r="F42" i="33"/>
  <c r="G42" i="33"/>
  <c r="C43" i="33"/>
  <c r="D43" i="33"/>
  <c r="E43" i="33"/>
  <c r="F43" i="33"/>
  <c r="G43" i="33"/>
  <c r="C44" i="33"/>
  <c r="D44" i="33"/>
  <c r="E44" i="33"/>
  <c r="F44" i="33"/>
  <c r="G44" i="33"/>
  <c r="C45" i="33"/>
  <c r="D45" i="33"/>
  <c r="E45" i="33"/>
  <c r="F45" i="33"/>
  <c r="G45" i="33"/>
  <c r="C46" i="33"/>
  <c r="D46" i="33"/>
  <c r="E46" i="33"/>
  <c r="F46" i="33"/>
  <c r="G46" i="33"/>
  <c r="C47" i="33"/>
  <c r="D47" i="33"/>
  <c r="E47" i="33"/>
  <c r="F47" i="33"/>
  <c r="G47" i="33"/>
  <c r="C48" i="33"/>
  <c r="D48" i="33"/>
  <c r="E48" i="33"/>
  <c r="F48" i="33"/>
  <c r="G48" i="33"/>
  <c r="C49" i="33"/>
  <c r="D49" i="33"/>
  <c r="E49" i="33"/>
  <c r="F49" i="33"/>
  <c r="G49" i="33"/>
  <c r="C50" i="33"/>
  <c r="D50" i="33"/>
  <c r="E50" i="33"/>
  <c r="F50" i="33"/>
  <c r="G50" i="33"/>
  <c r="C51" i="33"/>
  <c r="D51" i="33"/>
  <c r="E51" i="33"/>
  <c r="F51" i="33"/>
  <c r="G51" i="33"/>
  <c r="C52" i="33"/>
  <c r="D52" i="33"/>
  <c r="E52" i="33"/>
  <c r="F52" i="33"/>
  <c r="G52" i="33"/>
  <c r="D41" i="33"/>
  <c r="E41" i="33"/>
  <c r="F41" i="33"/>
  <c r="G41" i="33"/>
  <c r="C41" i="33"/>
  <c r="C29" i="33"/>
  <c r="D29" i="33"/>
  <c r="E29" i="33"/>
  <c r="F29" i="33"/>
  <c r="G29" i="33"/>
  <c r="C30" i="33"/>
  <c r="D30" i="33"/>
  <c r="E30" i="33"/>
  <c r="F30" i="33"/>
  <c r="C31" i="33"/>
  <c r="D31" i="33"/>
  <c r="E31" i="33"/>
  <c r="F31" i="33"/>
  <c r="G31" i="33"/>
  <c r="C32" i="33"/>
  <c r="D32" i="33"/>
  <c r="E32" i="33"/>
  <c r="F32" i="33"/>
  <c r="G32" i="33"/>
  <c r="C33" i="33"/>
  <c r="D33" i="33"/>
  <c r="E33" i="33"/>
  <c r="F33" i="33"/>
  <c r="G33" i="33"/>
  <c r="C34" i="33"/>
  <c r="D34" i="33"/>
  <c r="E34" i="33"/>
  <c r="F34" i="33"/>
  <c r="G34" i="33"/>
  <c r="C35" i="33"/>
  <c r="D35" i="33"/>
  <c r="E35" i="33"/>
  <c r="F35" i="33"/>
  <c r="G35" i="33"/>
  <c r="C36" i="33"/>
  <c r="D36" i="33"/>
  <c r="E36" i="33"/>
  <c r="F36" i="33"/>
  <c r="G36" i="33"/>
  <c r="C37" i="33"/>
  <c r="D37" i="33"/>
  <c r="E37" i="33"/>
  <c r="F37" i="33"/>
  <c r="G37" i="33"/>
  <c r="C38" i="33"/>
  <c r="D38" i="33"/>
  <c r="E38" i="33"/>
  <c r="F38" i="33"/>
  <c r="G38" i="33"/>
  <c r="C39" i="33"/>
  <c r="D39" i="33"/>
  <c r="E39" i="33"/>
  <c r="F39" i="33"/>
  <c r="G39" i="33"/>
  <c r="C40" i="33"/>
  <c r="D40" i="33"/>
  <c r="E40" i="33"/>
  <c r="F40" i="33"/>
  <c r="G40" i="33"/>
  <c r="D28" i="33"/>
  <c r="E28" i="33"/>
  <c r="F28" i="33"/>
  <c r="G28" i="33"/>
  <c r="C28" i="33"/>
  <c r="C16" i="33"/>
  <c r="D16" i="33"/>
  <c r="E16" i="33"/>
  <c r="F16" i="33"/>
  <c r="C17" i="33"/>
  <c r="D17" i="33"/>
  <c r="E17" i="33"/>
  <c r="F17" i="33"/>
  <c r="G17" i="33"/>
  <c r="C18" i="33"/>
  <c r="D18" i="33"/>
  <c r="E18" i="33"/>
  <c r="F18" i="33"/>
  <c r="C19" i="33"/>
  <c r="D19" i="33"/>
  <c r="E19" i="33"/>
  <c r="F19" i="33"/>
  <c r="G19" i="33"/>
  <c r="C20" i="33"/>
  <c r="D20" i="33"/>
  <c r="E20" i="33"/>
  <c r="F20" i="33"/>
  <c r="G20" i="33"/>
  <c r="C21" i="33"/>
  <c r="D21" i="33"/>
  <c r="E21" i="33"/>
  <c r="F21" i="33"/>
  <c r="G21" i="33"/>
  <c r="C22" i="33"/>
  <c r="D22" i="33"/>
  <c r="E22" i="33"/>
  <c r="F22" i="33"/>
  <c r="G22" i="33"/>
  <c r="C23" i="33"/>
  <c r="D23" i="33"/>
  <c r="E23" i="33"/>
  <c r="F23" i="33"/>
  <c r="G23" i="33"/>
  <c r="C24" i="33"/>
  <c r="D24" i="33"/>
  <c r="E24" i="33"/>
  <c r="F24" i="33"/>
  <c r="G24" i="33"/>
  <c r="C25" i="33"/>
  <c r="D25" i="33"/>
  <c r="E25" i="33"/>
  <c r="F25" i="33"/>
  <c r="G25" i="33"/>
  <c r="C26" i="33"/>
  <c r="D26" i="33"/>
  <c r="E26" i="33"/>
  <c r="F26" i="33"/>
  <c r="G26" i="33"/>
  <c r="C27" i="33"/>
  <c r="D27" i="33"/>
  <c r="E27" i="33"/>
  <c r="F27" i="33"/>
  <c r="G27" i="33"/>
  <c r="D15" i="33"/>
  <c r="E15" i="33"/>
  <c r="F15" i="33"/>
  <c r="G15" i="33"/>
  <c r="C15" i="33"/>
  <c r="C2" i="33"/>
  <c r="D2" i="33"/>
  <c r="E2" i="33"/>
  <c r="F2" i="33"/>
  <c r="G2" i="33"/>
  <c r="C3" i="33"/>
  <c r="D3" i="33"/>
  <c r="E3" i="33"/>
  <c r="F3" i="33"/>
  <c r="C4" i="33"/>
  <c r="D4" i="33"/>
  <c r="E4" i="33"/>
  <c r="F4" i="33"/>
  <c r="C5" i="33"/>
  <c r="D5" i="33"/>
  <c r="E5" i="33"/>
  <c r="F5" i="33"/>
  <c r="G5" i="33"/>
  <c r="C6" i="33"/>
  <c r="D6" i="33"/>
  <c r="E6" i="33"/>
  <c r="F6" i="33"/>
  <c r="G6" i="33"/>
  <c r="C7" i="33"/>
  <c r="D7" i="33"/>
  <c r="E7" i="33"/>
  <c r="F7" i="33"/>
  <c r="G7" i="33"/>
  <c r="C8" i="33"/>
  <c r="D8" i="33"/>
  <c r="E8" i="33"/>
  <c r="F8" i="33"/>
  <c r="G8" i="33"/>
  <c r="C9" i="33"/>
  <c r="D9" i="33"/>
  <c r="E9" i="33"/>
  <c r="F9" i="33"/>
  <c r="G9" i="33"/>
  <c r="C10" i="33"/>
  <c r="D10" i="33"/>
  <c r="E10" i="33"/>
  <c r="F10" i="33"/>
  <c r="G10" i="33"/>
  <c r="C11" i="33"/>
  <c r="D11" i="33"/>
  <c r="E11" i="33"/>
  <c r="F11" i="33"/>
  <c r="G11" i="33"/>
  <c r="C12" i="33"/>
  <c r="D12" i="33"/>
  <c r="E12" i="33"/>
  <c r="F12" i="33"/>
  <c r="G12" i="33"/>
  <c r="C13" i="33"/>
  <c r="D13" i="33"/>
  <c r="E13" i="33"/>
  <c r="F13" i="33"/>
  <c r="G13" i="33"/>
  <c r="C14" i="33"/>
  <c r="D14" i="33"/>
  <c r="E14" i="33"/>
  <c r="F14" i="33"/>
  <c r="G14" i="33"/>
  <c r="D1" i="33"/>
  <c r="E1" i="33"/>
  <c r="F1" i="33"/>
  <c r="G1" i="33"/>
  <c r="C1" i="33"/>
  <c r="G135" i="33"/>
  <c r="G134" i="33"/>
  <c r="G133" i="33" l="1"/>
  <c r="G146" i="33"/>
  <c r="G120" i="33"/>
  <c r="G107" i="33"/>
  <c r="G56" i="33"/>
  <c r="H146" i="21"/>
  <c r="G18" i="33" s="1"/>
  <c r="H145" i="20"/>
  <c r="G4" i="33" s="1"/>
  <c r="G145" i="33" l="1"/>
  <c r="G132" i="33"/>
  <c r="G119" i="33"/>
  <c r="G106" i="33"/>
  <c r="G93" i="33"/>
  <c r="G54" i="33"/>
  <c r="G30" i="33"/>
  <c r="G16" i="33"/>
  <c r="G3" i="33"/>
  <c r="J146" i="21" l="1"/>
  <c r="I156" i="30" l="1"/>
  <c r="H156" i="30"/>
  <c r="G156" i="30"/>
  <c r="X155" i="30"/>
  <c r="W155" i="30"/>
  <c r="V155" i="30"/>
  <c r="X154" i="30"/>
  <c r="W154" i="30"/>
  <c r="V154" i="30"/>
  <c r="L154" i="30"/>
  <c r="M154" i="30" s="1"/>
  <c r="J154" i="30"/>
  <c r="X153" i="30"/>
  <c r="W153" i="30"/>
  <c r="V153" i="30"/>
  <c r="L153" i="30"/>
  <c r="M153" i="30" s="1"/>
  <c r="J153" i="30"/>
  <c r="X152" i="30"/>
  <c r="W152" i="30"/>
  <c r="V152" i="30"/>
  <c r="L152" i="30"/>
  <c r="M152" i="30" s="1"/>
  <c r="J152" i="30"/>
  <c r="X151" i="30"/>
  <c r="W151" i="30"/>
  <c r="V151" i="30"/>
  <c r="L151" i="30"/>
  <c r="M151" i="30" s="1"/>
  <c r="J151" i="30"/>
  <c r="X150" i="30"/>
  <c r="W150" i="30"/>
  <c r="V150" i="30"/>
  <c r="L150" i="30"/>
  <c r="M150" i="30" s="1"/>
  <c r="J150" i="30"/>
  <c r="X149" i="30"/>
  <c r="W149" i="30"/>
  <c r="V149" i="30"/>
  <c r="L149" i="30"/>
  <c r="M149" i="30" s="1"/>
  <c r="J149" i="30"/>
  <c r="X148" i="30"/>
  <c r="W148" i="30"/>
  <c r="V148" i="30"/>
  <c r="L148" i="30"/>
  <c r="M148" i="30" s="1"/>
  <c r="J148" i="30"/>
  <c r="X147" i="30"/>
  <c r="W147" i="30"/>
  <c r="V147" i="30"/>
  <c r="L147" i="30"/>
  <c r="M147" i="30" s="1"/>
  <c r="J147" i="30"/>
  <c r="X146" i="30"/>
  <c r="W146" i="30"/>
  <c r="V146" i="30"/>
  <c r="L146" i="30"/>
  <c r="M146" i="30" s="1"/>
  <c r="J146" i="30"/>
  <c r="X145" i="30"/>
  <c r="W145" i="30"/>
  <c r="V145" i="30"/>
  <c r="L145" i="30"/>
  <c r="M145" i="30" s="1"/>
  <c r="J145" i="30"/>
  <c r="X144" i="30"/>
  <c r="W144" i="30"/>
  <c r="V144" i="30"/>
  <c r="L144" i="30"/>
  <c r="M144" i="30" s="1"/>
  <c r="J144" i="30"/>
  <c r="X143" i="30"/>
  <c r="W143" i="30"/>
  <c r="V143" i="30"/>
  <c r="L143" i="30"/>
  <c r="J143" i="30"/>
  <c r="V141" i="30"/>
  <c r="D139" i="30"/>
  <c r="B154" i="30" s="1"/>
  <c r="D137" i="30"/>
  <c r="D136" i="30"/>
  <c r="D135" i="30"/>
  <c r="T153" i="30" s="1"/>
  <c r="I134" i="30"/>
  <c r="S152" i="30" s="1"/>
  <c r="D134" i="30"/>
  <c r="I156" i="21"/>
  <c r="H156" i="21"/>
  <c r="G156" i="21"/>
  <c r="X155" i="21"/>
  <c r="W155" i="21"/>
  <c r="V155" i="21"/>
  <c r="X154" i="21"/>
  <c r="W154" i="21"/>
  <c r="V154" i="21"/>
  <c r="L154" i="21"/>
  <c r="M154" i="21" s="1"/>
  <c r="J154" i="21"/>
  <c r="X153" i="21"/>
  <c r="W153" i="21"/>
  <c r="V153" i="21"/>
  <c r="L153" i="21"/>
  <c r="M153" i="21" s="1"/>
  <c r="J153" i="21"/>
  <c r="X152" i="21"/>
  <c r="W152" i="21"/>
  <c r="V152" i="21"/>
  <c r="L152" i="21"/>
  <c r="M152" i="21" s="1"/>
  <c r="J152" i="21"/>
  <c r="X151" i="21"/>
  <c r="W151" i="21"/>
  <c r="V151" i="21"/>
  <c r="L151" i="21"/>
  <c r="M151" i="21" s="1"/>
  <c r="J151" i="21"/>
  <c r="X150" i="21"/>
  <c r="W150" i="21"/>
  <c r="V150" i="21"/>
  <c r="L150" i="21"/>
  <c r="M150" i="21" s="1"/>
  <c r="J150" i="21"/>
  <c r="X149" i="21"/>
  <c r="W149" i="21"/>
  <c r="V149" i="21"/>
  <c r="L149" i="21"/>
  <c r="M149" i="21" s="1"/>
  <c r="J149" i="21"/>
  <c r="X148" i="21"/>
  <c r="W148" i="21"/>
  <c r="V148" i="21"/>
  <c r="L148" i="21"/>
  <c r="M148" i="21" s="1"/>
  <c r="J148" i="21"/>
  <c r="X147" i="21"/>
  <c r="W147" i="21"/>
  <c r="V147" i="21"/>
  <c r="L147" i="21"/>
  <c r="M147" i="21" s="1"/>
  <c r="J147" i="21"/>
  <c r="X146" i="21"/>
  <c r="W146" i="21"/>
  <c r="V146" i="21"/>
  <c r="L146" i="21"/>
  <c r="M146" i="21" s="1"/>
  <c r="X145" i="21"/>
  <c r="W145" i="21"/>
  <c r="V145" i="21"/>
  <c r="L145" i="21"/>
  <c r="M145" i="21" s="1"/>
  <c r="J145" i="21"/>
  <c r="X144" i="21"/>
  <c r="W144" i="21"/>
  <c r="V144" i="21"/>
  <c r="L144" i="21"/>
  <c r="M144" i="21" s="1"/>
  <c r="J144" i="21"/>
  <c r="X143" i="21"/>
  <c r="W143" i="21"/>
  <c r="V143" i="21"/>
  <c r="L143" i="21"/>
  <c r="J143" i="21"/>
  <c r="V141" i="21"/>
  <c r="D137" i="21"/>
  <c r="D136" i="21"/>
  <c r="D135" i="21"/>
  <c r="T153" i="21" s="1"/>
  <c r="S152" i="21"/>
  <c r="S149" i="20"/>
  <c r="I156" i="20"/>
  <c r="X155" i="20"/>
  <c r="W155" i="20"/>
  <c r="V155" i="20"/>
  <c r="X154" i="20"/>
  <c r="W154" i="20"/>
  <c r="V154" i="20"/>
  <c r="L154" i="20"/>
  <c r="M154" i="20" s="1"/>
  <c r="J154" i="20"/>
  <c r="X153" i="20"/>
  <c r="W153" i="20"/>
  <c r="V153" i="20"/>
  <c r="L153" i="20"/>
  <c r="M153" i="20" s="1"/>
  <c r="J153" i="20"/>
  <c r="X152" i="20"/>
  <c r="W152" i="20"/>
  <c r="V152" i="20"/>
  <c r="L152" i="20"/>
  <c r="M152" i="20" s="1"/>
  <c r="J152" i="20"/>
  <c r="X151" i="20"/>
  <c r="W151" i="20"/>
  <c r="V151" i="20"/>
  <c r="L151" i="20"/>
  <c r="M151" i="20" s="1"/>
  <c r="J151" i="20"/>
  <c r="X150" i="20"/>
  <c r="W150" i="20"/>
  <c r="V150" i="20"/>
  <c r="L150" i="20"/>
  <c r="M150" i="20" s="1"/>
  <c r="X149" i="20"/>
  <c r="W149" i="20"/>
  <c r="V149" i="20"/>
  <c r="L149" i="20"/>
  <c r="M149" i="20" s="1"/>
  <c r="J149" i="20"/>
  <c r="X148" i="20"/>
  <c r="V148" i="20"/>
  <c r="L148" i="20"/>
  <c r="M148" i="20" s="1"/>
  <c r="W148" i="20"/>
  <c r="X147" i="20"/>
  <c r="W147" i="20"/>
  <c r="V147" i="20"/>
  <c r="L147" i="20"/>
  <c r="M147" i="20" s="1"/>
  <c r="X146" i="20"/>
  <c r="V146" i="20"/>
  <c r="L146" i="20"/>
  <c r="M146" i="20" s="1"/>
  <c r="W146" i="20"/>
  <c r="X145" i="20"/>
  <c r="V145" i="20"/>
  <c r="L145" i="20"/>
  <c r="M145" i="20" s="1"/>
  <c r="G156" i="20"/>
  <c r="X144" i="20"/>
  <c r="W144" i="20"/>
  <c r="V144" i="20"/>
  <c r="L144" i="20"/>
  <c r="M144" i="20" s="1"/>
  <c r="J144" i="20"/>
  <c r="X143" i="20"/>
  <c r="W143" i="20"/>
  <c r="V143" i="20"/>
  <c r="L143" i="20"/>
  <c r="J143" i="20"/>
  <c r="V141" i="20"/>
  <c r="D137" i="20"/>
  <c r="D136" i="20"/>
  <c r="D135" i="20"/>
  <c r="T155" i="20" s="1"/>
  <c r="T140" i="30" l="1"/>
  <c r="L156" i="30"/>
  <c r="M156" i="30" s="1"/>
  <c r="S148" i="20"/>
  <c r="R148" i="20" s="1"/>
  <c r="S151" i="20"/>
  <c r="Q151" i="20" s="1"/>
  <c r="S153" i="20"/>
  <c r="R153" i="20" s="1"/>
  <c r="S152" i="20"/>
  <c r="R152" i="20" s="1"/>
  <c r="Q149" i="20"/>
  <c r="R149" i="20"/>
  <c r="B143" i="30"/>
  <c r="S143" i="30"/>
  <c r="R143" i="30" s="1"/>
  <c r="S146" i="30"/>
  <c r="S149" i="30"/>
  <c r="S143" i="21"/>
  <c r="R143" i="21" s="1"/>
  <c r="S145" i="30"/>
  <c r="S151" i="30"/>
  <c r="R151" i="30" s="1"/>
  <c r="S154" i="30"/>
  <c r="S147" i="30"/>
  <c r="R147" i="30" s="1"/>
  <c r="S153" i="30"/>
  <c r="S155" i="30"/>
  <c r="S150" i="30"/>
  <c r="B153" i="30"/>
  <c r="B155" i="30"/>
  <c r="B148" i="30"/>
  <c r="T143" i="20"/>
  <c r="T145" i="20"/>
  <c r="T153" i="20"/>
  <c r="T146" i="20"/>
  <c r="T152" i="20"/>
  <c r="T147" i="20"/>
  <c r="T148" i="20"/>
  <c r="T149" i="20"/>
  <c r="T151" i="20"/>
  <c r="B144" i="30"/>
  <c r="B149" i="30"/>
  <c r="B151" i="30"/>
  <c r="B145" i="30"/>
  <c r="B147" i="30"/>
  <c r="B152" i="30"/>
  <c r="J156" i="30"/>
  <c r="T140" i="21"/>
  <c r="J156" i="21"/>
  <c r="L156" i="21"/>
  <c r="M156" i="21" s="1"/>
  <c r="R152" i="30"/>
  <c r="Q152" i="30"/>
  <c r="M143" i="30"/>
  <c r="T146" i="30"/>
  <c r="T150" i="30"/>
  <c r="T154" i="30"/>
  <c r="T155" i="30"/>
  <c r="T144" i="30"/>
  <c r="T148" i="30"/>
  <c r="T152" i="30"/>
  <c r="T143" i="30"/>
  <c r="T147" i="30"/>
  <c r="T151" i="30"/>
  <c r="S144" i="30"/>
  <c r="T145" i="30"/>
  <c r="B146" i="30"/>
  <c r="S148" i="30"/>
  <c r="T149" i="30"/>
  <c r="B150" i="30"/>
  <c r="R152" i="21"/>
  <c r="Q152" i="21"/>
  <c r="S151" i="21"/>
  <c r="M143" i="21"/>
  <c r="T143" i="21"/>
  <c r="S146" i="21"/>
  <c r="T147" i="21"/>
  <c r="S150" i="21"/>
  <c r="T151" i="21"/>
  <c r="S154" i="21"/>
  <c r="S155" i="21"/>
  <c r="T144" i="21"/>
  <c r="S147" i="21"/>
  <c r="T148" i="21"/>
  <c r="T152" i="21"/>
  <c r="S145" i="21"/>
  <c r="T146" i="21"/>
  <c r="S149" i="21"/>
  <c r="T150" i="21"/>
  <c r="S153" i="21"/>
  <c r="T154" i="21"/>
  <c r="T155" i="21"/>
  <c r="S144" i="21"/>
  <c r="T145" i="21"/>
  <c r="S148" i="21"/>
  <c r="T149" i="21"/>
  <c r="L156" i="20"/>
  <c r="M156" i="20" s="1"/>
  <c r="M143" i="20"/>
  <c r="H156" i="20"/>
  <c r="J156" i="20" s="1"/>
  <c r="J150" i="20"/>
  <c r="S144" i="20"/>
  <c r="J145" i="20"/>
  <c r="W145" i="20"/>
  <c r="T140" i="20" s="1"/>
  <c r="J146" i="20"/>
  <c r="J147" i="20"/>
  <c r="S150" i="20"/>
  <c r="S154" i="20"/>
  <c r="S155" i="20"/>
  <c r="S143" i="20"/>
  <c r="T144" i="20"/>
  <c r="S145" i="20"/>
  <c r="S146" i="20"/>
  <c r="S147" i="20"/>
  <c r="J148" i="20"/>
  <c r="T150" i="20"/>
  <c r="T154" i="20"/>
  <c r="Q148" i="20" l="1"/>
  <c r="Q153" i="20"/>
  <c r="Q152" i="20"/>
  <c r="Q147" i="30"/>
  <c r="R151" i="20"/>
  <c r="Q151" i="30"/>
  <c r="Q143" i="21"/>
  <c r="Q143" i="30"/>
  <c r="Q155" i="30"/>
  <c r="R155" i="30"/>
  <c r="Q154" i="30"/>
  <c r="R154" i="30"/>
  <c r="R149" i="30"/>
  <c r="Q149" i="30"/>
  <c r="R153" i="30"/>
  <c r="Q153" i="30"/>
  <c r="Q146" i="30"/>
  <c r="R146" i="30"/>
  <c r="Q150" i="30"/>
  <c r="R150" i="30"/>
  <c r="Q145" i="30"/>
  <c r="R145" i="30"/>
  <c r="Q148" i="30"/>
  <c r="R148" i="30"/>
  <c r="R144" i="30"/>
  <c r="Q144" i="30"/>
  <c r="R144" i="21"/>
  <c r="Q144" i="21"/>
  <c r="Q153" i="21"/>
  <c r="R153" i="21"/>
  <c r="R147" i="21"/>
  <c r="Q147" i="21"/>
  <c r="R148" i="21"/>
  <c r="Q148" i="21"/>
  <c r="Q146" i="21"/>
  <c r="R146" i="21"/>
  <c r="R151" i="21"/>
  <c r="Q151" i="21"/>
  <c r="Q145" i="21"/>
  <c r="R145" i="21"/>
  <c r="Q155" i="21"/>
  <c r="R155" i="21"/>
  <c r="Q150" i="21"/>
  <c r="R150" i="21"/>
  <c r="R149" i="21"/>
  <c r="Q149" i="21"/>
  <c r="Q154" i="21"/>
  <c r="R154" i="21"/>
  <c r="R147" i="20"/>
  <c r="Q147" i="20"/>
  <c r="R146" i="20"/>
  <c r="Q146" i="20"/>
  <c r="R143" i="20"/>
  <c r="Q143" i="20"/>
  <c r="R144" i="20"/>
  <c r="Q144" i="20"/>
  <c r="R145" i="20"/>
  <c r="Q145" i="20"/>
  <c r="R155" i="20"/>
  <c r="Q155" i="20"/>
  <c r="Q150" i="20"/>
  <c r="R150" i="20"/>
  <c r="R154" i="20"/>
  <c r="Q154" i="20"/>
  <c r="D127" i="19" l="1"/>
</calcChain>
</file>

<file path=xl/sharedStrings.xml><?xml version="1.0" encoding="utf-8"?>
<sst xmlns="http://schemas.openxmlformats.org/spreadsheetml/2006/main" count="1709" uniqueCount="351">
  <si>
    <t>FIRST CHOICE HOLIDAYS FINANCE LTD</t>
  </si>
  <si>
    <t>ENTITY</t>
  </si>
  <si>
    <t>Name:</t>
  </si>
  <si>
    <t>Address:</t>
  </si>
  <si>
    <t>Contact:</t>
  </si>
  <si>
    <t>Season</t>
  </si>
  <si>
    <t>Date</t>
  </si>
  <si>
    <t>Seasons</t>
  </si>
  <si>
    <t>S20</t>
  </si>
  <si>
    <t>S21</t>
  </si>
  <si>
    <t>FORECAST FX REQUIREMENTS</t>
  </si>
  <si>
    <r>
      <t xml:space="preserve">SEASON:
</t>
    </r>
    <r>
      <rPr>
        <sz val="8"/>
        <rFont val="Arial"/>
        <family val="2"/>
      </rPr>
      <t>Use dropdown to select</t>
    </r>
  </si>
  <si>
    <t>Prepared by:</t>
  </si>
  <si>
    <t>Phone No.</t>
  </si>
  <si>
    <t>email:</t>
  </si>
  <si>
    <t>Please do not amend this table.  Ensure that its integrity is maintained.</t>
  </si>
  <si>
    <t>Do totals agree?</t>
  </si>
  <si>
    <t>Date
MMM-YY</t>
  </si>
  <si>
    <t>Buy C'cy</t>
  </si>
  <si>
    <t>Sell C'cy</t>
  </si>
  <si>
    <t>Total Requirement</t>
  </si>
  <si>
    <t>Hedged to Date</t>
  </si>
  <si>
    <t>To hedge now</t>
  </si>
  <si>
    <t>Remaining Unhedged</t>
  </si>
  <si>
    <t>Total Hedged (incl current Hedge)</t>
  </si>
  <si>
    <t>Hedge Cover %</t>
  </si>
  <si>
    <t>AED</t>
  </si>
  <si>
    <t>EUR</t>
  </si>
  <si>
    <t>Only enter details in the pale blue cells</t>
  </si>
  <si>
    <t>AUD</t>
  </si>
  <si>
    <t>TND</t>
  </si>
  <si>
    <t>Third Party (3)</t>
  </si>
  <si>
    <t>FX Forward Cash Flow (C)</t>
  </si>
  <si>
    <t>Accomodation (AC)</t>
  </si>
  <si>
    <t>W21/22</t>
  </si>
  <si>
    <t>Other (OT)</t>
  </si>
  <si>
    <t>SAP Deal Classification (click to select)</t>
  </si>
  <si>
    <t>SAP HA Designation (click to select)</t>
  </si>
  <si>
    <t>SAP Financial Classification (click to select)</t>
  </si>
  <si>
    <t>Currency</t>
  </si>
  <si>
    <t>Sell Value</t>
  </si>
  <si>
    <t>Buy Value</t>
  </si>
  <si>
    <r>
      <t xml:space="preserve">SAP Deal Classification </t>
    </r>
    <r>
      <rPr>
        <b/>
        <sz val="10"/>
        <color rgb="FFFFFF00"/>
        <rFont val="Arial"/>
        <family val="2"/>
      </rPr>
      <t>(click to select)</t>
    </r>
  </si>
  <si>
    <r>
      <t>SAP HA Designation</t>
    </r>
    <r>
      <rPr>
        <b/>
        <sz val="10"/>
        <color rgb="FFFFFF00"/>
        <rFont val="Arial"/>
        <family val="2"/>
      </rPr>
      <t xml:space="preserve"> (click to select)</t>
    </r>
  </si>
  <si>
    <r>
      <t xml:space="preserve">SAP Financial Classification </t>
    </r>
    <r>
      <rPr>
        <b/>
        <sz val="10"/>
        <color rgb="FFFFFF00"/>
        <rFont val="Arial"/>
        <family val="2"/>
      </rPr>
      <t>(click to select)</t>
    </r>
  </si>
  <si>
    <t>Value</t>
  </si>
  <si>
    <t>Notional</t>
  </si>
  <si>
    <t>Deal</t>
  </si>
  <si>
    <t>FOR SAP STUART ENTITIES ONLY</t>
  </si>
  <si>
    <t>Company Code:</t>
  </si>
  <si>
    <t>TUI DEUTSCHLAND GMBH</t>
  </si>
  <si>
    <t>FINCO - FX DEAL REQUEST</t>
  </si>
  <si>
    <t>Please do not delete or amend the lists in hidden rows 1 to 116 - they are used for data validation.</t>
  </si>
  <si>
    <t>0194</t>
  </si>
  <si>
    <t>ULTRAMAR EXPRESS TRANSPORT SA</t>
  </si>
  <si>
    <t>1327</t>
  </si>
  <si>
    <t>TURKUAZ INSAAT TURIZM A.S.</t>
  </si>
  <si>
    <t>3881</t>
  </si>
  <si>
    <t>TUNISIE INVESTMENT SERVICES HOLDING</t>
  </si>
  <si>
    <t>0160</t>
  </si>
  <si>
    <t>TUNISIA VOYAGES SA</t>
  </si>
  <si>
    <t>0579</t>
  </si>
  <si>
    <t>TUI UK TRANSPORT LIMITED</t>
  </si>
  <si>
    <t>1841</t>
  </si>
  <si>
    <t>TUI UK RETAIL LIMITED</t>
  </si>
  <si>
    <t>0041</t>
  </si>
  <si>
    <t>TUI UK LIMITED</t>
  </si>
  <si>
    <t>1497</t>
  </si>
  <si>
    <t>TUI TRAVEL LIMITED</t>
  </si>
  <si>
    <t>4117</t>
  </si>
  <si>
    <t>TUI TECHNOLOGY NV</t>
  </si>
  <si>
    <t>0451</t>
  </si>
  <si>
    <t>TUI SVERIGE AB</t>
  </si>
  <si>
    <t>1067</t>
  </si>
  <si>
    <t>TUI SUISSE RETAIL AG</t>
  </si>
  <si>
    <t>0034</t>
  </si>
  <si>
    <t>TUI SUISSE AG</t>
  </si>
  <si>
    <t>TUI UK TRADING AS TUI SKI</t>
  </si>
  <si>
    <t>0187</t>
  </si>
  <si>
    <t>TUI SERVICE AG</t>
  </si>
  <si>
    <t>0018</t>
  </si>
  <si>
    <t>TUI POLAND SP ZOO</t>
  </si>
  <si>
    <t>0062</t>
  </si>
  <si>
    <t>TUI NEDERLAND NV</t>
  </si>
  <si>
    <t>0577</t>
  </si>
  <si>
    <t>TUI NORTHERN EUROPE LIMITED</t>
  </si>
  <si>
    <t>3984</t>
  </si>
  <si>
    <t>TUI MEXICANA SA DE CV</t>
  </si>
  <si>
    <t>1828</t>
  </si>
  <si>
    <t>TUI ITALIA SRL</t>
  </si>
  <si>
    <t>1822</t>
  </si>
  <si>
    <t>TUI IRELAND LIMITED</t>
  </si>
  <si>
    <t>1248</t>
  </si>
  <si>
    <t>TUI HOLDING SPAIN SLU</t>
  </si>
  <si>
    <t>0155</t>
  </si>
  <si>
    <t>TUI HELLAS TRAVEL TOURISM AND AIRLINE AE</t>
  </si>
  <si>
    <t>0053</t>
  </si>
  <si>
    <t>TUI FRANCE SAS</t>
  </si>
  <si>
    <t>0420</t>
  </si>
  <si>
    <t>TUIFLY NORDIC AB</t>
  </si>
  <si>
    <t>0032</t>
  </si>
  <si>
    <t>TUIFLY GMBH</t>
  </si>
  <si>
    <t>0191</t>
  </si>
  <si>
    <t>TUI ESPANA TURISMO, S.L.U.</t>
  </si>
  <si>
    <t>3988</t>
  </si>
  <si>
    <t>TUI DOMINICANA SAS</t>
  </si>
  <si>
    <t>0002</t>
  </si>
  <si>
    <t>1212</t>
  </si>
  <si>
    <t>TUI CHINA TRAVEL CO LTD</t>
  </si>
  <si>
    <t>1992</t>
  </si>
  <si>
    <t>TUI CANADA HOLDINGS INC</t>
  </si>
  <si>
    <t>1047</t>
  </si>
  <si>
    <t>TUI BUSINESS SERVICES GMBH</t>
  </si>
  <si>
    <t>0159</t>
  </si>
  <si>
    <t>TUI BULGARIA EOOD</t>
  </si>
  <si>
    <t>0064</t>
  </si>
  <si>
    <t>TUI BELGIUM REAL ESTATE NV</t>
  </si>
  <si>
    <t>0067</t>
  </si>
  <si>
    <t>TUI BELGIUM NV</t>
  </si>
  <si>
    <t>1255</t>
  </si>
  <si>
    <t>TUI AVIATION GMBH</t>
  </si>
  <si>
    <t>1095</t>
  </si>
  <si>
    <t>TUI AUSTRIA HOLDING GMBH</t>
  </si>
  <si>
    <t>0124</t>
  </si>
  <si>
    <t>TUI AQTIV GMBH</t>
  </si>
  <si>
    <t>0051</t>
  </si>
  <si>
    <t>TUI AIRWAYS LIMITED</t>
  </si>
  <si>
    <t>0370</t>
  </si>
  <si>
    <t>TUI AIRLINES NEDERLAND BV</t>
  </si>
  <si>
    <t>1249</t>
  </si>
  <si>
    <t>TUI AIRLINES BELGIUM NV</t>
  </si>
  <si>
    <t>01</t>
  </si>
  <si>
    <t>TUI AG</t>
  </si>
  <si>
    <t>0016</t>
  </si>
  <si>
    <t>TUI4U GMBH</t>
  </si>
  <si>
    <t>0491</t>
  </si>
  <si>
    <t>TUI UK ITALIA SRL</t>
  </si>
  <si>
    <t>0156</t>
  </si>
  <si>
    <t>TUI PORTUGAL</t>
  </si>
  <si>
    <t>1272</t>
  </si>
  <si>
    <t>TUI TRAVEL OVERSEAS HOLDINGS LTD</t>
  </si>
  <si>
    <t>0139</t>
  </si>
  <si>
    <t>TT HOTELS TURKEY AS</t>
  </si>
  <si>
    <t>3928</t>
  </si>
  <si>
    <t>TT HOTELS ITALIA S R L</t>
  </si>
  <si>
    <t>1932</t>
  </si>
  <si>
    <t>TUI TRAVEL HOLDINGS LTD</t>
  </si>
  <si>
    <t>1933</t>
  </si>
  <si>
    <t>TUI GROUP UK HEALTHCARE</t>
  </si>
  <si>
    <t>0465</t>
  </si>
  <si>
    <t>TUI TRAVEL GROUP SOLUTIONS LIMITED</t>
  </si>
  <si>
    <t>0563</t>
  </si>
  <si>
    <t>THOMSON TRAVEL GROUP HOLDINGS LIMITED</t>
  </si>
  <si>
    <t>22</t>
  </si>
  <si>
    <t>TUI TRAVEL AVIATION FINANCE LIMITED</t>
  </si>
  <si>
    <t>0157</t>
  </si>
  <si>
    <t>TRANSFAR</t>
  </si>
  <si>
    <t>4032</t>
  </si>
  <si>
    <t>TUI LTE VIAJES SACV</t>
  </si>
  <si>
    <t>1218</t>
  </si>
  <si>
    <t>TIGDIV EURL</t>
  </si>
  <si>
    <t>0561</t>
  </si>
  <si>
    <t>THOMSON REISEN GMBH</t>
  </si>
  <si>
    <t>38</t>
  </si>
  <si>
    <t>TUI HOTEL BETRIEBSGESELLSCHAFT MBH</t>
  </si>
  <si>
    <t>32</t>
  </si>
  <si>
    <t>TUI GROUP FLEET FINANCE LIMITED</t>
  </si>
  <si>
    <t>0590</t>
  </si>
  <si>
    <t>TEC4JETS NV</t>
  </si>
  <si>
    <t>1451</t>
  </si>
  <si>
    <t>TENUTA DI CASTELFALFI S.P.A.</t>
  </si>
  <si>
    <t>0184</t>
  </si>
  <si>
    <t>TANTUR TURIZM SEYAHAT AS</t>
  </si>
  <si>
    <t>4033</t>
  </si>
  <si>
    <t>TUI AMBASSADOR TOURS</t>
  </si>
  <si>
    <t>4082</t>
  </si>
  <si>
    <t>STELLA POLARIS SA</t>
  </si>
  <si>
    <t>1755</t>
  </si>
  <si>
    <t>TUI SPAIN SLU</t>
  </si>
  <si>
    <t>1943</t>
  </si>
  <si>
    <t>ROBINSON OTELCILIK AS</t>
  </si>
  <si>
    <t>0338</t>
  </si>
  <si>
    <t>TURCOTEL TURIZM A.S.</t>
  </si>
  <si>
    <t>0129</t>
  </si>
  <si>
    <t>ROBINSON CLUBHOTEL TURIZM LTD. STI.</t>
  </si>
  <si>
    <t>1958</t>
  </si>
  <si>
    <t>ROBINSON CLUB MALDIVES PRIVATE LTD II</t>
  </si>
  <si>
    <t>0123</t>
  </si>
  <si>
    <t>ROBINSON CLUB GMBH</t>
  </si>
  <si>
    <t>0131</t>
  </si>
  <si>
    <t>ROBINSON AUSTRIA CLUBHOTEL GMBH</t>
  </si>
  <si>
    <t>4089</t>
  </si>
  <si>
    <t>WOT HOTELS ADRIATIC ASSET COMPANY D.O.O.</t>
  </si>
  <si>
    <t>2119</t>
  </si>
  <si>
    <t>PACIFIC WORLD MEETINGS AND EVENTS</t>
  </si>
  <si>
    <t>3849</t>
  </si>
  <si>
    <t>3891</t>
  </si>
  <si>
    <t>Pacific World Meetings &amp; Events</t>
  </si>
  <si>
    <t>0148</t>
  </si>
  <si>
    <t>NORDOTEL SA</t>
  </si>
  <si>
    <t>1685</t>
  </si>
  <si>
    <t>NAZAR NORDIC AB</t>
  </si>
  <si>
    <t>40</t>
  </si>
  <si>
    <t>MSN 1359 GMBH</t>
  </si>
  <si>
    <t>3888</t>
  </si>
  <si>
    <t>MANUFACTURERS SERIAL NUMBER 852 LIMITED</t>
  </si>
  <si>
    <t>1221</t>
  </si>
  <si>
    <t>MORVIK EURL</t>
  </si>
  <si>
    <t>1741</t>
  </si>
  <si>
    <t>MEETINGS AND EVENTS UK LIMITED</t>
  </si>
  <si>
    <t>0140</t>
  </si>
  <si>
    <t>MAGIC HOTELS SA</t>
  </si>
  <si>
    <t>0143</t>
  </si>
  <si>
    <t>MAGIC LIFE EGYPT FOR HOTELS LLC</t>
  </si>
  <si>
    <t>1653</t>
  </si>
  <si>
    <t>LODGES AND MOUNTAIN HOTELS SARL</t>
  </si>
  <si>
    <t>0021</t>
  </si>
  <si>
    <t>L TUR GMBH</t>
  </si>
  <si>
    <t>07</t>
  </si>
  <si>
    <t>LEIBNIZ-SERVICE GMBH</t>
  </si>
  <si>
    <t>1220</t>
  </si>
  <si>
    <t>LAPTER EURL</t>
  </si>
  <si>
    <t>3915</t>
  </si>
  <si>
    <t>KARISMA HOTELS ADRIATIC D.O.O.</t>
  </si>
  <si>
    <t>2111</t>
  </si>
  <si>
    <t>ITARIA LIMITED</t>
  </si>
  <si>
    <t>0097</t>
  </si>
  <si>
    <t>IBEROTEL INTERNATIONAL A.S.</t>
  </si>
  <si>
    <t>1944</t>
  </si>
  <si>
    <t>IBEROTEL OTELCILIK A.S.</t>
  </si>
  <si>
    <t>3961</t>
  </si>
  <si>
    <t>FOLLOW COORDINATE HOTELS</t>
  </si>
  <si>
    <t>0227</t>
  </si>
  <si>
    <t>HAPAG-LLOYD KREUZFAHRTEN GMBH</t>
  </si>
  <si>
    <t>0624</t>
  </si>
  <si>
    <t>HAPAG-LLOYD (BAHAMAS) LTD.</t>
  </si>
  <si>
    <t>0027</t>
  </si>
  <si>
    <t>GEBECO GMBH</t>
  </si>
  <si>
    <t>1946</t>
  </si>
  <si>
    <t>GBH TURIZM SANAYI ISLETMECILIK</t>
  </si>
  <si>
    <t>1703</t>
  </si>
  <si>
    <t>1795</t>
  </si>
  <si>
    <t>FIRST CHOICE (TURKEY) LTD</t>
  </si>
  <si>
    <t>1791</t>
  </si>
  <si>
    <t>FIRST CHOICE HOLIDAYS AND FLIGHTS LTD</t>
  </si>
  <si>
    <t>1500</t>
  </si>
  <si>
    <t>FIRST CHOICE HOLIDAYS LIMITED</t>
  </si>
  <si>
    <t>1475</t>
  </si>
  <si>
    <t>EXPLORERS TRAVEL CLUB LTD</t>
  </si>
  <si>
    <t>3925</t>
  </si>
  <si>
    <t>DESTINATION SERVICES SINGAPORE PTE LTD</t>
  </si>
  <si>
    <t>1754</t>
  </si>
  <si>
    <t>Destination Services Spain DO NOT USE</t>
  </si>
  <si>
    <t>YEAR23</t>
  </si>
  <si>
    <t>Transfer (TF)</t>
  </si>
  <si>
    <t>0130</t>
  </si>
  <si>
    <t>ROBINSON CLUB DAIDALOS</t>
  </si>
  <si>
    <t>YEAR22</t>
  </si>
  <si>
    <t>PDP (PD)</t>
  </si>
  <si>
    <t>4102</t>
  </si>
  <si>
    <t>CRUISETOUR AG</t>
  </si>
  <si>
    <t>YEAR21</t>
  </si>
  <si>
    <t>Revenue (RV)</t>
  </si>
  <si>
    <t>30</t>
  </si>
  <si>
    <t>CP SHIPS (UK) LIMITED</t>
  </si>
  <si>
    <t>YEAR20</t>
  </si>
  <si>
    <t>Operating Lease (OL)</t>
  </si>
  <si>
    <t>4083</t>
  </si>
  <si>
    <t>CLUB HOTEL CV S.A.</t>
  </si>
  <si>
    <t>S23</t>
  </si>
  <si>
    <t>0075</t>
  </si>
  <si>
    <t>ATLANTICA HELLAS SA</t>
  </si>
  <si>
    <t>W22/23</t>
  </si>
  <si>
    <t>Commodity Option (N)</t>
  </si>
  <si>
    <t>Retail FX currency stock (FX)</t>
  </si>
  <si>
    <t>1219</t>
  </si>
  <si>
    <t>ARCCAC EURL</t>
  </si>
  <si>
    <t>S22</t>
  </si>
  <si>
    <t>FX Option (O)</t>
  </si>
  <si>
    <t>Maintenance Provision (MP)</t>
  </si>
  <si>
    <t>1885</t>
  </si>
  <si>
    <t>TUI BLUE AT GMBH</t>
  </si>
  <si>
    <t>Interest Rate Hedge ®</t>
  </si>
  <si>
    <t>Bank Loan (BL)</t>
  </si>
  <si>
    <t>1748</t>
  </si>
  <si>
    <t>ADEHY LIMITED</t>
  </si>
  <si>
    <t>Commodity Swap Hedge (M)</t>
  </si>
  <si>
    <t>Hotel Prepayments (HP)</t>
  </si>
  <si>
    <t>1837</t>
  </si>
  <si>
    <t>ABSOLUT INSURANCE LTD</t>
  </si>
  <si>
    <t>W20/21</t>
  </si>
  <si>
    <t>FX Derivative Fair Value Through the Profit and Loss (T)</t>
  </si>
  <si>
    <t>Fixed Asset (FA)</t>
  </si>
  <si>
    <t>ROBINSON CLUB MALDIVES PRIVATE LTD</t>
  </si>
  <si>
    <t>FX SWAP Cash Flow (S)</t>
  </si>
  <si>
    <t>Finance Lease (FL)</t>
  </si>
  <si>
    <t>29</t>
  </si>
  <si>
    <t>TUI Magic Life GmbH</t>
  </si>
  <si>
    <t>W19/20</t>
  </si>
  <si>
    <t>FX Forward Fair Value (F)</t>
  </si>
  <si>
    <t>Fuel (FU)</t>
  </si>
  <si>
    <t>0118</t>
  </si>
  <si>
    <t>ETA TURIZM YATIRIM VE ISLETMELERI A.S.</t>
  </si>
  <si>
    <t>Intercompany (I)</t>
  </si>
  <si>
    <t>SAP Company Code</t>
  </si>
  <si>
    <t>SAP Entity Name</t>
  </si>
  <si>
    <t>SAP Seasons</t>
  </si>
  <si>
    <t>Findur Season</t>
  </si>
  <si>
    <t>Planning Date</t>
  </si>
  <si>
    <t>Planning process</t>
  </si>
  <si>
    <t>01.10.2017</t>
  </si>
  <si>
    <t>FXHDGWIN</t>
  </si>
  <si>
    <t>PREUSSAG BETEILIGUNGSVERWALTUNGS GMBH IX</t>
  </si>
  <si>
    <t>94</t>
  </si>
  <si>
    <t>FXHDGSUM</t>
  </si>
  <si>
    <t>SOCIÉTÉ D’INVESTISSEMENT ET</t>
  </si>
  <si>
    <t>1137</t>
  </si>
  <si>
    <t>SOCIETE DINVESTISSEMENT HOTELIER ALMO</t>
  </si>
  <si>
    <t>1313</t>
  </si>
  <si>
    <t>01.10.2018</t>
  </si>
  <si>
    <t>01.10.2019</t>
  </si>
  <si>
    <t>W23</t>
  </si>
  <si>
    <t>01.10.2020</t>
  </si>
  <si>
    <t>BERGE UND MEER TOURISTIK GMBH</t>
  </si>
  <si>
    <t>0346</t>
  </si>
  <si>
    <t>BOOMERANG REISEN GMBH</t>
  </si>
  <si>
    <t>2025</t>
  </si>
  <si>
    <t>CORSAIR SA</t>
  </si>
  <si>
    <t>0056</t>
  </si>
  <si>
    <t>FOX TOURS REISEN GMBH</t>
  </si>
  <si>
    <t>0026</t>
  </si>
  <si>
    <t>WOLTERS REISEN GMBH</t>
  </si>
  <si>
    <t>0029</t>
  </si>
  <si>
    <t>Please do not delete or amend the lists in hidden rows 1 to 124 - they are used for data validation.</t>
  </si>
  <si>
    <t>The table below is used by Group Treasury to upload your forecast requirements to SAP.</t>
  </si>
  <si>
    <r>
      <t xml:space="preserve">SAP ENTITY NAME:
</t>
    </r>
    <r>
      <rPr>
        <sz val="8"/>
        <rFont val="Arial"/>
        <family val="2"/>
      </rPr>
      <t>Use dropdown to select</t>
    </r>
  </si>
  <si>
    <t>Please change formula if the exposure is the Sell Currency &gt;&gt;&gt;&gt;&gt;&gt;&gt;</t>
  </si>
  <si>
    <r>
      <t>SAP Entity Name</t>
    </r>
    <r>
      <rPr>
        <sz val="11"/>
        <color theme="1"/>
        <rFont val="TuiType"/>
        <family val="2"/>
      </rPr>
      <t xml:space="preserve">
(linked to above selection
do not enter anything here)</t>
    </r>
  </si>
  <si>
    <t>PLKEYDATE</t>
  </si>
  <si>
    <t>PLROC</t>
  </si>
  <si>
    <t>PLVER</t>
  </si>
  <si>
    <t>COMPANYCODE</t>
  </si>
  <si>
    <t>PLANNING_TYPE</t>
  </si>
  <si>
    <t>PLANNING_CURR</t>
  </si>
  <si>
    <t>PLANNING_AMOUNT</t>
  </si>
  <si>
    <t>VALUE_DATE</t>
  </si>
  <si>
    <t>NOTICE</t>
  </si>
  <si>
    <t>EXP</t>
  </si>
  <si>
    <t>S24</t>
  </si>
  <si>
    <t>Entity</t>
  </si>
  <si>
    <t>TUI Deutschland GmbH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</si>
</sst>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9" x14ac:knownFonts="1">
    <font>
      <sz val="11"/>
      <color theme="1"/>
      <name val="TuiType"/>
      <family val="2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u/>
      <sz val="8.5"/>
      <color indexed="12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1"/>
      <color theme="1"/>
      <name val="TuiType"/>
      <family val="2"/>
    </font>
    <font>
      <b/>
      <sz val="1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2"/>
      <color theme="1"/>
      <name val="TuiType"/>
      <family val="2"/>
    </font>
    <font>
      <b/>
      <sz val="11"/>
      <color theme="1"/>
      <name val="TuiType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TUIType"/>
      <family val="2"/>
    </font>
    <font>
      <b/>
      <sz val="10"/>
      <color rgb="FFFFFF00"/>
      <name val="Arial"/>
      <family val="2"/>
    </font>
    <font>
      <b/>
      <u/>
      <sz val="11"/>
      <color rgb="FF558ED5"/>
      <name val="Calibri"/>
      <family val="2"/>
    </font>
    <font>
      <sz val="8"/>
      <name val="TuiType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72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1">
    <xf numFmtId="0" fontId="0" fillId="0" borderId="0" xfId="0"/>
    <xf numFmtId="0" fontId="0" fillId="0" borderId="0" xfId="0" applyProtection="1">
      <protection locked="0"/>
    </xf>
    <xf numFmtId="0" fontId="5" fillId="0" borderId="0" xfId="0" applyFont="1"/>
    <xf numFmtId="0" fontId="1" fillId="0" borderId="0" xfId="0" applyFont="1"/>
    <xf numFmtId="0" fontId="6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Protection="1">
      <protection locked="0"/>
    </xf>
    <xf numFmtId="0" fontId="1" fillId="0" borderId="1" xfId="1" applyBorder="1" applyProtection="1">
      <protection locked="0"/>
    </xf>
    <xf numFmtId="0" fontId="1" fillId="0" borderId="2" xfId="1" applyBorder="1" applyProtection="1">
      <protection locked="0"/>
    </xf>
    <xf numFmtId="0" fontId="1" fillId="0" borderId="3" xfId="1" applyBorder="1" applyProtection="1">
      <protection locked="0"/>
    </xf>
    <xf numFmtId="0" fontId="1" fillId="0" borderId="4" xfId="1" applyBorder="1" applyProtection="1">
      <protection locked="0"/>
    </xf>
    <xf numFmtId="0" fontId="1" fillId="0" borderId="5" xfId="1" applyBorder="1" applyProtection="1">
      <protection locked="0"/>
    </xf>
    <xf numFmtId="0" fontId="3" fillId="0" borderId="6" xfId="1" applyFont="1" applyBorder="1" applyProtection="1">
      <protection locked="0"/>
    </xf>
    <xf numFmtId="0" fontId="3" fillId="0" borderId="7" xfId="1" applyFont="1" applyBorder="1" applyProtection="1">
      <protection locked="0"/>
    </xf>
    <xf numFmtId="0" fontId="1" fillId="0" borderId="9" xfId="1" applyBorder="1" applyProtection="1">
      <protection locked="0"/>
    </xf>
    <xf numFmtId="0" fontId="3" fillId="0" borderId="0" xfId="1" applyFont="1" applyProtection="1">
      <protection locked="0"/>
    </xf>
    <xf numFmtId="0" fontId="3" fillId="0" borderId="9" xfId="1" applyFont="1" applyBorder="1" applyProtection="1">
      <protection locked="0"/>
    </xf>
    <xf numFmtId="0" fontId="1" fillId="0" borderId="11" xfId="1" applyBorder="1" applyProtection="1">
      <protection locked="0"/>
    </xf>
    <xf numFmtId="0" fontId="3" fillId="0" borderId="12" xfId="1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12" fillId="0" borderId="2" xfId="0" applyFont="1" applyBorder="1" applyAlignment="1" applyProtection="1">
      <alignment horizontal="left" wrapText="1"/>
      <protection locked="0"/>
    </xf>
    <xf numFmtId="0" fontId="0" fillId="0" borderId="7" xfId="0" applyBorder="1" applyProtection="1">
      <protection locked="0"/>
    </xf>
    <xf numFmtId="0" fontId="1" fillId="0" borderId="14" xfId="0" applyFont="1" applyBorder="1"/>
    <xf numFmtId="0" fontId="0" fillId="0" borderId="12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17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3" fontId="0" fillId="2" borderId="10" xfId="0" applyNumberFormat="1" applyFill="1" applyBorder="1" applyProtection="1">
      <protection locked="0"/>
    </xf>
    <xf numFmtId="3" fontId="0" fillId="2" borderId="0" xfId="0" applyNumberFormat="1" applyFill="1" applyProtection="1">
      <protection locked="0"/>
    </xf>
    <xf numFmtId="3" fontId="0" fillId="0" borderId="23" xfId="0" applyNumberFormat="1" applyBorder="1"/>
    <xf numFmtId="3" fontId="0" fillId="0" borderId="18" xfId="0" applyNumberFormat="1" applyBorder="1"/>
    <xf numFmtId="9" fontId="0" fillId="0" borderId="23" xfId="5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10" xfId="0" applyBorder="1"/>
    <xf numFmtId="17" fontId="0" fillId="0" borderId="12" xfId="0" applyNumberFormat="1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3" fontId="0" fillId="0" borderId="14" xfId="0" applyNumberFormat="1" applyBorder="1"/>
    <xf numFmtId="9" fontId="0" fillId="0" borderId="14" xfId="5" applyFont="1" applyBorder="1" applyAlignment="1" applyProtection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0" xfId="0" applyAlignment="1" applyProtection="1">
      <alignment horizontal="left"/>
      <protection locked="0"/>
    </xf>
    <xf numFmtId="17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3" fontId="0" fillId="0" borderId="0" xfId="0" applyNumberFormat="1" applyProtection="1">
      <protection locked="0"/>
    </xf>
    <xf numFmtId="9" fontId="0" fillId="0" borderId="0" xfId="5" applyFont="1" applyBorder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17" fontId="0" fillId="0" borderId="21" xfId="0" applyNumberFormat="1" applyBorder="1" applyProtection="1">
      <protection locked="0"/>
    </xf>
    <xf numFmtId="0" fontId="0" fillId="0" borderId="22" xfId="0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0" borderId="0" xfId="3"/>
    <xf numFmtId="0" fontId="3" fillId="0" borderId="22" xfId="3" applyFont="1" applyBorder="1"/>
    <xf numFmtId="0" fontId="3" fillId="0" borderId="21" xfId="3" applyFont="1" applyBorder="1"/>
    <xf numFmtId="14" fontId="3" fillId="0" borderId="21" xfId="3" applyNumberFormat="1" applyFont="1" applyBorder="1" applyAlignment="1">
      <alignment horizontal="center"/>
    </xf>
    <xf numFmtId="4" fontId="3" fillId="0" borderId="21" xfId="3" applyNumberFormat="1" applyFont="1" applyBorder="1"/>
    <xf numFmtId="0" fontId="3" fillId="0" borderId="21" xfId="3" applyFont="1" applyBorder="1" applyAlignment="1">
      <alignment horizontal="center"/>
    </xf>
    <xf numFmtId="0" fontId="3" fillId="0" borderId="20" xfId="3" applyFont="1" applyBorder="1"/>
    <xf numFmtId="4" fontId="1" fillId="0" borderId="0" xfId="3" applyNumberFormat="1"/>
    <xf numFmtId="0" fontId="3" fillId="0" borderId="5" xfId="3" applyFont="1" applyBorder="1"/>
    <xf numFmtId="4" fontId="1" fillId="2" borderId="24" xfId="3" applyNumberFormat="1" applyFill="1" applyBorder="1" applyAlignment="1">
      <alignment horizontal="center" vertical="center"/>
    </xf>
    <xf numFmtId="4" fontId="1" fillId="2" borderId="25" xfId="3" applyNumberFormat="1" applyFill="1" applyBorder="1" applyAlignment="1">
      <alignment horizontal="center" vertical="center"/>
    </xf>
    <xf numFmtId="14" fontId="1" fillId="2" borderId="15" xfId="3" applyNumberFormat="1" applyFill="1" applyBorder="1"/>
    <xf numFmtId="0" fontId="1" fillId="5" borderId="14" xfId="3" applyFill="1" applyBorder="1" applyAlignment="1">
      <alignment horizontal="center"/>
    </xf>
    <xf numFmtId="4" fontId="1" fillId="2" borderId="14" xfId="3" applyNumberFormat="1" applyFill="1" applyBorder="1"/>
    <xf numFmtId="0" fontId="3" fillId="0" borderId="4" xfId="3" applyFont="1" applyBorder="1"/>
    <xf numFmtId="0" fontId="1" fillId="0" borderId="5" xfId="3" applyBorder="1"/>
    <xf numFmtId="0" fontId="3" fillId="7" borderId="12" xfId="3" applyFont="1" applyFill="1" applyBorder="1" applyAlignment="1">
      <alignment horizontal="center"/>
    </xf>
    <xf numFmtId="0" fontId="3" fillId="7" borderId="19" xfId="3" applyFont="1" applyFill="1" applyBorder="1" applyAlignment="1">
      <alignment horizontal="center"/>
    </xf>
    <xf numFmtId="0" fontId="3" fillId="7" borderId="11" xfId="3" applyFont="1" applyFill="1" applyBorder="1" applyAlignment="1">
      <alignment horizontal="center"/>
    </xf>
    <xf numFmtId="0" fontId="1" fillId="0" borderId="4" xfId="3" applyBorder="1"/>
    <xf numFmtId="0" fontId="3" fillId="7" borderId="7" xfId="3" applyFont="1" applyFill="1" applyBorder="1" applyAlignment="1">
      <alignment horizontal="center"/>
    </xf>
    <xf numFmtId="0" fontId="1" fillId="0" borderId="12" xfId="3" applyBorder="1"/>
    <xf numFmtId="0" fontId="1" fillId="0" borderId="11" xfId="3" applyBorder="1"/>
    <xf numFmtId="0" fontId="1" fillId="2" borderId="0" xfId="3" applyFill="1"/>
    <xf numFmtId="0" fontId="1" fillId="0" borderId="9" xfId="3" applyBorder="1"/>
    <xf numFmtId="0" fontId="1" fillId="0" borderId="0" xfId="3" applyAlignment="1">
      <alignment horizontal="right"/>
    </xf>
    <xf numFmtId="0" fontId="1" fillId="0" borderId="7" xfId="3" applyBorder="1"/>
    <xf numFmtId="0" fontId="3" fillId="0" borderId="6" xfId="3" applyFont="1" applyBorder="1"/>
    <xf numFmtId="0" fontId="0" fillId="0" borderId="5" xfId="0" applyBorder="1" applyAlignment="1">
      <alignment horizontal="centerContinuous"/>
    </xf>
    <xf numFmtId="0" fontId="2" fillId="7" borderId="16" xfId="3" applyFont="1" applyFill="1" applyBorder="1" applyAlignment="1">
      <alignment horizontal="centerContinuous"/>
    </xf>
    <xf numFmtId="0" fontId="2" fillId="7" borderId="15" xfId="3" applyFont="1" applyFill="1" applyBorder="1" applyAlignment="1">
      <alignment horizontal="centerContinuous"/>
    </xf>
    <xf numFmtId="0" fontId="1" fillId="0" borderId="3" xfId="3" applyBorder="1"/>
    <xf numFmtId="0" fontId="1" fillId="0" borderId="2" xfId="3" applyBorder="1"/>
    <xf numFmtId="0" fontId="1" fillId="0" borderId="1" xfId="3" applyBorder="1"/>
    <xf numFmtId="0" fontId="2" fillId="0" borderId="0" xfId="3" applyFont="1"/>
    <xf numFmtId="0" fontId="1" fillId="0" borderId="0" xfId="3" applyAlignment="1">
      <alignment horizontal="center"/>
    </xf>
    <xf numFmtId="0" fontId="3" fillId="0" borderId="0" xfId="3" applyFont="1"/>
    <xf numFmtId="0" fontId="17" fillId="0" borderId="0" xfId="0" applyFont="1"/>
    <xf numFmtId="0" fontId="0" fillId="3" borderId="0" xfId="0" applyFill="1"/>
    <xf numFmtId="0" fontId="8" fillId="7" borderId="15" xfId="1" applyFont="1" applyFill="1" applyBorder="1" applyAlignment="1" applyProtection="1">
      <alignment horizontal="centerContinuous"/>
      <protection locked="0"/>
    </xf>
    <xf numFmtId="0" fontId="8" fillId="7" borderId="16" xfId="1" applyFont="1" applyFill="1" applyBorder="1" applyAlignment="1" applyProtection="1">
      <alignment horizontal="centerContinuous"/>
      <protection locked="0"/>
    </xf>
    <xf numFmtId="0" fontId="8" fillId="7" borderId="17" xfId="1" applyFont="1" applyFill="1" applyBorder="1" applyAlignment="1" applyProtection="1">
      <alignment horizontal="centerContinuous"/>
      <protection locked="0"/>
    </xf>
    <xf numFmtId="0" fontId="11" fillId="4" borderId="1" xfId="0" applyFont="1" applyFill="1" applyBorder="1" applyAlignment="1" applyProtection="1">
      <alignment horizontal="centerContinuous" wrapText="1"/>
      <protection locked="0"/>
    </xf>
    <xf numFmtId="0" fontId="11" fillId="4" borderId="2" xfId="0" applyFont="1" applyFill="1" applyBorder="1" applyAlignment="1" applyProtection="1">
      <alignment horizontal="centerContinuous" wrapText="1"/>
      <protection locked="0"/>
    </xf>
    <xf numFmtId="0" fontId="11" fillId="4" borderId="3" xfId="0" applyFont="1" applyFill="1" applyBorder="1" applyAlignment="1" applyProtection="1">
      <alignment horizontal="centerContinuous" wrapText="1"/>
      <protection locked="0"/>
    </xf>
    <xf numFmtId="0" fontId="3" fillId="0" borderId="0" xfId="1" applyFont="1" applyAlignment="1" applyProtection="1">
      <alignment horizontal="right"/>
      <protection locked="0"/>
    </xf>
    <xf numFmtId="0" fontId="11" fillId="4" borderId="4" xfId="0" applyFont="1" applyFill="1" applyBorder="1" applyAlignment="1" applyProtection="1">
      <alignment horizontal="centerContinuous" wrapText="1"/>
      <protection locked="0"/>
    </xf>
    <xf numFmtId="0" fontId="11" fillId="4" borderId="0" xfId="0" applyFont="1" applyFill="1" applyAlignment="1" applyProtection="1">
      <alignment horizontal="centerContinuous" wrapText="1"/>
      <protection locked="0"/>
    </xf>
    <xf numFmtId="0" fontId="11" fillId="4" borderId="5" xfId="0" applyFont="1" applyFill="1" applyBorder="1" applyAlignment="1" applyProtection="1">
      <alignment horizontal="centerContinuous" wrapText="1"/>
      <protection locked="0"/>
    </xf>
    <xf numFmtId="0" fontId="11" fillId="4" borderId="20" xfId="0" applyFont="1" applyFill="1" applyBorder="1" applyAlignment="1" applyProtection="1">
      <alignment horizontal="centerContinuous" wrapText="1"/>
      <protection locked="0"/>
    </xf>
    <xf numFmtId="0" fontId="11" fillId="4" borderId="21" xfId="0" applyFont="1" applyFill="1" applyBorder="1" applyAlignment="1" applyProtection="1">
      <alignment horizontal="centerContinuous" wrapText="1"/>
      <protection locked="0"/>
    </xf>
    <xf numFmtId="0" fontId="11" fillId="4" borderId="22" xfId="0" applyFont="1" applyFill="1" applyBorder="1" applyAlignment="1" applyProtection="1">
      <alignment horizontal="centerContinuous" wrapText="1"/>
      <protection locked="0"/>
    </xf>
    <xf numFmtId="0" fontId="12" fillId="0" borderId="0" xfId="0" applyFont="1" applyProtection="1">
      <protection locked="0"/>
    </xf>
    <xf numFmtId="0" fontId="12" fillId="7" borderId="16" xfId="0" applyFont="1" applyFill="1" applyBorder="1" applyAlignment="1" applyProtection="1">
      <alignment horizontal="center" wrapText="1"/>
      <protection locked="0"/>
    </xf>
    <xf numFmtId="0" fontId="12" fillId="7" borderId="16" xfId="0" applyFont="1" applyFill="1" applyBorder="1" applyAlignment="1" applyProtection="1">
      <alignment horizontal="center"/>
      <protection locked="0"/>
    </xf>
    <xf numFmtId="0" fontId="12" fillId="7" borderId="14" xfId="0" applyFont="1" applyFill="1" applyBorder="1" applyAlignment="1" applyProtection="1">
      <alignment horizontal="center" wrapText="1"/>
      <protection locked="0"/>
    </xf>
    <xf numFmtId="0" fontId="12" fillId="7" borderId="14" xfId="0" applyFont="1" applyFill="1" applyBorder="1" applyAlignment="1" applyProtection="1">
      <alignment wrapText="1"/>
      <protection locked="0"/>
    </xf>
    <xf numFmtId="0" fontId="12" fillId="7" borderId="14" xfId="0" applyFont="1" applyFill="1" applyBorder="1" applyAlignment="1">
      <alignment wrapText="1"/>
    </xf>
    <xf numFmtId="0" fontId="12" fillId="7" borderId="15" xfId="0" applyFont="1" applyFill="1" applyBorder="1" applyAlignment="1">
      <alignment horizontal="left" vertical="top" wrapText="1"/>
    </xf>
    <xf numFmtId="0" fontId="12" fillId="7" borderId="16" xfId="0" applyFont="1" applyFill="1" applyBorder="1" applyAlignment="1">
      <alignment vertical="top" wrapText="1"/>
    </xf>
    <xf numFmtId="0" fontId="12" fillId="7" borderId="17" xfId="0" applyFont="1" applyFill="1" applyBorder="1" applyAlignment="1">
      <alignment vertical="top" wrapText="1"/>
    </xf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3" fontId="1" fillId="2" borderId="14" xfId="3" applyNumberFormat="1" applyFill="1" applyBorder="1"/>
    <xf numFmtId="17" fontId="0" fillId="0" borderId="0" xfId="0" applyNumberFormat="1"/>
    <xf numFmtId="0" fontId="1" fillId="2" borderId="7" xfId="3" applyFill="1" applyBorder="1"/>
    <xf numFmtId="0" fontId="0" fillId="0" borderId="7" xfId="0" applyBorder="1"/>
    <xf numFmtId="0" fontId="1" fillId="2" borderId="14" xfId="3" applyFill="1" applyBorder="1" applyAlignment="1">
      <alignment horizontal="center" vertical="center"/>
    </xf>
    <xf numFmtId="14" fontId="1" fillId="2" borderId="14" xfId="3" applyNumberFormat="1" applyFill="1" applyBorder="1" applyAlignment="1">
      <alignment horizontal="center"/>
    </xf>
    <xf numFmtId="0" fontId="2" fillId="7" borderId="15" xfId="3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7" borderId="6" xfId="3" applyFont="1" applyFill="1" applyBorder="1" applyAlignment="1">
      <alignment horizontal="center"/>
    </xf>
    <xf numFmtId="0" fontId="3" fillId="7" borderId="7" xfId="3" applyFont="1" applyFill="1" applyBorder="1" applyAlignment="1">
      <alignment horizontal="center"/>
    </xf>
    <xf numFmtId="0" fontId="3" fillId="7" borderId="8" xfId="3" applyFont="1" applyFill="1" applyBorder="1" applyAlignment="1">
      <alignment horizontal="center"/>
    </xf>
    <xf numFmtId="0" fontId="3" fillId="6" borderId="1" xfId="3" applyFont="1" applyFill="1" applyBorder="1" applyAlignment="1">
      <alignment horizontal="center" vertical="center" wrapText="1"/>
    </xf>
    <xf numFmtId="0" fontId="3" fillId="6" borderId="27" xfId="3" applyFont="1" applyFill="1" applyBorder="1" applyAlignment="1">
      <alignment horizontal="center" vertical="center" wrapText="1"/>
    </xf>
    <xf numFmtId="0" fontId="3" fillId="6" borderId="28" xfId="3" applyFont="1" applyFill="1" applyBorder="1" applyAlignment="1">
      <alignment horizontal="center" vertical="center" wrapText="1"/>
    </xf>
    <xf numFmtId="0" fontId="3" fillId="6" borderId="26" xfId="3" applyFont="1" applyFill="1" applyBorder="1" applyAlignment="1">
      <alignment horizontal="center" vertical="center" wrapText="1"/>
    </xf>
    <xf numFmtId="0" fontId="3" fillId="7" borderId="11" xfId="3" applyFont="1" applyFill="1" applyBorder="1" applyAlignment="1">
      <alignment horizontal="center"/>
    </xf>
    <xf numFmtId="0" fontId="3" fillId="7" borderId="12" xfId="3" applyFont="1" applyFill="1" applyBorder="1" applyAlignment="1">
      <alignment horizontal="center"/>
    </xf>
    <xf numFmtId="0" fontId="3" fillId="7" borderId="13" xfId="3" applyFont="1" applyFill="1" applyBorder="1" applyAlignment="1">
      <alignment horizontal="center"/>
    </xf>
    <xf numFmtId="0" fontId="1" fillId="2" borderId="15" xfId="3" applyFill="1" applyBorder="1" applyAlignment="1">
      <alignment horizontal="center" vertical="center"/>
    </xf>
    <xf numFmtId="0" fontId="1" fillId="2" borderId="17" xfId="3" applyFill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1" xfId="0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left"/>
      <protection locked="0"/>
    </xf>
    <xf numFmtId="0" fontId="3" fillId="0" borderId="6" xfId="0" applyFont="1" applyBorder="1" applyAlignment="1" applyProtection="1">
      <alignment horizontal="left" vertical="center" wrapText="1"/>
      <protection locked="0"/>
    </xf>
    <xf numFmtId="0" fontId="3" fillId="0" borderId="11" xfId="0" applyFont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left" vertical="center"/>
      <protection locked="0"/>
    </xf>
    <xf numFmtId="0" fontId="13" fillId="2" borderId="8" xfId="0" applyFont="1" applyFill="1" applyBorder="1" applyAlignment="1" applyProtection="1">
      <alignment horizontal="left" vertical="center"/>
      <protection locked="0"/>
    </xf>
    <xf numFmtId="0" fontId="13" fillId="2" borderId="12" xfId="0" applyFont="1" applyFill="1" applyBorder="1" applyAlignment="1" applyProtection="1">
      <alignment horizontal="left" vertical="center"/>
      <protection locked="0"/>
    </xf>
    <xf numFmtId="0" fontId="13" fillId="2" borderId="13" xfId="0" applyFont="1" applyFill="1" applyBorder="1" applyAlignment="1" applyProtection="1">
      <alignment horizontal="left" vertical="center"/>
      <protection locked="0"/>
    </xf>
    <xf numFmtId="0" fontId="12" fillId="7" borderId="15" xfId="0" applyFont="1" applyFill="1" applyBorder="1" applyAlignment="1" applyProtection="1">
      <alignment horizontal="left" wrapText="1"/>
      <protection locked="0"/>
    </xf>
    <xf numFmtId="0" fontId="12" fillId="7" borderId="16" xfId="0" applyFon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1" fillId="2" borderId="7" xfId="1" applyFill="1" applyBorder="1" applyAlignment="1" applyProtection="1">
      <alignment horizontal="left"/>
      <protection locked="0"/>
    </xf>
    <xf numFmtId="0" fontId="1" fillId="2" borderId="8" xfId="1" applyFill="1" applyBorder="1" applyAlignment="1" applyProtection="1">
      <alignment horizontal="left"/>
      <protection locked="0"/>
    </xf>
    <xf numFmtId="0" fontId="3" fillId="0" borderId="6" xfId="1" applyFont="1" applyBorder="1" applyAlignment="1" applyProtection="1">
      <alignment horizontal="left" vertical="center" wrapText="1"/>
      <protection locked="0"/>
    </xf>
    <xf numFmtId="0" fontId="3" fillId="0" borderId="9" xfId="1" applyFont="1" applyBorder="1" applyAlignment="1" applyProtection="1">
      <alignment horizontal="left" vertical="center" wrapText="1"/>
      <protection locked="0"/>
    </xf>
    <xf numFmtId="0" fontId="3" fillId="0" borderId="11" xfId="1" applyFont="1" applyBorder="1" applyAlignment="1" applyProtection="1">
      <alignment horizontal="left" vertical="center" wrapText="1"/>
      <protection locked="0"/>
    </xf>
    <xf numFmtId="0" fontId="10" fillId="2" borderId="8" xfId="1" applyFont="1" applyFill="1" applyBorder="1" applyAlignment="1" applyProtection="1">
      <alignment horizontal="center" vertical="center"/>
      <protection locked="0"/>
    </xf>
    <xf numFmtId="0" fontId="10" fillId="2" borderId="10" xfId="1" applyFont="1" applyFill="1" applyBorder="1" applyAlignment="1" applyProtection="1">
      <alignment horizontal="center" vertical="center"/>
      <protection locked="0"/>
    </xf>
    <xf numFmtId="0" fontId="10" fillId="2" borderId="13" xfId="1" applyFont="1" applyFill="1" applyBorder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left"/>
      <protection locked="0"/>
    </xf>
    <xf numFmtId="0" fontId="1" fillId="2" borderId="10" xfId="1" applyFill="1" applyBorder="1" applyAlignment="1" applyProtection="1">
      <alignment horizontal="left"/>
      <protection locked="0"/>
    </xf>
    <xf numFmtId="0" fontId="1" fillId="2" borderId="0" xfId="1" quotePrefix="1" applyFill="1" applyAlignment="1" applyProtection="1">
      <alignment horizontal="left"/>
      <protection locked="0"/>
    </xf>
    <xf numFmtId="0" fontId="1" fillId="2" borderId="10" xfId="1" quotePrefix="1" applyFill="1" applyBorder="1" applyAlignment="1" applyProtection="1">
      <alignment horizontal="left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3" xfId="1" applyFill="1" applyBorder="1" applyAlignment="1" applyProtection="1">
      <alignment horizontal="left"/>
      <protection locked="0"/>
    </xf>
  </cellXfs>
  <cellStyles count="72">
    <cellStyle name="Comma 2" xfId="4" xr:uid="{00000000-0005-0000-0000-000000000000}"/>
    <cellStyle name="Comma 2 2" xfId="47" xr:uid="{00000000-0005-0000-0000-000001000000}"/>
    <cellStyle name="Comma 2 2 2" xfId="52" xr:uid="{00000000-0005-0000-0000-000002000000}"/>
    <cellStyle name="Comma 2 2 2 2" xfId="62" xr:uid="{00000000-0005-0000-0000-000003000000}"/>
    <cellStyle name="Comma 2 2 3" xfId="56" xr:uid="{00000000-0005-0000-0000-000004000000}"/>
    <cellStyle name="Comma 2 2 4" xfId="66" xr:uid="{724D4C79-66B5-40EE-BD9D-76CBB2DCF1B2}"/>
    <cellStyle name="Comma 2 3" xfId="48" xr:uid="{00000000-0005-0000-0000-000005000000}"/>
    <cellStyle name="Comma 2 3 2" xfId="53" xr:uid="{00000000-0005-0000-0000-000006000000}"/>
    <cellStyle name="Comma 2 3 2 2" xfId="63" xr:uid="{00000000-0005-0000-0000-000007000000}"/>
    <cellStyle name="Comma 2 3 3" xfId="57" xr:uid="{00000000-0005-0000-0000-000008000000}"/>
    <cellStyle name="Comma 2 3 4" xfId="67" xr:uid="{0EC55429-1160-459F-8FBB-F61DF8E6BECC}"/>
    <cellStyle name="Comma 2 4" xfId="49" xr:uid="{00000000-0005-0000-0000-000009000000}"/>
    <cellStyle name="Comma 2 4 2" xfId="54" xr:uid="{00000000-0005-0000-0000-00000A000000}"/>
    <cellStyle name="Comma 2 4 2 2" xfId="64" xr:uid="{00000000-0005-0000-0000-00000B000000}"/>
    <cellStyle name="Comma 2 4 3" xfId="58" xr:uid="{00000000-0005-0000-0000-00000C000000}"/>
    <cellStyle name="Comma 2 4 4" xfId="68" xr:uid="{F820E737-FF6B-45DF-A07F-8EFAE4B19C92}"/>
    <cellStyle name="Comma 2 5" xfId="50" xr:uid="{00000000-0005-0000-0000-00000D000000}"/>
    <cellStyle name="Comma 2 5 2" xfId="59" xr:uid="{00000000-0005-0000-0000-00000E000000}"/>
    <cellStyle name="Comma 2 5 3" xfId="70" xr:uid="{CA5FFB87-DB5F-4198-81ED-7B713AFFA41C}"/>
    <cellStyle name="Comma 2 6" xfId="51" xr:uid="{00000000-0005-0000-0000-00000F000000}"/>
    <cellStyle name="Comma 2 6 2" xfId="61" xr:uid="{00000000-0005-0000-0000-000010000000}"/>
    <cellStyle name="Comma 2 6 3" xfId="71" xr:uid="{9E528865-F69D-48C2-8DAF-6C9084E41E51}"/>
    <cellStyle name="Comma 2 7" xfId="55" xr:uid="{00000000-0005-0000-0000-000011000000}"/>
    <cellStyle name="Comma 2 8" xfId="65" xr:uid="{9A095665-6D17-4B26-83E1-B22159E13C5E}"/>
    <cellStyle name="Comma 3" xfId="60" xr:uid="{00000000-0005-0000-0000-000012000000}"/>
    <cellStyle name="Comma 4" xfId="69" xr:uid="{D575AC28-066E-42DF-BD2B-07A4FDC577C6}"/>
    <cellStyle name="Hyperlink" xfId="2" xr:uid="{00000000-0005-0000-0000-000013000000}"/>
    <cellStyle name="Normal" xfId="0" builtinId="0"/>
    <cellStyle name="Normal 2" xfId="3" xr:uid="{00000000-0005-0000-0000-000015000000}"/>
    <cellStyle name="Normal_Hedge Request Templates Winter 0910 THB" xfId="1" xr:uid="{00000000-0005-0000-0000-000016000000}"/>
    <cellStyle name="Percent" xfId="5" builtinId="5"/>
    <cellStyle name="Percent 2" xfId="6" xr:uid="{00000000-0005-0000-0000-000017000000}"/>
    <cellStyle name="Standard 10" xfId="7" xr:uid="{00000000-0005-0000-0000-00001A000000}"/>
    <cellStyle name="Standard 10 2" xfId="8" xr:uid="{00000000-0005-0000-0000-00001B000000}"/>
    <cellStyle name="Standard 11" xfId="9" xr:uid="{00000000-0005-0000-0000-00001C000000}"/>
    <cellStyle name="Standard 11 2" xfId="10" xr:uid="{00000000-0005-0000-0000-00001D000000}"/>
    <cellStyle name="Standard 12" xfId="11" xr:uid="{00000000-0005-0000-0000-00001E000000}"/>
    <cellStyle name="Standard 12 2" xfId="12" xr:uid="{00000000-0005-0000-0000-00001F000000}"/>
    <cellStyle name="Standard 13" xfId="13" xr:uid="{00000000-0005-0000-0000-000020000000}"/>
    <cellStyle name="Standard 13 2" xfId="14" xr:uid="{00000000-0005-0000-0000-000021000000}"/>
    <cellStyle name="Standard 14" xfId="15" xr:uid="{00000000-0005-0000-0000-000022000000}"/>
    <cellStyle name="Standard 14 2" xfId="16" xr:uid="{00000000-0005-0000-0000-000023000000}"/>
    <cellStyle name="Standard 15" xfId="17" xr:uid="{00000000-0005-0000-0000-000024000000}"/>
    <cellStyle name="Standard 15 2" xfId="18" xr:uid="{00000000-0005-0000-0000-000025000000}"/>
    <cellStyle name="Standard 16" xfId="19" xr:uid="{00000000-0005-0000-0000-000026000000}"/>
    <cellStyle name="Standard 16 2" xfId="20" xr:uid="{00000000-0005-0000-0000-000027000000}"/>
    <cellStyle name="Standard 17" xfId="21" xr:uid="{00000000-0005-0000-0000-000028000000}"/>
    <cellStyle name="Standard 17 2" xfId="22" xr:uid="{00000000-0005-0000-0000-000029000000}"/>
    <cellStyle name="Standard 18" xfId="23" xr:uid="{00000000-0005-0000-0000-00002A000000}"/>
    <cellStyle name="Standard 18 2" xfId="24" xr:uid="{00000000-0005-0000-0000-00002B000000}"/>
    <cellStyle name="Standard 19" xfId="25" xr:uid="{00000000-0005-0000-0000-00002C000000}"/>
    <cellStyle name="Standard 19 2" xfId="26" xr:uid="{00000000-0005-0000-0000-00002D000000}"/>
    <cellStyle name="Standard 2" xfId="27" xr:uid="{00000000-0005-0000-0000-00002E000000}"/>
    <cellStyle name="Standard 2 2" xfId="28" xr:uid="{00000000-0005-0000-0000-00002F000000}"/>
    <cellStyle name="Standard 2 3" xfId="29" xr:uid="{00000000-0005-0000-0000-000030000000}"/>
    <cellStyle name="Standard 2 3 2" xfId="30" xr:uid="{00000000-0005-0000-0000-000031000000}"/>
    <cellStyle name="Standard 20" xfId="31" xr:uid="{00000000-0005-0000-0000-000032000000}"/>
    <cellStyle name="Standard 21" xfId="32" xr:uid="{00000000-0005-0000-0000-000033000000}"/>
    <cellStyle name="Standard 22" xfId="33" xr:uid="{00000000-0005-0000-0000-000034000000}"/>
    <cellStyle name="Standard 3" xfId="34" xr:uid="{00000000-0005-0000-0000-000035000000}"/>
    <cellStyle name="Standard 4" xfId="35" xr:uid="{00000000-0005-0000-0000-000036000000}"/>
    <cellStyle name="Standard 4 2" xfId="36" xr:uid="{00000000-0005-0000-0000-000037000000}"/>
    <cellStyle name="Standard 5" xfId="37" xr:uid="{00000000-0005-0000-0000-000038000000}"/>
    <cellStyle name="Standard 5 2" xfId="38" xr:uid="{00000000-0005-0000-0000-000039000000}"/>
    <cellStyle name="Standard 6" xfId="39" xr:uid="{00000000-0005-0000-0000-00003A000000}"/>
    <cellStyle name="Standard 6 2" xfId="40" xr:uid="{00000000-0005-0000-0000-00003B000000}"/>
    <cellStyle name="Standard 7" xfId="41" xr:uid="{00000000-0005-0000-0000-00003C000000}"/>
    <cellStyle name="Standard 7 2" xfId="42" xr:uid="{00000000-0005-0000-0000-00003D000000}"/>
    <cellStyle name="Standard 8" xfId="43" xr:uid="{00000000-0005-0000-0000-00003E000000}"/>
    <cellStyle name="Standard 8 2" xfId="44" xr:uid="{00000000-0005-0000-0000-00003F000000}"/>
    <cellStyle name="Standard 9" xfId="45" xr:uid="{00000000-0005-0000-0000-000040000000}"/>
    <cellStyle name="Standard 9 2" xfId="46" xr:uid="{00000000-0005-0000-0000-000041000000}"/>
  </cellStyles>
  <dxfs count="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Users/t010861/AppData/Local/Microsoft/Windows/Temporary%20Internet%20Files/Content.Outlook/FNH1BSSN/Templates%2020170427_TUID_S18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Users/Lukas.Sitarz/AppData/Local/Microsoft/Windows/INetCache/Content.Outlook/T2DQ6075/Master_FX%20Deal%20and%20Forecast%20Templates%20SAP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TDG_AF_Treasury/LSG/DasMIDDLEOFFICE_LSG/Handel_FINCO/Templates_Hedging_TUID/201708/Templates%2020170804_TUID_S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TDG_AF_Treasury/LSG/DasMIDDLEOFFICE_LSG/Handel_FINCO/Templates_Hedging_TUID/201709/Templates%2020170919_TUID_W18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806949\Templates%2020220131_TUID_S21_F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2"/>
      <sheetName val="3"/>
      <sheetName val="4"/>
    </sheetNames>
    <sheetDataSet>
      <sheetData sheetId="0" refreshError="1">
        <row r="3">
          <cell r="AH3" t="str">
            <v>W12</v>
          </cell>
        </row>
        <row r="4">
          <cell r="AH4" t="str">
            <v>S13</v>
          </cell>
        </row>
        <row r="5">
          <cell r="AH5" t="str">
            <v>W13</v>
          </cell>
        </row>
        <row r="6">
          <cell r="AH6" t="str">
            <v>S14</v>
          </cell>
        </row>
        <row r="7">
          <cell r="AH7" t="str">
            <v>W14</v>
          </cell>
        </row>
        <row r="8">
          <cell r="AH8" t="str">
            <v>S15</v>
          </cell>
        </row>
        <row r="9">
          <cell r="AH9" t="str">
            <v>W15</v>
          </cell>
        </row>
        <row r="10">
          <cell r="AH10" t="str">
            <v>S16</v>
          </cell>
        </row>
        <row r="11">
          <cell r="AH11" t="str">
            <v>W16</v>
          </cell>
        </row>
        <row r="12">
          <cell r="AH12" t="str">
            <v>S17</v>
          </cell>
        </row>
        <row r="13">
          <cell r="AH13" t="str">
            <v>W17</v>
          </cell>
        </row>
        <row r="14">
          <cell r="AH14" t="str">
            <v>S18</v>
          </cell>
        </row>
        <row r="15">
          <cell r="AH15" t="str">
            <v>W18</v>
          </cell>
        </row>
        <row r="16">
          <cell r="AH16" t="str">
            <v>S19</v>
          </cell>
        </row>
        <row r="17">
          <cell r="AH17" t="str">
            <v>W19</v>
          </cell>
        </row>
        <row r="18">
          <cell r="AH18" t="str">
            <v>S20</v>
          </cell>
        </row>
        <row r="19">
          <cell r="AH19" t="str">
            <v>W20</v>
          </cell>
        </row>
        <row r="20">
          <cell r="AH20" t="str">
            <v>S21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X Hedge Request"/>
      <sheetName val="Seasonal FX Forecast"/>
    </sheetNames>
    <sheetDataSet>
      <sheetData sheetId="0">
        <row r="3">
          <cell r="W3" t="str">
            <v>Accomodation (AC)</v>
          </cell>
          <cell r="Y3" t="str">
            <v>FX Forward Cash Flow (C)</v>
          </cell>
          <cell r="AA3" t="str">
            <v>Intercompany (I)</v>
          </cell>
          <cell r="AC3"/>
          <cell r="AE3" t="str">
            <v>ETA TURIZM YATIRIM VE ISLETMELERI A.S.</v>
          </cell>
        </row>
        <row r="4">
          <cell r="W4" t="str">
            <v>Fuel (FU)</v>
          </cell>
          <cell r="Y4" t="str">
            <v>FX Forward Fair Value (F)</v>
          </cell>
          <cell r="AA4" t="str">
            <v>Third Party (3)</v>
          </cell>
          <cell r="AC4" t="str">
            <v>W19/20</v>
          </cell>
          <cell r="AE4" t="str">
            <v>TUI Magic Life GmbH</v>
          </cell>
        </row>
        <row r="5">
          <cell r="W5" t="str">
            <v>Finance Lease (FL)</v>
          </cell>
          <cell r="Y5" t="str">
            <v>FX SWAP Cash Flow (S)</v>
          </cell>
          <cell r="AC5" t="str">
            <v>S20</v>
          </cell>
          <cell r="AE5" t="str">
            <v>ROBINSON CLUB MALDIVES PRIVATE LTD</v>
          </cell>
        </row>
        <row r="6">
          <cell r="W6" t="str">
            <v>Fixed Asset (FA)</v>
          </cell>
          <cell r="Y6" t="str">
            <v>FX Derivative Fair Value Through the Profit and Loss (T)</v>
          </cell>
          <cell r="AC6" t="str">
            <v>W20/21</v>
          </cell>
          <cell r="AE6" t="str">
            <v>ABSOLUT INSURANCE LTD</v>
          </cell>
        </row>
        <row r="7">
          <cell r="W7" t="str">
            <v>Hotel Prepayments (HP)</v>
          </cell>
          <cell r="Y7" t="str">
            <v>Commodity Swap Hedge (M)</v>
          </cell>
          <cell r="AC7" t="str">
            <v>S21</v>
          </cell>
          <cell r="AE7" t="str">
            <v>ADEHY LIMITED</v>
          </cell>
        </row>
        <row r="8">
          <cell r="W8" t="str">
            <v>Bank Loan (BL)</v>
          </cell>
          <cell r="Y8" t="str">
            <v>Interest Rate Hedge ®</v>
          </cell>
          <cell r="AC8" t="str">
            <v>W21/22</v>
          </cell>
          <cell r="AE8" t="str">
            <v>TUI BLUE AT GMBH</v>
          </cell>
        </row>
        <row r="9">
          <cell r="W9" t="str">
            <v>Maintenance Provision (MP)</v>
          </cell>
          <cell r="Y9" t="str">
            <v>FX Option (O)</v>
          </cell>
          <cell r="AC9" t="str">
            <v>S22</v>
          </cell>
          <cell r="AE9" t="str">
            <v>ARCCAC EURL</v>
          </cell>
        </row>
        <row r="10">
          <cell r="W10" t="str">
            <v>Retail FX currency stock (FX)</v>
          </cell>
          <cell r="Y10" t="str">
            <v>Commodity Option (N)</v>
          </cell>
          <cell r="AC10" t="str">
            <v>W22/23</v>
          </cell>
          <cell r="AE10" t="str">
            <v>ATLANTICA HELLAS SA</v>
          </cell>
        </row>
        <row r="11">
          <cell r="W11" t="str">
            <v>Other (OT)</v>
          </cell>
          <cell r="AC11" t="str">
            <v>S23</v>
          </cell>
          <cell r="AE11" t="str">
            <v>CLUB HOTEL CV S.A.</v>
          </cell>
        </row>
        <row r="12">
          <cell r="W12" t="str">
            <v>Operating Lease (OL)</v>
          </cell>
          <cell r="AC12" t="str">
            <v>YEAR20</v>
          </cell>
          <cell r="AE12" t="str">
            <v>CP SHIPS (UK) LIMITED</v>
          </cell>
        </row>
        <row r="13">
          <cell r="W13" t="str">
            <v>Revenue (RV)</v>
          </cell>
          <cell r="AC13" t="str">
            <v>YEAR21</v>
          </cell>
          <cell r="AE13" t="str">
            <v>CRUISETOUR AG</v>
          </cell>
        </row>
        <row r="14">
          <cell r="W14" t="str">
            <v>PDP (PD)</v>
          </cell>
          <cell r="AC14" t="str">
            <v>YEAR22</v>
          </cell>
          <cell r="AE14" t="str">
            <v>ROBINSON CLUB DAIDALOS</v>
          </cell>
        </row>
        <row r="15">
          <cell r="W15" t="str">
            <v>Transfer (TF)</v>
          </cell>
          <cell r="AC15" t="str">
            <v>YEAR23</v>
          </cell>
          <cell r="AE15" t="str">
            <v>Destination Services Spain DO NOT USE</v>
          </cell>
        </row>
        <row r="16">
          <cell r="AE16" t="str">
            <v>DESTINATION SERVICES SINGAPORE PTE LTD</v>
          </cell>
        </row>
        <row r="17">
          <cell r="AE17" t="str">
            <v>EXPLORERS TRAVEL CLUB LTD</v>
          </cell>
        </row>
        <row r="18">
          <cell r="AE18" t="str">
            <v>FIRST CHOICE HOLIDAYS LIMITED</v>
          </cell>
        </row>
        <row r="19">
          <cell r="AE19" t="str">
            <v>FIRST CHOICE HOLIDAYS AND FLIGHTS LTD</v>
          </cell>
        </row>
        <row r="20">
          <cell r="AE20" t="str">
            <v>FIRST CHOICE (TURKEY) LTD</v>
          </cell>
        </row>
        <row r="21">
          <cell r="AE21" t="str">
            <v>FIRST CHOICE HOLIDAYS FINANCE LTD</v>
          </cell>
        </row>
        <row r="22">
          <cell r="AE22" t="str">
            <v>GBH TURIZM SANAYI ISLETMECILIK</v>
          </cell>
        </row>
        <row r="23">
          <cell r="AE23" t="str">
            <v>GEBECO GMBH</v>
          </cell>
        </row>
        <row r="24">
          <cell r="AE24" t="str">
            <v>HAPAG-LLOYD (BAHAMAS) LTD.</v>
          </cell>
        </row>
        <row r="25">
          <cell r="AE25" t="str">
            <v>HAPAG-LLOYD KREUZFAHRTEN GMBH</v>
          </cell>
        </row>
        <row r="26">
          <cell r="AE26" t="str">
            <v>FOLLOW COORDINATE HOTELS</v>
          </cell>
        </row>
        <row r="27">
          <cell r="AE27" t="str">
            <v>IBEROTEL OTELCILIK A.S.</v>
          </cell>
        </row>
        <row r="28">
          <cell r="AE28" t="str">
            <v>IBEROTEL INTERNATIONAL A.S.</v>
          </cell>
        </row>
        <row r="29">
          <cell r="AE29" t="str">
            <v>ITARIA LIMITED</v>
          </cell>
        </row>
        <row r="30">
          <cell r="AE30" t="str">
            <v>KARISMA HOTELS ADRIATIC D.O.O.</v>
          </cell>
        </row>
        <row r="31">
          <cell r="AE31" t="str">
            <v>LAPTER EURL</v>
          </cell>
        </row>
        <row r="32">
          <cell r="AE32" t="str">
            <v>LEIBNIZ-SERVICE GMBH</v>
          </cell>
        </row>
        <row r="33">
          <cell r="AE33" t="str">
            <v>L TUR GMBH</v>
          </cell>
        </row>
        <row r="34">
          <cell r="AE34" t="str">
            <v>LODGES AND MOUNTAIN HOTELS SARL</v>
          </cell>
        </row>
        <row r="35">
          <cell r="AE35" t="str">
            <v>MAGIC LIFE EGYPT FOR HOTELS LLC</v>
          </cell>
        </row>
        <row r="36">
          <cell r="AE36" t="str">
            <v>MAGIC HOTELS SA</v>
          </cell>
        </row>
        <row r="37">
          <cell r="AE37" t="str">
            <v>MEETINGS AND EVENTS UK LIMITED</v>
          </cell>
        </row>
        <row r="38">
          <cell r="AE38" t="str">
            <v>MORVIK EURL</v>
          </cell>
        </row>
        <row r="39">
          <cell r="AE39" t="str">
            <v>MANUFACTURERS SERIAL NUMBER 852 LIMITED</v>
          </cell>
        </row>
        <row r="40">
          <cell r="AE40" t="str">
            <v>MSN 1359 GMBH</v>
          </cell>
        </row>
        <row r="41">
          <cell r="AE41" t="str">
            <v>NAZAR NORDIC AB</v>
          </cell>
        </row>
        <row r="42">
          <cell r="AE42" t="str">
            <v>NORDOTEL SA</v>
          </cell>
        </row>
        <row r="43">
          <cell r="AE43" t="str">
            <v>Pacific World Meetings &amp; Events</v>
          </cell>
        </row>
        <row r="44">
          <cell r="AE44" t="str">
            <v>PACIFIC WORLD MEETINGS AND EVENTS</v>
          </cell>
        </row>
        <row r="45">
          <cell r="AE45" t="str">
            <v>PACIFIC WORLD MEETINGS AND EVENTS</v>
          </cell>
        </row>
        <row r="46">
          <cell r="AE46" t="str">
            <v>WOT HOTELS ADRIATIC ASSET COMPANY D.O.O.</v>
          </cell>
        </row>
        <row r="47">
          <cell r="AE47" t="str">
            <v>ROBINSON AUSTRIA CLUBHOTEL GMBH</v>
          </cell>
        </row>
        <row r="48">
          <cell r="AE48" t="str">
            <v>ROBINSON CLUB GMBH</v>
          </cell>
        </row>
        <row r="49">
          <cell r="AE49" t="str">
            <v>ROBINSON CLUB MALDIVES PRIVATE LTD II</v>
          </cell>
        </row>
        <row r="50">
          <cell r="AE50" t="str">
            <v>ROBINSON CLUBHOTEL TURIZM LTD. STI.</v>
          </cell>
        </row>
        <row r="51">
          <cell r="AE51" t="str">
            <v>TURCOTEL TURIZM A.S.</v>
          </cell>
        </row>
        <row r="52">
          <cell r="AE52" t="str">
            <v>ROBINSON OTELCILIK AS</v>
          </cell>
        </row>
        <row r="53">
          <cell r="AE53" t="str">
            <v>TUI SPAIN SLU</v>
          </cell>
        </row>
        <row r="54">
          <cell r="AE54" t="str">
            <v>STELLA POLARIS SA</v>
          </cell>
        </row>
        <row r="55">
          <cell r="AE55" t="str">
            <v>TUI AMBASSADOR TOURS</v>
          </cell>
        </row>
        <row r="56">
          <cell r="AE56" t="str">
            <v>TANTUR TURIZM SEYAHAT AS</v>
          </cell>
        </row>
        <row r="57">
          <cell r="AE57" t="str">
            <v>TENUTA DI CASTELFALFI S.P.A.</v>
          </cell>
        </row>
        <row r="58">
          <cell r="AE58" t="str">
            <v>TEC4JETS NV</v>
          </cell>
        </row>
        <row r="59">
          <cell r="AE59" t="str">
            <v>TUI GROUP FLEET FINANCE LIMITED</v>
          </cell>
        </row>
        <row r="60">
          <cell r="AE60" t="str">
            <v>TUI HOTEL BETRIEBSGESELLSCHAFT MBH</v>
          </cell>
        </row>
        <row r="61">
          <cell r="AE61" t="str">
            <v>THOMSON REISEN GMBH</v>
          </cell>
        </row>
        <row r="62">
          <cell r="AE62" t="str">
            <v>TIGDIV EURL</v>
          </cell>
        </row>
        <row r="63">
          <cell r="AE63" t="str">
            <v>TUI LTE VIAJES SACV</v>
          </cell>
        </row>
        <row r="64">
          <cell r="AE64" t="str">
            <v>TRANSFAR</v>
          </cell>
        </row>
        <row r="65">
          <cell r="AE65" t="str">
            <v>TUI TRAVEL AVIATION FINANCE LIMITED</v>
          </cell>
        </row>
        <row r="66">
          <cell r="AE66" t="str">
            <v>THOMSON TRAVEL GROUP HOLDINGS LIMITED</v>
          </cell>
        </row>
        <row r="67">
          <cell r="AE67" t="str">
            <v>TUI TRAVEL GROUP SOLUTIONS LIMITED</v>
          </cell>
        </row>
        <row r="68">
          <cell r="AE68" t="str">
            <v>TUI GROUP UK HEALTHCARE</v>
          </cell>
        </row>
        <row r="69">
          <cell r="AE69" t="str">
            <v>TUI TRAVEL HOLDINGS LTD</v>
          </cell>
        </row>
        <row r="70">
          <cell r="AE70" t="str">
            <v>TT HOTELS ITALIA S R L</v>
          </cell>
        </row>
        <row r="71">
          <cell r="AE71" t="str">
            <v>TT HOTELS TURKEY AS</v>
          </cell>
        </row>
        <row r="72">
          <cell r="AE72" t="str">
            <v>TUI TRAVEL OVERSEAS HOLDINGS LTD</v>
          </cell>
        </row>
        <row r="73">
          <cell r="AE73" t="str">
            <v>TUI PORTUGAL</v>
          </cell>
        </row>
        <row r="74">
          <cell r="AE74" t="str">
            <v>TUI UK ITALIA SRL</v>
          </cell>
        </row>
        <row r="75">
          <cell r="AE75" t="str">
            <v>TUI4U GMBH</v>
          </cell>
        </row>
        <row r="76">
          <cell r="AE76" t="str">
            <v>TUI AG</v>
          </cell>
        </row>
        <row r="77">
          <cell r="AE77" t="str">
            <v>TUI AIRLINES BELGIUM NV</v>
          </cell>
        </row>
        <row r="78">
          <cell r="AE78" t="str">
            <v>TUI AIRLINES NEDERLAND BV</v>
          </cell>
        </row>
        <row r="79">
          <cell r="AE79" t="str">
            <v>TUI AIRWAYS LIMITED</v>
          </cell>
        </row>
        <row r="80">
          <cell r="AE80" t="str">
            <v>TUI AQTIV GMBH</v>
          </cell>
        </row>
        <row r="81">
          <cell r="AE81" t="str">
            <v>TUI AUSTRIA HOLDING GMBH</v>
          </cell>
        </row>
        <row r="82">
          <cell r="AE82" t="str">
            <v>TUI AVIATION GMBH</v>
          </cell>
        </row>
        <row r="83">
          <cell r="AE83" t="str">
            <v>TUI BELGIUM NV</v>
          </cell>
        </row>
        <row r="84">
          <cell r="AE84" t="str">
            <v>TUI BELGIUM REAL ESTATE NV</v>
          </cell>
        </row>
        <row r="85">
          <cell r="AE85" t="str">
            <v>TUI BULGARIA EOOD</v>
          </cell>
        </row>
        <row r="86">
          <cell r="AE86" t="str">
            <v>TUI BUSINESS SERVICES GMBH</v>
          </cell>
        </row>
        <row r="87">
          <cell r="AE87" t="str">
            <v>TUI CANADA HOLDINGS INC</v>
          </cell>
        </row>
        <row r="88">
          <cell r="AE88" t="str">
            <v>TUI CHINA TRAVEL CO LTD</v>
          </cell>
        </row>
        <row r="89">
          <cell r="AE89" t="str">
            <v>TUI DEUTSCHLAND GMBH</v>
          </cell>
        </row>
        <row r="90">
          <cell r="AE90" t="str">
            <v>TUI DOMINICANA SAS</v>
          </cell>
        </row>
        <row r="91">
          <cell r="AE91" t="str">
            <v>TUI ESPANA TURISMO, S.L.U.</v>
          </cell>
        </row>
        <row r="92">
          <cell r="AE92" t="str">
            <v>TUIFLY GMBH</v>
          </cell>
        </row>
        <row r="93">
          <cell r="AE93" t="str">
            <v>TUIFLY NORDIC AB</v>
          </cell>
        </row>
        <row r="94">
          <cell r="AE94" t="str">
            <v>TUI FRANCE SAS</v>
          </cell>
        </row>
        <row r="95">
          <cell r="AE95" t="str">
            <v>TUI HELLAS TRAVEL TOURISM AND AIRLINE AE</v>
          </cell>
        </row>
        <row r="96">
          <cell r="AE96" t="str">
            <v>TUI HOLDING SPAIN SLU</v>
          </cell>
        </row>
        <row r="97">
          <cell r="AE97" t="str">
            <v>TUI IRELAND LIMITED</v>
          </cell>
        </row>
        <row r="98">
          <cell r="AE98" t="str">
            <v>TUI ITALIA SRL</v>
          </cell>
        </row>
        <row r="99">
          <cell r="AE99" t="str">
            <v>TUI MEXICANA SA DE CV</v>
          </cell>
        </row>
        <row r="100">
          <cell r="AE100" t="str">
            <v>TUI NORTHERN EUROPE LIMITED</v>
          </cell>
        </row>
        <row r="101">
          <cell r="AE101" t="str">
            <v>TUI NEDERLAND NV</v>
          </cell>
        </row>
        <row r="102">
          <cell r="AE102" t="str">
            <v>TUI POLAND SP ZOO</v>
          </cell>
        </row>
        <row r="103">
          <cell r="AE103" t="str">
            <v>TUI SERVICE AG</v>
          </cell>
        </row>
        <row r="104">
          <cell r="AE104" t="str">
            <v>TUI UK TRADING AS TUI SKI</v>
          </cell>
        </row>
        <row r="105">
          <cell r="AE105" t="str">
            <v>TUI SUISSE AG</v>
          </cell>
        </row>
        <row r="106">
          <cell r="AE106" t="str">
            <v>TUI SUISSE RETAIL AG</v>
          </cell>
        </row>
        <row r="107">
          <cell r="AE107" t="str">
            <v>TUI SVERIGE AB</v>
          </cell>
        </row>
        <row r="108">
          <cell r="AE108" t="str">
            <v>TUI TECHNOLOGY NV</v>
          </cell>
        </row>
        <row r="109">
          <cell r="AE109" t="str">
            <v>TUI TRAVEL LIMITED</v>
          </cell>
        </row>
        <row r="110">
          <cell r="AE110" t="str">
            <v>TUI UK LIMITED</v>
          </cell>
        </row>
        <row r="111">
          <cell r="AE111" t="str">
            <v>TUI UK RETAIL LIMITED</v>
          </cell>
        </row>
        <row r="112">
          <cell r="AE112" t="str">
            <v>TUI UK TRANSPORT LIMITED</v>
          </cell>
        </row>
        <row r="113">
          <cell r="AE113" t="str">
            <v>TUNISIA VOYAGES SA</v>
          </cell>
        </row>
        <row r="114">
          <cell r="AE114" t="str">
            <v>TUNISIE INVESTMENT SERVICES HOLDING</v>
          </cell>
        </row>
        <row r="115">
          <cell r="AE115" t="str">
            <v>TURKUAZ INSAAT TURIZM A.S.</v>
          </cell>
        </row>
        <row r="116">
          <cell r="AE116" t="str">
            <v>ULTRAMAR EXPRESS TRANSPORT SA</v>
          </cell>
        </row>
        <row r="128">
          <cell r="D128"/>
          <cell r="E128"/>
        </row>
        <row r="129">
          <cell r="D129"/>
          <cell r="E129"/>
        </row>
      </sheetData>
      <sheetData sheetId="1">
        <row r="1">
          <cell r="AF1" t="str">
            <v>Findur Season</v>
          </cell>
          <cell r="AG1" t="str">
            <v>Planning Date</v>
          </cell>
          <cell r="AH1" t="str">
            <v>Planning process</v>
          </cell>
        </row>
        <row r="2">
          <cell r="AF2" t="str">
            <v>W19/20</v>
          </cell>
          <cell r="AG2" t="str">
            <v>01.10.2017</v>
          </cell>
          <cell r="AH2" t="str">
            <v>FXHDGWIN</v>
          </cell>
        </row>
        <row r="3">
          <cell r="AF3" t="str">
            <v>S20</v>
          </cell>
          <cell r="AG3" t="str">
            <v>01.10.2017</v>
          </cell>
          <cell r="AH3" t="str">
            <v>FXHDGSUM</v>
          </cell>
        </row>
        <row r="4">
          <cell r="AF4" t="str">
            <v>W20/21</v>
          </cell>
          <cell r="AG4" t="str">
            <v>01.10.2017</v>
          </cell>
          <cell r="AH4" t="str">
            <v>FXHDGWIN</v>
          </cell>
        </row>
        <row r="5">
          <cell r="AF5" t="str">
            <v>S21</v>
          </cell>
          <cell r="AG5" t="str">
            <v>01.10.2018</v>
          </cell>
          <cell r="AH5" t="str">
            <v>FXHDGSUM</v>
          </cell>
        </row>
        <row r="6">
          <cell r="AF6" t="str">
            <v>W21/22</v>
          </cell>
          <cell r="AG6" t="str">
            <v>01.10.2018</v>
          </cell>
          <cell r="AH6" t="str">
            <v>FXHDGWIN</v>
          </cell>
        </row>
        <row r="7">
          <cell r="AF7" t="str">
            <v>S22</v>
          </cell>
          <cell r="AG7" t="str">
            <v>01.10.2019</v>
          </cell>
          <cell r="AH7" t="str">
            <v>FXHDGSUM</v>
          </cell>
        </row>
        <row r="8">
          <cell r="AF8" t="str">
            <v>W22/23</v>
          </cell>
          <cell r="AG8" t="str">
            <v>01.10.2019</v>
          </cell>
          <cell r="AH8" t="str">
            <v>FXHDGWIN</v>
          </cell>
        </row>
        <row r="9">
          <cell r="AF9" t="str">
            <v>S23</v>
          </cell>
          <cell r="AG9" t="str">
            <v>01.10.2020</v>
          </cell>
          <cell r="AH9" t="str">
            <v>FXHDGSUM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GD"/>
      <sheetName val=" FX FC_THB"/>
      <sheetName val=" FX FC_TND"/>
      <sheetName val=" FX FC_USD"/>
      <sheetName val=" FX FC_ZAR"/>
    </sheetNames>
    <sheetDataSet>
      <sheetData sheetId="0">
        <row r="126">
          <cell r="D126" t="str">
            <v>TUI DEUTSCHLAND GMBH</v>
          </cell>
          <cell r="E126"/>
        </row>
        <row r="127">
          <cell r="D127" t="str">
            <v>0002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159"/>
  <sheetViews>
    <sheetView showGridLines="0" topLeftCell="A119" zoomScaleNormal="100" workbookViewId="0">
      <selection activeCell="D133" sqref="D133:E134"/>
    </sheetView>
  </sheetViews>
  <sheetFormatPr defaultColWidth="8" defaultRowHeight="12.75" x14ac:dyDescent="0.2"/>
  <cols>
    <col min="1" max="1" width="2" style="58" customWidth="1"/>
    <col min="2" max="4" width="8" style="58" customWidth="1"/>
    <col min="5" max="5" width="7.375" style="58" bestFit="1" customWidth="1"/>
    <col min="6" max="6" width="14.5" style="58" customWidth="1"/>
    <col min="7" max="7" width="8.75" style="58" customWidth="1"/>
    <col min="8" max="8" width="14.5" style="58" customWidth="1"/>
    <col min="9" max="9" width="8.125" style="58" bestFit="1" customWidth="1"/>
    <col min="10" max="10" width="11.125" style="58" customWidth="1"/>
    <col min="11" max="13" width="23.125" style="58" customWidth="1"/>
    <col min="14" max="14" width="4.125" style="58" customWidth="1"/>
    <col min="15" max="15" width="22.375" style="58" customWidth="1"/>
    <col min="16" max="16" width="2" style="58" customWidth="1"/>
    <col min="17" max="22" width="8" style="58"/>
    <col min="23" max="23" width="46.125" style="58" bestFit="1" customWidth="1"/>
    <col min="24" max="24" width="8" style="58"/>
    <col min="25" max="25" width="30.5" style="58" bestFit="1" customWidth="1"/>
    <col min="26" max="26" width="8" style="58"/>
    <col min="27" max="27" width="31" style="58" bestFit="1" customWidth="1"/>
    <col min="28" max="30" width="8" style="58"/>
    <col min="31" max="31" width="40.875" style="58" bestFit="1" customWidth="1"/>
    <col min="32" max="32" width="16.75" style="58" bestFit="1" customWidth="1"/>
    <col min="33" max="16384" width="8" style="58"/>
  </cols>
  <sheetData>
    <row r="1" spans="23:33" hidden="1" x14ac:dyDescent="0.2"/>
    <row r="2" spans="23:33" ht="15" hidden="1" x14ac:dyDescent="0.25">
      <c r="W2" s="95" t="s">
        <v>38</v>
      </c>
      <c r="X2"/>
      <c r="Y2" s="95" t="s">
        <v>37</v>
      </c>
      <c r="AA2" s="95" t="s">
        <v>36</v>
      </c>
      <c r="AB2" s="1"/>
      <c r="AC2" s="95" t="s">
        <v>306</v>
      </c>
      <c r="AD2" s="95"/>
      <c r="AE2" s="95" t="s">
        <v>305</v>
      </c>
      <c r="AF2" s="95" t="s">
        <v>304</v>
      </c>
      <c r="AG2" s="1"/>
    </row>
    <row r="3" spans="23:33" ht="14.25" hidden="1" x14ac:dyDescent="0.2">
      <c r="W3" s="3" t="s">
        <v>33</v>
      </c>
      <c r="X3" s="3"/>
      <c r="Y3" s="3" t="s">
        <v>32</v>
      </c>
      <c r="AA3" s="58" t="s">
        <v>303</v>
      </c>
      <c r="AB3" s="1"/>
      <c r="AC3" s="3"/>
      <c r="AD3"/>
      <c r="AE3" t="s">
        <v>302</v>
      </c>
      <c r="AF3" s="1" t="s">
        <v>301</v>
      </c>
      <c r="AG3" s="1"/>
    </row>
    <row r="4" spans="23:33" ht="14.25" hidden="1" x14ac:dyDescent="0.2">
      <c r="W4" s="3" t="s">
        <v>300</v>
      </c>
      <c r="X4" s="3"/>
      <c r="Y4" s="3" t="s">
        <v>299</v>
      </c>
      <c r="AA4" s="58" t="s">
        <v>31</v>
      </c>
      <c r="AB4" s="1"/>
      <c r="AC4" s="3" t="s">
        <v>298</v>
      </c>
      <c r="AD4"/>
      <c r="AE4" t="s">
        <v>297</v>
      </c>
      <c r="AF4" s="1" t="s">
        <v>296</v>
      </c>
      <c r="AG4" s="1"/>
    </row>
    <row r="5" spans="23:33" ht="14.25" hidden="1" x14ac:dyDescent="0.2">
      <c r="W5" s="3" t="s">
        <v>295</v>
      </c>
      <c r="X5" s="3"/>
      <c r="Y5" s="3" t="s">
        <v>294</v>
      </c>
      <c r="AB5" s="1"/>
      <c r="AC5" s="3" t="s">
        <v>8</v>
      </c>
      <c r="AD5"/>
      <c r="AE5" t="s">
        <v>293</v>
      </c>
      <c r="AF5" s="1" t="s">
        <v>185</v>
      </c>
      <c r="AG5" s="1"/>
    </row>
    <row r="6" spans="23:33" ht="14.25" hidden="1" x14ac:dyDescent="0.2">
      <c r="W6" s="3" t="s">
        <v>292</v>
      </c>
      <c r="X6" s="3"/>
      <c r="Y6" s="3" t="s">
        <v>291</v>
      </c>
      <c r="AB6" s="1"/>
      <c r="AC6" s="3" t="s">
        <v>290</v>
      </c>
      <c r="AD6"/>
      <c r="AE6" t="s">
        <v>289</v>
      </c>
      <c r="AF6" s="1" t="s">
        <v>288</v>
      </c>
      <c r="AG6" s="1"/>
    </row>
    <row r="7" spans="23:33" ht="14.25" hidden="1" x14ac:dyDescent="0.2">
      <c r="W7" s="3" t="s">
        <v>287</v>
      </c>
      <c r="X7" s="3"/>
      <c r="Y7" s="3" t="s">
        <v>286</v>
      </c>
      <c r="AB7" s="1"/>
      <c r="AC7" s="3" t="s">
        <v>9</v>
      </c>
      <c r="AD7"/>
      <c r="AE7" t="s">
        <v>285</v>
      </c>
      <c r="AF7" s="1" t="s">
        <v>284</v>
      </c>
      <c r="AG7" s="1"/>
    </row>
    <row r="8" spans="23:33" ht="14.25" hidden="1" x14ac:dyDescent="0.2">
      <c r="W8" s="3" t="s">
        <v>283</v>
      </c>
      <c r="X8" s="3"/>
      <c r="Y8" s="3" t="s">
        <v>282</v>
      </c>
      <c r="AB8" s="1"/>
      <c r="AC8" s="3" t="s">
        <v>34</v>
      </c>
      <c r="AD8"/>
      <c r="AE8" t="s">
        <v>281</v>
      </c>
      <c r="AF8" s="1" t="s">
        <v>280</v>
      </c>
      <c r="AG8" s="1"/>
    </row>
    <row r="9" spans="23:33" ht="14.25" hidden="1" x14ac:dyDescent="0.2">
      <c r="W9" s="3" t="s">
        <v>279</v>
      </c>
      <c r="X9" s="3"/>
      <c r="Y9" s="3" t="s">
        <v>278</v>
      </c>
      <c r="AB9" s="1"/>
      <c r="AC9" s="3" t="s">
        <v>277</v>
      </c>
      <c r="AD9"/>
      <c r="AE9" t="s">
        <v>276</v>
      </c>
      <c r="AF9" s="1" t="s">
        <v>275</v>
      </c>
      <c r="AG9" s="1"/>
    </row>
    <row r="10" spans="23:33" ht="14.25" hidden="1" x14ac:dyDescent="0.2">
      <c r="W10" s="3" t="s">
        <v>274</v>
      </c>
      <c r="X10" s="3"/>
      <c r="Y10" s="3" t="s">
        <v>273</v>
      </c>
      <c r="AB10" s="1"/>
      <c r="AC10" s="3" t="s">
        <v>272</v>
      </c>
      <c r="AD10"/>
      <c r="AE10" t="s">
        <v>271</v>
      </c>
      <c r="AF10" s="1" t="s">
        <v>270</v>
      </c>
      <c r="AG10" s="1"/>
    </row>
    <row r="11" spans="23:33" ht="14.25" hidden="1" x14ac:dyDescent="0.2">
      <c r="W11" s="3" t="s">
        <v>35</v>
      </c>
      <c r="X11" s="3"/>
      <c r="Y11" s="3"/>
      <c r="AB11" s="1"/>
      <c r="AC11" s="3" t="s">
        <v>269</v>
      </c>
      <c r="AD11"/>
      <c r="AE11" t="s">
        <v>268</v>
      </c>
      <c r="AF11" s="1" t="s">
        <v>267</v>
      </c>
      <c r="AG11" s="1"/>
    </row>
    <row r="12" spans="23:33" ht="14.25" hidden="1" x14ac:dyDescent="0.2">
      <c r="W12" s="3" t="s">
        <v>266</v>
      </c>
      <c r="X12" s="3"/>
      <c r="Y12" s="3"/>
      <c r="AB12" s="1"/>
      <c r="AC12" s="3" t="s">
        <v>265</v>
      </c>
      <c r="AD12"/>
      <c r="AE12" t="s">
        <v>264</v>
      </c>
      <c r="AF12" s="1" t="s">
        <v>263</v>
      </c>
      <c r="AG12" s="1"/>
    </row>
    <row r="13" spans="23:33" ht="14.25" hidden="1" x14ac:dyDescent="0.2">
      <c r="W13" s="3" t="s">
        <v>262</v>
      </c>
      <c r="Y13" s="3"/>
      <c r="AB13" s="1"/>
      <c r="AC13" s="3" t="s">
        <v>261</v>
      </c>
      <c r="AD13"/>
      <c r="AE13" t="s">
        <v>260</v>
      </c>
      <c r="AF13" s="1" t="s">
        <v>259</v>
      </c>
      <c r="AG13" s="1"/>
    </row>
    <row r="14" spans="23:33" ht="14.25" hidden="1" x14ac:dyDescent="0.2">
      <c r="W14" s="3" t="s">
        <v>258</v>
      </c>
      <c r="Y14" s="3"/>
      <c r="AB14" s="1"/>
      <c r="AC14" s="3" t="s">
        <v>257</v>
      </c>
      <c r="AD14"/>
      <c r="AE14" t="s">
        <v>256</v>
      </c>
      <c r="AF14" s="1" t="s">
        <v>255</v>
      </c>
      <c r="AG14" s="1"/>
    </row>
    <row r="15" spans="23:33" ht="14.25" hidden="1" x14ac:dyDescent="0.2">
      <c r="W15" s="3" t="s">
        <v>254</v>
      </c>
      <c r="Y15" s="3"/>
      <c r="AB15" s="1"/>
      <c r="AC15" s="3" t="s">
        <v>253</v>
      </c>
      <c r="AD15"/>
      <c r="AE15" t="s">
        <v>252</v>
      </c>
      <c r="AF15" s="1" t="s">
        <v>251</v>
      </c>
      <c r="AG15" s="1"/>
    </row>
    <row r="16" spans="23:33" ht="14.25" hidden="1" x14ac:dyDescent="0.2">
      <c r="Y16" s="3"/>
      <c r="AB16" s="1"/>
      <c r="AC16" s="3"/>
      <c r="AD16"/>
      <c r="AE16" t="s">
        <v>250</v>
      </c>
      <c r="AF16" s="1" t="s">
        <v>249</v>
      </c>
      <c r="AG16" s="1"/>
    </row>
    <row r="17" spans="25:33" ht="14.25" hidden="1" x14ac:dyDescent="0.2">
      <c r="Y17" s="3"/>
      <c r="AB17" s="1"/>
      <c r="AC17" s="3"/>
      <c r="AD17"/>
      <c r="AE17" t="s">
        <v>248</v>
      </c>
      <c r="AF17" s="1" t="s">
        <v>247</v>
      </c>
      <c r="AG17" s="1"/>
    </row>
    <row r="18" spans="25:33" ht="14.25" hidden="1" x14ac:dyDescent="0.2">
      <c r="AB18" s="1"/>
      <c r="AC18" s="3"/>
      <c r="AD18"/>
      <c r="AE18" t="s">
        <v>246</v>
      </c>
      <c r="AF18" s="1" t="s">
        <v>245</v>
      </c>
      <c r="AG18" s="1"/>
    </row>
    <row r="19" spans="25:33" ht="14.25" hidden="1" x14ac:dyDescent="0.2">
      <c r="AB19" s="1"/>
      <c r="AC19" s="3"/>
      <c r="AD19"/>
      <c r="AE19" t="s">
        <v>244</v>
      </c>
      <c r="AF19" s="1" t="s">
        <v>243</v>
      </c>
      <c r="AG19" s="1"/>
    </row>
    <row r="20" spans="25:33" ht="14.25" hidden="1" x14ac:dyDescent="0.2">
      <c r="AB20" s="1"/>
      <c r="AC20" s="3"/>
      <c r="AD20"/>
      <c r="AE20" t="s">
        <v>242</v>
      </c>
      <c r="AF20" s="1" t="s">
        <v>241</v>
      </c>
      <c r="AG20" s="1"/>
    </row>
    <row r="21" spans="25:33" ht="14.25" hidden="1" x14ac:dyDescent="0.2">
      <c r="AB21" s="1"/>
      <c r="AC21" s="3"/>
      <c r="AD21"/>
      <c r="AE21" t="s">
        <v>0</v>
      </c>
      <c r="AF21" s="1" t="s">
        <v>240</v>
      </c>
      <c r="AG21" s="1"/>
    </row>
    <row r="22" spans="25:33" ht="14.25" hidden="1" x14ac:dyDescent="0.2">
      <c r="AB22" s="1"/>
      <c r="AC22" s="3"/>
      <c r="AD22"/>
      <c r="AE22" t="s">
        <v>239</v>
      </c>
      <c r="AF22" s="1" t="s">
        <v>238</v>
      </c>
      <c r="AG22" s="1"/>
    </row>
    <row r="23" spans="25:33" ht="14.25" hidden="1" x14ac:dyDescent="0.2">
      <c r="AB23" s="1"/>
      <c r="AC23" s="3"/>
      <c r="AD23"/>
      <c r="AE23" t="s">
        <v>237</v>
      </c>
      <c r="AF23" s="1" t="s">
        <v>236</v>
      </c>
      <c r="AG23" s="1"/>
    </row>
    <row r="24" spans="25:33" ht="14.25" hidden="1" x14ac:dyDescent="0.2">
      <c r="AB24" s="1"/>
      <c r="AC24" s="3"/>
      <c r="AD24"/>
      <c r="AE24" t="s">
        <v>235</v>
      </c>
      <c r="AF24" s="1" t="s">
        <v>234</v>
      </c>
      <c r="AG24" s="1"/>
    </row>
    <row r="25" spans="25:33" ht="14.25" hidden="1" x14ac:dyDescent="0.2">
      <c r="AB25" s="1"/>
      <c r="AC25" s="3"/>
      <c r="AD25"/>
      <c r="AE25" t="s">
        <v>233</v>
      </c>
      <c r="AF25" s="1" t="s">
        <v>232</v>
      </c>
      <c r="AG25" s="1"/>
    </row>
    <row r="26" spans="25:33" ht="14.25" hidden="1" x14ac:dyDescent="0.2">
      <c r="AB26" s="1"/>
      <c r="AC26" s="3"/>
      <c r="AD26"/>
      <c r="AE26" t="s">
        <v>231</v>
      </c>
      <c r="AF26" s="1" t="s">
        <v>230</v>
      </c>
      <c r="AG26" s="1"/>
    </row>
    <row r="27" spans="25:33" ht="14.25" hidden="1" x14ac:dyDescent="0.2">
      <c r="AB27" s="1"/>
      <c r="AC27" s="1"/>
      <c r="AD27"/>
      <c r="AE27" t="s">
        <v>229</v>
      </c>
      <c r="AF27" s="1" t="s">
        <v>228</v>
      </c>
      <c r="AG27" s="1"/>
    </row>
    <row r="28" spans="25:33" ht="14.25" hidden="1" x14ac:dyDescent="0.2">
      <c r="AB28" s="1"/>
      <c r="AC28"/>
      <c r="AD28"/>
      <c r="AE28" t="s">
        <v>227</v>
      </c>
      <c r="AF28" s="1" t="s">
        <v>226</v>
      </c>
      <c r="AG28" s="1"/>
    </row>
    <row r="29" spans="25:33" ht="14.25" hidden="1" x14ac:dyDescent="0.2">
      <c r="AB29" s="1"/>
      <c r="AC29"/>
      <c r="AD29"/>
      <c r="AE29" t="s">
        <v>225</v>
      </c>
      <c r="AF29" s="1" t="s">
        <v>224</v>
      </c>
      <c r="AG29" s="1"/>
    </row>
    <row r="30" spans="25:33" ht="14.25" hidden="1" x14ac:dyDescent="0.2">
      <c r="AB30" s="1"/>
      <c r="AC30"/>
      <c r="AD30"/>
      <c r="AE30" t="s">
        <v>223</v>
      </c>
      <c r="AF30" s="1" t="s">
        <v>222</v>
      </c>
      <c r="AG30" s="1"/>
    </row>
    <row r="31" spans="25:33" ht="14.25" hidden="1" x14ac:dyDescent="0.2">
      <c r="AB31" s="1"/>
      <c r="AC31"/>
      <c r="AD31"/>
      <c r="AE31" t="s">
        <v>221</v>
      </c>
      <c r="AF31" s="1" t="s">
        <v>220</v>
      </c>
      <c r="AG31" s="1"/>
    </row>
    <row r="32" spans="25:33" ht="14.25" hidden="1" x14ac:dyDescent="0.2">
      <c r="AB32" s="1"/>
      <c r="AC32"/>
      <c r="AD32"/>
      <c r="AE32" t="s">
        <v>219</v>
      </c>
      <c r="AF32" s="1" t="s">
        <v>218</v>
      </c>
      <c r="AG32" s="1"/>
    </row>
    <row r="33" spans="28:33" ht="14.25" hidden="1" x14ac:dyDescent="0.2">
      <c r="AB33" s="1"/>
      <c r="AC33"/>
      <c r="AD33"/>
      <c r="AE33" s="1" t="s">
        <v>217</v>
      </c>
      <c r="AF33" s="1" t="s">
        <v>216</v>
      </c>
      <c r="AG33" s="1"/>
    </row>
    <row r="34" spans="28:33" ht="14.25" hidden="1" x14ac:dyDescent="0.2">
      <c r="AB34" s="1"/>
      <c r="AC34"/>
      <c r="AD34"/>
      <c r="AE34" t="s">
        <v>215</v>
      </c>
      <c r="AF34" s="1" t="s">
        <v>214</v>
      </c>
      <c r="AG34" s="1"/>
    </row>
    <row r="35" spans="28:33" ht="14.25" hidden="1" x14ac:dyDescent="0.2">
      <c r="AB35" s="1"/>
      <c r="AC35"/>
      <c r="AD35"/>
      <c r="AE35" t="s">
        <v>213</v>
      </c>
      <c r="AF35" s="1" t="s">
        <v>212</v>
      </c>
      <c r="AG35" s="1"/>
    </row>
    <row r="36" spans="28:33" ht="14.25" hidden="1" x14ac:dyDescent="0.2">
      <c r="AB36" s="1"/>
      <c r="AC36"/>
      <c r="AD36"/>
      <c r="AE36" t="s">
        <v>211</v>
      </c>
      <c r="AF36" s="1" t="s">
        <v>210</v>
      </c>
      <c r="AG36" s="1"/>
    </row>
    <row r="37" spans="28:33" ht="14.25" hidden="1" x14ac:dyDescent="0.2">
      <c r="AB37" s="1"/>
      <c r="AC37"/>
      <c r="AD37"/>
      <c r="AE37" t="s">
        <v>209</v>
      </c>
      <c r="AF37" s="1" t="s">
        <v>208</v>
      </c>
      <c r="AG37" s="1"/>
    </row>
    <row r="38" spans="28:33" ht="14.25" hidden="1" x14ac:dyDescent="0.2">
      <c r="AB38" s="1"/>
      <c r="AC38"/>
      <c r="AD38"/>
      <c r="AE38" t="s">
        <v>207</v>
      </c>
      <c r="AF38" s="1" t="s">
        <v>206</v>
      </c>
      <c r="AG38" s="1"/>
    </row>
    <row r="39" spans="28:33" ht="14.25" hidden="1" x14ac:dyDescent="0.2">
      <c r="AB39" s="1"/>
      <c r="AC39"/>
      <c r="AD39"/>
      <c r="AE39" t="s">
        <v>205</v>
      </c>
      <c r="AF39" s="1" t="s">
        <v>204</v>
      </c>
      <c r="AG39" s="1"/>
    </row>
    <row r="40" spans="28:33" ht="14.25" hidden="1" x14ac:dyDescent="0.2">
      <c r="AB40" s="1"/>
      <c r="AC40"/>
      <c r="AD40"/>
      <c r="AE40" t="s">
        <v>203</v>
      </c>
      <c r="AF40" s="1" t="s">
        <v>202</v>
      </c>
      <c r="AG40" s="1"/>
    </row>
    <row r="41" spans="28:33" ht="14.25" hidden="1" x14ac:dyDescent="0.2">
      <c r="AB41" s="1"/>
      <c r="AC41"/>
      <c r="AD41"/>
      <c r="AE41" t="s">
        <v>201</v>
      </c>
      <c r="AF41" s="1" t="s">
        <v>200</v>
      </c>
      <c r="AG41" s="1"/>
    </row>
    <row r="42" spans="28:33" ht="14.25" hidden="1" x14ac:dyDescent="0.2">
      <c r="AB42" s="1"/>
      <c r="AC42"/>
      <c r="AD42"/>
      <c r="AE42" t="s">
        <v>199</v>
      </c>
      <c r="AF42" s="1" t="s">
        <v>198</v>
      </c>
      <c r="AG42" s="1"/>
    </row>
    <row r="43" spans="28:33" ht="14.25" hidden="1" x14ac:dyDescent="0.2">
      <c r="AB43" s="1"/>
      <c r="AC43"/>
      <c r="AD43"/>
      <c r="AE43" t="s">
        <v>197</v>
      </c>
      <c r="AF43" s="1" t="s">
        <v>196</v>
      </c>
      <c r="AG43" s="1"/>
    </row>
    <row r="44" spans="28:33" ht="14.25" hidden="1" x14ac:dyDescent="0.2">
      <c r="AB44" s="1"/>
      <c r="AC44"/>
      <c r="AD44"/>
      <c r="AE44" t="s">
        <v>194</v>
      </c>
      <c r="AF44" s="1" t="s">
        <v>195</v>
      </c>
      <c r="AG44" s="1"/>
    </row>
    <row r="45" spans="28:33" ht="14.25" hidden="1" x14ac:dyDescent="0.2">
      <c r="AB45" s="1"/>
      <c r="AC45"/>
      <c r="AD45"/>
      <c r="AE45" t="s">
        <v>194</v>
      </c>
      <c r="AF45" s="1" t="s">
        <v>193</v>
      </c>
      <c r="AG45" s="1"/>
    </row>
    <row r="46" spans="28:33" ht="14.25" hidden="1" x14ac:dyDescent="0.2">
      <c r="AB46" s="1"/>
      <c r="AC46"/>
      <c r="AD46"/>
      <c r="AE46" t="s">
        <v>192</v>
      </c>
      <c r="AF46" s="1" t="s">
        <v>191</v>
      </c>
      <c r="AG46" s="1"/>
    </row>
    <row r="47" spans="28:33" ht="14.25" hidden="1" x14ac:dyDescent="0.2">
      <c r="AB47" s="1"/>
      <c r="AC47"/>
      <c r="AD47"/>
      <c r="AE47" t="s">
        <v>190</v>
      </c>
      <c r="AF47" s="1" t="s">
        <v>189</v>
      </c>
      <c r="AG47" s="1"/>
    </row>
    <row r="48" spans="28:33" ht="14.25" hidden="1" x14ac:dyDescent="0.2">
      <c r="AB48" s="1"/>
      <c r="AC48"/>
      <c r="AD48"/>
      <c r="AE48" t="s">
        <v>188</v>
      </c>
      <c r="AF48" s="1" t="s">
        <v>187</v>
      </c>
      <c r="AG48" s="1"/>
    </row>
    <row r="49" spans="28:33" ht="14.25" hidden="1" x14ac:dyDescent="0.2">
      <c r="AB49" s="1"/>
      <c r="AC49"/>
      <c r="AD49"/>
      <c r="AE49" t="s">
        <v>186</v>
      </c>
      <c r="AF49" s="1" t="s">
        <v>185</v>
      </c>
      <c r="AG49" s="1"/>
    </row>
    <row r="50" spans="28:33" ht="14.25" hidden="1" x14ac:dyDescent="0.2">
      <c r="AB50" s="1"/>
      <c r="AC50"/>
      <c r="AD50"/>
      <c r="AE50" t="s">
        <v>184</v>
      </c>
      <c r="AF50" s="1" t="s">
        <v>183</v>
      </c>
      <c r="AG50" s="1"/>
    </row>
    <row r="51" spans="28:33" ht="14.25" hidden="1" x14ac:dyDescent="0.2">
      <c r="AB51" s="1"/>
      <c r="AC51"/>
      <c r="AD51"/>
      <c r="AE51" t="s">
        <v>182</v>
      </c>
      <c r="AF51" s="1" t="s">
        <v>181</v>
      </c>
      <c r="AG51" s="1"/>
    </row>
    <row r="52" spans="28:33" ht="14.25" hidden="1" x14ac:dyDescent="0.2">
      <c r="AB52" s="1"/>
      <c r="AC52"/>
      <c r="AD52"/>
      <c r="AE52" t="s">
        <v>180</v>
      </c>
      <c r="AF52" s="1" t="s">
        <v>179</v>
      </c>
      <c r="AG52" s="1"/>
    </row>
    <row r="53" spans="28:33" ht="14.25" hidden="1" x14ac:dyDescent="0.2">
      <c r="AB53" s="1"/>
      <c r="AC53"/>
      <c r="AD53"/>
      <c r="AE53" t="s">
        <v>178</v>
      </c>
      <c r="AF53" s="1" t="s">
        <v>177</v>
      </c>
      <c r="AG53" s="1"/>
    </row>
    <row r="54" spans="28:33" ht="14.25" hidden="1" x14ac:dyDescent="0.2">
      <c r="AB54" s="1"/>
      <c r="AC54"/>
      <c r="AD54"/>
      <c r="AE54" t="s">
        <v>176</v>
      </c>
      <c r="AF54" s="1" t="s">
        <v>175</v>
      </c>
      <c r="AG54" s="1"/>
    </row>
    <row r="55" spans="28:33" ht="14.25" hidden="1" x14ac:dyDescent="0.2">
      <c r="AB55" s="1"/>
      <c r="AC55"/>
      <c r="AD55"/>
      <c r="AE55" s="58" t="s">
        <v>174</v>
      </c>
      <c r="AF55" s="1" t="s">
        <v>173</v>
      </c>
      <c r="AG55" s="1"/>
    </row>
    <row r="56" spans="28:33" ht="14.25" hidden="1" x14ac:dyDescent="0.2">
      <c r="AB56" s="1"/>
      <c r="AC56"/>
      <c r="AD56"/>
      <c r="AE56" s="58" t="s">
        <v>172</v>
      </c>
      <c r="AF56" s="1" t="s">
        <v>171</v>
      </c>
      <c r="AG56" s="1"/>
    </row>
    <row r="57" spans="28:33" ht="14.25" hidden="1" x14ac:dyDescent="0.2">
      <c r="AB57" s="1"/>
      <c r="AC57"/>
      <c r="AD57"/>
      <c r="AE57" s="58" t="s">
        <v>170</v>
      </c>
      <c r="AF57" s="1" t="s">
        <v>169</v>
      </c>
      <c r="AG57" s="1"/>
    </row>
    <row r="58" spans="28:33" ht="14.25" hidden="1" x14ac:dyDescent="0.2">
      <c r="AB58" s="1"/>
      <c r="AC58"/>
      <c r="AD58"/>
      <c r="AE58" s="58" t="s">
        <v>168</v>
      </c>
      <c r="AF58" s="1" t="s">
        <v>167</v>
      </c>
      <c r="AG58" s="1"/>
    </row>
    <row r="59" spans="28:33" ht="14.25" hidden="1" x14ac:dyDescent="0.2">
      <c r="AB59" s="1"/>
      <c r="AC59"/>
      <c r="AD59"/>
      <c r="AE59" s="58" t="s">
        <v>166</v>
      </c>
      <c r="AF59" s="58" t="s">
        <v>165</v>
      </c>
      <c r="AG59" s="1"/>
    </row>
    <row r="60" spans="28:33" ht="14.25" hidden="1" x14ac:dyDescent="0.2">
      <c r="AB60" s="1"/>
      <c r="AC60"/>
      <c r="AD60"/>
      <c r="AE60" s="58" t="s">
        <v>164</v>
      </c>
      <c r="AF60" s="58" t="s">
        <v>163</v>
      </c>
      <c r="AG60" s="1"/>
    </row>
    <row r="61" spans="28:33" ht="14.25" hidden="1" x14ac:dyDescent="0.2">
      <c r="AB61" s="1"/>
      <c r="AC61"/>
      <c r="AD61"/>
      <c r="AE61" s="58" t="s">
        <v>162</v>
      </c>
      <c r="AF61" s="58" t="s">
        <v>161</v>
      </c>
      <c r="AG61" s="1"/>
    </row>
    <row r="62" spans="28:33" ht="14.25" hidden="1" x14ac:dyDescent="0.2">
      <c r="AB62" s="1"/>
      <c r="AC62"/>
      <c r="AD62"/>
      <c r="AE62" s="58" t="s">
        <v>160</v>
      </c>
      <c r="AF62" s="58" t="s">
        <v>159</v>
      </c>
      <c r="AG62" s="1"/>
    </row>
    <row r="63" spans="28:33" ht="14.25" hidden="1" x14ac:dyDescent="0.2">
      <c r="AB63" s="1"/>
      <c r="AC63"/>
      <c r="AD63"/>
      <c r="AE63" s="58" t="s">
        <v>158</v>
      </c>
      <c r="AF63" s="58" t="s">
        <v>157</v>
      </c>
      <c r="AG63" s="1"/>
    </row>
    <row r="64" spans="28:33" ht="14.25" hidden="1" x14ac:dyDescent="0.2">
      <c r="AB64" s="1"/>
      <c r="AC64"/>
      <c r="AD64" s="1"/>
      <c r="AE64" s="58" t="s">
        <v>156</v>
      </c>
      <c r="AF64" s="58" t="s">
        <v>155</v>
      </c>
      <c r="AG64" s="1"/>
    </row>
    <row r="65" spans="17:32" ht="14.25" hidden="1" x14ac:dyDescent="0.2">
      <c r="AC65"/>
      <c r="AE65" s="58" t="s">
        <v>154</v>
      </c>
      <c r="AF65" s="58" t="s">
        <v>153</v>
      </c>
    </row>
    <row r="66" spans="17:32" ht="14.25" hidden="1" x14ac:dyDescent="0.2">
      <c r="AC66"/>
      <c r="AE66" s="58" t="s">
        <v>152</v>
      </c>
      <c r="AF66" s="58" t="s">
        <v>151</v>
      </c>
    </row>
    <row r="67" spans="17:32" ht="14.25" hidden="1" x14ac:dyDescent="0.2">
      <c r="AC67"/>
      <c r="AE67" s="58" t="s">
        <v>150</v>
      </c>
      <c r="AF67" s="58" t="s">
        <v>149</v>
      </c>
    </row>
    <row r="68" spans="17:32" ht="14.25" hidden="1" x14ac:dyDescent="0.2">
      <c r="AC68"/>
      <c r="AE68" s="58" t="s">
        <v>148</v>
      </c>
      <c r="AF68" s="58" t="s">
        <v>147</v>
      </c>
    </row>
    <row r="69" spans="17:32" ht="14.25" hidden="1" x14ac:dyDescent="0.2">
      <c r="AC69" s="1"/>
      <c r="AE69" s="58" t="s">
        <v>146</v>
      </c>
      <c r="AF69" s="58" t="s">
        <v>145</v>
      </c>
    </row>
    <row r="70" spans="17:32" hidden="1" x14ac:dyDescent="0.2">
      <c r="AE70" s="58" t="s">
        <v>144</v>
      </c>
      <c r="AF70" s="58" t="s">
        <v>143</v>
      </c>
    </row>
    <row r="71" spans="17:32" hidden="1" x14ac:dyDescent="0.2">
      <c r="AE71" s="58" t="s">
        <v>142</v>
      </c>
      <c r="AF71" s="58" t="s">
        <v>141</v>
      </c>
    </row>
    <row r="72" spans="17:32" hidden="1" x14ac:dyDescent="0.2">
      <c r="AE72" s="58" t="s">
        <v>140</v>
      </c>
      <c r="AF72" s="58" t="s">
        <v>139</v>
      </c>
    </row>
    <row r="73" spans="17:32" hidden="1" x14ac:dyDescent="0.2">
      <c r="AE73" s="58" t="s">
        <v>138</v>
      </c>
      <c r="AF73" s="58" t="s">
        <v>137</v>
      </c>
    </row>
    <row r="74" spans="17:32" hidden="1" x14ac:dyDescent="0.2">
      <c r="AE74" s="58" t="s">
        <v>136</v>
      </c>
      <c r="AF74" s="58" t="s">
        <v>135</v>
      </c>
    </row>
    <row r="75" spans="17:32" hidden="1" x14ac:dyDescent="0.2">
      <c r="AE75" s="58" t="s">
        <v>134</v>
      </c>
      <c r="AF75" s="58" t="s">
        <v>133</v>
      </c>
    </row>
    <row r="76" spans="17:32" hidden="1" x14ac:dyDescent="0.2">
      <c r="AE76" s="58" t="s">
        <v>132</v>
      </c>
      <c r="AF76" s="58" t="s">
        <v>131</v>
      </c>
    </row>
    <row r="77" spans="17:32" hidden="1" x14ac:dyDescent="0.2">
      <c r="AE77" s="58" t="s">
        <v>130</v>
      </c>
      <c r="AF77" s="58" t="s">
        <v>129</v>
      </c>
    </row>
    <row r="78" spans="17:32" hidden="1" x14ac:dyDescent="0.2">
      <c r="AE78" s="58" t="s">
        <v>128</v>
      </c>
      <c r="AF78" s="58" t="s">
        <v>127</v>
      </c>
    </row>
    <row r="79" spans="17:32" s="94" customFormat="1" hidden="1" x14ac:dyDescent="0.2">
      <c r="Q79" s="58"/>
      <c r="R79" s="58"/>
      <c r="S79" s="58"/>
      <c r="W79" s="58"/>
      <c r="Y79" s="58"/>
      <c r="AC79" s="58"/>
      <c r="AE79" s="58" t="s">
        <v>126</v>
      </c>
      <c r="AF79" s="58" t="s">
        <v>125</v>
      </c>
    </row>
    <row r="80" spans="17:32" s="94" customFormat="1" hidden="1" x14ac:dyDescent="0.2">
      <c r="Q80" s="58"/>
      <c r="R80" s="58"/>
      <c r="S80" s="58"/>
      <c r="W80" s="58"/>
      <c r="Y80" s="58"/>
      <c r="AC80" s="58"/>
      <c r="AE80" s="58" t="s">
        <v>124</v>
      </c>
      <c r="AF80" s="58" t="s">
        <v>123</v>
      </c>
    </row>
    <row r="81" spans="17:32" s="94" customFormat="1" hidden="1" x14ac:dyDescent="0.2">
      <c r="Q81" s="58"/>
      <c r="R81" s="58"/>
      <c r="S81" s="58"/>
      <c r="W81" s="58"/>
      <c r="Y81" s="58"/>
      <c r="AC81" s="58"/>
      <c r="AE81" s="58" t="s">
        <v>122</v>
      </c>
      <c r="AF81" s="58" t="s">
        <v>121</v>
      </c>
    </row>
    <row r="82" spans="17:32" s="94" customFormat="1" hidden="1" x14ac:dyDescent="0.2">
      <c r="Q82" s="58"/>
      <c r="R82" s="58"/>
      <c r="S82" s="58"/>
      <c r="Y82" s="58"/>
      <c r="AC82" s="58"/>
      <c r="AE82" s="58" t="s">
        <v>120</v>
      </c>
      <c r="AF82" s="58" t="s">
        <v>119</v>
      </c>
    </row>
    <row r="83" spans="17:32" s="94" customFormat="1" hidden="1" x14ac:dyDescent="0.2">
      <c r="Q83" s="58"/>
      <c r="R83" s="58"/>
      <c r="S83" s="58"/>
      <c r="Y83" s="58"/>
      <c r="AC83" s="58"/>
      <c r="AE83" s="58" t="s">
        <v>118</v>
      </c>
      <c r="AF83" s="58" t="s">
        <v>117</v>
      </c>
    </row>
    <row r="84" spans="17:32" s="94" customFormat="1" hidden="1" x14ac:dyDescent="0.2">
      <c r="Q84" s="58"/>
      <c r="R84" s="58"/>
      <c r="S84" s="58"/>
      <c r="AE84" s="58" t="s">
        <v>116</v>
      </c>
      <c r="AF84" s="58" t="s">
        <v>115</v>
      </c>
    </row>
    <row r="85" spans="17:32" s="94" customFormat="1" hidden="1" x14ac:dyDescent="0.2">
      <c r="AE85" s="58" t="s">
        <v>114</v>
      </c>
      <c r="AF85" s="58" t="s">
        <v>113</v>
      </c>
    </row>
    <row r="86" spans="17:32" s="94" customFormat="1" hidden="1" x14ac:dyDescent="0.2">
      <c r="AE86" s="58" t="s">
        <v>112</v>
      </c>
      <c r="AF86" s="58" t="s">
        <v>111</v>
      </c>
    </row>
    <row r="87" spans="17:32" s="94" customFormat="1" hidden="1" x14ac:dyDescent="0.2">
      <c r="AE87" s="58" t="s">
        <v>110</v>
      </c>
      <c r="AF87" s="58" t="s">
        <v>109</v>
      </c>
    </row>
    <row r="88" spans="17:32" s="94" customFormat="1" hidden="1" x14ac:dyDescent="0.2">
      <c r="AE88" s="58" t="s">
        <v>108</v>
      </c>
      <c r="AF88" s="58" t="s">
        <v>107</v>
      </c>
    </row>
    <row r="89" spans="17:32" s="94" customFormat="1" hidden="1" x14ac:dyDescent="0.2">
      <c r="AE89" s="58" t="s">
        <v>50</v>
      </c>
      <c r="AF89" s="58" t="s">
        <v>106</v>
      </c>
    </row>
    <row r="90" spans="17:32" s="94" customFormat="1" hidden="1" x14ac:dyDescent="0.2">
      <c r="AE90" s="58" t="s">
        <v>105</v>
      </c>
      <c r="AF90" s="58" t="s">
        <v>104</v>
      </c>
    </row>
    <row r="91" spans="17:32" s="94" customFormat="1" hidden="1" x14ac:dyDescent="0.2">
      <c r="AE91" s="58" t="s">
        <v>103</v>
      </c>
      <c r="AF91" s="58" t="s">
        <v>102</v>
      </c>
    </row>
    <row r="92" spans="17:32" hidden="1" x14ac:dyDescent="0.2">
      <c r="Q92" s="94"/>
      <c r="R92" s="94"/>
      <c r="S92" s="94"/>
      <c r="W92" s="94"/>
      <c r="Y92" s="94"/>
      <c r="AC92" s="94"/>
      <c r="AE92" s="58" t="s">
        <v>101</v>
      </c>
      <c r="AF92" s="58" t="s">
        <v>100</v>
      </c>
    </row>
    <row r="93" spans="17:32" hidden="1" x14ac:dyDescent="0.2">
      <c r="Q93" s="94"/>
      <c r="R93" s="94"/>
      <c r="S93" s="94"/>
      <c r="W93" s="94"/>
      <c r="Y93" s="94"/>
      <c r="AC93" s="94"/>
      <c r="AE93" s="58" t="s">
        <v>99</v>
      </c>
      <c r="AF93" s="58" t="s">
        <v>98</v>
      </c>
    </row>
    <row r="94" spans="17:32" hidden="1" x14ac:dyDescent="0.2">
      <c r="Q94" s="94"/>
      <c r="R94" s="94"/>
      <c r="S94" s="94"/>
      <c r="W94" s="94"/>
      <c r="Y94" s="94"/>
      <c r="AC94" s="94"/>
      <c r="AE94" s="58" t="s">
        <v>97</v>
      </c>
      <c r="AF94" s="58" t="s">
        <v>96</v>
      </c>
    </row>
    <row r="95" spans="17:32" hidden="1" x14ac:dyDescent="0.2">
      <c r="Q95" s="94"/>
      <c r="R95" s="94"/>
      <c r="S95" s="94"/>
      <c r="Y95" s="94"/>
      <c r="AC95" s="94"/>
      <c r="AE95" s="58" t="s">
        <v>95</v>
      </c>
      <c r="AF95" s="58" t="s">
        <v>94</v>
      </c>
    </row>
    <row r="96" spans="17:32" hidden="1" x14ac:dyDescent="0.2">
      <c r="Q96" s="94"/>
      <c r="R96" s="94"/>
      <c r="S96" s="94"/>
      <c r="Y96" s="94"/>
      <c r="AC96" s="94"/>
      <c r="AE96" s="58" t="s">
        <v>93</v>
      </c>
      <c r="AF96" s="58" t="s">
        <v>92</v>
      </c>
    </row>
    <row r="97" spans="7:32" hidden="1" x14ac:dyDescent="0.2">
      <c r="Q97" s="94"/>
      <c r="R97" s="94"/>
      <c r="S97" s="94"/>
      <c r="AE97" s="58" t="s">
        <v>91</v>
      </c>
      <c r="AF97" s="58" t="s">
        <v>90</v>
      </c>
    </row>
    <row r="98" spans="7:32" hidden="1" x14ac:dyDescent="0.2">
      <c r="AE98" s="58" t="s">
        <v>89</v>
      </c>
      <c r="AF98" s="58" t="s">
        <v>88</v>
      </c>
    </row>
    <row r="99" spans="7:32" hidden="1" x14ac:dyDescent="0.2">
      <c r="AE99" s="58" t="s">
        <v>87</v>
      </c>
      <c r="AF99" s="58" t="s">
        <v>86</v>
      </c>
    </row>
    <row r="100" spans="7:32" hidden="1" x14ac:dyDescent="0.2">
      <c r="AE100" s="58" t="s">
        <v>85</v>
      </c>
      <c r="AF100" s="58" t="s">
        <v>84</v>
      </c>
    </row>
    <row r="101" spans="7:32" hidden="1" x14ac:dyDescent="0.2">
      <c r="AE101" s="58" t="s">
        <v>83</v>
      </c>
      <c r="AF101" s="58" t="s">
        <v>82</v>
      </c>
    </row>
    <row r="102" spans="7:32" hidden="1" x14ac:dyDescent="0.2">
      <c r="AE102" s="58" t="s">
        <v>81</v>
      </c>
      <c r="AF102" s="58" t="s">
        <v>80</v>
      </c>
    </row>
    <row r="103" spans="7:32" hidden="1" x14ac:dyDescent="0.2">
      <c r="G103" s="93"/>
      <c r="AE103" s="58" t="s">
        <v>79</v>
      </c>
      <c r="AF103" s="58" t="s">
        <v>78</v>
      </c>
    </row>
    <row r="104" spans="7:32" hidden="1" x14ac:dyDescent="0.2">
      <c r="AE104" s="58" t="s">
        <v>77</v>
      </c>
      <c r="AF104" s="58" t="s">
        <v>65</v>
      </c>
    </row>
    <row r="105" spans="7:32" hidden="1" x14ac:dyDescent="0.2">
      <c r="AE105" s="58" t="s">
        <v>76</v>
      </c>
      <c r="AF105" s="58" t="s">
        <v>75</v>
      </c>
    </row>
    <row r="106" spans="7:32" hidden="1" x14ac:dyDescent="0.2">
      <c r="AE106" s="58" t="s">
        <v>74</v>
      </c>
      <c r="AF106" s="58" t="s">
        <v>73</v>
      </c>
    </row>
    <row r="107" spans="7:32" hidden="1" x14ac:dyDescent="0.2">
      <c r="AE107" s="58" t="s">
        <v>72</v>
      </c>
      <c r="AF107" s="58" t="s">
        <v>71</v>
      </c>
    </row>
    <row r="108" spans="7:32" hidden="1" x14ac:dyDescent="0.2">
      <c r="AE108" s="58" t="s">
        <v>70</v>
      </c>
      <c r="AF108" s="58" t="s">
        <v>69</v>
      </c>
    </row>
    <row r="109" spans="7:32" hidden="1" x14ac:dyDescent="0.2">
      <c r="AE109" s="58" t="s">
        <v>68</v>
      </c>
      <c r="AF109" s="58" t="s">
        <v>67</v>
      </c>
    </row>
    <row r="110" spans="7:32" hidden="1" x14ac:dyDescent="0.2">
      <c r="AE110" s="58" t="s">
        <v>66</v>
      </c>
      <c r="AF110" s="58" t="s">
        <v>65</v>
      </c>
    </row>
    <row r="111" spans="7:32" hidden="1" x14ac:dyDescent="0.2">
      <c r="AE111" s="58" t="s">
        <v>64</v>
      </c>
      <c r="AF111" s="58" t="s">
        <v>63</v>
      </c>
    </row>
    <row r="112" spans="7:32" hidden="1" x14ac:dyDescent="0.2">
      <c r="AE112" s="58" t="s">
        <v>62</v>
      </c>
      <c r="AF112" s="58" t="s">
        <v>61</v>
      </c>
    </row>
    <row r="113" spans="1:32" hidden="1" x14ac:dyDescent="0.2">
      <c r="AE113" s="58" t="s">
        <v>60</v>
      </c>
      <c r="AF113" s="58" t="s">
        <v>59</v>
      </c>
    </row>
    <row r="114" spans="1:32" hidden="1" x14ac:dyDescent="0.2">
      <c r="AE114" s="58" t="s">
        <v>58</v>
      </c>
      <c r="AF114" s="58" t="s">
        <v>57</v>
      </c>
    </row>
    <row r="115" spans="1:32" hidden="1" x14ac:dyDescent="0.2">
      <c r="AE115" s="58" t="s">
        <v>56</v>
      </c>
      <c r="AF115" s="58" t="s">
        <v>55</v>
      </c>
    </row>
    <row r="116" spans="1:32" hidden="1" x14ac:dyDescent="0.2">
      <c r="AE116" s="58" t="s">
        <v>54</v>
      </c>
      <c r="AF116" s="58" t="s">
        <v>53</v>
      </c>
    </row>
    <row r="118" spans="1:32" x14ac:dyDescent="0.2">
      <c r="B118" s="4" t="s">
        <v>52</v>
      </c>
    </row>
    <row r="119" spans="1:32" x14ac:dyDescent="0.2">
      <c r="B119" s="4"/>
    </row>
    <row r="120" spans="1:32" ht="20.25" x14ac:dyDescent="0.3">
      <c r="B120" s="92" t="s">
        <v>0</v>
      </c>
    </row>
    <row r="122" spans="1:32" ht="13.5" thickBot="1" x14ac:dyDescent="0.25"/>
    <row r="123" spans="1:32" x14ac:dyDescent="0.2">
      <c r="A123" s="91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89"/>
    </row>
    <row r="124" spans="1:32" ht="20.25" x14ac:dyDescent="0.3">
      <c r="A124" s="77"/>
      <c r="B124" s="88" t="s">
        <v>51</v>
      </c>
      <c r="C124" s="87"/>
      <c r="D124" s="87"/>
      <c r="E124" s="87"/>
      <c r="F124" s="87"/>
      <c r="G124" s="87"/>
      <c r="H124" s="87"/>
      <c r="I124" s="87"/>
      <c r="J124" s="87"/>
      <c r="K124" s="87"/>
      <c r="L124" s="87"/>
      <c r="M124" s="87"/>
      <c r="N124" s="86"/>
    </row>
    <row r="125" spans="1:32" x14ac:dyDescent="0.2">
      <c r="A125" s="77"/>
      <c r="N125" s="73"/>
    </row>
    <row r="126" spans="1:32" ht="14.25" x14ac:dyDescent="0.2">
      <c r="A126" s="77"/>
      <c r="B126" s="85" t="s">
        <v>1</v>
      </c>
      <c r="C126" s="84" t="s">
        <v>2</v>
      </c>
      <c r="D126" s="124" t="s">
        <v>50</v>
      </c>
      <c r="E126" s="125"/>
      <c r="N126" s="73"/>
    </row>
    <row r="127" spans="1:32" x14ac:dyDescent="0.2">
      <c r="A127" s="77"/>
      <c r="B127" s="82"/>
      <c r="C127" s="83" t="s">
        <v>49</v>
      </c>
      <c r="D127" s="81" t="str">
        <f>VLOOKUP(D126, $AE$2:$AF$116,2,0)</f>
        <v>0002</v>
      </c>
      <c r="E127" s="81"/>
      <c r="N127" s="73"/>
    </row>
    <row r="128" spans="1:32" x14ac:dyDescent="0.2">
      <c r="A128" s="77"/>
      <c r="B128" s="82"/>
      <c r="C128" s="58" t="s">
        <v>3</v>
      </c>
      <c r="D128" s="81"/>
      <c r="E128" s="81"/>
      <c r="N128" s="73"/>
    </row>
    <row r="129" spans="1:15" ht="20.25" x14ac:dyDescent="0.2">
      <c r="A129" s="77"/>
      <c r="B129" s="80"/>
      <c r="C129" s="79" t="s">
        <v>4</v>
      </c>
      <c r="D129" s="81"/>
      <c r="E129" s="81"/>
      <c r="K129" s="128" t="s">
        <v>48</v>
      </c>
      <c r="L129" s="129"/>
      <c r="M129" s="130"/>
      <c r="N129" s="73"/>
    </row>
    <row r="130" spans="1:15" ht="13.5" thickBot="1" x14ac:dyDescent="0.25">
      <c r="A130" s="77"/>
      <c r="N130" s="73"/>
    </row>
    <row r="131" spans="1:15" x14ac:dyDescent="0.2">
      <c r="A131" s="77"/>
      <c r="B131" s="131"/>
      <c r="C131" s="132"/>
      <c r="D131" s="131" t="s">
        <v>47</v>
      </c>
      <c r="E131" s="133"/>
      <c r="F131" s="131" t="s">
        <v>46</v>
      </c>
      <c r="G131" s="133"/>
      <c r="H131" s="131" t="s">
        <v>46</v>
      </c>
      <c r="I131" s="133"/>
      <c r="J131" s="78" t="s">
        <v>45</v>
      </c>
      <c r="K131" s="134" t="s">
        <v>44</v>
      </c>
      <c r="L131" s="136" t="s">
        <v>43</v>
      </c>
      <c r="M131" s="136" t="s">
        <v>42</v>
      </c>
      <c r="N131" s="73"/>
    </row>
    <row r="132" spans="1:15" x14ac:dyDescent="0.2">
      <c r="A132" s="77"/>
      <c r="B132" s="138" t="s">
        <v>5</v>
      </c>
      <c r="C132" s="139"/>
      <c r="D132" s="138" t="s">
        <v>6</v>
      </c>
      <c r="E132" s="140"/>
      <c r="F132" s="76" t="s">
        <v>41</v>
      </c>
      <c r="G132" s="75" t="s">
        <v>39</v>
      </c>
      <c r="H132" s="76" t="s">
        <v>40</v>
      </c>
      <c r="I132" s="75" t="s">
        <v>39</v>
      </c>
      <c r="J132" s="74" t="s">
        <v>6</v>
      </c>
      <c r="K132" s="135" t="s">
        <v>38</v>
      </c>
      <c r="L132" s="137" t="s">
        <v>37</v>
      </c>
      <c r="M132" s="137" t="s">
        <v>36</v>
      </c>
      <c r="N132" s="73"/>
    </row>
    <row r="133" spans="1:15" x14ac:dyDescent="0.2">
      <c r="A133" s="72"/>
      <c r="B133" s="126" t="s">
        <v>348</v>
      </c>
      <c r="C133" s="126"/>
      <c r="D133" s="127"/>
      <c r="E133" s="127"/>
      <c r="F133" s="122"/>
      <c r="G133" s="70"/>
      <c r="H133" s="71"/>
      <c r="I133" s="70"/>
      <c r="J133" s="69"/>
      <c r="K133" s="68" t="s">
        <v>33</v>
      </c>
      <c r="L133" s="67" t="s">
        <v>294</v>
      </c>
      <c r="M133" s="67" t="s">
        <v>31</v>
      </c>
      <c r="N133" s="66"/>
    </row>
    <row r="134" spans="1:15" x14ac:dyDescent="0.2">
      <c r="A134" s="72"/>
      <c r="B134" s="126" t="s">
        <v>348</v>
      </c>
      <c r="C134" s="126"/>
      <c r="D134" s="127"/>
      <c r="E134" s="127"/>
      <c r="F134" s="122"/>
      <c r="G134" s="70"/>
      <c r="H134" s="71"/>
      <c r="I134" s="70"/>
      <c r="J134" s="69"/>
      <c r="K134" s="68" t="s">
        <v>33</v>
      </c>
      <c r="L134" s="67" t="s">
        <v>294</v>
      </c>
      <c r="M134" s="67" t="s">
        <v>31</v>
      </c>
      <c r="N134" s="66"/>
      <c r="O134" s="65"/>
    </row>
    <row r="135" spans="1:15" x14ac:dyDescent="0.2">
      <c r="A135" s="72"/>
      <c r="B135" s="126"/>
      <c r="C135" s="126"/>
      <c r="D135" s="127"/>
      <c r="E135" s="127"/>
      <c r="F135" s="122"/>
      <c r="G135" s="70"/>
      <c r="H135" s="71"/>
      <c r="I135" s="70"/>
      <c r="J135" s="69"/>
      <c r="K135" s="68" t="s">
        <v>33</v>
      </c>
      <c r="L135" s="67" t="s">
        <v>294</v>
      </c>
      <c r="M135" s="67" t="s">
        <v>31</v>
      </c>
      <c r="N135" s="66"/>
    </row>
    <row r="136" spans="1:15" x14ac:dyDescent="0.2">
      <c r="A136" s="72"/>
      <c r="B136" s="126"/>
      <c r="C136" s="126"/>
      <c r="D136" s="127"/>
      <c r="E136" s="127"/>
      <c r="F136" s="122"/>
      <c r="G136" s="70"/>
      <c r="H136" s="71"/>
      <c r="I136" s="70"/>
      <c r="J136" s="69"/>
      <c r="K136" s="68" t="s">
        <v>33</v>
      </c>
      <c r="L136" s="67" t="s">
        <v>294</v>
      </c>
      <c r="M136" s="67" t="s">
        <v>31</v>
      </c>
      <c r="N136" s="66"/>
      <c r="O136" s="65"/>
    </row>
    <row r="137" spans="1:15" x14ac:dyDescent="0.2">
      <c r="A137" s="72"/>
      <c r="B137" s="126"/>
      <c r="C137" s="126"/>
      <c r="D137" s="127"/>
      <c r="E137" s="127"/>
      <c r="F137" s="122"/>
      <c r="G137" s="70"/>
      <c r="H137" s="71"/>
      <c r="I137" s="70"/>
      <c r="J137" s="69"/>
      <c r="K137" s="68"/>
      <c r="L137" s="67"/>
      <c r="M137" s="67"/>
      <c r="N137" s="66"/>
    </row>
    <row r="138" spans="1:15" x14ac:dyDescent="0.2">
      <c r="A138" s="72"/>
      <c r="B138" s="126"/>
      <c r="C138" s="126"/>
      <c r="D138" s="127"/>
      <c r="E138" s="127"/>
      <c r="F138" s="122"/>
      <c r="G138" s="70"/>
      <c r="H138" s="71"/>
      <c r="I138" s="70"/>
      <c r="J138" s="69"/>
      <c r="K138" s="68"/>
      <c r="L138" s="67"/>
      <c r="M138" s="67"/>
      <c r="N138" s="66"/>
      <c r="O138" s="65"/>
    </row>
    <row r="139" spans="1:15" x14ac:dyDescent="0.2">
      <c r="A139" s="72"/>
      <c r="B139" s="126"/>
      <c r="C139" s="126"/>
      <c r="D139" s="127"/>
      <c r="E139" s="127"/>
      <c r="F139" s="122"/>
      <c r="G139" s="70"/>
      <c r="H139" s="71"/>
      <c r="I139" s="70"/>
      <c r="J139" s="69"/>
      <c r="K139" s="68"/>
      <c r="L139" s="67"/>
      <c r="M139" s="67"/>
      <c r="N139" s="66"/>
    </row>
    <row r="140" spans="1:15" x14ac:dyDescent="0.2">
      <c r="A140" s="72"/>
      <c r="B140" s="126"/>
      <c r="C140" s="126"/>
      <c r="D140" s="127"/>
      <c r="E140" s="127"/>
      <c r="F140" s="122"/>
      <c r="G140" s="70"/>
      <c r="H140" s="71"/>
      <c r="I140" s="70"/>
      <c r="J140" s="69"/>
      <c r="K140" s="68"/>
      <c r="L140" s="67"/>
      <c r="M140" s="67"/>
      <c r="N140" s="66"/>
      <c r="O140" s="65"/>
    </row>
    <row r="141" spans="1:15" x14ac:dyDescent="0.2">
      <c r="A141" s="72"/>
      <c r="B141" s="141"/>
      <c r="C141" s="142"/>
      <c r="D141" s="127"/>
      <c r="E141" s="127"/>
      <c r="F141" s="71"/>
      <c r="G141" s="70"/>
      <c r="H141" s="71"/>
      <c r="I141" s="70"/>
      <c r="J141" s="69"/>
      <c r="K141" s="68"/>
      <c r="L141" s="67"/>
      <c r="M141" s="67"/>
      <c r="N141" s="66"/>
    </row>
    <row r="142" spans="1:15" x14ac:dyDescent="0.2">
      <c r="A142" s="72"/>
      <c r="B142" s="141"/>
      <c r="C142" s="142"/>
      <c r="D142" s="127"/>
      <c r="E142" s="127"/>
      <c r="F142" s="71"/>
      <c r="G142" s="70"/>
      <c r="H142" s="71"/>
      <c r="I142" s="70"/>
      <c r="J142" s="69"/>
      <c r="K142" s="68"/>
      <c r="L142" s="67"/>
      <c r="M142" s="67"/>
      <c r="N142" s="66"/>
      <c r="O142" s="65"/>
    </row>
    <row r="143" spans="1:15" x14ac:dyDescent="0.2">
      <c r="A143" s="72"/>
      <c r="B143" s="141"/>
      <c r="C143" s="142"/>
      <c r="D143" s="127"/>
      <c r="E143" s="127"/>
      <c r="F143" s="71"/>
      <c r="G143" s="70"/>
      <c r="H143" s="71"/>
      <c r="I143" s="70"/>
      <c r="J143" s="69"/>
      <c r="K143" s="68"/>
      <c r="L143" s="67"/>
      <c r="M143" s="67"/>
      <c r="N143" s="66"/>
    </row>
    <row r="144" spans="1:15" ht="13.5" thickBot="1" x14ac:dyDescent="0.25">
      <c r="A144" s="64"/>
      <c r="B144" s="60"/>
      <c r="C144" s="63"/>
      <c r="D144" s="63"/>
      <c r="E144" s="61"/>
      <c r="F144" s="61"/>
      <c r="G144" s="62"/>
      <c r="H144" s="63"/>
      <c r="I144" s="62"/>
      <c r="J144" s="60"/>
      <c r="K144" s="61"/>
      <c r="L144" s="60"/>
      <c r="M144" s="60"/>
      <c r="N144" s="59"/>
    </row>
    <row r="153" spans="12:12" x14ac:dyDescent="0.2">
      <c r="L153" s="65"/>
    </row>
    <row r="154" spans="12:12" x14ac:dyDescent="0.2">
      <c r="L154" s="65"/>
    </row>
    <row r="157" spans="12:12" x14ac:dyDescent="0.2">
      <c r="L157" s="65"/>
    </row>
    <row r="158" spans="12:12" x14ac:dyDescent="0.2">
      <c r="L158" s="65"/>
    </row>
    <row r="159" spans="12:12" x14ac:dyDescent="0.2">
      <c r="L159" s="65"/>
    </row>
  </sheetData>
  <mergeCells count="33">
    <mergeCell ref="B143:C143"/>
    <mergeCell ref="D143:E143"/>
    <mergeCell ref="B142:C142"/>
    <mergeCell ref="D142:E142"/>
    <mergeCell ref="B139:C139"/>
    <mergeCell ref="D139:E139"/>
    <mergeCell ref="B140:C140"/>
    <mergeCell ref="D140:E140"/>
    <mergeCell ref="B141:C141"/>
    <mergeCell ref="D141:E141"/>
    <mergeCell ref="B137:C137"/>
    <mergeCell ref="B138:C138"/>
    <mergeCell ref="D137:E137"/>
    <mergeCell ref="D138:E138"/>
    <mergeCell ref="B134:C134"/>
    <mergeCell ref="B135:C135"/>
    <mergeCell ref="B136:C136"/>
    <mergeCell ref="D135:E135"/>
    <mergeCell ref="D136:E136"/>
    <mergeCell ref="D134:E134"/>
    <mergeCell ref="D126:E126"/>
    <mergeCell ref="B133:C133"/>
    <mergeCell ref="D133:E133"/>
    <mergeCell ref="K129:M129"/>
    <mergeCell ref="B131:C131"/>
    <mergeCell ref="D131:E131"/>
    <mergeCell ref="F131:G131"/>
    <mergeCell ref="H131:I131"/>
    <mergeCell ref="K131:K132"/>
    <mergeCell ref="L131:L132"/>
    <mergeCell ref="M131:M132"/>
    <mergeCell ref="B132:C132"/>
    <mergeCell ref="D132:E132"/>
  </mergeCells>
  <phoneticPr fontId="18" type="noConversion"/>
  <dataValidations count="5">
    <dataValidation type="list" allowBlank="1" showInputMessage="1" showErrorMessage="1" sqref="D126:E126" xr:uid="{00000000-0002-0000-0000-000000000000}">
      <formula1>ENTITY</formula1>
    </dataValidation>
    <dataValidation type="list" allowBlank="1" showInputMessage="1" showErrorMessage="1" sqref="M133:M142" xr:uid="{00000000-0002-0000-0000-000001000000}">
      <formula1>intEx</formula1>
    </dataValidation>
    <dataValidation type="list" allowBlank="1" showInputMessage="1" showErrorMessage="1" sqref="L133:L142" xr:uid="{00000000-0002-0000-0000-000002000000}">
      <formula1>Designation</formula1>
    </dataValidation>
    <dataValidation type="list" allowBlank="1" showInputMessage="1" showErrorMessage="1" sqref="K133:K142" xr:uid="{00000000-0002-0000-0000-000003000000}">
      <formula1>Nature</formula1>
    </dataValidation>
    <dataValidation type="list" allowBlank="1" showInputMessage="1" showErrorMessage="1" sqref="B133:C142" xr:uid="{00000000-0002-0000-0000-000004000000}">
      <formula1>Seasons</formula1>
    </dataValidation>
  </dataValidations>
  <pageMargins left="0.44" right="0.38" top="0.984251969" bottom="0.984251969" header="0.5" footer="0.5"/>
  <pageSetup paperSize="9" scale="8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H170"/>
  <sheetViews>
    <sheetView showGridLines="0" topLeftCell="A126" zoomScale="80" zoomScaleNormal="80" workbookViewId="0">
      <selection activeCell="B128" sqref="B128:F128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7</v>
      </c>
      <c r="AB1"/>
      <c r="AC1" s="2" t="s">
        <v>305</v>
      </c>
      <c r="AD1" s="2" t="s">
        <v>304</v>
      </c>
      <c r="AF1" t="s">
        <v>307</v>
      </c>
      <c r="AG1" t="s">
        <v>308</v>
      </c>
      <c r="AH1" t="s">
        <v>309</v>
      </c>
    </row>
    <row r="2" spans="27:34" hidden="1" x14ac:dyDescent="0.2">
      <c r="AA2" s="3" t="s">
        <v>298</v>
      </c>
      <c r="AB2"/>
      <c r="AC2" t="s">
        <v>302</v>
      </c>
      <c r="AD2" s="1" t="s">
        <v>301</v>
      </c>
      <c r="AF2" t="s">
        <v>298</v>
      </c>
      <c r="AG2" t="s">
        <v>310</v>
      </c>
      <c r="AH2" t="s">
        <v>311</v>
      </c>
    </row>
    <row r="3" spans="27:34" hidden="1" x14ac:dyDescent="0.2">
      <c r="AA3" s="3" t="s">
        <v>8</v>
      </c>
      <c r="AB3"/>
      <c r="AC3" t="s">
        <v>312</v>
      </c>
      <c r="AD3" s="1" t="s">
        <v>313</v>
      </c>
      <c r="AF3" t="s">
        <v>8</v>
      </c>
      <c r="AG3" t="s">
        <v>310</v>
      </c>
      <c r="AH3" t="s">
        <v>314</v>
      </c>
    </row>
    <row r="4" spans="27:34" hidden="1" x14ac:dyDescent="0.2">
      <c r="AA4" s="3" t="s">
        <v>290</v>
      </c>
      <c r="AB4"/>
      <c r="AC4" t="s">
        <v>315</v>
      </c>
      <c r="AD4" s="1" t="s">
        <v>316</v>
      </c>
      <c r="AF4" t="s">
        <v>290</v>
      </c>
      <c r="AG4" t="s">
        <v>310</v>
      </c>
      <c r="AH4" t="s">
        <v>311</v>
      </c>
    </row>
    <row r="5" spans="27:34" hidden="1" x14ac:dyDescent="0.2">
      <c r="AA5" s="3" t="s">
        <v>9</v>
      </c>
      <c r="AB5"/>
      <c r="AC5" t="s">
        <v>317</v>
      </c>
      <c r="AD5" s="1" t="s">
        <v>318</v>
      </c>
      <c r="AF5" t="s">
        <v>9</v>
      </c>
      <c r="AG5" t="s">
        <v>319</v>
      </c>
      <c r="AH5" t="s">
        <v>314</v>
      </c>
    </row>
    <row r="6" spans="27:34" hidden="1" x14ac:dyDescent="0.2">
      <c r="AA6" s="3" t="s">
        <v>34</v>
      </c>
      <c r="AB6"/>
      <c r="AC6" t="s">
        <v>297</v>
      </c>
      <c r="AD6" s="1" t="s">
        <v>296</v>
      </c>
      <c r="AF6" t="s">
        <v>34</v>
      </c>
      <c r="AG6" t="s">
        <v>319</v>
      </c>
      <c r="AH6" t="s">
        <v>311</v>
      </c>
    </row>
    <row r="7" spans="27:34" hidden="1" x14ac:dyDescent="0.2">
      <c r="AA7" s="3" t="s">
        <v>277</v>
      </c>
      <c r="AB7"/>
      <c r="AC7" t="s">
        <v>293</v>
      </c>
      <c r="AD7" s="1" t="s">
        <v>185</v>
      </c>
      <c r="AF7" t="s">
        <v>277</v>
      </c>
      <c r="AG7" t="s">
        <v>320</v>
      </c>
      <c r="AH7" t="s">
        <v>314</v>
      </c>
    </row>
    <row r="8" spans="27:34" hidden="1" x14ac:dyDescent="0.2">
      <c r="AA8" s="3" t="s">
        <v>272</v>
      </c>
      <c r="AB8"/>
      <c r="AC8" t="s">
        <v>289</v>
      </c>
      <c r="AD8" s="1" t="s">
        <v>288</v>
      </c>
      <c r="AF8" t="s">
        <v>272</v>
      </c>
      <c r="AG8" t="s">
        <v>320</v>
      </c>
      <c r="AH8" t="s">
        <v>311</v>
      </c>
    </row>
    <row r="9" spans="27:34" hidden="1" x14ac:dyDescent="0.2">
      <c r="AA9" s="3" t="s">
        <v>321</v>
      </c>
      <c r="AB9"/>
      <c r="AC9" t="s">
        <v>285</v>
      </c>
      <c r="AD9" s="1" t="s">
        <v>284</v>
      </c>
      <c r="AF9" t="s">
        <v>269</v>
      </c>
      <c r="AG9" t="s">
        <v>322</v>
      </c>
      <c r="AH9" t="s">
        <v>314</v>
      </c>
    </row>
    <row r="10" spans="27:34" hidden="1" x14ac:dyDescent="0.2">
      <c r="AA10" s="3" t="s">
        <v>265</v>
      </c>
      <c r="AB10"/>
      <c r="AC10" t="s">
        <v>281</v>
      </c>
      <c r="AD10" s="1" t="s">
        <v>280</v>
      </c>
    </row>
    <row r="11" spans="27:34" hidden="1" x14ac:dyDescent="0.2">
      <c r="AA11" s="3" t="s">
        <v>261</v>
      </c>
      <c r="AB11"/>
      <c r="AC11" t="s">
        <v>276</v>
      </c>
      <c r="AD11" s="1" t="s">
        <v>275</v>
      </c>
    </row>
    <row r="12" spans="27:34" hidden="1" x14ac:dyDescent="0.2">
      <c r="AA12" s="3" t="s">
        <v>257</v>
      </c>
      <c r="AB12"/>
      <c r="AC12" t="s">
        <v>271</v>
      </c>
      <c r="AD12" s="1" t="s">
        <v>270</v>
      </c>
    </row>
    <row r="13" spans="27:34" hidden="1" x14ac:dyDescent="0.2">
      <c r="AA13" s="3" t="s">
        <v>253</v>
      </c>
      <c r="AB13"/>
      <c r="AC13" t="s">
        <v>323</v>
      </c>
      <c r="AD13" s="1" t="s">
        <v>324</v>
      </c>
    </row>
    <row r="14" spans="27:34" hidden="1" x14ac:dyDescent="0.2">
      <c r="AA14" s="3"/>
      <c r="AB14"/>
      <c r="AC14" t="s">
        <v>325</v>
      </c>
      <c r="AD14" s="1" t="s">
        <v>326</v>
      </c>
    </row>
    <row r="15" spans="27:34" hidden="1" x14ac:dyDescent="0.2">
      <c r="AA15" s="3"/>
      <c r="AB15"/>
      <c r="AC15" t="s">
        <v>268</v>
      </c>
      <c r="AD15" s="1" t="s">
        <v>267</v>
      </c>
    </row>
    <row r="16" spans="27:34" hidden="1" x14ac:dyDescent="0.2">
      <c r="AA16" s="3"/>
      <c r="AB16"/>
      <c r="AC16" t="s">
        <v>327</v>
      </c>
      <c r="AD16" s="1" t="s">
        <v>328</v>
      </c>
    </row>
    <row r="17" spans="27:30" hidden="1" x14ac:dyDescent="0.2">
      <c r="AA17" s="3"/>
      <c r="AB17"/>
      <c r="AC17" t="s">
        <v>264</v>
      </c>
      <c r="AD17" s="1" t="s">
        <v>263</v>
      </c>
    </row>
    <row r="18" spans="27:30" hidden="1" x14ac:dyDescent="0.2">
      <c r="AA18" s="3"/>
      <c r="AB18"/>
      <c r="AC18" t="s">
        <v>260</v>
      </c>
      <c r="AD18" s="1" t="s">
        <v>259</v>
      </c>
    </row>
    <row r="19" spans="27:30" hidden="1" x14ac:dyDescent="0.2">
      <c r="AA19" s="3"/>
      <c r="AB19"/>
      <c r="AC19" t="s">
        <v>256</v>
      </c>
      <c r="AD19" s="1" t="s">
        <v>255</v>
      </c>
    </row>
    <row r="20" spans="27:30" hidden="1" x14ac:dyDescent="0.2">
      <c r="AA20" s="3"/>
      <c r="AB20"/>
      <c r="AC20" t="s">
        <v>252</v>
      </c>
      <c r="AD20" s="1" t="s">
        <v>251</v>
      </c>
    </row>
    <row r="21" spans="27:30" hidden="1" x14ac:dyDescent="0.2">
      <c r="AA21" s="3"/>
      <c r="AB21"/>
      <c r="AC21" t="s">
        <v>250</v>
      </c>
      <c r="AD21" s="1" t="s">
        <v>249</v>
      </c>
    </row>
    <row r="22" spans="27:30" hidden="1" x14ac:dyDescent="0.2">
      <c r="AA22" s="3"/>
      <c r="AB22"/>
      <c r="AC22" t="s">
        <v>248</v>
      </c>
      <c r="AD22" s="1" t="s">
        <v>247</v>
      </c>
    </row>
    <row r="23" spans="27:30" hidden="1" x14ac:dyDescent="0.2">
      <c r="AA23" s="3"/>
      <c r="AB23"/>
      <c r="AC23" t="s">
        <v>246</v>
      </c>
      <c r="AD23" s="1" t="s">
        <v>245</v>
      </c>
    </row>
    <row r="24" spans="27:30" hidden="1" x14ac:dyDescent="0.2">
      <c r="AA24" s="3"/>
      <c r="AB24"/>
      <c r="AC24" t="s">
        <v>244</v>
      </c>
      <c r="AD24" s="1" t="s">
        <v>243</v>
      </c>
    </row>
    <row r="25" spans="27:30" hidden="1" x14ac:dyDescent="0.2">
      <c r="AB25"/>
      <c r="AC25" t="s">
        <v>242</v>
      </c>
      <c r="AD25" s="1" t="s">
        <v>241</v>
      </c>
    </row>
    <row r="26" spans="27:30" hidden="1" x14ac:dyDescent="0.2">
      <c r="AA26"/>
      <c r="AB26"/>
      <c r="AC26" t="s">
        <v>0</v>
      </c>
      <c r="AD26" s="1" t="s">
        <v>240</v>
      </c>
    </row>
    <row r="27" spans="27:30" hidden="1" x14ac:dyDescent="0.2">
      <c r="AA27"/>
      <c r="AB27"/>
      <c r="AC27" t="s">
        <v>329</v>
      </c>
      <c r="AD27" s="1" t="s">
        <v>330</v>
      </c>
    </row>
    <row r="28" spans="27:30" hidden="1" x14ac:dyDescent="0.2">
      <c r="AA28"/>
      <c r="AB28"/>
      <c r="AC28" t="s">
        <v>239</v>
      </c>
      <c r="AD28" s="1" t="s">
        <v>238</v>
      </c>
    </row>
    <row r="29" spans="27:30" hidden="1" x14ac:dyDescent="0.2">
      <c r="AA29"/>
      <c r="AB29"/>
      <c r="AC29" t="s">
        <v>237</v>
      </c>
      <c r="AD29" s="1" t="s">
        <v>236</v>
      </c>
    </row>
    <row r="30" spans="27:30" hidden="1" x14ac:dyDescent="0.2">
      <c r="AA30"/>
      <c r="AB30"/>
      <c r="AC30" t="s">
        <v>235</v>
      </c>
      <c r="AD30" s="1" t="s">
        <v>234</v>
      </c>
    </row>
    <row r="31" spans="27:30" hidden="1" x14ac:dyDescent="0.2">
      <c r="AA31"/>
      <c r="AB31"/>
      <c r="AC31" t="s">
        <v>233</v>
      </c>
      <c r="AD31" s="1" t="s">
        <v>232</v>
      </c>
    </row>
    <row r="32" spans="27:30" hidden="1" x14ac:dyDescent="0.2">
      <c r="AA32"/>
      <c r="AB32"/>
      <c r="AC32" t="s">
        <v>231</v>
      </c>
      <c r="AD32" s="1" t="s">
        <v>230</v>
      </c>
    </row>
    <row r="33" spans="27:30" hidden="1" x14ac:dyDescent="0.2">
      <c r="AA33"/>
      <c r="AB33"/>
      <c r="AC33" t="s">
        <v>229</v>
      </c>
      <c r="AD33" s="1" t="s">
        <v>228</v>
      </c>
    </row>
    <row r="34" spans="27:30" hidden="1" x14ac:dyDescent="0.2">
      <c r="AA34"/>
      <c r="AB34"/>
      <c r="AC34" t="s">
        <v>227</v>
      </c>
      <c r="AD34" s="1" t="s">
        <v>226</v>
      </c>
    </row>
    <row r="35" spans="27:30" hidden="1" x14ac:dyDescent="0.2">
      <c r="AA35"/>
      <c r="AB35"/>
      <c r="AC35" t="s">
        <v>225</v>
      </c>
      <c r="AD35" s="1" t="s">
        <v>224</v>
      </c>
    </row>
    <row r="36" spans="27:30" hidden="1" x14ac:dyDescent="0.2">
      <c r="AA36"/>
      <c r="AB36"/>
      <c r="AC36" t="s">
        <v>223</v>
      </c>
      <c r="AD36" s="1" t="s">
        <v>222</v>
      </c>
    </row>
    <row r="37" spans="27:30" hidden="1" x14ac:dyDescent="0.2">
      <c r="AA37"/>
      <c r="AB37"/>
      <c r="AC37" t="s">
        <v>221</v>
      </c>
      <c r="AD37" s="1" t="s">
        <v>220</v>
      </c>
    </row>
    <row r="38" spans="27:30" hidden="1" x14ac:dyDescent="0.2">
      <c r="AA38"/>
      <c r="AB38"/>
      <c r="AC38" t="s">
        <v>219</v>
      </c>
      <c r="AD38" s="1" t="s">
        <v>218</v>
      </c>
    </row>
    <row r="39" spans="27:30" hidden="1" x14ac:dyDescent="0.2">
      <c r="AA39"/>
      <c r="AB39"/>
      <c r="AC39" s="1" t="s">
        <v>217</v>
      </c>
      <c r="AD39" s="1" t="s">
        <v>216</v>
      </c>
    </row>
    <row r="40" spans="27:30" hidden="1" x14ac:dyDescent="0.2">
      <c r="AA40"/>
      <c r="AB40"/>
      <c r="AC40" t="s">
        <v>215</v>
      </c>
      <c r="AD40" s="1" t="s">
        <v>214</v>
      </c>
    </row>
    <row r="41" spans="27:30" hidden="1" x14ac:dyDescent="0.2">
      <c r="AA41"/>
      <c r="AB41"/>
      <c r="AC41" t="s">
        <v>213</v>
      </c>
      <c r="AD41" s="1" t="s">
        <v>212</v>
      </c>
    </row>
    <row r="42" spans="27:30" hidden="1" x14ac:dyDescent="0.2">
      <c r="AA42"/>
      <c r="AB42"/>
      <c r="AC42" t="s">
        <v>211</v>
      </c>
      <c r="AD42" s="1" t="s">
        <v>210</v>
      </c>
    </row>
    <row r="43" spans="27:30" hidden="1" x14ac:dyDescent="0.2">
      <c r="AA43"/>
      <c r="AB43"/>
      <c r="AC43" t="s">
        <v>209</v>
      </c>
      <c r="AD43" s="1" t="s">
        <v>208</v>
      </c>
    </row>
    <row r="44" spans="27:30" hidden="1" x14ac:dyDescent="0.2">
      <c r="AA44"/>
      <c r="AB44"/>
      <c r="AC44" t="s">
        <v>207</v>
      </c>
      <c r="AD44" s="1" t="s">
        <v>206</v>
      </c>
    </row>
    <row r="45" spans="27:30" hidden="1" x14ac:dyDescent="0.2">
      <c r="AA45"/>
      <c r="AB45"/>
      <c r="AC45" t="s">
        <v>205</v>
      </c>
      <c r="AD45" s="1" t="s">
        <v>204</v>
      </c>
    </row>
    <row r="46" spans="27:30" hidden="1" x14ac:dyDescent="0.2">
      <c r="AA46"/>
      <c r="AB46"/>
      <c r="AC46" t="s">
        <v>203</v>
      </c>
      <c r="AD46" s="1" t="s">
        <v>202</v>
      </c>
    </row>
    <row r="47" spans="27:30" hidden="1" x14ac:dyDescent="0.2">
      <c r="AA47"/>
      <c r="AB47"/>
      <c r="AC47" t="s">
        <v>201</v>
      </c>
      <c r="AD47" s="1" t="s">
        <v>200</v>
      </c>
    </row>
    <row r="48" spans="27:30" hidden="1" x14ac:dyDescent="0.2">
      <c r="AA48"/>
      <c r="AB48"/>
      <c r="AC48" t="s">
        <v>199</v>
      </c>
      <c r="AD48" s="1" t="s">
        <v>198</v>
      </c>
    </row>
    <row r="49" spans="27:30" hidden="1" x14ac:dyDescent="0.2">
      <c r="AA49"/>
      <c r="AB49"/>
      <c r="AC49" t="s">
        <v>197</v>
      </c>
      <c r="AD49" s="1" t="s">
        <v>196</v>
      </c>
    </row>
    <row r="50" spans="27:30" hidden="1" x14ac:dyDescent="0.2">
      <c r="AA50"/>
      <c r="AB50"/>
      <c r="AC50" t="s">
        <v>194</v>
      </c>
      <c r="AD50" s="1" t="s">
        <v>195</v>
      </c>
    </row>
    <row r="51" spans="27:30" hidden="1" x14ac:dyDescent="0.2">
      <c r="AA51"/>
      <c r="AB51"/>
      <c r="AC51" t="s">
        <v>194</v>
      </c>
      <c r="AD51" s="1" t="s">
        <v>193</v>
      </c>
    </row>
    <row r="52" spans="27:30" hidden="1" x14ac:dyDescent="0.2">
      <c r="AA52"/>
      <c r="AB52"/>
      <c r="AC52" t="s">
        <v>192</v>
      </c>
      <c r="AD52" s="1" t="s">
        <v>191</v>
      </c>
    </row>
    <row r="53" spans="27:30" hidden="1" x14ac:dyDescent="0.2">
      <c r="AA53"/>
      <c r="AB53"/>
      <c r="AC53" t="s">
        <v>190</v>
      </c>
      <c r="AD53" s="1" t="s">
        <v>189</v>
      </c>
    </row>
    <row r="54" spans="27:30" hidden="1" x14ac:dyDescent="0.2">
      <c r="AA54"/>
      <c r="AB54"/>
      <c r="AC54" t="s">
        <v>188</v>
      </c>
      <c r="AD54" s="1" t="s">
        <v>187</v>
      </c>
    </row>
    <row r="55" spans="27:30" hidden="1" x14ac:dyDescent="0.2">
      <c r="AA55"/>
      <c r="AB55"/>
      <c r="AC55" t="s">
        <v>186</v>
      </c>
      <c r="AD55" s="1" t="s">
        <v>185</v>
      </c>
    </row>
    <row r="56" spans="27:30" hidden="1" x14ac:dyDescent="0.2">
      <c r="AA56"/>
      <c r="AB56"/>
      <c r="AC56" t="s">
        <v>184</v>
      </c>
      <c r="AD56" s="1" t="s">
        <v>183</v>
      </c>
    </row>
    <row r="57" spans="27:30" hidden="1" x14ac:dyDescent="0.2">
      <c r="AA57"/>
      <c r="AB57"/>
      <c r="AC57" t="s">
        <v>182</v>
      </c>
      <c r="AD57" s="1" t="s">
        <v>181</v>
      </c>
    </row>
    <row r="58" spans="27:30" hidden="1" x14ac:dyDescent="0.2">
      <c r="AA58"/>
      <c r="AB58"/>
      <c r="AC58" t="s">
        <v>180</v>
      </c>
      <c r="AD58" s="1" t="s">
        <v>179</v>
      </c>
    </row>
    <row r="59" spans="27:30" hidden="1" x14ac:dyDescent="0.2">
      <c r="AA59"/>
      <c r="AB59"/>
      <c r="AC59" t="s">
        <v>178</v>
      </c>
      <c r="AD59" s="1" t="s">
        <v>177</v>
      </c>
    </row>
    <row r="60" spans="27:30" hidden="1" x14ac:dyDescent="0.2">
      <c r="AA60"/>
      <c r="AB60"/>
      <c r="AC60" s="96" t="s">
        <v>176</v>
      </c>
      <c r="AD60" s="1" t="s">
        <v>175</v>
      </c>
    </row>
    <row r="61" spans="27:30" hidden="1" x14ac:dyDescent="0.2">
      <c r="AA61"/>
      <c r="AB61"/>
      <c r="AC61" s="58" t="s">
        <v>174</v>
      </c>
      <c r="AD61" s="1" t="s">
        <v>173</v>
      </c>
    </row>
    <row r="62" spans="27:30" hidden="1" x14ac:dyDescent="0.2">
      <c r="AA62"/>
      <c r="AB62"/>
      <c r="AC62" s="58" t="s">
        <v>172</v>
      </c>
      <c r="AD62" s="1" t="s">
        <v>171</v>
      </c>
    </row>
    <row r="63" spans="27:30" hidden="1" x14ac:dyDescent="0.2">
      <c r="AA63"/>
      <c r="AC63" s="58" t="s">
        <v>170</v>
      </c>
      <c r="AD63" s="1" t="s">
        <v>169</v>
      </c>
    </row>
    <row r="64" spans="27:30" hidden="1" x14ac:dyDescent="0.2">
      <c r="AA64"/>
      <c r="AC64" s="58" t="s">
        <v>168</v>
      </c>
      <c r="AD64" s="1" t="s">
        <v>167</v>
      </c>
    </row>
    <row r="65" spans="27:30" hidden="1" x14ac:dyDescent="0.2">
      <c r="AA65"/>
      <c r="AC65" s="58" t="s">
        <v>166</v>
      </c>
      <c r="AD65" s="58" t="s">
        <v>165</v>
      </c>
    </row>
    <row r="66" spans="27:30" hidden="1" x14ac:dyDescent="0.2">
      <c r="AA66"/>
      <c r="AC66" s="58" t="s">
        <v>164</v>
      </c>
      <c r="AD66" s="58" t="s">
        <v>163</v>
      </c>
    </row>
    <row r="67" spans="27:30" hidden="1" x14ac:dyDescent="0.2">
      <c r="AC67" s="58" t="s">
        <v>162</v>
      </c>
      <c r="AD67" s="58" t="s">
        <v>161</v>
      </c>
    </row>
    <row r="68" spans="27:30" hidden="1" x14ac:dyDescent="0.2">
      <c r="AC68" s="58" t="s">
        <v>160</v>
      </c>
      <c r="AD68" s="58" t="s">
        <v>159</v>
      </c>
    </row>
    <row r="69" spans="27:30" hidden="1" x14ac:dyDescent="0.2">
      <c r="AC69" s="58" t="s">
        <v>158</v>
      </c>
      <c r="AD69" s="58" t="s">
        <v>157</v>
      </c>
    </row>
    <row r="70" spans="27:30" hidden="1" x14ac:dyDescent="0.2">
      <c r="AC70" s="58" t="s">
        <v>156</v>
      </c>
      <c r="AD70" s="58" t="s">
        <v>155</v>
      </c>
    </row>
    <row r="71" spans="27:30" hidden="1" x14ac:dyDescent="0.2">
      <c r="AC71" s="58" t="s">
        <v>154</v>
      </c>
      <c r="AD71" s="58" t="s">
        <v>153</v>
      </c>
    </row>
    <row r="72" spans="27:30" hidden="1" x14ac:dyDescent="0.2">
      <c r="AC72" s="58" t="s">
        <v>152</v>
      </c>
      <c r="AD72" s="58" t="s">
        <v>151</v>
      </c>
    </row>
    <row r="73" spans="27:30" hidden="1" x14ac:dyDescent="0.2">
      <c r="AC73" s="58" t="s">
        <v>150</v>
      </c>
      <c r="AD73" s="58" t="s">
        <v>149</v>
      </c>
    </row>
    <row r="74" spans="27:30" hidden="1" x14ac:dyDescent="0.2">
      <c r="AC74" s="58" t="s">
        <v>148</v>
      </c>
      <c r="AD74" s="58" t="s">
        <v>147</v>
      </c>
    </row>
    <row r="75" spans="27:30" hidden="1" x14ac:dyDescent="0.2">
      <c r="AC75" s="94" t="s">
        <v>146</v>
      </c>
      <c r="AD75" s="94" t="s">
        <v>145</v>
      </c>
    </row>
    <row r="76" spans="27:30" hidden="1" x14ac:dyDescent="0.2">
      <c r="AC76" s="94" t="s">
        <v>144</v>
      </c>
      <c r="AD76" s="94" t="s">
        <v>143</v>
      </c>
    </row>
    <row r="77" spans="27:30" hidden="1" x14ac:dyDescent="0.2">
      <c r="AC77" s="94" t="s">
        <v>142</v>
      </c>
      <c r="AD77" s="94" t="s">
        <v>141</v>
      </c>
    </row>
    <row r="78" spans="27:30" hidden="1" x14ac:dyDescent="0.2">
      <c r="AC78" s="94" t="s">
        <v>140</v>
      </c>
      <c r="AD78" s="94" t="s">
        <v>139</v>
      </c>
    </row>
    <row r="79" spans="27:30" hidden="1" x14ac:dyDescent="0.2">
      <c r="AC79" s="94" t="s">
        <v>138</v>
      </c>
      <c r="AD79" s="94" t="s">
        <v>137</v>
      </c>
    </row>
    <row r="80" spans="27:30" hidden="1" x14ac:dyDescent="0.2">
      <c r="AC80" s="94" t="s">
        <v>136</v>
      </c>
      <c r="AD80" s="94" t="s">
        <v>135</v>
      </c>
    </row>
    <row r="81" spans="29:30" hidden="1" x14ac:dyDescent="0.2">
      <c r="AC81" s="94" t="s">
        <v>134</v>
      </c>
      <c r="AD81" s="94" t="s">
        <v>133</v>
      </c>
    </row>
    <row r="82" spans="29:30" hidden="1" x14ac:dyDescent="0.2">
      <c r="AC82" s="94" t="s">
        <v>132</v>
      </c>
      <c r="AD82" s="94" t="s">
        <v>131</v>
      </c>
    </row>
    <row r="83" spans="29:30" hidden="1" x14ac:dyDescent="0.2">
      <c r="AC83" s="94" t="s">
        <v>130</v>
      </c>
      <c r="AD83" s="94" t="s">
        <v>129</v>
      </c>
    </row>
    <row r="84" spans="29:30" hidden="1" x14ac:dyDescent="0.2">
      <c r="AC84" s="94" t="s">
        <v>128</v>
      </c>
      <c r="AD84" s="94" t="s">
        <v>127</v>
      </c>
    </row>
    <row r="85" spans="29:30" hidden="1" x14ac:dyDescent="0.2">
      <c r="AC85" s="94" t="s">
        <v>126</v>
      </c>
      <c r="AD85" s="94" t="s">
        <v>125</v>
      </c>
    </row>
    <row r="86" spans="29:30" hidden="1" x14ac:dyDescent="0.2">
      <c r="AC86" s="94" t="s">
        <v>124</v>
      </c>
      <c r="AD86" s="94" t="s">
        <v>123</v>
      </c>
    </row>
    <row r="87" spans="29:30" hidden="1" x14ac:dyDescent="0.2">
      <c r="AC87" s="94" t="s">
        <v>122</v>
      </c>
      <c r="AD87" s="94" t="s">
        <v>121</v>
      </c>
    </row>
    <row r="88" spans="29:30" hidden="1" x14ac:dyDescent="0.2">
      <c r="AC88" s="58" t="s">
        <v>120</v>
      </c>
      <c r="AD88" s="58" t="s">
        <v>119</v>
      </c>
    </row>
    <row r="89" spans="29:30" hidden="1" x14ac:dyDescent="0.2">
      <c r="AC89" s="58" t="s">
        <v>118</v>
      </c>
      <c r="AD89" s="58" t="s">
        <v>117</v>
      </c>
    </row>
    <row r="90" spans="29:30" hidden="1" x14ac:dyDescent="0.2">
      <c r="AC90" s="58" t="s">
        <v>116</v>
      </c>
      <c r="AD90" s="58" t="s">
        <v>115</v>
      </c>
    </row>
    <row r="91" spans="29:30" hidden="1" x14ac:dyDescent="0.2">
      <c r="AC91" s="58" t="s">
        <v>114</v>
      </c>
      <c r="AD91" s="58" t="s">
        <v>113</v>
      </c>
    </row>
    <row r="92" spans="29:30" hidden="1" x14ac:dyDescent="0.2">
      <c r="AC92" s="58" t="s">
        <v>112</v>
      </c>
      <c r="AD92" s="58" t="s">
        <v>111</v>
      </c>
    </row>
    <row r="93" spans="29:30" hidden="1" x14ac:dyDescent="0.2">
      <c r="AC93" s="58" t="s">
        <v>110</v>
      </c>
      <c r="AD93" s="58" t="s">
        <v>109</v>
      </c>
    </row>
    <row r="94" spans="29:30" hidden="1" x14ac:dyDescent="0.2">
      <c r="AC94" s="58" t="s">
        <v>108</v>
      </c>
      <c r="AD94" s="58" t="s">
        <v>107</v>
      </c>
    </row>
    <row r="95" spans="29:30" hidden="1" x14ac:dyDescent="0.2">
      <c r="AC95" s="58" t="s">
        <v>50</v>
      </c>
      <c r="AD95" s="58" t="s">
        <v>106</v>
      </c>
    </row>
    <row r="96" spans="29:30" hidden="1" x14ac:dyDescent="0.2">
      <c r="AC96" s="58" t="s">
        <v>105</v>
      </c>
      <c r="AD96" s="58" t="s">
        <v>104</v>
      </c>
    </row>
    <row r="97" spans="29:30" hidden="1" x14ac:dyDescent="0.2">
      <c r="AC97" s="58" t="s">
        <v>103</v>
      </c>
      <c r="AD97" s="58" t="s">
        <v>102</v>
      </c>
    </row>
    <row r="98" spans="29:30" hidden="1" x14ac:dyDescent="0.2">
      <c r="AC98" s="58" t="s">
        <v>101</v>
      </c>
      <c r="AD98" s="58" t="s">
        <v>100</v>
      </c>
    </row>
    <row r="99" spans="29:30" hidden="1" x14ac:dyDescent="0.2">
      <c r="AC99" s="58" t="s">
        <v>99</v>
      </c>
      <c r="AD99" s="58" t="s">
        <v>98</v>
      </c>
    </row>
    <row r="100" spans="29:30" hidden="1" x14ac:dyDescent="0.2">
      <c r="AC100" s="58" t="s">
        <v>97</v>
      </c>
      <c r="AD100" s="58" t="s">
        <v>96</v>
      </c>
    </row>
    <row r="101" spans="29:30" hidden="1" x14ac:dyDescent="0.2">
      <c r="AC101" s="58" t="s">
        <v>95</v>
      </c>
      <c r="AD101" s="58" t="s">
        <v>94</v>
      </c>
    </row>
    <row r="102" spans="29:30" hidden="1" x14ac:dyDescent="0.2">
      <c r="AC102" s="58" t="s">
        <v>93</v>
      </c>
      <c r="AD102" s="58" t="s">
        <v>92</v>
      </c>
    </row>
    <row r="103" spans="29:30" hidden="1" x14ac:dyDescent="0.2">
      <c r="AC103" s="58" t="s">
        <v>91</v>
      </c>
      <c r="AD103" s="58" t="s">
        <v>90</v>
      </c>
    </row>
    <row r="104" spans="29:30" hidden="1" x14ac:dyDescent="0.2">
      <c r="AC104" s="58" t="s">
        <v>89</v>
      </c>
      <c r="AD104" s="58" t="s">
        <v>88</v>
      </c>
    </row>
    <row r="105" spans="29:30" hidden="1" x14ac:dyDescent="0.2">
      <c r="AC105" s="58" t="s">
        <v>87</v>
      </c>
      <c r="AD105" s="58" t="s">
        <v>86</v>
      </c>
    </row>
    <row r="106" spans="29:30" hidden="1" x14ac:dyDescent="0.2">
      <c r="AC106" s="58" t="s">
        <v>85</v>
      </c>
      <c r="AD106" s="58" t="s">
        <v>84</v>
      </c>
    </row>
    <row r="107" spans="29:30" hidden="1" x14ac:dyDescent="0.2">
      <c r="AC107" s="58" t="s">
        <v>83</v>
      </c>
      <c r="AD107" s="58" t="s">
        <v>82</v>
      </c>
    </row>
    <row r="108" spans="29:30" hidden="1" x14ac:dyDescent="0.2">
      <c r="AC108" s="58" t="s">
        <v>81</v>
      </c>
      <c r="AD108" s="58" t="s">
        <v>80</v>
      </c>
    </row>
    <row r="109" spans="29:30" hidden="1" x14ac:dyDescent="0.2">
      <c r="AC109" s="58" t="s">
        <v>79</v>
      </c>
      <c r="AD109" s="58" t="s">
        <v>78</v>
      </c>
    </row>
    <row r="110" spans="29:30" hidden="1" x14ac:dyDescent="0.2">
      <c r="AC110" s="58" t="s">
        <v>77</v>
      </c>
      <c r="AD110" s="58" t="s">
        <v>65</v>
      </c>
    </row>
    <row r="111" spans="29:30" hidden="1" x14ac:dyDescent="0.2">
      <c r="AC111" s="58" t="s">
        <v>76</v>
      </c>
      <c r="AD111" s="58" t="s">
        <v>75</v>
      </c>
    </row>
    <row r="112" spans="29:30" hidden="1" x14ac:dyDescent="0.2">
      <c r="AC112" s="58" t="s">
        <v>74</v>
      </c>
      <c r="AD112" s="58" t="s">
        <v>73</v>
      </c>
    </row>
    <row r="113" spans="2:30" hidden="1" x14ac:dyDescent="0.2">
      <c r="AC113" s="58" t="s">
        <v>72</v>
      </c>
      <c r="AD113" s="58" t="s">
        <v>71</v>
      </c>
    </row>
    <row r="114" spans="2:30" hidden="1" x14ac:dyDescent="0.2">
      <c r="AC114" s="58" t="s">
        <v>70</v>
      </c>
      <c r="AD114" s="58" t="s">
        <v>69</v>
      </c>
    </row>
    <row r="115" spans="2:30" hidden="1" x14ac:dyDescent="0.2">
      <c r="AC115" s="58" t="s">
        <v>68</v>
      </c>
      <c r="AD115" s="58" t="s">
        <v>67</v>
      </c>
    </row>
    <row r="116" spans="2:30" hidden="1" x14ac:dyDescent="0.2">
      <c r="AC116" s="58" t="s">
        <v>66</v>
      </c>
      <c r="AD116" s="58" t="s">
        <v>65</v>
      </c>
    </row>
    <row r="117" spans="2:30" hidden="1" x14ac:dyDescent="0.2">
      <c r="AC117" s="58" t="s">
        <v>64</v>
      </c>
      <c r="AD117" s="58" t="s">
        <v>63</v>
      </c>
    </row>
    <row r="118" spans="2:30" hidden="1" x14ac:dyDescent="0.2">
      <c r="AC118" s="58" t="s">
        <v>62</v>
      </c>
      <c r="AD118" s="58" t="s">
        <v>61</v>
      </c>
    </row>
    <row r="119" spans="2:30" hidden="1" x14ac:dyDescent="0.2">
      <c r="AC119" s="58" t="s">
        <v>60</v>
      </c>
      <c r="AD119" s="58" t="s">
        <v>59</v>
      </c>
    </row>
    <row r="120" spans="2:30" hidden="1" x14ac:dyDescent="0.2">
      <c r="AC120" s="58" t="s">
        <v>58</v>
      </c>
      <c r="AD120" s="58" t="s">
        <v>57</v>
      </c>
    </row>
    <row r="121" spans="2:30" hidden="1" x14ac:dyDescent="0.2">
      <c r="AC121" s="58" t="s">
        <v>56</v>
      </c>
      <c r="AD121" s="58" t="s">
        <v>55</v>
      </c>
    </row>
    <row r="122" spans="2:30" hidden="1" x14ac:dyDescent="0.2">
      <c r="AC122" s="58" t="s">
        <v>54</v>
      </c>
      <c r="AD122" s="58" t="s">
        <v>53</v>
      </c>
    </row>
    <row r="123" spans="2:30" hidden="1" x14ac:dyDescent="0.2">
      <c r="AC123" s="58" t="s">
        <v>331</v>
      </c>
      <c r="AD123" s="58" t="s">
        <v>332</v>
      </c>
    </row>
    <row r="124" spans="2:30" hidden="1" x14ac:dyDescent="0.2"/>
    <row r="125" spans="2:30" hidden="1" x14ac:dyDescent="0.2"/>
    <row r="126" spans="2:30" x14ac:dyDescent="0.2">
      <c r="B126" s="4" t="s">
        <v>333</v>
      </c>
    </row>
    <row r="128" spans="2:30" ht="20.25" x14ac:dyDescent="0.3">
      <c r="B128" s="6"/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97" t="s">
        <v>10</v>
      </c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9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157"/>
      <c r="E134" s="157"/>
      <c r="F134" s="158"/>
      <c r="G134" s="7"/>
      <c r="H134" s="159" t="s">
        <v>11</v>
      </c>
      <c r="I134" s="162" t="str">
        <f>'1'!B133</f>
        <v>S24</v>
      </c>
      <c r="K134" s="7"/>
      <c r="L134" s="13" t="s">
        <v>12</v>
      </c>
      <c r="M134" s="157"/>
      <c r="N134" s="158"/>
      <c r="O134" s="12"/>
      <c r="Q134" s="100" t="s">
        <v>334</v>
      </c>
      <c r="R134" s="101"/>
      <c r="S134" s="101"/>
      <c r="T134" s="101"/>
      <c r="U134" s="101"/>
      <c r="V134" s="101"/>
      <c r="W134" s="101"/>
      <c r="X134" s="101"/>
      <c r="Y134" s="102"/>
    </row>
    <row r="135" spans="1:25" ht="15" x14ac:dyDescent="0.2">
      <c r="A135" s="11"/>
      <c r="B135" s="15"/>
      <c r="C135" s="103" t="s">
        <v>49</v>
      </c>
      <c r="D135" s="165" t="str">
        <f>'[5]1'!D127</f>
        <v>0002</v>
      </c>
      <c r="E135" s="165"/>
      <c r="F135" s="166"/>
      <c r="G135" s="7"/>
      <c r="H135" s="160"/>
      <c r="I135" s="163"/>
      <c r="K135" s="7"/>
      <c r="L135" s="17" t="s">
        <v>13</v>
      </c>
      <c r="M135" s="167"/>
      <c r="N135" s="168"/>
      <c r="O135" s="12"/>
      <c r="Q135" s="104"/>
      <c r="R135" s="105"/>
      <c r="S135" s="105"/>
      <c r="T135" s="105"/>
      <c r="U135" s="105"/>
      <c r="V135" s="105"/>
      <c r="W135" s="105"/>
      <c r="X135" s="105"/>
      <c r="Y135" s="106"/>
    </row>
    <row r="136" spans="1:25" ht="15" x14ac:dyDescent="0.2">
      <c r="A136" s="11"/>
      <c r="B136" s="15"/>
      <c r="C136" s="16" t="s">
        <v>3</v>
      </c>
      <c r="D136" s="165">
        <f>'[2]FX Hedge Request'!D128:E128</f>
        <v>0</v>
      </c>
      <c r="E136" s="165"/>
      <c r="F136" s="166"/>
      <c r="G136" s="7"/>
      <c r="H136" s="160"/>
      <c r="I136" s="163"/>
      <c r="K136" s="7"/>
      <c r="L136" s="17" t="s">
        <v>14</v>
      </c>
      <c r="M136" s="167"/>
      <c r="N136" s="168"/>
      <c r="O136" s="12"/>
      <c r="Q136" s="104" t="s">
        <v>15</v>
      </c>
      <c r="R136" s="105"/>
      <c r="S136" s="105"/>
      <c r="T136" s="105"/>
      <c r="U136" s="105"/>
      <c r="V136" s="105"/>
      <c r="W136" s="105"/>
      <c r="X136" s="105"/>
      <c r="Y136" s="106"/>
    </row>
    <row r="137" spans="1:25" ht="15.75" thickBot="1" x14ac:dyDescent="0.25">
      <c r="A137" s="11"/>
      <c r="B137" s="18"/>
      <c r="C137" s="19" t="s">
        <v>4</v>
      </c>
      <c r="D137" s="169">
        <f>'[2]FX Hedge Request'!D129:E129</f>
        <v>0</v>
      </c>
      <c r="E137" s="169"/>
      <c r="F137" s="170"/>
      <c r="G137" s="7"/>
      <c r="H137" s="161"/>
      <c r="I137" s="164"/>
      <c r="K137" s="7"/>
      <c r="L137" s="18"/>
      <c r="M137" s="169"/>
      <c r="N137" s="170"/>
      <c r="O137" s="12"/>
      <c r="Q137" s="107"/>
      <c r="R137" s="108"/>
      <c r="S137" s="108"/>
      <c r="T137" s="108"/>
      <c r="U137" s="108"/>
      <c r="V137" s="108"/>
      <c r="W137" s="108"/>
      <c r="X137" s="108"/>
      <c r="Y137" s="109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147" t="s">
        <v>335</v>
      </c>
      <c r="C139" s="23"/>
      <c r="D139" s="149"/>
      <c r="E139" s="149"/>
      <c r="F139" s="150"/>
      <c r="O139" s="21"/>
      <c r="T139" s="24" t="s">
        <v>16</v>
      </c>
    </row>
    <row r="140" spans="1:25" x14ac:dyDescent="0.2">
      <c r="A140" s="20"/>
      <c r="B140" s="148"/>
      <c r="C140" s="25"/>
      <c r="D140" s="151"/>
      <c r="E140" s="151"/>
      <c r="F140" s="152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110" t="s">
        <v>336</v>
      </c>
      <c r="V141" s="5" t="str">
        <f>E142</f>
        <v>Buy C'cy</v>
      </c>
    </row>
    <row r="142" spans="1:25" ht="42.75" x14ac:dyDescent="0.2">
      <c r="A142" s="20" t="s">
        <v>5</v>
      </c>
      <c r="B142" s="153" t="s">
        <v>337</v>
      </c>
      <c r="C142" s="154"/>
      <c r="D142" s="111" t="s">
        <v>17</v>
      </c>
      <c r="E142" s="112" t="s">
        <v>18</v>
      </c>
      <c r="F142" s="112" t="s">
        <v>19</v>
      </c>
      <c r="G142" s="113" t="s">
        <v>20</v>
      </c>
      <c r="H142" s="111" t="s">
        <v>21</v>
      </c>
      <c r="I142" s="111" t="s">
        <v>22</v>
      </c>
      <c r="J142" s="114" t="s">
        <v>23</v>
      </c>
      <c r="L142" s="115" t="s">
        <v>24</v>
      </c>
      <c r="M142" s="114" t="s">
        <v>25</v>
      </c>
      <c r="O142" s="21"/>
      <c r="Q142" s="116" t="s">
        <v>338</v>
      </c>
      <c r="R142" s="117" t="s">
        <v>339</v>
      </c>
      <c r="S142" s="117" t="s">
        <v>340</v>
      </c>
      <c r="T142" s="117" t="s">
        <v>341</v>
      </c>
      <c r="U142" s="117" t="s">
        <v>342</v>
      </c>
      <c r="V142" s="117" t="s">
        <v>343</v>
      </c>
      <c r="W142" s="117" t="s">
        <v>344</v>
      </c>
      <c r="X142" s="117" t="s">
        <v>345</v>
      </c>
      <c r="Y142" s="118" t="s">
        <v>346</v>
      </c>
    </row>
    <row r="143" spans="1:25" x14ac:dyDescent="0.2">
      <c r="A143" s="20" t="str">
        <f t="shared" ref="A143:A170" si="0">$I$134</f>
        <v>S24</v>
      </c>
      <c r="B143" s="155"/>
      <c r="C143" s="156"/>
      <c r="D143" s="27">
        <v>45413</v>
      </c>
      <c r="E143" s="28" t="s">
        <v>26</v>
      </c>
      <c r="F143" s="29" t="s">
        <v>27</v>
      </c>
      <c r="G143" s="30">
        <f>3000000+3200000</f>
        <v>6200000</v>
      </c>
      <c r="H143" s="31">
        <f>3000000+3200000</f>
        <v>6200000</v>
      </c>
      <c r="I143" s="31"/>
      <c r="J143" s="32">
        <f>G143-H143-I143</f>
        <v>0</v>
      </c>
      <c r="L143" s="33">
        <f>H143+I143</f>
        <v>6200000</v>
      </c>
      <c r="M143" s="34">
        <f t="shared" ref="M143:M150" si="1">IF(ISERR(L143/G143),"",L143/G143)</f>
        <v>1</v>
      </c>
      <c r="O143" s="21"/>
      <c r="Q143" s="119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 t="str">
        <f t="shared" ref="S143:S155" si="4">$I$134</f>
        <v>S24</v>
      </c>
      <c r="T143" s="37" t="str">
        <f t="shared" ref="T143:T155" si="5">$D$135</f>
        <v>0002</v>
      </c>
      <c r="U143" t="s">
        <v>347</v>
      </c>
      <c r="V143" s="36" t="str">
        <f>' FX FC_AED'!E143</f>
        <v>AED</v>
      </c>
      <c r="W143" s="120">
        <f>G143</f>
        <v>6200000</v>
      </c>
      <c r="X143" s="121">
        <f>D143</f>
        <v>45413</v>
      </c>
      <c r="Y143" s="38"/>
    </row>
    <row r="144" spans="1:25" x14ac:dyDescent="0.2">
      <c r="A144" s="20" t="str">
        <f t="shared" si="0"/>
        <v>S24</v>
      </c>
      <c r="B144" s="143"/>
      <c r="C144" s="144"/>
      <c r="D144" s="27">
        <v>45444</v>
      </c>
      <c r="E144" s="28" t="s">
        <v>26</v>
      </c>
      <c r="F144" s="29" t="s">
        <v>27</v>
      </c>
      <c r="G144" s="30">
        <f>3200000-3200000</f>
        <v>0</v>
      </c>
      <c r="H144" s="31">
        <f>3200000-3200000</f>
        <v>0</v>
      </c>
      <c r="I144" s="31"/>
      <c r="J144" s="32">
        <f t="shared" ref="J144:J156" si="6">G144-H144-I144</f>
        <v>0</v>
      </c>
      <c r="L144" s="32">
        <f t="shared" ref="L144:L154" si="7">H144+I144</f>
        <v>0</v>
      </c>
      <c r="M144" s="34" t="str">
        <f t="shared" si="1"/>
        <v/>
      </c>
      <c r="O144" s="21"/>
      <c r="Q144" s="119" t="e">
        <f t="shared" si="2"/>
        <v>#N/A</v>
      </c>
      <c r="R144" s="35" t="e">
        <f t="shared" si="3"/>
        <v>#N/A</v>
      </c>
      <c r="S144" s="36" t="str">
        <f t="shared" si="4"/>
        <v>S24</v>
      </c>
      <c r="T144" s="37" t="str">
        <f t="shared" si="5"/>
        <v>0002</v>
      </c>
      <c r="U144" t="s">
        <v>347</v>
      </c>
      <c r="V144" s="36" t="str">
        <f>' FX FC_AED'!E144</f>
        <v>AED</v>
      </c>
      <c r="W144" s="120">
        <f t="shared" ref="W144:W155" si="8">G144</f>
        <v>0</v>
      </c>
      <c r="X144" s="121">
        <f t="shared" ref="X144:X155" si="9">D144</f>
        <v>45444</v>
      </c>
      <c r="Y144" s="38"/>
    </row>
    <row r="145" spans="1:25" x14ac:dyDescent="0.2">
      <c r="A145" s="20" t="str">
        <f t="shared" si="0"/>
        <v>S24</v>
      </c>
      <c r="B145" s="143"/>
      <c r="C145" s="144"/>
      <c r="D145" s="27">
        <v>45474</v>
      </c>
      <c r="E145" s="28" t="s">
        <v>26</v>
      </c>
      <c r="F145" s="29" t="s">
        <v>27</v>
      </c>
      <c r="G145" s="30">
        <v>4710000</v>
      </c>
      <c r="H145" s="31">
        <f>4710000</f>
        <v>4710000</v>
      </c>
      <c r="I145" s="31"/>
      <c r="J145" s="32">
        <f t="shared" si="6"/>
        <v>0</v>
      </c>
      <c r="L145" s="32">
        <f t="shared" si="7"/>
        <v>4710000</v>
      </c>
      <c r="M145" s="34">
        <f t="shared" si="1"/>
        <v>1</v>
      </c>
      <c r="O145" s="21"/>
      <c r="Q145" s="119" t="e">
        <f t="shared" si="2"/>
        <v>#N/A</v>
      </c>
      <c r="R145" s="35" t="e">
        <f t="shared" si="3"/>
        <v>#N/A</v>
      </c>
      <c r="S145" s="36" t="str">
        <f t="shared" si="4"/>
        <v>S24</v>
      </c>
      <c r="T145" s="37" t="str">
        <f t="shared" si="5"/>
        <v>0002</v>
      </c>
      <c r="U145" t="s">
        <v>347</v>
      </c>
      <c r="V145" s="36" t="str">
        <f>' FX FC_AED'!E145</f>
        <v>AED</v>
      </c>
      <c r="W145" s="120">
        <f t="shared" si="8"/>
        <v>4710000</v>
      </c>
      <c r="X145" s="121">
        <f t="shared" si="9"/>
        <v>45474</v>
      </c>
      <c r="Y145" s="38"/>
    </row>
    <row r="146" spans="1:25" x14ac:dyDescent="0.2">
      <c r="A146" s="20" t="str">
        <f t="shared" si="0"/>
        <v>S24</v>
      </c>
      <c r="B146" s="143"/>
      <c r="C146" s="144"/>
      <c r="D146" s="27">
        <v>45505</v>
      </c>
      <c r="E146" s="28" t="s">
        <v>26</v>
      </c>
      <c r="F146" s="29" t="s">
        <v>27</v>
      </c>
      <c r="G146" s="30">
        <v>2000000</v>
      </c>
      <c r="H146" s="31">
        <v>2000000</v>
      </c>
      <c r="I146" s="31"/>
      <c r="J146" s="32">
        <f t="shared" si="6"/>
        <v>0</v>
      </c>
      <c r="L146" s="32">
        <f t="shared" si="7"/>
        <v>2000000</v>
      </c>
      <c r="M146" s="34">
        <f t="shared" si="1"/>
        <v>1</v>
      </c>
      <c r="O146" s="21"/>
      <c r="Q146" s="119" t="e">
        <f>VLOOKUP(S146, SeasonRef, 2,0)</f>
        <v>#N/A</v>
      </c>
      <c r="R146" s="35" t="e">
        <f t="shared" si="3"/>
        <v>#N/A</v>
      </c>
      <c r="S146" s="36" t="str">
        <f t="shared" si="4"/>
        <v>S24</v>
      </c>
      <c r="T146" s="37" t="str">
        <f t="shared" si="5"/>
        <v>0002</v>
      </c>
      <c r="U146" t="s">
        <v>347</v>
      </c>
      <c r="V146" s="36" t="str">
        <f>' FX FC_AED'!E146</f>
        <v>AED</v>
      </c>
      <c r="W146" s="120">
        <f t="shared" si="8"/>
        <v>2000000</v>
      </c>
      <c r="X146" s="121">
        <f t="shared" si="9"/>
        <v>45505</v>
      </c>
      <c r="Y146" s="38"/>
    </row>
    <row r="147" spans="1:25" x14ac:dyDescent="0.2">
      <c r="A147" s="20" t="str">
        <f t="shared" si="0"/>
        <v>S24</v>
      </c>
      <c r="B147" s="143"/>
      <c r="C147" s="144"/>
      <c r="D147" s="27">
        <v>45536</v>
      </c>
      <c r="E147" s="28" t="s">
        <v>26</v>
      </c>
      <c r="F147" s="29" t="s">
        <v>27</v>
      </c>
      <c r="G147" s="30">
        <v>2750000</v>
      </c>
      <c r="H147" s="31">
        <v>2750000</v>
      </c>
      <c r="I147" s="31"/>
      <c r="J147" s="32">
        <f t="shared" si="6"/>
        <v>0</v>
      </c>
      <c r="L147" s="32">
        <f t="shared" si="7"/>
        <v>2750000</v>
      </c>
      <c r="M147" s="34">
        <f t="shared" si="1"/>
        <v>1</v>
      </c>
      <c r="O147" s="21"/>
      <c r="Q147" s="119" t="e">
        <f t="shared" si="2"/>
        <v>#N/A</v>
      </c>
      <c r="R147" s="35" t="e">
        <f t="shared" si="3"/>
        <v>#N/A</v>
      </c>
      <c r="S147" s="36" t="str">
        <f t="shared" si="4"/>
        <v>S24</v>
      </c>
      <c r="T147" s="37" t="str">
        <f t="shared" si="5"/>
        <v>0002</v>
      </c>
      <c r="U147" t="s">
        <v>347</v>
      </c>
      <c r="V147" s="36" t="str">
        <f>' FX FC_AED'!E147</f>
        <v>AED</v>
      </c>
      <c r="W147" s="120">
        <f t="shared" si="8"/>
        <v>2750000</v>
      </c>
      <c r="X147" s="121">
        <f t="shared" si="9"/>
        <v>45536</v>
      </c>
      <c r="Y147" s="38"/>
    </row>
    <row r="148" spans="1:25" x14ac:dyDescent="0.2">
      <c r="A148" s="20" t="str">
        <f t="shared" si="0"/>
        <v>S24</v>
      </c>
      <c r="B148" s="143"/>
      <c r="C148" s="144"/>
      <c r="D148" s="27">
        <v>45566</v>
      </c>
      <c r="E148" s="28" t="s">
        <v>26</v>
      </c>
      <c r="F148" s="29" t="s">
        <v>27</v>
      </c>
      <c r="G148" s="30">
        <v>3730000</v>
      </c>
      <c r="H148" s="31">
        <f>3730000</f>
        <v>3730000</v>
      </c>
      <c r="I148" s="31"/>
      <c r="J148" s="32">
        <f>G148-H148-I148</f>
        <v>0</v>
      </c>
      <c r="L148" s="32">
        <f>H148+I148</f>
        <v>3730000</v>
      </c>
      <c r="M148" s="34">
        <f t="shared" si="1"/>
        <v>1</v>
      </c>
      <c r="O148" s="21"/>
      <c r="Q148" s="119" t="e">
        <f t="shared" si="2"/>
        <v>#N/A</v>
      </c>
      <c r="R148" s="35" t="e">
        <f t="shared" si="3"/>
        <v>#N/A</v>
      </c>
      <c r="S148" s="36" t="str">
        <f t="shared" si="4"/>
        <v>S24</v>
      </c>
      <c r="T148" s="37" t="str">
        <f t="shared" si="5"/>
        <v>0002</v>
      </c>
      <c r="U148" t="s">
        <v>347</v>
      </c>
      <c r="V148" s="36" t="str">
        <f>' FX FC_AED'!E148</f>
        <v>AED</v>
      </c>
      <c r="W148" s="120">
        <f t="shared" si="8"/>
        <v>3730000</v>
      </c>
      <c r="X148" s="121">
        <f t="shared" si="9"/>
        <v>45566</v>
      </c>
      <c r="Y148" s="38"/>
    </row>
    <row r="149" spans="1:25" x14ac:dyDescent="0.2">
      <c r="A149" s="20" t="str">
        <f t="shared" si="0"/>
        <v>S24</v>
      </c>
      <c r="B149" s="143"/>
      <c r="C149" s="144"/>
      <c r="D149" s="27">
        <v>45597</v>
      </c>
      <c r="E149" s="28" t="s">
        <v>26</v>
      </c>
      <c r="F149" s="29" t="s">
        <v>27</v>
      </c>
      <c r="G149" s="30">
        <f>11410000+1500000</f>
        <v>12910000</v>
      </c>
      <c r="H149" s="31">
        <f>6000000+5410000</f>
        <v>11410000</v>
      </c>
      <c r="I149" s="31"/>
      <c r="J149" s="32">
        <f t="shared" si="6"/>
        <v>1500000</v>
      </c>
      <c r="L149" s="32">
        <f t="shared" si="7"/>
        <v>11410000</v>
      </c>
      <c r="M149" s="34">
        <f t="shared" si="1"/>
        <v>0.88381099922540662</v>
      </c>
      <c r="O149" s="21"/>
      <c r="Q149" s="119" t="e">
        <f t="shared" si="2"/>
        <v>#N/A</v>
      </c>
      <c r="R149" s="35" t="e">
        <f t="shared" si="3"/>
        <v>#N/A</v>
      </c>
      <c r="S149" s="36" t="str">
        <f t="shared" si="4"/>
        <v>S24</v>
      </c>
      <c r="T149" s="37" t="str">
        <f t="shared" si="5"/>
        <v>0002</v>
      </c>
      <c r="U149" t="s">
        <v>347</v>
      </c>
      <c r="V149" s="36" t="str">
        <f>' FX FC_AED'!E149</f>
        <v>AED</v>
      </c>
      <c r="W149" s="120">
        <f t="shared" si="8"/>
        <v>12910000</v>
      </c>
      <c r="X149" s="121">
        <f t="shared" si="9"/>
        <v>45597</v>
      </c>
      <c r="Y149" s="38"/>
    </row>
    <row r="150" spans="1:25" x14ac:dyDescent="0.2">
      <c r="A150" s="20" t="str">
        <f t="shared" si="0"/>
        <v>S24</v>
      </c>
      <c r="B150" s="143"/>
      <c r="C150" s="144"/>
      <c r="D150" s="27">
        <v>45627</v>
      </c>
      <c r="E150" s="28" t="s">
        <v>26</v>
      </c>
      <c r="F150" s="29" t="s">
        <v>27</v>
      </c>
      <c r="G150" s="30">
        <f>10200000+1683000</f>
        <v>11883000</v>
      </c>
      <c r="H150" s="31">
        <f>2000000+1900000+4400000+2874000</f>
        <v>11174000</v>
      </c>
      <c r="I150" s="31"/>
      <c r="J150" s="32">
        <f t="shared" si="6"/>
        <v>709000</v>
      </c>
      <c r="L150" s="32">
        <f t="shared" si="7"/>
        <v>11174000</v>
      </c>
      <c r="M150" s="34">
        <f t="shared" si="1"/>
        <v>0.94033493225616427</v>
      </c>
      <c r="O150" s="21"/>
      <c r="Q150" s="119" t="e">
        <f t="shared" si="2"/>
        <v>#N/A</v>
      </c>
      <c r="R150" s="35" t="e">
        <f t="shared" si="3"/>
        <v>#N/A</v>
      </c>
      <c r="S150" s="36" t="str">
        <f t="shared" si="4"/>
        <v>S24</v>
      </c>
      <c r="T150" s="37" t="str">
        <f t="shared" si="5"/>
        <v>0002</v>
      </c>
      <c r="U150" t="s">
        <v>347</v>
      </c>
      <c r="V150" s="36" t="str">
        <f>' FX FC_AED'!E150</f>
        <v>AED</v>
      </c>
      <c r="W150" s="120">
        <f t="shared" si="8"/>
        <v>11883000</v>
      </c>
      <c r="X150" s="121">
        <f t="shared" si="9"/>
        <v>45627</v>
      </c>
      <c r="Y150" s="38"/>
    </row>
    <row r="151" spans="1:25" x14ac:dyDescent="0.2">
      <c r="A151" s="20" t="str">
        <f t="shared" si="0"/>
        <v>S24</v>
      </c>
      <c r="B151" s="143"/>
      <c r="C151" s="144"/>
      <c r="D151" s="27">
        <v>45658</v>
      </c>
      <c r="E151" s="28" t="s">
        <v>26</v>
      </c>
      <c r="F151" s="29" t="s">
        <v>27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119" t="e">
        <f t="shared" si="2"/>
        <v>#N/A</v>
      </c>
      <c r="R151" s="35" t="e">
        <f t="shared" si="3"/>
        <v>#N/A</v>
      </c>
      <c r="S151" s="36" t="str">
        <f t="shared" si="4"/>
        <v>S24</v>
      </c>
      <c r="T151" s="37" t="str">
        <f t="shared" si="5"/>
        <v>0002</v>
      </c>
      <c r="U151" t="s">
        <v>347</v>
      </c>
      <c r="V151" s="36" t="str">
        <f>' FX FC_AED'!E151</f>
        <v>AED</v>
      </c>
      <c r="W151" s="120">
        <f t="shared" si="8"/>
        <v>0</v>
      </c>
      <c r="X151" s="121">
        <f t="shared" si="9"/>
        <v>45658</v>
      </c>
      <c r="Y151" s="38"/>
    </row>
    <row r="152" spans="1:25" x14ac:dyDescent="0.2">
      <c r="A152" s="20" t="str">
        <f t="shared" si="0"/>
        <v>S24</v>
      </c>
      <c r="B152" s="143"/>
      <c r="C152" s="144"/>
      <c r="D152" s="27">
        <v>45689</v>
      </c>
      <c r="E152" s="28" t="s">
        <v>26</v>
      </c>
      <c r="F152" s="29" t="s">
        <v>27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119" t="e">
        <f t="shared" si="2"/>
        <v>#N/A</v>
      </c>
      <c r="R152" s="35" t="e">
        <f t="shared" si="3"/>
        <v>#N/A</v>
      </c>
      <c r="S152" s="36" t="str">
        <f t="shared" si="4"/>
        <v>S24</v>
      </c>
      <c r="T152" s="37" t="str">
        <f t="shared" si="5"/>
        <v>0002</v>
      </c>
      <c r="U152" t="s">
        <v>347</v>
      </c>
      <c r="V152" s="36" t="str">
        <f>' FX FC_AED'!E152</f>
        <v>AED</v>
      </c>
      <c r="W152" s="120">
        <f t="shared" si="8"/>
        <v>0</v>
      </c>
      <c r="X152" s="121">
        <f t="shared" si="9"/>
        <v>45689</v>
      </c>
      <c r="Y152" s="38"/>
    </row>
    <row r="153" spans="1:25" x14ac:dyDescent="0.2">
      <c r="A153" s="20" t="str">
        <f t="shared" si="0"/>
        <v>S24</v>
      </c>
      <c r="B153" s="143"/>
      <c r="C153" s="144"/>
      <c r="D153" s="27">
        <v>45717</v>
      </c>
      <c r="E153" s="28" t="s">
        <v>26</v>
      </c>
      <c r="F153" s="29" t="s">
        <v>27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119" t="e">
        <f t="shared" si="2"/>
        <v>#N/A</v>
      </c>
      <c r="R153" s="35" t="e">
        <f t="shared" si="3"/>
        <v>#N/A</v>
      </c>
      <c r="S153" s="36" t="str">
        <f t="shared" si="4"/>
        <v>S24</v>
      </c>
      <c r="T153" s="37" t="str">
        <f t="shared" si="5"/>
        <v>0002</v>
      </c>
      <c r="U153" t="s">
        <v>347</v>
      </c>
      <c r="V153" s="36" t="str">
        <f>' FX FC_AED'!E153</f>
        <v>AED</v>
      </c>
      <c r="W153" s="120">
        <f t="shared" si="8"/>
        <v>0</v>
      </c>
      <c r="X153" s="121">
        <f t="shared" si="9"/>
        <v>45717</v>
      </c>
      <c r="Y153" s="38"/>
    </row>
    <row r="154" spans="1:25" x14ac:dyDescent="0.2">
      <c r="A154" s="20" t="str">
        <f t="shared" si="0"/>
        <v>S24</v>
      </c>
      <c r="B154" s="143"/>
      <c r="C154" s="144"/>
      <c r="D154" s="27">
        <v>45748</v>
      </c>
      <c r="E154" s="28" t="s">
        <v>26</v>
      </c>
      <c r="F154" s="29" t="s">
        <v>27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119" t="e">
        <f t="shared" si="2"/>
        <v>#N/A</v>
      </c>
      <c r="R154" s="35" t="e">
        <f t="shared" si="3"/>
        <v>#N/A</v>
      </c>
      <c r="S154" s="36" t="str">
        <f t="shared" si="4"/>
        <v>S24</v>
      </c>
      <c r="T154" s="37" t="str">
        <f t="shared" si="5"/>
        <v>0002</v>
      </c>
      <c r="U154" t="s">
        <v>347</v>
      </c>
      <c r="V154" s="36" t="str">
        <f>' FX FC_AED'!E154</f>
        <v>AED</v>
      </c>
      <c r="W154" s="120">
        <f t="shared" si="8"/>
        <v>0</v>
      </c>
      <c r="X154" s="121">
        <f t="shared" si="9"/>
        <v>45748</v>
      </c>
      <c r="Y154" s="38"/>
    </row>
    <row r="155" spans="1:25" x14ac:dyDescent="0.2">
      <c r="A155" s="20" t="str">
        <f t="shared" si="0"/>
        <v>S24</v>
      </c>
      <c r="B155" s="143"/>
      <c r="C155" s="144"/>
      <c r="D155" s="27">
        <v>45778</v>
      </c>
      <c r="E155" s="28" t="s">
        <v>26</v>
      </c>
      <c r="F155" s="29" t="s">
        <v>27</v>
      </c>
      <c r="G155" s="30"/>
      <c r="H155" s="31">
        <v>0</v>
      </c>
      <c r="I155" s="31"/>
      <c r="J155" s="32"/>
      <c r="L155" s="32"/>
      <c r="M155" s="34"/>
      <c r="O155" s="21"/>
      <c r="Q155" s="119" t="e">
        <f t="shared" ref="Q155" si="11">VLOOKUP(S155, SeasonRef, 2,0)</f>
        <v>#N/A</v>
      </c>
      <c r="R155" s="35" t="e">
        <f t="shared" ref="R155" si="12">VLOOKUP(S155, SeasonRef, 3,0)</f>
        <v>#N/A</v>
      </c>
      <c r="S155" s="36" t="str">
        <f t="shared" si="4"/>
        <v>S24</v>
      </c>
      <c r="T155" s="37" t="str">
        <f t="shared" si="5"/>
        <v>0002</v>
      </c>
      <c r="U155" t="s">
        <v>347</v>
      </c>
      <c r="V155" s="36" t="str">
        <f>' FX FC_AED'!E155</f>
        <v>AED</v>
      </c>
      <c r="W155" s="120">
        <f t="shared" si="8"/>
        <v>0</v>
      </c>
      <c r="X155" s="121">
        <f t="shared" si="9"/>
        <v>45778</v>
      </c>
      <c r="Y155" s="38"/>
    </row>
    <row r="156" spans="1:25" x14ac:dyDescent="0.2">
      <c r="A156" s="20" t="str">
        <f t="shared" si="0"/>
        <v>S24</v>
      </c>
      <c r="B156" s="145"/>
      <c r="C156" s="146"/>
      <c r="D156" s="39"/>
      <c r="E156" s="40"/>
      <c r="F156" s="40"/>
      <c r="G156" s="41">
        <f>SUM(G143:G155)</f>
        <v>44183000</v>
      </c>
      <c r="H156" s="41">
        <f>SUM(H143:H155)</f>
        <v>41974000</v>
      </c>
      <c r="I156" s="41">
        <f>SUM(I143:I155)</f>
        <v>0</v>
      </c>
      <c r="J156" s="41">
        <f t="shared" si="6"/>
        <v>2209000</v>
      </c>
      <c r="L156" s="41">
        <f>SUM(L143:L155)</f>
        <v>41974000</v>
      </c>
      <c r="M156" s="42">
        <f>L156/G156</f>
        <v>0.95000339497091646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 t="str">
        <f t="shared" si="0"/>
        <v>S24</v>
      </c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 t="str">
        <f t="shared" si="0"/>
        <v>S24</v>
      </c>
      <c r="B158" s="52" t="s">
        <v>28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20" t="str">
        <f t="shared" si="0"/>
        <v>S24</v>
      </c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0" spans="1:25" x14ac:dyDescent="0.2">
      <c r="A160" s="20" t="str">
        <f t="shared" si="0"/>
        <v>S24</v>
      </c>
    </row>
    <row r="161" spans="1:1" x14ac:dyDescent="0.2">
      <c r="A161" s="20" t="str">
        <f t="shared" si="0"/>
        <v>S24</v>
      </c>
    </row>
    <row r="162" spans="1:1" x14ac:dyDescent="0.2">
      <c r="A162" s="20" t="str">
        <f t="shared" si="0"/>
        <v>S24</v>
      </c>
    </row>
    <row r="163" spans="1:1" x14ac:dyDescent="0.2">
      <c r="A163" s="20" t="str">
        <f t="shared" si="0"/>
        <v>S24</v>
      </c>
    </row>
    <row r="164" spans="1:1" x14ac:dyDescent="0.2">
      <c r="A164" s="20" t="str">
        <f t="shared" si="0"/>
        <v>S24</v>
      </c>
    </row>
    <row r="165" spans="1:1" x14ac:dyDescent="0.2">
      <c r="A165" s="20" t="str">
        <f t="shared" si="0"/>
        <v>S24</v>
      </c>
    </row>
    <row r="166" spans="1:1" x14ac:dyDescent="0.2">
      <c r="A166" s="20" t="str">
        <f t="shared" si="0"/>
        <v>S24</v>
      </c>
    </row>
    <row r="167" spans="1:1" x14ac:dyDescent="0.2">
      <c r="A167" s="20" t="str">
        <f t="shared" si="0"/>
        <v>S24</v>
      </c>
    </row>
    <row r="168" spans="1:1" x14ac:dyDescent="0.2">
      <c r="A168" s="20" t="str">
        <f t="shared" si="0"/>
        <v>S24</v>
      </c>
    </row>
    <row r="169" spans="1:1" x14ac:dyDescent="0.2">
      <c r="A169" s="20" t="str">
        <f t="shared" si="0"/>
        <v>S24</v>
      </c>
    </row>
    <row r="170" spans="1:1" x14ac:dyDescent="0.2">
      <c r="A170" s="20" t="str">
        <f t="shared" si="0"/>
        <v>S24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conditionalFormatting sqref="M143">
    <cfRule type="expression" dxfId="8" priority="1">
      <formula>$J143&lt;0</formula>
    </cfRule>
  </conditionalFormatting>
  <conditionalFormatting sqref="T140">
    <cfRule type="cellIs" dxfId="7" priority="2" operator="equal">
      <formula>"NO"</formula>
    </cfRule>
    <cfRule type="cellIs" dxfId="6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H170"/>
  <sheetViews>
    <sheetView showGridLines="0" tabSelected="1" topLeftCell="A133" zoomScale="80" zoomScaleNormal="80" workbookViewId="0">
      <selection activeCell="D134" sqref="D134:F134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7</v>
      </c>
      <c r="AB1"/>
      <c r="AC1" s="2" t="s">
        <v>305</v>
      </c>
      <c r="AD1" s="2" t="s">
        <v>304</v>
      </c>
      <c r="AF1" t="s">
        <v>307</v>
      </c>
      <c r="AG1" t="s">
        <v>308</v>
      </c>
      <c r="AH1" t="s">
        <v>309</v>
      </c>
    </row>
    <row r="2" spans="27:34" hidden="1" x14ac:dyDescent="0.2">
      <c r="AA2" s="3" t="s">
        <v>298</v>
      </c>
      <c r="AB2"/>
      <c r="AC2" t="s">
        <v>302</v>
      </c>
      <c r="AD2" s="1" t="s">
        <v>301</v>
      </c>
      <c r="AF2" t="s">
        <v>298</v>
      </c>
      <c r="AG2" t="s">
        <v>310</v>
      </c>
      <c r="AH2" t="s">
        <v>311</v>
      </c>
    </row>
    <row r="3" spans="27:34" hidden="1" x14ac:dyDescent="0.2">
      <c r="AA3" s="3" t="s">
        <v>8</v>
      </c>
      <c r="AB3"/>
      <c r="AC3" t="s">
        <v>312</v>
      </c>
      <c r="AD3" s="1" t="s">
        <v>313</v>
      </c>
      <c r="AF3" t="s">
        <v>8</v>
      </c>
      <c r="AG3" t="s">
        <v>310</v>
      </c>
      <c r="AH3" t="s">
        <v>314</v>
      </c>
    </row>
    <row r="4" spans="27:34" hidden="1" x14ac:dyDescent="0.2">
      <c r="AA4" s="3" t="s">
        <v>290</v>
      </c>
      <c r="AB4"/>
      <c r="AC4" t="s">
        <v>315</v>
      </c>
      <c r="AD4" s="1" t="s">
        <v>316</v>
      </c>
      <c r="AF4" t="s">
        <v>290</v>
      </c>
      <c r="AG4" t="s">
        <v>310</v>
      </c>
      <c r="AH4" t="s">
        <v>311</v>
      </c>
    </row>
    <row r="5" spans="27:34" hidden="1" x14ac:dyDescent="0.2">
      <c r="AA5" s="3" t="s">
        <v>9</v>
      </c>
      <c r="AB5"/>
      <c r="AC5" t="s">
        <v>317</v>
      </c>
      <c r="AD5" s="1" t="s">
        <v>318</v>
      </c>
      <c r="AF5" t="s">
        <v>9</v>
      </c>
      <c r="AG5" t="s">
        <v>319</v>
      </c>
      <c r="AH5" t="s">
        <v>314</v>
      </c>
    </row>
    <row r="6" spans="27:34" hidden="1" x14ac:dyDescent="0.2">
      <c r="AA6" s="3" t="s">
        <v>34</v>
      </c>
      <c r="AB6"/>
      <c r="AC6" t="s">
        <v>297</v>
      </c>
      <c r="AD6" s="1" t="s">
        <v>296</v>
      </c>
      <c r="AF6" t="s">
        <v>34</v>
      </c>
      <c r="AG6" t="s">
        <v>319</v>
      </c>
      <c r="AH6" t="s">
        <v>311</v>
      </c>
    </row>
    <row r="7" spans="27:34" hidden="1" x14ac:dyDescent="0.2">
      <c r="AA7" s="3" t="s">
        <v>277</v>
      </c>
      <c r="AB7"/>
      <c r="AC7" t="s">
        <v>293</v>
      </c>
      <c r="AD7" s="1" t="s">
        <v>185</v>
      </c>
      <c r="AF7" t="s">
        <v>277</v>
      </c>
      <c r="AG7" t="s">
        <v>320</v>
      </c>
      <c r="AH7" t="s">
        <v>314</v>
      </c>
    </row>
    <row r="8" spans="27:34" hidden="1" x14ac:dyDescent="0.2">
      <c r="AA8" s="3" t="s">
        <v>272</v>
      </c>
      <c r="AB8"/>
      <c r="AC8" t="s">
        <v>289</v>
      </c>
      <c r="AD8" s="1" t="s">
        <v>288</v>
      </c>
      <c r="AF8" t="s">
        <v>272</v>
      </c>
      <c r="AG8" t="s">
        <v>320</v>
      </c>
      <c r="AH8" t="s">
        <v>311</v>
      </c>
    </row>
    <row r="9" spans="27:34" hidden="1" x14ac:dyDescent="0.2">
      <c r="AA9" s="3" t="s">
        <v>321</v>
      </c>
      <c r="AB9"/>
      <c r="AC9" t="s">
        <v>285</v>
      </c>
      <c r="AD9" s="1" t="s">
        <v>284</v>
      </c>
      <c r="AF9" t="s">
        <v>269</v>
      </c>
      <c r="AG9" t="s">
        <v>322</v>
      </c>
      <c r="AH9" t="s">
        <v>314</v>
      </c>
    </row>
    <row r="10" spans="27:34" hidden="1" x14ac:dyDescent="0.2">
      <c r="AA10" s="3" t="s">
        <v>265</v>
      </c>
      <c r="AB10"/>
      <c r="AC10" t="s">
        <v>281</v>
      </c>
      <c r="AD10" s="1" t="s">
        <v>280</v>
      </c>
    </row>
    <row r="11" spans="27:34" hidden="1" x14ac:dyDescent="0.2">
      <c r="AA11" s="3" t="s">
        <v>261</v>
      </c>
      <c r="AB11"/>
      <c r="AC11" t="s">
        <v>276</v>
      </c>
      <c r="AD11" s="1" t="s">
        <v>275</v>
      </c>
    </row>
    <row r="12" spans="27:34" hidden="1" x14ac:dyDescent="0.2">
      <c r="AA12" s="3" t="s">
        <v>257</v>
      </c>
      <c r="AB12"/>
      <c r="AC12" t="s">
        <v>271</v>
      </c>
      <c r="AD12" s="1" t="s">
        <v>270</v>
      </c>
    </row>
    <row r="13" spans="27:34" hidden="1" x14ac:dyDescent="0.2">
      <c r="AA13" s="3" t="s">
        <v>253</v>
      </c>
      <c r="AB13"/>
      <c r="AC13" t="s">
        <v>323</v>
      </c>
      <c r="AD13" s="1" t="s">
        <v>324</v>
      </c>
    </row>
    <row r="14" spans="27:34" hidden="1" x14ac:dyDescent="0.2">
      <c r="AA14" s="3"/>
      <c r="AB14"/>
      <c r="AC14" t="s">
        <v>325</v>
      </c>
      <c r="AD14" s="1" t="s">
        <v>326</v>
      </c>
    </row>
    <row r="15" spans="27:34" hidden="1" x14ac:dyDescent="0.2">
      <c r="AA15" s="3"/>
      <c r="AB15"/>
      <c r="AC15" t="s">
        <v>268</v>
      </c>
      <c r="AD15" s="1" t="s">
        <v>267</v>
      </c>
    </row>
    <row r="16" spans="27:34" hidden="1" x14ac:dyDescent="0.2">
      <c r="AA16" s="3"/>
      <c r="AB16"/>
      <c r="AC16" t="s">
        <v>327</v>
      </c>
      <c r="AD16" s="1" t="s">
        <v>328</v>
      </c>
    </row>
    <row r="17" spans="27:30" hidden="1" x14ac:dyDescent="0.2">
      <c r="AA17" s="3"/>
      <c r="AB17"/>
      <c r="AC17" t="s">
        <v>264</v>
      </c>
      <c r="AD17" s="1" t="s">
        <v>263</v>
      </c>
    </row>
    <row r="18" spans="27:30" hidden="1" x14ac:dyDescent="0.2">
      <c r="AA18" s="3"/>
      <c r="AB18"/>
      <c r="AC18" t="s">
        <v>260</v>
      </c>
      <c r="AD18" s="1" t="s">
        <v>259</v>
      </c>
    </row>
    <row r="19" spans="27:30" hidden="1" x14ac:dyDescent="0.2">
      <c r="AA19" s="3"/>
      <c r="AB19"/>
      <c r="AC19" t="s">
        <v>256</v>
      </c>
      <c r="AD19" s="1" t="s">
        <v>255</v>
      </c>
    </row>
    <row r="20" spans="27:30" hidden="1" x14ac:dyDescent="0.2">
      <c r="AA20" s="3"/>
      <c r="AB20"/>
      <c r="AC20" t="s">
        <v>252</v>
      </c>
      <c r="AD20" s="1" t="s">
        <v>251</v>
      </c>
    </row>
    <row r="21" spans="27:30" hidden="1" x14ac:dyDescent="0.2">
      <c r="AA21" s="3"/>
      <c r="AB21"/>
      <c r="AC21" t="s">
        <v>250</v>
      </c>
      <c r="AD21" s="1" t="s">
        <v>249</v>
      </c>
    </row>
    <row r="22" spans="27:30" hidden="1" x14ac:dyDescent="0.2">
      <c r="AA22" s="3"/>
      <c r="AB22"/>
      <c r="AC22" t="s">
        <v>248</v>
      </c>
      <c r="AD22" s="1" t="s">
        <v>247</v>
      </c>
    </row>
    <row r="23" spans="27:30" hidden="1" x14ac:dyDescent="0.2">
      <c r="AA23" s="3"/>
      <c r="AB23"/>
      <c r="AC23" t="s">
        <v>246</v>
      </c>
      <c r="AD23" s="1" t="s">
        <v>245</v>
      </c>
    </row>
    <row r="24" spans="27:30" hidden="1" x14ac:dyDescent="0.2">
      <c r="AA24" s="3"/>
      <c r="AB24"/>
      <c r="AC24" t="s">
        <v>244</v>
      </c>
      <c r="AD24" s="1" t="s">
        <v>243</v>
      </c>
    </row>
    <row r="25" spans="27:30" hidden="1" x14ac:dyDescent="0.2">
      <c r="AB25"/>
      <c r="AC25" t="s">
        <v>242</v>
      </c>
      <c r="AD25" s="1" t="s">
        <v>241</v>
      </c>
    </row>
    <row r="26" spans="27:30" hidden="1" x14ac:dyDescent="0.2">
      <c r="AA26"/>
      <c r="AB26"/>
      <c r="AC26" t="s">
        <v>0</v>
      </c>
      <c r="AD26" s="1" t="s">
        <v>240</v>
      </c>
    </row>
    <row r="27" spans="27:30" hidden="1" x14ac:dyDescent="0.2">
      <c r="AA27"/>
      <c r="AB27"/>
      <c r="AC27" t="s">
        <v>329</v>
      </c>
      <c r="AD27" s="1" t="s">
        <v>330</v>
      </c>
    </row>
    <row r="28" spans="27:30" hidden="1" x14ac:dyDescent="0.2">
      <c r="AA28"/>
      <c r="AB28"/>
      <c r="AC28" t="s">
        <v>239</v>
      </c>
      <c r="AD28" s="1" t="s">
        <v>238</v>
      </c>
    </row>
    <row r="29" spans="27:30" hidden="1" x14ac:dyDescent="0.2">
      <c r="AA29"/>
      <c r="AB29"/>
      <c r="AC29" t="s">
        <v>237</v>
      </c>
      <c r="AD29" s="1" t="s">
        <v>236</v>
      </c>
    </row>
    <row r="30" spans="27:30" hidden="1" x14ac:dyDescent="0.2">
      <c r="AA30"/>
      <c r="AB30"/>
      <c r="AC30" t="s">
        <v>235</v>
      </c>
      <c r="AD30" s="1" t="s">
        <v>234</v>
      </c>
    </row>
    <row r="31" spans="27:30" hidden="1" x14ac:dyDescent="0.2">
      <c r="AA31"/>
      <c r="AB31"/>
      <c r="AC31" t="s">
        <v>233</v>
      </c>
      <c r="AD31" s="1" t="s">
        <v>232</v>
      </c>
    </row>
    <row r="32" spans="27:30" hidden="1" x14ac:dyDescent="0.2">
      <c r="AA32"/>
      <c r="AB32"/>
      <c r="AC32" t="s">
        <v>231</v>
      </c>
      <c r="AD32" s="1" t="s">
        <v>230</v>
      </c>
    </row>
    <row r="33" spans="27:30" hidden="1" x14ac:dyDescent="0.2">
      <c r="AA33"/>
      <c r="AB33"/>
      <c r="AC33" t="s">
        <v>229</v>
      </c>
      <c r="AD33" s="1" t="s">
        <v>228</v>
      </c>
    </row>
    <row r="34" spans="27:30" hidden="1" x14ac:dyDescent="0.2">
      <c r="AA34"/>
      <c r="AB34"/>
      <c r="AC34" t="s">
        <v>227</v>
      </c>
      <c r="AD34" s="1" t="s">
        <v>226</v>
      </c>
    </row>
    <row r="35" spans="27:30" hidden="1" x14ac:dyDescent="0.2">
      <c r="AA35"/>
      <c r="AB35"/>
      <c r="AC35" t="s">
        <v>225</v>
      </c>
      <c r="AD35" s="1" t="s">
        <v>224</v>
      </c>
    </row>
    <row r="36" spans="27:30" hidden="1" x14ac:dyDescent="0.2">
      <c r="AA36"/>
      <c r="AB36"/>
      <c r="AC36" t="s">
        <v>223</v>
      </c>
      <c r="AD36" s="1" t="s">
        <v>222</v>
      </c>
    </row>
    <row r="37" spans="27:30" hidden="1" x14ac:dyDescent="0.2">
      <c r="AA37"/>
      <c r="AB37"/>
      <c r="AC37" t="s">
        <v>221</v>
      </c>
      <c r="AD37" s="1" t="s">
        <v>220</v>
      </c>
    </row>
    <row r="38" spans="27:30" hidden="1" x14ac:dyDescent="0.2">
      <c r="AA38"/>
      <c r="AB38"/>
      <c r="AC38" t="s">
        <v>219</v>
      </c>
      <c r="AD38" s="1" t="s">
        <v>218</v>
      </c>
    </row>
    <row r="39" spans="27:30" hidden="1" x14ac:dyDescent="0.2">
      <c r="AA39"/>
      <c r="AB39"/>
      <c r="AC39" s="1" t="s">
        <v>217</v>
      </c>
      <c r="AD39" s="1" t="s">
        <v>216</v>
      </c>
    </row>
    <row r="40" spans="27:30" hidden="1" x14ac:dyDescent="0.2">
      <c r="AA40"/>
      <c r="AB40"/>
      <c r="AC40" t="s">
        <v>215</v>
      </c>
      <c r="AD40" s="1" t="s">
        <v>214</v>
      </c>
    </row>
    <row r="41" spans="27:30" hidden="1" x14ac:dyDescent="0.2">
      <c r="AA41"/>
      <c r="AB41"/>
      <c r="AC41" t="s">
        <v>213</v>
      </c>
      <c r="AD41" s="1" t="s">
        <v>212</v>
      </c>
    </row>
    <row r="42" spans="27:30" hidden="1" x14ac:dyDescent="0.2">
      <c r="AA42"/>
      <c r="AB42"/>
      <c r="AC42" t="s">
        <v>211</v>
      </c>
      <c r="AD42" s="1" t="s">
        <v>210</v>
      </c>
    </row>
    <row r="43" spans="27:30" hidden="1" x14ac:dyDescent="0.2">
      <c r="AA43"/>
      <c r="AB43"/>
      <c r="AC43" t="s">
        <v>209</v>
      </c>
      <c r="AD43" s="1" t="s">
        <v>208</v>
      </c>
    </row>
    <row r="44" spans="27:30" hidden="1" x14ac:dyDescent="0.2">
      <c r="AA44"/>
      <c r="AB44"/>
      <c r="AC44" t="s">
        <v>207</v>
      </c>
      <c r="AD44" s="1" t="s">
        <v>206</v>
      </c>
    </row>
    <row r="45" spans="27:30" hidden="1" x14ac:dyDescent="0.2">
      <c r="AA45"/>
      <c r="AB45"/>
      <c r="AC45" t="s">
        <v>205</v>
      </c>
      <c r="AD45" s="1" t="s">
        <v>204</v>
      </c>
    </row>
    <row r="46" spans="27:30" hidden="1" x14ac:dyDescent="0.2">
      <c r="AA46"/>
      <c r="AB46"/>
      <c r="AC46" t="s">
        <v>203</v>
      </c>
      <c r="AD46" s="1" t="s">
        <v>202</v>
      </c>
    </row>
    <row r="47" spans="27:30" hidden="1" x14ac:dyDescent="0.2">
      <c r="AA47"/>
      <c r="AB47"/>
      <c r="AC47" t="s">
        <v>201</v>
      </c>
      <c r="AD47" s="1" t="s">
        <v>200</v>
      </c>
    </row>
    <row r="48" spans="27:30" hidden="1" x14ac:dyDescent="0.2">
      <c r="AA48"/>
      <c r="AB48"/>
      <c r="AC48" t="s">
        <v>199</v>
      </c>
      <c r="AD48" s="1" t="s">
        <v>198</v>
      </c>
    </row>
    <row r="49" spans="27:30" hidden="1" x14ac:dyDescent="0.2">
      <c r="AA49"/>
      <c r="AB49"/>
      <c r="AC49" t="s">
        <v>197</v>
      </c>
      <c r="AD49" s="1" t="s">
        <v>196</v>
      </c>
    </row>
    <row r="50" spans="27:30" hidden="1" x14ac:dyDescent="0.2">
      <c r="AA50"/>
      <c r="AB50"/>
      <c r="AC50" t="s">
        <v>194</v>
      </c>
      <c r="AD50" s="1" t="s">
        <v>195</v>
      </c>
    </row>
    <row r="51" spans="27:30" hidden="1" x14ac:dyDescent="0.2">
      <c r="AA51"/>
      <c r="AB51"/>
      <c r="AC51" t="s">
        <v>194</v>
      </c>
      <c r="AD51" s="1" t="s">
        <v>193</v>
      </c>
    </row>
    <row r="52" spans="27:30" hidden="1" x14ac:dyDescent="0.2">
      <c r="AA52"/>
      <c r="AB52"/>
      <c r="AC52" t="s">
        <v>192</v>
      </c>
      <c r="AD52" s="1" t="s">
        <v>191</v>
      </c>
    </row>
    <row r="53" spans="27:30" hidden="1" x14ac:dyDescent="0.2">
      <c r="AA53"/>
      <c r="AB53"/>
      <c r="AC53" t="s">
        <v>190</v>
      </c>
      <c r="AD53" s="1" t="s">
        <v>189</v>
      </c>
    </row>
    <row r="54" spans="27:30" hidden="1" x14ac:dyDescent="0.2">
      <c r="AA54"/>
      <c r="AB54"/>
      <c r="AC54" t="s">
        <v>188</v>
      </c>
      <c r="AD54" s="1" t="s">
        <v>187</v>
      </c>
    </row>
    <row r="55" spans="27:30" hidden="1" x14ac:dyDescent="0.2">
      <c r="AA55"/>
      <c r="AB55"/>
      <c r="AC55" t="s">
        <v>186</v>
      </c>
      <c r="AD55" s="1" t="s">
        <v>185</v>
      </c>
    </row>
    <row r="56" spans="27:30" hidden="1" x14ac:dyDescent="0.2">
      <c r="AA56"/>
      <c r="AB56"/>
      <c r="AC56" t="s">
        <v>184</v>
      </c>
      <c r="AD56" s="1" t="s">
        <v>183</v>
      </c>
    </row>
    <row r="57" spans="27:30" hidden="1" x14ac:dyDescent="0.2">
      <c r="AA57"/>
      <c r="AB57"/>
      <c r="AC57" t="s">
        <v>182</v>
      </c>
      <c r="AD57" s="1" t="s">
        <v>181</v>
      </c>
    </row>
    <row r="58" spans="27:30" hidden="1" x14ac:dyDescent="0.2">
      <c r="AA58"/>
      <c r="AB58"/>
      <c r="AC58" t="s">
        <v>180</v>
      </c>
      <c r="AD58" s="1" t="s">
        <v>179</v>
      </c>
    </row>
    <row r="59" spans="27:30" hidden="1" x14ac:dyDescent="0.2">
      <c r="AA59"/>
      <c r="AB59"/>
      <c r="AC59" t="s">
        <v>178</v>
      </c>
      <c r="AD59" s="1" t="s">
        <v>177</v>
      </c>
    </row>
    <row r="60" spans="27:30" hidden="1" x14ac:dyDescent="0.2">
      <c r="AA60"/>
      <c r="AB60"/>
      <c r="AC60" s="96" t="s">
        <v>176</v>
      </c>
      <c r="AD60" s="1" t="s">
        <v>175</v>
      </c>
    </row>
    <row r="61" spans="27:30" hidden="1" x14ac:dyDescent="0.2">
      <c r="AA61"/>
      <c r="AB61"/>
      <c r="AC61" s="58" t="s">
        <v>174</v>
      </c>
      <c r="AD61" s="1" t="s">
        <v>173</v>
      </c>
    </row>
    <row r="62" spans="27:30" hidden="1" x14ac:dyDescent="0.2">
      <c r="AA62"/>
      <c r="AB62"/>
      <c r="AC62" s="58" t="s">
        <v>172</v>
      </c>
      <c r="AD62" s="1" t="s">
        <v>171</v>
      </c>
    </row>
    <row r="63" spans="27:30" hidden="1" x14ac:dyDescent="0.2">
      <c r="AA63"/>
      <c r="AC63" s="58" t="s">
        <v>170</v>
      </c>
      <c r="AD63" s="1" t="s">
        <v>169</v>
      </c>
    </row>
    <row r="64" spans="27:30" hidden="1" x14ac:dyDescent="0.2">
      <c r="AA64"/>
      <c r="AC64" s="58" t="s">
        <v>168</v>
      </c>
      <c r="AD64" s="1" t="s">
        <v>167</v>
      </c>
    </row>
    <row r="65" spans="27:30" hidden="1" x14ac:dyDescent="0.2">
      <c r="AA65"/>
      <c r="AC65" s="58" t="s">
        <v>166</v>
      </c>
      <c r="AD65" s="58" t="s">
        <v>165</v>
      </c>
    </row>
    <row r="66" spans="27:30" hidden="1" x14ac:dyDescent="0.2">
      <c r="AA66"/>
      <c r="AC66" s="58" t="s">
        <v>164</v>
      </c>
      <c r="AD66" s="58" t="s">
        <v>163</v>
      </c>
    </row>
    <row r="67" spans="27:30" hidden="1" x14ac:dyDescent="0.2">
      <c r="AC67" s="58" t="s">
        <v>162</v>
      </c>
      <c r="AD67" s="58" t="s">
        <v>161</v>
      </c>
    </row>
    <row r="68" spans="27:30" hidden="1" x14ac:dyDescent="0.2">
      <c r="AC68" s="58" t="s">
        <v>160</v>
      </c>
      <c r="AD68" s="58" t="s">
        <v>159</v>
      </c>
    </row>
    <row r="69" spans="27:30" hidden="1" x14ac:dyDescent="0.2">
      <c r="AC69" s="58" t="s">
        <v>158</v>
      </c>
      <c r="AD69" s="58" t="s">
        <v>157</v>
      </c>
    </row>
    <row r="70" spans="27:30" hidden="1" x14ac:dyDescent="0.2">
      <c r="AC70" s="58" t="s">
        <v>156</v>
      </c>
      <c r="AD70" s="58" t="s">
        <v>155</v>
      </c>
    </row>
    <row r="71" spans="27:30" hidden="1" x14ac:dyDescent="0.2">
      <c r="AC71" s="58" t="s">
        <v>154</v>
      </c>
      <c r="AD71" s="58" t="s">
        <v>153</v>
      </c>
    </row>
    <row r="72" spans="27:30" hidden="1" x14ac:dyDescent="0.2">
      <c r="AC72" s="58" t="s">
        <v>152</v>
      </c>
      <c r="AD72" s="58" t="s">
        <v>151</v>
      </c>
    </row>
    <row r="73" spans="27:30" hidden="1" x14ac:dyDescent="0.2">
      <c r="AC73" s="58" t="s">
        <v>150</v>
      </c>
      <c r="AD73" s="58" t="s">
        <v>149</v>
      </c>
    </row>
    <row r="74" spans="27:30" hidden="1" x14ac:dyDescent="0.2">
      <c r="AC74" s="58" t="s">
        <v>148</v>
      </c>
      <c r="AD74" s="58" t="s">
        <v>147</v>
      </c>
    </row>
    <row r="75" spans="27:30" hidden="1" x14ac:dyDescent="0.2">
      <c r="AC75" s="94" t="s">
        <v>146</v>
      </c>
      <c r="AD75" s="94" t="s">
        <v>145</v>
      </c>
    </row>
    <row r="76" spans="27:30" hidden="1" x14ac:dyDescent="0.2">
      <c r="AC76" s="94" t="s">
        <v>144</v>
      </c>
      <c r="AD76" s="94" t="s">
        <v>143</v>
      </c>
    </row>
    <row r="77" spans="27:30" hidden="1" x14ac:dyDescent="0.2">
      <c r="AC77" s="94" t="s">
        <v>142</v>
      </c>
      <c r="AD77" s="94" t="s">
        <v>141</v>
      </c>
    </row>
    <row r="78" spans="27:30" hidden="1" x14ac:dyDescent="0.2">
      <c r="AC78" s="94" t="s">
        <v>140</v>
      </c>
      <c r="AD78" s="94" t="s">
        <v>139</v>
      </c>
    </row>
    <row r="79" spans="27:30" hidden="1" x14ac:dyDescent="0.2">
      <c r="AC79" s="94" t="s">
        <v>138</v>
      </c>
      <c r="AD79" s="94" t="s">
        <v>137</v>
      </c>
    </row>
    <row r="80" spans="27:30" hidden="1" x14ac:dyDescent="0.2">
      <c r="AC80" s="94" t="s">
        <v>136</v>
      </c>
      <c r="AD80" s="94" t="s">
        <v>135</v>
      </c>
    </row>
    <row r="81" spans="29:30" hidden="1" x14ac:dyDescent="0.2">
      <c r="AC81" s="94" t="s">
        <v>134</v>
      </c>
      <c r="AD81" s="94" t="s">
        <v>133</v>
      </c>
    </row>
    <row r="82" spans="29:30" hidden="1" x14ac:dyDescent="0.2">
      <c r="AC82" s="94" t="s">
        <v>132</v>
      </c>
      <c r="AD82" s="94" t="s">
        <v>131</v>
      </c>
    </row>
    <row r="83" spans="29:30" hidden="1" x14ac:dyDescent="0.2">
      <c r="AC83" s="94" t="s">
        <v>130</v>
      </c>
      <c r="AD83" s="94" t="s">
        <v>129</v>
      </c>
    </row>
    <row r="84" spans="29:30" hidden="1" x14ac:dyDescent="0.2">
      <c r="AC84" s="94" t="s">
        <v>128</v>
      </c>
      <c r="AD84" s="94" t="s">
        <v>127</v>
      </c>
    </row>
    <row r="85" spans="29:30" hidden="1" x14ac:dyDescent="0.2">
      <c r="AC85" s="94" t="s">
        <v>126</v>
      </c>
      <c r="AD85" s="94" t="s">
        <v>125</v>
      </c>
    </row>
    <row r="86" spans="29:30" hidden="1" x14ac:dyDescent="0.2">
      <c r="AC86" s="94" t="s">
        <v>124</v>
      </c>
      <c r="AD86" s="94" t="s">
        <v>123</v>
      </c>
    </row>
    <row r="87" spans="29:30" hidden="1" x14ac:dyDescent="0.2">
      <c r="AC87" s="94" t="s">
        <v>122</v>
      </c>
      <c r="AD87" s="94" t="s">
        <v>121</v>
      </c>
    </row>
    <row r="88" spans="29:30" hidden="1" x14ac:dyDescent="0.2">
      <c r="AC88" s="58" t="s">
        <v>120</v>
      </c>
      <c r="AD88" s="58" t="s">
        <v>119</v>
      </c>
    </row>
    <row r="89" spans="29:30" hidden="1" x14ac:dyDescent="0.2">
      <c r="AC89" s="58" t="s">
        <v>118</v>
      </c>
      <c r="AD89" s="58" t="s">
        <v>117</v>
      </c>
    </row>
    <row r="90" spans="29:30" hidden="1" x14ac:dyDescent="0.2">
      <c r="AC90" s="58" t="s">
        <v>116</v>
      </c>
      <c r="AD90" s="58" t="s">
        <v>115</v>
      </c>
    </row>
    <row r="91" spans="29:30" hidden="1" x14ac:dyDescent="0.2">
      <c r="AC91" s="58" t="s">
        <v>114</v>
      </c>
      <c r="AD91" s="58" t="s">
        <v>113</v>
      </c>
    </row>
    <row r="92" spans="29:30" hidden="1" x14ac:dyDescent="0.2">
      <c r="AC92" s="58" t="s">
        <v>112</v>
      </c>
      <c r="AD92" s="58" t="s">
        <v>111</v>
      </c>
    </row>
    <row r="93" spans="29:30" hidden="1" x14ac:dyDescent="0.2">
      <c r="AC93" s="58" t="s">
        <v>110</v>
      </c>
      <c r="AD93" s="58" t="s">
        <v>109</v>
      </c>
    </row>
    <row r="94" spans="29:30" hidden="1" x14ac:dyDescent="0.2">
      <c r="AC94" s="58" t="s">
        <v>108</v>
      </c>
      <c r="AD94" s="58" t="s">
        <v>107</v>
      </c>
    </row>
    <row r="95" spans="29:30" hidden="1" x14ac:dyDescent="0.2">
      <c r="AC95" s="58" t="s">
        <v>50</v>
      </c>
      <c r="AD95" s="58" t="s">
        <v>106</v>
      </c>
    </row>
    <row r="96" spans="29:30" hidden="1" x14ac:dyDescent="0.2">
      <c r="AC96" s="58" t="s">
        <v>105</v>
      </c>
      <c r="AD96" s="58" t="s">
        <v>104</v>
      </c>
    </row>
    <row r="97" spans="29:30" hidden="1" x14ac:dyDescent="0.2">
      <c r="AC97" s="58" t="s">
        <v>103</v>
      </c>
      <c r="AD97" s="58" t="s">
        <v>102</v>
      </c>
    </row>
    <row r="98" spans="29:30" hidden="1" x14ac:dyDescent="0.2">
      <c r="AC98" s="58" t="s">
        <v>101</v>
      </c>
      <c r="AD98" s="58" t="s">
        <v>100</v>
      </c>
    </row>
    <row r="99" spans="29:30" hidden="1" x14ac:dyDescent="0.2">
      <c r="AC99" s="58" t="s">
        <v>99</v>
      </c>
      <c r="AD99" s="58" t="s">
        <v>98</v>
      </c>
    </row>
    <row r="100" spans="29:30" hidden="1" x14ac:dyDescent="0.2">
      <c r="AC100" s="58" t="s">
        <v>97</v>
      </c>
      <c r="AD100" s="58" t="s">
        <v>96</v>
      </c>
    </row>
    <row r="101" spans="29:30" hidden="1" x14ac:dyDescent="0.2">
      <c r="AC101" s="58" t="s">
        <v>95</v>
      </c>
      <c r="AD101" s="58" t="s">
        <v>94</v>
      </c>
    </row>
    <row r="102" spans="29:30" hidden="1" x14ac:dyDescent="0.2">
      <c r="AC102" s="58" t="s">
        <v>93</v>
      </c>
      <c r="AD102" s="58" t="s">
        <v>92</v>
      </c>
    </row>
    <row r="103" spans="29:30" hidden="1" x14ac:dyDescent="0.2">
      <c r="AC103" s="58" t="s">
        <v>91</v>
      </c>
      <c r="AD103" s="58" t="s">
        <v>90</v>
      </c>
    </row>
    <row r="104" spans="29:30" hidden="1" x14ac:dyDescent="0.2">
      <c r="AC104" s="58" t="s">
        <v>89</v>
      </c>
      <c r="AD104" s="58" t="s">
        <v>88</v>
      </c>
    </row>
    <row r="105" spans="29:30" hidden="1" x14ac:dyDescent="0.2">
      <c r="AC105" s="58" t="s">
        <v>87</v>
      </c>
      <c r="AD105" s="58" t="s">
        <v>86</v>
      </c>
    </row>
    <row r="106" spans="29:30" hidden="1" x14ac:dyDescent="0.2">
      <c r="AC106" s="58" t="s">
        <v>85</v>
      </c>
      <c r="AD106" s="58" t="s">
        <v>84</v>
      </c>
    </row>
    <row r="107" spans="29:30" hidden="1" x14ac:dyDescent="0.2">
      <c r="AC107" s="58" t="s">
        <v>83</v>
      </c>
      <c r="AD107" s="58" t="s">
        <v>82</v>
      </c>
    </row>
    <row r="108" spans="29:30" hidden="1" x14ac:dyDescent="0.2">
      <c r="AC108" s="58" t="s">
        <v>81</v>
      </c>
      <c r="AD108" s="58" t="s">
        <v>80</v>
      </c>
    </row>
    <row r="109" spans="29:30" hidden="1" x14ac:dyDescent="0.2">
      <c r="AC109" s="58" t="s">
        <v>79</v>
      </c>
      <c r="AD109" s="58" t="s">
        <v>78</v>
      </c>
    </row>
    <row r="110" spans="29:30" hidden="1" x14ac:dyDescent="0.2">
      <c r="AC110" s="58" t="s">
        <v>77</v>
      </c>
      <c r="AD110" s="58" t="s">
        <v>65</v>
      </c>
    </row>
    <row r="111" spans="29:30" hidden="1" x14ac:dyDescent="0.2">
      <c r="AC111" s="58" t="s">
        <v>76</v>
      </c>
      <c r="AD111" s="58" t="s">
        <v>75</v>
      </c>
    </row>
    <row r="112" spans="29:30" hidden="1" x14ac:dyDescent="0.2">
      <c r="AC112" s="58" t="s">
        <v>74</v>
      </c>
      <c r="AD112" s="58" t="s">
        <v>73</v>
      </c>
    </row>
    <row r="113" spans="2:30" hidden="1" x14ac:dyDescent="0.2">
      <c r="AC113" s="58" t="s">
        <v>72</v>
      </c>
      <c r="AD113" s="58" t="s">
        <v>71</v>
      </c>
    </row>
    <row r="114" spans="2:30" hidden="1" x14ac:dyDescent="0.2">
      <c r="AC114" s="58" t="s">
        <v>70</v>
      </c>
      <c r="AD114" s="58" t="s">
        <v>69</v>
      </c>
    </row>
    <row r="115" spans="2:30" hidden="1" x14ac:dyDescent="0.2">
      <c r="AC115" s="58" t="s">
        <v>68</v>
      </c>
      <c r="AD115" s="58" t="s">
        <v>67</v>
      </c>
    </row>
    <row r="116" spans="2:30" hidden="1" x14ac:dyDescent="0.2">
      <c r="AC116" s="58" t="s">
        <v>66</v>
      </c>
      <c r="AD116" s="58" t="s">
        <v>65</v>
      </c>
    </row>
    <row r="117" spans="2:30" hidden="1" x14ac:dyDescent="0.2">
      <c r="AC117" s="58" t="s">
        <v>64</v>
      </c>
      <c r="AD117" s="58" t="s">
        <v>63</v>
      </c>
    </row>
    <row r="118" spans="2:30" hidden="1" x14ac:dyDescent="0.2">
      <c r="AC118" s="58" t="s">
        <v>62</v>
      </c>
      <c r="AD118" s="58" t="s">
        <v>61</v>
      </c>
    </row>
    <row r="119" spans="2:30" hidden="1" x14ac:dyDescent="0.2">
      <c r="AC119" s="58" t="s">
        <v>60</v>
      </c>
      <c r="AD119" s="58" t="s">
        <v>59</v>
      </c>
    </row>
    <row r="120" spans="2:30" hidden="1" x14ac:dyDescent="0.2">
      <c r="AC120" s="58" t="s">
        <v>58</v>
      </c>
      <c r="AD120" s="58" t="s">
        <v>57</v>
      </c>
    </row>
    <row r="121" spans="2:30" hidden="1" x14ac:dyDescent="0.2">
      <c r="AC121" s="58" t="s">
        <v>56</v>
      </c>
      <c r="AD121" s="58" t="s">
        <v>55</v>
      </c>
    </row>
    <row r="122" spans="2:30" hidden="1" x14ac:dyDescent="0.2">
      <c r="AC122" s="58" t="s">
        <v>54</v>
      </c>
      <c r="AD122" s="58" t="s">
        <v>53</v>
      </c>
    </row>
    <row r="123" spans="2:30" hidden="1" x14ac:dyDescent="0.2">
      <c r="AC123" s="58" t="s">
        <v>331</v>
      </c>
      <c r="AD123" s="58" t="s">
        <v>332</v>
      </c>
    </row>
    <row r="124" spans="2:30" hidden="1" x14ac:dyDescent="0.2"/>
    <row r="125" spans="2:30" hidden="1" x14ac:dyDescent="0.2"/>
    <row r="126" spans="2:30" x14ac:dyDescent="0.2">
      <c r="B126" s="4" t="s">
        <v>333</v>
      </c>
    </row>
    <row r="128" spans="2:30" ht="20.25" x14ac:dyDescent="0.3">
      <c r="B128" s="6" t="s">
        <v>0</v>
      </c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97" t="s">
        <v>10</v>
      </c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9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157"/>
      <c r="E134" s="157"/>
      <c r="F134" s="158"/>
      <c r="G134" s="7"/>
      <c r="H134" s="159" t="s">
        <v>11</v>
      </c>
      <c r="I134" s="162" t="str">
        <f>'1'!B133</f>
        <v>S24</v>
      </c>
      <c r="K134" s="7"/>
      <c r="L134" s="13" t="s">
        <v>12</v>
      </c>
      <c r="M134" s="157"/>
      <c r="N134" s="158"/>
      <c r="O134" s="12"/>
      <c r="Q134" s="100" t="s">
        <v>334</v>
      </c>
      <c r="R134" s="101"/>
      <c r="S134" s="101"/>
      <c r="T134" s="101"/>
      <c r="U134" s="101"/>
      <c r="V134" s="101"/>
      <c r="W134" s="101"/>
      <c r="X134" s="101"/>
      <c r="Y134" s="102"/>
    </row>
    <row r="135" spans="1:25" ht="15" x14ac:dyDescent="0.2">
      <c r="A135" s="11"/>
      <c r="B135" s="15"/>
      <c r="C135" s="103" t="s">
        <v>49</v>
      </c>
      <c r="D135" s="165" t="str">
        <f>'[5]1'!D127</f>
        <v>0002</v>
      </c>
      <c r="E135" s="165"/>
      <c r="F135" s="166"/>
      <c r="G135" s="7"/>
      <c r="H135" s="160"/>
      <c r="I135" s="163"/>
      <c r="K135" s="7"/>
      <c r="L135" s="17" t="s">
        <v>13</v>
      </c>
      <c r="M135" s="167"/>
      <c r="N135" s="168"/>
      <c r="O135" s="12"/>
      <c r="Q135" s="104"/>
      <c r="R135" s="105"/>
      <c r="S135" s="105"/>
      <c r="T135" s="105"/>
      <c r="U135" s="105"/>
      <c r="V135" s="105"/>
      <c r="W135" s="105"/>
      <c r="X135" s="105"/>
      <c r="Y135" s="106"/>
    </row>
    <row r="136" spans="1:25" ht="15" x14ac:dyDescent="0.2">
      <c r="A136" s="11"/>
      <c r="B136" s="15"/>
      <c r="C136" s="16" t="s">
        <v>3</v>
      </c>
      <c r="D136" s="165">
        <f>'[2]FX Hedge Request'!D128:E128</f>
        <v>0</v>
      </c>
      <c r="E136" s="165"/>
      <c r="F136" s="166"/>
      <c r="G136" s="7"/>
      <c r="H136" s="160"/>
      <c r="I136" s="163"/>
      <c r="K136" s="7"/>
      <c r="L136" s="17" t="s">
        <v>14</v>
      </c>
      <c r="M136" s="167"/>
      <c r="N136" s="168"/>
      <c r="O136" s="12"/>
      <c r="Q136" s="104" t="s">
        <v>15</v>
      </c>
      <c r="R136" s="105"/>
      <c r="S136" s="105"/>
      <c r="T136" s="105"/>
      <c r="U136" s="105"/>
      <c r="V136" s="105"/>
      <c r="W136" s="105"/>
      <c r="X136" s="105"/>
      <c r="Y136" s="106"/>
    </row>
    <row r="137" spans="1:25" ht="15.75" thickBot="1" x14ac:dyDescent="0.25">
      <c r="A137" s="11"/>
      <c r="B137" s="18"/>
      <c r="C137" s="19" t="s">
        <v>4</v>
      </c>
      <c r="D137" s="169">
        <f>'[2]FX Hedge Request'!D129:E129</f>
        <v>0</v>
      </c>
      <c r="E137" s="169"/>
      <c r="F137" s="170"/>
      <c r="G137" s="7"/>
      <c r="H137" s="161"/>
      <c r="I137" s="164"/>
      <c r="K137" s="7"/>
      <c r="L137" s="18"/>
      <c r="M137" s="169"/>
      <c r="N137" s="170"/>
      <c r="O137" s="12"/>
      <c r="Q137" s="107"/>
      <c r="R137" s="108"/>
      <c r="S137" s="108"/>
      <c r="T137" s="108"/>
      <c r="U137" s="108"/>
      <c r="V137" s="108"/>
      <c r="W137" s="108"/>
      <c r="X137" s="108"/>
      <c r="Y137" s="109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147" t="s">
        <v>335</v>
      </c>
      <c r="C139" s="23"/>
      <c r="D139" s="149"/>
      <c r="E139" s="149"/>
      <c r="F139" s="150"/>
      <c r="O139" s="21"/>
      <c r="T139" s="24" t="s">
        <v>16</v>
      </c>
    </row>
    <row r="140" spans="1:25" x14ac:dyDescent="0.2">
      <c r="A140" s="20"/>
      <c r="B140" s="148"/>
      <c r="C140" s="25"/>
      <c r="D140" s="151"/>
      <c r="E140" s="151"/>
      <c r="F140" s="152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110" t="s">
        <v>336</v>
      </c>
      <c r="V141" s="5" t="str">
        <f>E142</f>
        <v>Buy C'cy</v>
      </c>
    </row>
    <row r="142" spans="1:25" ht="42.75" x14ac:dyDescent="0.2">
      <c r="A142" s="20" t="s">
        <v>5</v>
      </c>
      <c r="B142" s="153" t="s">
        <v>337</v>
      </c>
      <c r="C142" s="154"/>
      <c r="D142" s="111" t="s">
        <v>17</v>
      </c>
      <c r="E142" s="112" t="s">
        <v>18</v>
      </c>
      <c r="F142" s="112" t="s">
        <v>19</v>
      </c>
      <c r="G142" s="113" t="s">
        <v>20</v>
      </c>
      <c r="H142" s="111" t="s">
        <v>21</v>
      </c>
      <c r="I142" s="111" t="s">
        <v>22</v>
      </c>
      <c r="J142" s="114" t="s">
        <v>23</v>
      </c>
      <c r="L142" s="115" t="s">
        <v>24</v>
      </c>
      <c r="M142" s="114" t="s">
        <v>25</v>
      </c>
      <c r="O142" s="21"/>
      <c r="Q142" s="116" t="s">
        <v>338</v>
      </c>
      <c r="R142" s="117" t="s">
        <v>339</v>
      </c>
      <c r="S142" s="117" t="s">
        <v>340</v>
      </c>
      <c r="T142" s="117" t="s">
        <v>341</v>
      </c>
      <c r="U142" s="117" t="s">
        <v>342</v>
      </c>
      <c r="V142" s="117" t="s">
        <v>343</v>
      </c>
      <c r="W142" s="117" t="s">
        <v>344</v>
      </c>
      <c r="X142" s="117" t="s">
        <v>345</v>
      </c>
      <c r="Y142" s="118" t="s">
        <v>346</v>
      </c>
    </row>
    <row r="143" spans="1:25" x14ac:dyDescent="0.2">
      <c r="A143" s="20" t="str">
        <f t="shared" ref="A143:A170" si="0">$I$134</f>
        <v>S24</v>
      </c>
      <c r="B143" s="155"/>
      <c r="C143" s="156"/>
      <c r="D143" s="27">
        <v>45413</v>
      </c>
      <c r="E143" s="28" t="s">
        <v>29</v>
      </c>
      <c r="F143" s="29" t="s">
        <v>27</v>
      </c>
      <c r="G143" s="30">
        <f>200000-200000</f>
        <v>0</v>
      </c>
      <c r="H143" s="31">
        <f>200000-200000</f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119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 t="str">
        <f t="shared" ref="S143:S155" si="4">$I$134</f>
        <v>S24</v>
      </c>
      <c r="T143" s="37" t="str">
        <f t="shared" ref="T143:T155" si="5">$D$135</f>
        <v>0002</v>
      </c>
      <c r="U143" t="s">
        <v>347</v>
      </c>
      <c r="V143" s="36" t="str">
        <f>' FX FC_AUD'!E143</f>
        <v>AUD</v>
      </c>
      <c r="W143" s="120">
        <f>G143</f>
        <v>0</v>
      </c>
      <c r="X143" s="121">
        <f>D143</f>
        <v>45413</v>
      </c>
      <c r="Y143" s="38"/>
    </row>
    <row r="144" spans="1:25" x14ac:dyDescent="0.2">
      <c r="A144" s="20" t="str">
        <f t="shared" si="0"/>
        <v>S24</v>
      </c>
      <c r="B144" s="143"/>
      <c r="C144" s="144"/>
      <c r="D144" s="27">
        <v>45444</v>
      </c>
      <c r="E144" s="28" t="s">
        <v>29</v>
      </c>
      <c r="F144" s="29" t="s">
        <v>27</v>
      </c>
      <c r="G144" s="30">
        <f>290000+200000</f>
        <v>490000</v>
      </c>
      <c r="H144" s="31">
        <f>290000+200000</f>
        <v>490000</v>
      </c>
      <c r="I144" s="31"/>
      <c r="J144" s="32">
        <f t="shared" ref="J144:J156" si="6">G144-H144-I144</f>
        <v>0</v>
      </c>
      <c r="L144" s="32">
        <f t="shared" ref="L144:L154" si="7">H144+I144</f>
        <v>490000</v>
      </c>
      <c r="M144" s="34">
        <f t="shared" si="1"/>
        <v>1</v>
      </c>
      <c r="O144" s="21"/>
      <c r="Q144" s="119" t="e">
        <f t="shared" si="2"/>
        <v>#N/A</v>
      </c>
      <c r="R144" s="35" t="e">
        <f t="shared" si="3"/>
        <v>#N/A</v>
      </c>
      <c r="S144" s="36" t="str">
        <f t="shared" si="4"/>
        <v>S24</v>
      </c>
      <c r="T144" s="37" t="str">
        <f t="shared" si="5"/>
        <v>0002</v>
      </c>
      <c r="U144" t="s">
        <v>347</v>
      </c>
      <c r="V144" s="36" t="str">
        <f>' FX FC_AUD'!E144</f>
        <v>AUD</v>
      </c>
      <c r="W144" s="120">
        <f t="shared" ref="W144:W155" si="8">G144</f>
        <v>490000</v>
      </c>
      <c r="X144" s="121">
        <f t="shared" ref="X144:X155" si="9">D144</f>
        <v>45444</v>
      </c>
      <c r="Y144" s="38"/>
    </row>
    <row r="145" spans="1:25" x14ac:dyDescent="0.2">
      <c r="A145" s="20" t="str">
        <f t="shared" si="0"/>
        <v>S24</v>
      </c>
      <c r="B145" s="143"/>
      <c r="C145" s="144"/>
      <c r="D145" s="27">
        <v>45474</v>
      </c>
      <c r="E145" s="28" t="s">
        <v>29</v>
      </c>
      <c r="F145" s="29" t="s">
        <v>27</v>
      </c>
      <c r="G145" s="30">
        <v>0</v>
      </c>
      <c r="H145" s="31">
        <v>0</v>
      </c>
      <c r="I145" s="31"/>
      <c r="J145" s="32">
        <f t="shared" si="6"/>
        <v>0</v>
      </c>
      <c r="L145" s="32">
        <f t="shared" si="7"/>
        <v>0</v>
      </c>
      <c r="M145" s="34" t="str">
        <f t="shared" si="1"/>
        <v/>
      </c>
      <c r="O145" s="21"/>
      <c r="Q145" s="119" t="e">
        <f t="shared" si="2"/>
        <v>#N/A</v>
      </c>
      <c r="R145" s="35" t="e">
        <f t="shared" si="3"/>
        <v>#N/A</v>
      </c>
      <c r="S145" s="36" t="str">
        <f t="shared" si="4"/>
        <v>S24</v>
      </c>
      <c r="T145" s="37" t="str">
        <f t="shared" si="5"/>
        <v>0002</v>
      </c>
      <c r="U145" t="s">
        <v>347</v>
      </c>
      <c r="V145" s="36" t="str">
        <f>' FX FC_AUD'!E145</f>
        <v>AUD</v>
      </c>
      <c r="W145" s="120">
        <f t="shared" si="8"/>
        <v>0</v>
      </c>
      <c r="X145" s="121">
        <f t="shared" si="9"/>
        <v>45474</v>
      </c>
      <c r="Y145" s="38"/>
    </row>
    <row r="146" spans="1:25" x14ac:dyDescent="0.2">
      <c r="A146" s="20" t="str">
        <f t="shared" si="0"/>
        <v>S24</v>
      </c>
      <c r="B146" s="143"/>
      <c r="C146" s="144"/>
      <c r="D146" s="27">
        <v>45505</v>
      </c>
      <c r="E146" s="28" t="s">
        <v>29</v>
      </c>
      <c r="F146" s="29" t="s">
        <v>27</v>
      </c>
      <c r="G146" s="30">
        <v>280000</v>
      </c>
      <c r="H146" s="31">
        <f>280000</f>
        <v>280000</v>
      </c>
      <c r="I146" s="31"/>
      <c r="J146" s="32">
        <f>G146-H146-I146</f>
        <v>0</v>
      </c>
      <c r="L146" s="32">
        <f t="shared" si="7"/>
        <v>280000</v>
      </c>
      <c r="M146" s="34">
        <f t="shared" si="1"/>
        <v>1</v>
      </c>
      <c r="O146" s="21"/>
      <c r="Q146" s="119" t="e">
        <f>VLOOKUP(S146, SeasonRef, 2,0)</f>
        <v>#N/A</v>
      </c>
      <c r="R146" s="35" t="e">
        <f t="shared" si="3"/>
        <v>#N/A</v>
      </c>
      <c r="S146" s="36" t="str">
        <f t="shared" si="4"/>
        <v>S24</v>
      </c>
      <c r="T146" s="37" t="str">
        <f t="shared" si="5"/>
        <v>0002</v>
      </c>
      <c r="U146" t="s">
        <v>347</v>
      </c>
      <c r="V146" s="36" t="str">
        <f>' FX FC_AUD'!E146</f>
        <v>AUD</v>
      </c>
      <c r="W146" s="120">
        <f t="shared" si="8"/>
        <v>280000</v>
      </c>
      <c r="X146" s="121">
        <f t="shared" si="9"/>
        <v>45505</v>
      </c>
      <c r="Y146" s="38"/>
    </row>
    <row r="147" spans="1:25" x14ac:dyDescent="0.2">
      <c r="A147" s="20" t="str">
        <f t="shared" si="0"/>
        <v>S24</v>
      </c>
      <c r="B147" s="143"/>
      <c r="C147" s="144"/>
      <c r="D147" s="27">
        <v>45536</v>
      </c>
      <c r="E147" s="28" t="s">
        <v>29</v>
      </c>
      <c r="F147" s="29" t="s">
        <v>27</v>
      </c>
      <c r="G147" s="30">
        <v>490000</v>
      </c>
      <c r="H147" s="31">
        <f>490000</f>
        <v>490000</v>
      </c>
      <c r="I147" s="31"/>
      <c r="J147" s="32">
        <f t="shared" si="6"/>
        <v>0</v>
      </c>
      <c r="L147" s="32">
        <f t="shared" si="7"/>
        <v>490000</v>
      </c>
      <c r="M147" s="34">
        <f t="shared" si="1"/>
        <v>1</v>
      </c>
      <c r="O147" s="21"/>
      <c r="Q147" s="119" t="e">
        <f t="shared" si="2"/>
        <v>#N/A</v>
      </c>
      <c r="R147" s="35" t="e">
        <f t="shared" si="3"/>
        <v>#N/A</v>
      </c>
      <c r="S147" s="36" t="str">
        <f t="shared" si="4"/>
        <v>S24</v>
      </c>
      <c r="T147" s="37" t="str">
        <f t="shared" si="5"/>
        <v>0002</v>
      </c>
      <c r="U147" t="s">
        <v>347</v>
      </c>
      <c r="V147" s="36" t="str">
        <f>' FX FC_AUD'!E147</f>
        <v>AUD</v>
      </c>
      <c r="W147" s="120">
        <f t="shared" si="8"/>
        <v>490000</v>
      </c>
      <c r="X147" s="121">
        <f t="shared" si="9"/>
        <v>45536</v>
      </c>
      <c r="Y147" s="38"/>
    </row>
    <row r="148" spans="1:25" x14ac:dyDescent="0.2">
      <c r="A148" s="20" t="str">
        <f t="shared" si="0"/>
        <v>S24</v>
      </c>
      <c r="B148" s="143"/>
      <c r="C148" s="144"/>
      <c r="D148" s="27">
        <v>45566</v>
      </c>
      <c r="E148" s="28" t="s">
        <v>29</v>
      </c>
      <c r="F148" s="29" t="s">
        <v>27</v>
      </c>
      <c r="G148" s="30">
        <v>300000</v>
      </c>
      <c r="H148" s="31">
        <v>300000</v>
      </c>
      <c r="I148" s="31"/>
      <c r="J148" s="32">
        <f t="shared" si="6"/>
        <v>0</v>
      </c>
      <c r="L148" s="32">
        <f t="shared" si="7"/>
        <v>300000</v>
      </c>
      <c r="M148" s="34">
        <f t="shared" si="1"/>
        <v>1</v>
      </c>
      <c r="O148" s="21"/>
      <c r="Q148" s="119" t="e">
        <f t="shared" si="2"/>
        <v>#N/A</v>
      </c>
      <c r="R148" s="35" t="e">
        <f t="shared" si="3"/>
        <v>#N/A</v>
      </c>
      <c r="S148" s="36" t="str">
        <f t="shared" si="4"/>
        <v>S24</v>
      </c>
      <c r="T148" s="37" t="str">
        <f t="shared" si="5"/>
        <v>0002</v>
      </c>
      <c r="U148" t="s">
        <v>347</v>
      </c>
      <c r="V148" s="36" t="str">
        <f>' FX FC_AUD'!E148</f>
        <v>AUD</v>
      </c>
      <c r="W148" s="120">
        <f t="shared" si="8"/>
        <v>300000</v>
      </c>
      <c r="X148" s="121">
        <f t="shared" si="9"/>
        <v>45566</v>
      </c>
      <c r="Y148" s="38"/>
    </row>
    <row r="149" spans="1:25" x14ac:dyDescent="0.2">
      <c r="A149" s="20" t="str">
        <f t="shared" si="0"/>
        <v>S24</v>
      </c>
      <c r="B149" s="143"/>
      <c r="C149" s="144"/>
      <c r="D149" s="27">
        <v>45597</v>
      </c>
      <c r="E149" s="28" t="s">
        <v>29</v>
      </c>
      <c r="F149" s="29" t="s">
        <v>27</v>
      </c>
      <c r="G149" s="30">
        <v>124000</v>
      </c>
      <c r="H149" s="31">
        <f>230000+230000-336000</f>
        <v>124000</v>
      </c>
      <c r="I149" s="31"/>
      <c r="J149" s="32">
        <f t="shared" si="6"/>
        <v>0</v>
      </c>
      <c r="L149" s="32">
        <f t="shared" si="7"/>
        <v>124000</v>
      </c>
      <c r="M149" s="34">
        <f t="shared" si="1"/>
        <v>1</v>
      </c>
      <c r="O149" s="21"/>
      <c r="Q149" s="119" t="e">
        <f t="shared" si="2"/>
        <v>#N/A</v>
      </c>
      <c r="R149" s="35" t="e">
        <f t="shared" si="3"/>
        <v>#N/A</v>
      </c>
      <c r="S149" s="36" t="str">
        <f t="shared" si="4"/>
        <v>S24</v>
      </c>
      <c r="T149" s="37" t="str">
        <f t="shared" si="5"/>
        <v>0002</v>
      </c>
      <c r="U149" t="s">
        <v>347</v>
      </c>
      <c r="V149" s="36" t="str">
        <f>' FX FC_AUD'!E149</f>
        <v>AUD</v>
      </c>
      <c r="W149" s="120">
        <f t="shared" si="8"/>
        <v>124000</v>
      </c>
      <c r="X149" s="121">
        <f t="shared" si="9"/>
        <v>45597</v>
      </c>
      <c r="Y149" s="38"/>
    </row>
    <row r="150" spans="1:25" x14ac:dyDescent="0.2">
      <c r="A150" s="20" t="str">
        <f t="shared" si="0"/>
        <v>S24</v>
      </c>
      <c r="B150" s="143"/>
      <c r="C150" s="144"/>
      <c r="D150" s="27">
        <v>45627</v>
      </c>
      <c r="E150" s="28" t="s">
        <v>29</v>
      </c>
      <c r="F150" s="29" t="s">
        <v>27</v>
      </c>
      <c r="G150" s="30">
        <v>310000</v>
      </c>
      <c r="H150" s="31">
        <v>310000</v>
      </c>
      <c r="I150" s="31"/>
      <c r="J150" s="32">
        <f t="shared" si="6"/>
        <v>0</v>
      </c>
      <c r="L150" s="32">
        <f t="shared" si="7"/>
        <v>310000</v>
      </c>
      <c r="M150" s="34">
        <f t="shared" si="1"/>
        <v>1</v>
      </c>
      <c r="O150" s="21"/>
      <c r="Q150" s="119" t="e">
        <f t="shared" si="2"/>
        <v>#N/A</v>
      </c>
      <c r="R150" s="35" t="e">
        <f t="shared" si="3"/>
        <v>#N/A</v>
      </c>
      <c r="S150" s="36" t="str">
        <f t="shared" si="4"/>
        <v>S24</v>
      </c>
      <c r="T150" s="37" t="str">
        <f t="shared" si="5"/>
        <v>0002</v>
      </c>
      <c r="U150" t="s">
        <v>347</v>
      </c>
      <c r="V150" s="36" t="str">
        <f>' FX FC_AUD'!E150</f>
        <v>AUD</v>
      </c>
      <c r="W150" s="120">
        <f t="shared" si="8"/>
        <v>310000</v>
      </c>
      <c r="X150" s="121">
        <f t="shared" si="9"/>
        <v>45627</v>
      </c>
      <c r="Y150" s="38"/>
    </row>
    <row r="151" spans="1:25" x14ac:dyDescent="0.2">
      <c r="A151" s="20" t="str">
        <f t="shared" si="0"/>
        <v>S24</v>
      </c>
      <c r="B151" s="143"/>
      <c r="C151" s="144"/>
      <c r="D151" s="27">
        <v>45658</v>
      </c>
      <c r="E151" s="28" t="s">
        <v>29</v>
      </c>
      <c r="F151" s="29" t="s">
        <v>27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119" t="e">
        <f t="shared" si="2"/>
        <v>#N/A</v>
      </c>
      <c r="R151" s="35" t="e">
        <f t="shared" si="3"/>
        <v>#N/A</v>
      </c>
      <c r="S151" s="36" t="str">
        <f t="shared" si="4"/>
        <v>S24</v>
      </c>
      <c r="T151" s="37" t="str">
        <f t="shared" si="5"/>
        <v>0002</v>
      </c>
      <c r="U151" t="s">
        <v>347</v>
      </c>
      <c r="V151" s="36" t="str">
        <f>' FX FC_AUD'!E151</f>
        <v>AUD</v>
      </c>
      <c r="W151" s="120">
        <f t="shared" si="8"/>
        <v>0</v>
      </c>
      <c r="X151" s="121">
        <f t="shared" si="9"/>
        <v>45658</v>
      </c>
      <c r="Y151" s="38"/>
    </row>
    <row r="152" spans="1:25" x14ac:dyDescent="0.2">
      <c r="A152" s="20" t="str">
        <f t="shared" si="0"/>
        <v>S24</v>
      </c>
      <c r="B152" s="143"/>
      <c r="C152" s="144"/>
      <c r="D152" s="27">
        <v>45689</v>
      </c>
      <c r="E152" s="28" t="s">
        <v>29</v>
      </c>
      <c r="F152" s="29" t="s">
        <v>27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119" t="e">
        <f t="shared" si="2"/>
        <v>#N/A</v>
      </c>
      <c r="R152" s="35" t="e">
        <f t="shared" si="3"/>
        <v>#N/A</v>
      </c>
      <c r="S152" s="36" t="str">
        <f t="shared" si="4"/>
        <v>S24</v>
      </c>
      <c r="T152" s="37" t="str">
        <f t="shared" si="5"/>
        <v>0002</v>
      </c>
      <c r="U152" t="s">
        <v>347</v>
      </c>
      <c r="V152" s="36" t="str">
        <f>' FX FC_AUD'!E152</f>
        <v>AUD</v>
      </c>
      <c r="W152" s="120">
        <f t="shared" si="8"/>
        <v>0</v>
      </c>
      <c r="X152" s="121">
        <f t="shared" si="9"/>
        <v>45689</v>
      </c>
      <c r="Y152" s="38"/>
    </row>
    <row r="153" spans="1:25" x14ac:dyDescent="0.2">
      <c r="A153" s="20" t="str">
        <f t="shared" si="0"/>
        <v>S24</v>
      </c>
      <c r="B153" s="143"/>
      <c r="C153" s="144"/>
      <c r="D153" s="27">
        <v>45717</v>
      </c>
      <c r="E153" s="28" t="s">
        <v>29</v>
      </c>
      <c r="F153" s="29" t="s">
        <v>27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119" t="e">
        <f t="shared" si="2"/>
        <v>#N/A</v>
      </c>
      <c r="R153" s="35" t="e">
        <f t="shared" si="3"/>
        <v>#N/A</v>
      </c>
      <c r="S153" s="36" t="str">
        <f t="shared" si="4"/>
        <v>S24</v>
      </c>
      <c r="T153" s="37" t="str">
        <f t="shared" si="5"/>
        <v>0002</v>
      </c>
      <c r="U153" t="s">
        <v>347</v>
      </c>
      <c r="V153" s="36" t="str">
        <f>' FX FC_AUD'!E153</f>
        <v>AUD</v>
      </c>
      <c r="W153" s="120">
        <f t="shared" si="8"/>
        <v>0</v>
      </c>
      <c r="X153" s="121">
        <f t="shared" si="9"/>
        <v>45717</v>
      </c>
      <c r="Y153" s="38"/>
    </row>
    <row r="154" spans="1:25" x14ac:dyDescent="0.2">
      <c r="A154" s="20" t="str">
        <f t="shared" si="0"/>
        <v>S24</v>
      </c>
      <c r="B154" s="143"/>
      <c r="C154" s="144"/>
      <c r="D154" s="27">
        <v>45748</v>
      </c>
      <c r="E154" s="28" t="s">
        <v>29</v>
      </c>
      <c r="F154" s="29" t="s">
        <v>27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119" t="e">
        <f t="shared" si="2"/>
        <v>#N/A</v>
      </c>
      <c r="R154" s="35" t="e">
        <f t="shared" si="3"/>
        <v>#N/A</v>
      </c>
      <c r="S154" s="36" t="str">
        <f t="shared" si="4"/>
        <v>S24</v>
      </c>
      <c r="T154" s="37" t="str">
        <f t="shared" si="5"/>
        <v>0002</v>
      </c>
      <c r="U154" t="s">
        <v>347</v>
      </c>
      <c r="V154" s="36" t="str">
        <f>' FX FC_AUD'!E154</f>
        <v>AUD</v>
      </c>
      <c r="W154" s="120">
        <f t="shared" si="8"/>
        <v>0</v>
      </c>
      <c r="X154" s="121">
        <f t="shared" si="9"/>
        <v>45748</v>
      </c>
      <c r="Y154" s="38"/>
    </row>
    <row r="155" spans="1:25" x14ac:dyDescent="0.2">
      <c r="A155" s="20" t="str">
        <f t="shared" si="0"/>
        <v>S24</v>
      </c>
      <c r="B155" s="143"/>
      <c r="C155" s="144"/>
      <c r="D155" s="27">
        <v>45778</v>
      </c>
      <c r="E155" s="28" t="s">
        <v>29</v>
      </c>
      <c r="F155" s="29" t="s">
        <v>27</v>
      </c>
      <c r="G155" s="30"/>
      <c r="H155" s="31">
        <v>0</v>
      </c>
      <c r="I155" s="31"/>
      <c r="J155" s="32"/>
      <c r="L155" s="32"/>
      <c r="M155" s="34"/>
      <c r="O155" s="21"/>
      <c r="Q155" s="119" t="e">
        <f t="shared" ref="Q155" si="11">VLOOKUP(S155, SeasonRef, 2,0)</f>
        <v>#N/A</v>
      </c>
      <c r="R155" s="35" t="e">
        <f t="shared" ref="R155" si="12">VLOOKUP(S155, SeasonRef, 3,0)</f>
        <v>#N/A</v>
      </c>
      <c r="S155" s="36" t="str">
        <f t="shared" si="4"/>
        <v>S24</v>
      </c>
      <c r="T155" s="37" t="str">
        <f t="shared" si="5"/>
        <v>0002</v>
      </c>
      <c r="U155" t="s">
        <v>347</v>
      </c>
      <c r="V155" s="36" t="str">
        <f>' FX FC_AUD'!E155</f>
        <v>AUD</v>
      </c>
      <c r="W155" s="120">
        <f t="shared" si="8"/>
        <v>0</v>
      </c>
      <c r="X155" s="121">
        <f t="shared" si="9"/>
        <v>45778</v>
      </c>
      <c r="Y155" s="38"/>
    </row>
    <row r="156" spans="1:25" x14ac:dyDescent="0.2">
      <c r="A156" s="20" t="str">
        <f t="shared" si="0"/>
        <v>S24</v>
      </c>
      <c r="B156" s="145"/>
      <c r="C156" s="146"/>
      <c r="D156" s="39"/>
      <c r="E156" s="40"/>
      <c r="F156" s="40"/>
      <c r="G156" s="41">
        <f>SUM(G143:G155)</f>
        <v>1994000</v>
      </c>
      <c r="H156" s="41">
        <f>SUM(H143:H155)</f>
        <v>1994000</v>
      </c>
      <c r="I156" s="41">
        <f>SUM(I143:I155)</f>
        <v>0</v>
      </c>
      <c r="J156" s="41">
        <f t="shared" si="6"/>
        <v>0</v>
      </c>
      <c r="L156" s="41">
        <f>SUM(L143:L155)</f>
        <v>1994000</v>
      </c>
      <c r="M156" s="42">
        <f>L156/G156</f>
        <v>1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 t="str">
        <f t="shared" si="0"/>
        <v>S24</v>
      </c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 t="str">
        <f t="shared" si="0"/>
        <v>S24</v>
      </c>
      <c r="B158" s="52" t="s">
        <v>28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20" t="str">
        <f t="shared" si="0"/>
        <v>S24</v>
      </c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0" spans="1:25" x14ac:dyDescent="0.2">
      <c r="A160" s="20" t="str">
        <f t="shared" si="0"/>
        <v>S24</v>
      </c>
    </row>
    <row r="161" spans="1:1" x14ac:dyDescent="0.2">
      <c r="A161" s="20" t="str">
        <f t="shared" si="0"/>
        <v>S24</v>
      </c>
    </row>
    <row r="162" spans="1:1" x14ac:dyDescent="0.2">
      <c r="A162" s="20" t="str">
        <f t="shared" si="0"/>
        <v>S24</v>
      </c>
    </row>
    <row r="163" spans="1:1" x14ac:dyDescent="0.2">
      <c r="A163" s="20" t="str">
        <f t="shared" si="0"/>
        <v>S24</v>
      </c>
    </row>
    <row r="164" spans="1:1" x14ac:dyDescent="0.2">
      <c r="A164" s="20" t="str">
        <f t="shared" si="0"/>
        <v>S24</v>
      </c>
    </row>
    <row r="165" spans="1:1" x14ac:dyDescent="0.2">
      <c r="A165" s="20" t="str">
        <f t="shared" si="0"/>
        <v>S24</v>
      </c>
    </row>
    <row r="166" spans="1:1" x14ac:dyDescent="0.2">
      <c r="A166" s="20" t="str">
        <f t="shared" si="0"/>
        <v>S24</v>
      </c>
    </row>
    <row r="167" spans="1:1" x14ac:dyDescent="0.2">
      <c r="A167" s="20" t="str">
        <f t="shared" si="0"/>
        <v>S24</v>
      </c>
    </row>
    <row r="168" spans="1:1" x14ac:dyDescent="0.2">
      <c r="A168" s="20" t="str">
        <f t="shared" si="0"/>
        <v>S24</v>
      </c>
    </row>
    <row r="169" spans="1:1" x14ac:dyDescent="0.2">
      <c r="A169" s="20" t="str">
        <f t="shared" si="0"/>
        <v>S24</v>
      </c>
    </row>
    <row r="170" spans="1:1" x14ac:dyDescent="0.2">
      <c r="A170" s="20" t="str">
        <f t="shared" si="0"/>
        <v>S24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conditionalFormatting sqref="M143">
    <cfRule type="expression" dxfId="5" priority="1">
      <formula>$J143&lt;0</formula>
    </cfRule>
  </conditionalFormatting>
  <conditionalFormatting sqref="T140">
    <cfRule type="cellIs" dxfId="4" priority="2" operator="equal">
      <formula>"NO"</formula>
    </cfRule>
    <cfRule type="cellIs" dxfId="3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AH159"/>
  <sheetViews>
    <sheetView showGridLines="0" topLeftCell="A135" zoomScale="80" zoomScaleNormal="80" workbookViewId="0">
      <selection activeCell="H147" sqref="H147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7</v>
      </c>
      <c r="AB1"/>
      <c r="AC1" s="2" t="s">
        <v>305</v>
      </c>
      <c r="AD1" s="2" t="s">
        <v>304</v>
      </c>
      <c r="AF1" t="s">
        <v>307</v>
      </c>
      <c r="AG1" t="s">
        <v>308</v>
      </c>
      <c r="AH1" t="s">
        <v>309</v>
      </c>
    </row>
    <row r="2" spans="27:34" hidden="1" x14ac:dyDescent="0.2">
      <c r="AA2" s="3" t="s">
        <v>298</v>
      </c>
      <c r="AB2"/>
      <c r="AC2" t="s">
        <v>302</v>
      </c>
      <c r="AD2" s="1" t="s">
        <v>301</v>
      </c>
      <c r="AF2" t="s">
        <v>298</v>
      </c>
      <c r="AG2" t="s">
        <v>310</v>
      </c>
      <c r="AH2" t="s">
        <v>311</v>
      </c>
    </row>
    <row r="3" spans="27:34" hidden="1" x14ac:dyDescent="0.2">
      <c r="AA3" s="3" t="s">
        <v>8</v>
      </c>
      <c r="AB3"/>
      <c r="AC3" t="s">
        <v>312</v>
      </c>
      <c r="AD3" s="1" t="s">
        <v>313</v>
      </c>
      <c r="AF3" t="s">
        <v>8</v>
      </c>
      <c r="AG3" t="s">
        <v>310</v>
      </c>
      <c r="AH3" t="s">
        <v>314</v>
      </c>
    </row>
    <row r="4" spans="27:34" hidden="1" x14ac:dyDescent="0.2">
      <c r="AA4" s="3" t="s">
        <v>290</v>
      </c>
      <c r="AB4"/>
      <c r="AC4" t="s">
        <v>315</v>
      </c>
      <c r="AD4" s="1" t="s">
        <v>316</v>
      </c>
      <c r="AF4" t="s">
        <v>290</v>
      </c>
      <c r="AG4" t="s">
        <v>310</v>
      </c>
      <c r="AH4" t="s">
        <v>311</v>
      </c>
    </row>
    <row r="5" spans="27:34" hidden="1" x14ac:dyDescent="0.2">
      <c r="AA5" s="3" t="s">
        <v>9</v>
      </c>
      <c r="AB5"/>
      <c r="AC5" t="s">
        <v>317</v>
      </c>
      <c r="AD5" s="1" t="s">
        <v>318</v>
      </c>
      <c r="AF5" t="s">
        <v>9</v>
      </c>
      <c r="AG5" t="s">
        <v>319</v>
      </c>
      <c r="AH5" t="s">
        <v>314</v>
      </c>
    </row>
    <row r="6" spans="27:34" hidden="1" x14ac:dyDescent="0.2">
      <c r="AA6" s="3" t="s">
        <v>34</v>
      </c>
      <c r="AB6"/>
      <c r="AC6" t="s">
        <v>297</v>
      </c>
      <c r="AD6" s="1" t="s">
        <v>296</v>
      </c>
      <c r="AF6" t="s">
        <v>34</v>
      </c>
      <c r="AG6" t="s">
        <v>319</v>
      </c>
      <c r="AH6" t="s">
        <v>311</v>
      </c>
    </row>
    <row r="7" spans="27:34" hidden="1" x14ac:dyDescent="0.2">
      <c r="AA7" s="3" t="s">
        <v>277</v>
      </c>
      <c r="AB7"/>
      <c r="AC7" t="s">
        <v>293</v>
      </c>
      <c r="AD7" s="1" t="s">
        <v>185</v>
      </c>
      <c r="AF7" t="s">
        <v>277</v>
      </c>
      <c r="AG7" t="s">
        <v>320</v>
      </c>
      <c r="AH7" t="s">
        <v>314</v>
      </c>
    </row>
    <row r="8" spans="27:34" hidden="1" x14ac:dyDescent="0.2">
      <c r="AA8" s="3" t="s">
        <v>272</v>
      </c>
      <c r="AB8"/>
      <c r="AC8" t="s">
        <v>289</v>
      </c>
      <c r="AD8" s="1" t="s">
        <v>288</v>
      </c>
      <c r="AF8" t="s">
        <v>272</v>
      </c>
      <c r="AG8" t="s">
        <v>320</v>
      </c>
      <c r="AH8" t="s">
        <v>311</v>
      </c>
    </row>
    <row r="9" spans="27:34" hidden="1" x14ac:dyDescent="0.2">
      <c r="AA9" s="3" t="s">
        <v>321</v>
      </c>
      <c r="AB9"/>
      <c r="AC9" t="s">
        <v>285</v>
      </c>
      <c r="AD9" s="1" t="s">
        <v>284</v>
      </c>
      <c r="AF9" t="s">
        <v>269</v>
      </c>
      <c r="AG9" t="s">
        <v>322</v>
      </c>
      <c r="AH9" t="s">
        <v>314</v>
      </c>
    </row>
    <row r="10" spans="27:34" hidden="1" x14ac:dyDescent="0.2">
      <c r="AA10" s="3" t="s">
        <v>265</v>
      </c>
      <c r="AB10"/>
      <c r="AC10" t="s">
        <v>281</v>
      </c>
      <c r="AD10" s="1" t="s">
        <v>280</v>
      </c>
    </row>
    <row r="11" spans="27:34" hidden="1" x14ac:dyDescent="0.2">
      <c r="AA11" s="3" t="s">
        <v>261</v>
      </c>
      <c r="AB11"/>
      <c r="AC11" t="s">
        <v>276</v>
      </c>
      <c r="AD11" s="1" t="s">
        <v>275</v>
      </c>
    </row>
    <row r="12" spans="27:34" hidden="1" x14ac:dyDescent="0.2">
      <c r="AA12" s="3" t="s">
        <v>257</v>
      </c>
      <c r="AB12"/>
      <c r="AC12" t="s">
        <v>271</v>
      </c>
      <c r="AD12" s="1" t="s">
        <v>270</v>
      </c>
    </row>
    <row r="13" spans="27:34" hidden="1" x14ac:dyDescent="0.2">
      <c r="AA13" s="3" t="s">
        <v>253</v>
      </c>
      <c r="AB13"/>
      <c r="AC13" t="s">
        <v>323</v>
      </c>
      <c r="AD13" s="1" t="s">
        <v>324</v>
      </c>
    </row>
    <row r="14" spans="27:34" hidden="1" x14ac:dyDescent="0.2">
      <c r="AA14" s="3"/>
      <c r="AB14"/>
      <c r="AC14" t="s">
        <v>325</v>
      </c>
      <c r="AD14" s="1" t="s">
        <v>326</v>
      </c>
    </row>
    <row r="15" spans="27:34" hidden="1" x14ac:dyDescent="0.2">
      <c r="AA15" s="3"/>
      <c r="AB15"/>
      <c r="AC15" t="s">
        <v>268</v>
      </c>
      <c r="AD15" s="1" t="s">
        <v>267</v>
      </c>
    </row>
    <row r="16" spans="27:34" hidden="1" x14ac:dyDescent="0.2">
      <c r="AA16" s="3"/>
      <c r="AB16"/>
      <c r="AC16" t="s">
        <v>327</v>
      </c>
      <c r="AD16" s="1" t="s">
        <v>328</v>
      </c>
    </row>
    <row r="17" spans="27:30" hidden="1" x14ac:dyDescent="0.2">
      <c r="AA17" s="3"/>
      <c r="AB17"/>
      <c r="AC17" t="s">
        <v>264</v>
      </c>
      <c r="AD17" s="1" t="s">
        <v>263</v>
      </c>
    </row>
    <row r="18" spans="27:30" hidden="1" x14ac:dyDescent="0.2">
      <c r="AA18" s="3"/>
      <c r="AB18"/>
      <c r="AC18" t="s">
        <v>260</v>
      </c>
      <c r="AD18" s="1" t="s">
        <v>259</v>
      </c>
    </row>
    <row r="19" spans="27:30" hidden="1" x14ac:dyDescent="0.2">
      <c r="AA19" s="3"/>
      <c r="AB19"/>
      <c r="AC19" t="s">
        <v>256</v>
      </c>
      <c r="AD19" s="1" t="s">
        <v>255</v>
      </c>
    </row>
    <row r="20" spans="27:30" hidden="1" x14ac:dyDescent="0.2">
      <c r="AA20" s="3"/>
      <c r="AB20"/>
      <c r="AC20" t="s">
        <v>252</v>
      </c>
      <c r="AD20" s="1" t="s">
        <v>251</v>
      </c>
    </row>
    <row r="21" spans="27:30" hidden="1" x14ac:dyDescent="0.2">
      <c r="AA21" s="3"/>
      <c r="AB21"/>
      <c r="AC21" t="s">
        <v>250</v>
      </c>
      <c r="AD21" s="1" t="s">
        <v>249</v>
      </c>
    </row>
    <row r="22" spans="27:30" hidden="1" x14ac:dyDescent="0.2">
      <c r="AA22" s="3"/>
      <c r="AB22"/>
      <c r="AC22" t="s">
        <v>248</v>
      </c>
      <c r="AD22" s="1" t="s">
        <v>247</v>
      </c>
    </row>
    <row r="23" spans="27:30" hidden="1" x14ac:dyDescent="0.2">
      <c r="AA23" s="3"/>
      <c r="AB23"/>
      <c r="AC23" t="s">
        <v>246</v>
      </c>
      <c r="AD23" s="1" t="s">
        <v>245</v>
      </c>
    </row>
    <row r="24" spans="27:30" hidden="1" x14ac:dyDescent="0.2">
      <c r="AA24" s="3"/>
      <c r="AB24"/>
      <c r="AC24" t="s">
        <v>244</v>
      </c>
      <c r="AD24" s="1" t="s">
        <v>243</v>
      </c>
    </row>
    <row r="25" spans="27:30" hidden="1" x14ac:dyDescent="0.2">
      <c r="AB25"/>
      <c r="AC25" t="s">
        <v>242</v>
      </c>
      <c r="AD25" s="1" t="s">
        <v>241</v>
      </c>
    </row>
    <row r="26" spans="27:30" hidden="1" x14ac:dyDescent="0.2">
      <c r="AA26"/>
      <c r="AB26"/>
      <c r="AC26" t="s">
        <v>0</v>
      </c>
      <c r="AD26" s="1" t="s">
        <v>240</v>
      </c>
    </row>
    <row r="27" spans="27:30" hidden="1" x14ac:dyDescent="0.2">
      <c r="AA27"/>
      <c r="AB27"/>
      <c r="AC27" t="s">
        <v>329</v>
      </c>
      <c r="AD27" s="1" t="s">
        <v>330</v>
      </c>
    </row>
    <row r="28" spans="27:30" hidden="1" x14ac:dyDescent="0.2">
      <c r="AA28"/>
      <c r="AB28"/>
      <c r="AC28" t="s">
        <v>239</v>
      </c>
      <c r="AD28" s="1" t="s">
        <v>238</v>
      </c>
    </row>
    <row r="29" spans="27:30" hidden="1" x14ac:dyDescent="0.2">
      <c r="AA29"/>
      <c r="AB29"/>
      <c r="AC29" t="s">
        <v>237</v>
      </c>
      <c r="AD29" s="1" t="s">
        <v>236</v>
      </c>
    </row>
    <row r="30" spans="27:30" hidden="1" x14ac:dyDescent="0.2">
      <c r="AA30"/>
      <c r="AB30"/>
      <c r="AC30" t="s">
        <v>235</v>
      </c>
      <c r="AD30" s="1" t="s">
        <v>234</v>
      </c>
    </row>
    <row r="31" spans="27:30" hidden="1" x14ac:dyDescent="0.2">
      <c r="AA31"/>
      <c r="AB31"/>
      <c r="AC31" t="s">
        <v>233</v>
      </c>
      <c r="AD31" s="1" t="s">
        <v>232</v>
      </c>
    </row>
    <row r="32" spans="27:30" hidden="1" x14ac:dyDescent="0.2">
      <c r="AA32"/>
      <c r="AB32"/>
      <c r="AC32" t="s">
        <v>231</v>
      </c>
      <c r="AD32" s="1" t="s">
        <v>230</v>
      </c>
    </row>
    <row r="33" spans="27:30" hidden="1" x14ac:dyDescent="0.2">
      <c r="AA33"/>
      <c r="AB33"/>
      <c r="AC33" t="s">
        <v>229</v>
      </c>
      <c r="AD33" s="1" t="s">
        <v>228</v>
      </c>
    </row>
    <row r="34" spans="27:30" hidden="1" x14ac:dyDescent="0.2">
      <c r="AA34"/>
      <c r="AB34"/>
      <c r="AC34" t="s">
        <v>227</v>
      </c>
      <c r="AD34" s="1" t="s">
        <v>226</v>
      </c>
    </row>
    <row r="35" spans="27:30" hidden="1" x14ac:dyDescent="0.2">
      <c r="AA35"/>
      <c r="AB35"/>
      <c r="AC35" t="s">
        <v>225</v>
      </c>
      <c r="AD35" s="1" t="s">
        <v>224</v>
      </c>
    </row>
    <row r="36" spans="27:30" hidden="1" x14ac:dyDescent="0.2">
      <c r="AA36"/>
      <c r="AB36"/>
      <c r="AC36" t="s">
        <v>223</v>
      </c>
      <c r="AD36" s="1" t="s">
        <v>222</v>
      </c>
    </row>
    <row r="37" spans="27:30" hidden="1" x14ac:dyDescent="0.2">
      <c r="AA37"/>
      <c r="AB37"/>
      <c r="AC37" t="s">
        <v>221</v>
      </c>
      <c r="AD37" s="1" t="s">
        <v>220</v>
      </c>
    </row>
    <row r="38" spans="27:30" hidden="1" x14ac:dyDescent="0.2">
      <c r="AA38"/>
      <c r="AB38"/>
      <c r="AC38" t="s">
        <v>219</v>
      </c>
      <c r="AD38" s="1" t="s">
        <v>218</v>
      </c>
    </row>
    <row r="39" spans="27:30" hidden="1" x14ac:dyDescent="0.2">
      <c r="AA39"/>
      <c r="AB39"/>
      <c r="AC39" s="1" t="s">
        <v>217</v>
      </c>
      <c r="AD39" s="1" t="s">
        <v>216</v>
      </c>
    </row>
    <row r="40" spans="27:30" hidden="1" x14ac:dyDescent="0.2">
      <c r="AA40"/>
      <c r="AB40"/>
      <c r="AC40" t="s">
        <v>215</v>
      </c>
      <c r="AD40" s="1" t="s">
        <v>214</v>
      </c>
    </row>
    <row r="41" spans="27:30" hidden="1" x14ac:dyDescent="0.2">
      <c r="AA41"/>
      <c r="AB41"/>
      <c r="AC41" t="s">
        <v>213</v>
      </c>
      <c r="AD41" s="1" t="s">
        <v>212</v>
      </c>
    </row>
    <row r="42" spans="27:30" hidden="1" x14ac:dyDescent="0.2">
      <c r="AA42"/>
      <c r="AB42"/>
      <c r="AC42" t="s">
        <v>211</v>
      </c>
      <c r="AD42" s="1" t="s">
        <v>210</v>
      </c>
    </row>
    <row r="43" spans="27:30" hidden="1" x14ac:dyDescent="0.2">
      <c r="AA43"/>
      <c r="AB43"/>
      <c r="AC43" t="s">
        <v>209</v>
      </c>
      <c r="AD43" s="1" t="s">
        <v>208</v>
      </c>
    </row>
    <row r="44" spans="27:30" hidden="1" x14ac:dyDescent="0.2">
      <c r="AA44"/>
      <c r="AB44"/>
      <c r="AC44" t="s">
        <v>207</v>
      </c>
      <c r="AD44" s="1" t="s">
        <v>206</v>
      </c>
    </row>
    <row r="45" spans="27:30" hidden="1" x14ac:dyDescent="0.2">
      <c r="AA45"/>
      <c r="AB45"/>
      <c r="AC45" t="s">
        <v>205</v>
      </c>
      <c r="AD45" s="1" t="s">
        <v>204</v>
      </c>
    </row>
    <row r="46" spans="27:30" hidden="1" x14ac:dyDescent="0.2">
      <c r="AA46"/>
      <c r="AB46"/>
      <c r="AC46" t="s">
        <v>203</v>
      </c>
      <c r="AD46" s="1" t="s">
        <v>202</v>
      </c>
    </row>
    <row r="47" spans="27:30" hidden="1" x14ac:dyDescent="0.2">
      <c r="AA47"/>
      <c r="AB47"/>
      <c r="AC47" t="s">
        <v>201</v>
      </c>
      <c r="AD47" s="1" t="s">
        <v>200</v>
      </c>
    </row>
    <row r="48" spans="27:30" hidden="1" x14ac:dyDescent="0.2">
      <c r="AA48"/>
      <c r="AB48"/>
      <c r="AC48" t="s">
        <v>199</v>
      </c>
      <c r="AD48" s="1" t="s">
        <v>198</v>
      </c>
    </row>
    <row r="49" spans="27:30" hidden="1" x14ac:dyDescent="0.2">
      <c r="AA49"/>
      <c r="AB49"/>
      <c r="AC49" t="s">
        <v>197</v>
      </c>
      <c r="AD49" s="1" t="s">
        <v>196</v>
      </c>
    </row>
    <row r="50" spans="27:30" hidden="1" x14ac:dyDescent="0.2">
      <c r="AA50"/>
      <c r="AB50"/>
      <c r="AC50" t="s">
        <v>194</v>
      </c>
      <c r="AD50" s="1" t="s">
        <v>195</v>
      </c>
    </row>
    <row r="51" spans="27:30" hidden="1" x14ac:dyDescent="0.2">
      <c r="AA51"/>
      <c r="AB51"/>
      <c r="AC51" t="s">
        <v>194</v>
      </c>
      <c r="AD51" s="1" t="s">
        <v>193</v>
      </c>
    </row>
    <row r="52" spans="27:30" hidden="1" x14ac:dyDescent="0.2">
      <c r="AA52"/>
      <c r="AB52"/>
      <c r="AC52" t="s">
        <v>192</v>
      </c>
      <c r="AD52" s="1" t="s">
        <v>191</v>
      </c>
    </row>
    <row r="53" spans="27:30" hidden="1" x14ac:dyDescent="0.2">
      <c r="AA53"/>
      <c r="AB53"/>
      <c r="AC53" t="s">
        <v>190</v>
      </c>
      <c r="AD53" s="1" t="s">
        <v>189</v>
      </c>
    </row>
    <row r="54" spans="27:30" hidden="1" x14ac:dyDescent="0.2">
      <c r="AA54"/>
      <c r="AB54"/>
      <c r="AC54" t="s">
        <v>188</v>
      </c>
      <c r="AD54" s="1" t="s">
        <v>187</v>
      </c>
    </row>
    <row r="55" spans="27:30" hidden="1" x14ac:dyDescent="0.2">
      <c r="AA55"/>
      <c r="AB55"/>
      <c r="AC55" t="s">
        <v>186</v>
      </c>
      <c r="AD55" s="1" t="s">
        <v>185</v>
      </c>
    </row>
    <row r="56" spans="27:30" hidden="1" x14ac:dyDescent="0.2">
      <c r="AA56"/>
      <c r="AB56"/>
      <c r="AC56" t="s">
        <v>184</v>
      </c>
      <c r="AD56" s="1" t="s">
        <v>183</v>
      </c>
    </row>
    <row r="57" spans="27:30" hidden="1" x14ac:dyDescent="0.2">
      <c r="AA57"/>
      <c r="AB57"/>
      <c r="AC57" t="s">
        <v>182</v>
      </c>
      <c r="AD57" s="1" t="s">
        <v>181</v>
      </c>
    </row>
    <row r="58" spans="27:30" hidden="1" x14ac:dyDescent="0.2">
      <c r="AA58"/>
      <c r="AB58"/>
      <c r="AC58" t="s">
        <v>180</v>
      </c>
      <c r="AD58" s="1" t="s">
        <v>179</v>
      </c>
    </row>
    <row r="59" spans="27:30" hidden="1" x14ac:dyDescent="0.2">
      <c r="AA59"/>
      <c r="AB59"/>
      <c r="AC59" t="s">
        <v>178</v>
      </c>
      <c r="AD59" s="1" t="s">
        <v>177</v>
      </c>
    </row>
    <row r="60" spans="27:30" hidden="1" x14ac:dyDescent="0.2">
      <c r="AA60"/>
      <c r="AB60"/>
      <c r="AC60" s="96" t="s">
        <v>176</v>
      </c>
      <c r="AD60" s="1" t="s">
        <v>175</v>
      </c>
    </row>
    <row r="61" spans="27:30" hidden="1" x14ac:dyDescent="0.2">
      <c r="AA61"/>
      <c r="AB61"/>
      <c r="AC61" s="58" t="s">
        <v>174</v>
      </c>
      <c r="AD61" s="1" t="s">
        <v>173</v>
      </c>
    </row>
    <row r="62" spans="27:30" hidden="1" x14ac:dyDescent="0.2">
      <c r="AA62"/>
      <c r="AB62"/>
      <c r="AC62" s="58" t="s">
        <v>172</v>
      </c>
      <c r="AD62" s="1" t="s">
        <v>171</v>
      </c>
    </row>
    <row r="63" spans="27:30" hidden="1" x14ac:dyDescent="0.2">
      <c r="AA63"/>
      <c r="AC63" s="58" t="s">
        <v>170</v>
      </c>
      <c r="AD63" s="1" t="s">
        <v>169</v>
      </c>
    </row>
    <row r="64" spans="27:30" hidden="1" x14ac:dyDescent="0.2">
      <c r="AA64"/>
      <c r="AC64" s="58" t="s">
        <v>168</v>
      </c>
      <c r="AD64" s="1" t="s">
        <v>167</v>
      </c>
    </row>
    <row r="65" spans="27:30" hidden="1" x14ac:dyDescent="0.2">
      <c r="AA65"/>
      <c r="AC65" s="58" t="s">
        <v>166</v>
      </c>
      <c r="AD65" s="58" t="s">
        <v>165</v>
      </c>
    </row>
    <row r="66" spans="27:30" hidden="1" x14ac:dyDescent="0.2">
      <c r="AA66"/>
      <c r="AC66" s="58" t="s">
        <v>164</v>
      </c>
      <c r="AD66" s="58" t="s">
        <v>163</v>
      </c>
    </row>
    <row r="67" spans="27:30" hidden="1" x14ac:dyDescent="0.2">
      <c r="AC67" s="58" t="s">
        <v>162</v>
      </c>
      <c r="AD67" s="58" t="s">
        <v>161</v>
      </c>
    </row>
    <row r="68" spans="27:30" hidden="1" x14ac:dyDescent="0.2">
      <c r="AC68" s="58" t="s">
        <v>160</v>
      </c>
      <c r="AD68" s="58" t="s">
        <v>159</v>
      </c>
    </row>
    <row r="69" spans="27:30" hidden="1" x14ac:dyDescent="0.2">
      <c r="AC69" s="58" t="s">
        <v>158</v>
      </c>
      <c r="AD69" s="58" t="s">
        <v>157</v>
      </c>
    </row>
    <row r="70" spans="27:30" hidden="1" x14ac:dyDescent="0.2">
      <c r="AC70" s="58" t="s">
        <v>156</v>
      </c>
      <c r="AD70" s="58" t="s">
        <v>155</v>
      </c>
    </row>
    <row r="71" spans="27:30" hidden="1" x14ac:dyDescent="0.2">
      <c r="AC71" s="58" t="s">
        <v>154</v>
      </c>
      <c r="AD71" s="58" t="s">
        <v>153</v>
      </c>
    </row>
    <row r="72" spans="27:30" hidden="1" x14ac:dyDescent="0.2">
      <c r="AC72" s="58" t="s">
        <v>152</v>
      </c>
      <c r="AD72" s="58" t="s">
        <v>151</v>
      </c>
    </row>
    <row r="73" spans="27:30" hidden="1" x14ac:dyDescent="0.2">
      <c r="AC73" s="58" t="s">
        <v>150</v>
      </c>
      <c r="AD73" s="58" t="s">
        <v>149</v>
      </c>
    </row>
    <row r="74" spans="27:30" hidden="1" x14ac:dyDescent="0.2">
      <c r="AC74" s="58" t="s">
        <v>148</v>
      </c>
      <c r="AD74" s="58" t="s">
        <v>147</v>
      </c>
    </row>
    <row r="75" spans="27:30" hidden="1" x14ac:dyDescent="0.2">
      <c r="AC75" s="94" t="s">
        <v>146</v>
      </c>
      <c r="AD75" s="94" t="s">
        <v>145</v>
      </c>
    </row>
    <row r="76" spans="27:30" hidden="1" x14ac:dyDescent="0.2">
      <c r="AC76" s="94" t="s">
        <v>144</v>
      </c>
      <c r="AD76" s="94" t="s">
        <v>143</v>
      </c>
    </row>
    <row r="77" spans="27:30" hidden="1" x14ac:dyDescent="0.2">
      <c r="AC77" s="94" t="s">
        <v>142</v>
      </c>
      <c r="AD77" s="94" t="s">
        <v>141</v>
      </c>
    </row>
    <row r="78" spans="27:30" hidden="1" x14ac:dyDescent="0.2">
      <c r="AC78" s="94" t="s">
        <v>140</v>
      </c>
      <c r="AD78" s="94" t="s">
        <v>139</v>
      </c>
    </row>
    <row r="79" spans="27:30" hidden="1" x14ac:dyDescent="0.2">
      <c r="AC79" s="94" t="s">
        <v>138</v>
      </c>
      <c r="AD79" s="94" t="s">
        <v>137</v>
      </c>
    </row>
    <row r="80" spans="27:30" hidden="1" x14ac:dyDescent="0.2">
      <c r="AC80" s="94" t="s">
        <v>136</v>
      </c>
      <c r="AD80" s="94" t="s">
        <v>135</v>
      </c>
    </row>
    <row r="81" spans="29:30" hidden="1" x14ac:dyDescent="0.2">
      <c r="AC81" s="94" t="s">
        <v>134</v>
      </c>
      <c r="AD81" s="94" t="s">
        <v>133</v>
      </c>
    </row>
    <row r="82" spans="29:30" hidden="1" x14ac:dyDescent="0.2">
      <c r="AC82" s="94" t="s">
        <v>132</v>
      </c>
      <c r="AD82" s="94" t="s">
        <v>131</v>
      </c>
    </row>
    <row r="83" spans="29:30" hidden="1" x14ac:dyDescent="0.2">
      <c r="AC83" s="94" t="s">
        <v>130</v>
      </c>
      <c r="AD83" s="94" t="s">
        <v>129</v>
      </c>
    </row>
    <row r="84" spans="29:30" hidden="1" x14ac:dyDescent="0.2">
      <c r="AC84" s="94" t="s">
        <v>128</v>
      </c>
      <c r="AD84" s="94" t="s">
        <v>127</v>
      </c>
    </row>
    <row r="85" spans="29:30" hidden="1" x14ac:dyDescent="0.2">
      <c r="AC85" s="94" t="s">
        <v>126</v>
      </c>
      <c r="AD85" s="94" t="s">
        <v>125</v>
      </c>
    </row>
    <row r="86" spans="29:30" hidden="1" x14ac:dyDescent="0.2">
      <c r="AC86" s="94" t="s">
        <v>124</v>
      </c>
      <c r="AD86" s="94" t="s">
        <v>123</v>
      </c>
    </row>
    <row r="87" spans="29:30" hidden="1" x14ac:dyDescent="0.2">
      <c r="AC87" s="94" t="s">
        <v>122</v>
      </c>
      <c r="AD87" s="94" t="s">
        <v>121</v>
      </c>
    </row>
    <row r="88" spans="29:30" hidden="1" x14ac:dyDescent="0.2">
      <c r="AC88" s="58" t="s">
        <v>120</v>
      </c>
      <c r="AD88" s="58" t="s">
        <v>119</v>
      </c>
    </row>
    <row r="89" spans="29:30" hidden="1" x14ac:dyDescent="0.2">
      <c r="AC89" s="58" t="s">
        <v>118</v>
      </c>
      <c r="AD89" s="58" t="s">
        <v>117</v>
      </c>
    </row>
    <row r="90" spans="29:30" hidden="1" x14ac:dyDescent="0.2">
      <c r="AC90" s="58" t="s">
        <v>116</v>
      </c>
      <c r="AD90" s="58" t="s">
        <v>115</v>
      </c>
    </row>
    <row r="91" spans="29:30" hidden="1" x14ac:dyDescent="0.2">
      <c r="AC91" s="58" t="s">
        <v>114</v>
      </c>
      <c r="AD91" s="58" t="s">
        <v>113</v>
      </c>
    </row>
    <row r="92" spans="29:30" hidden="1" x14ac:dyDescent="0.2">
      <c r="AC92" s="58" t="s">
        <v>112</v>
      </c>
      <c r="AD92" s="58" t="s">
        <v>111</v>
      </c>
    </row>
    <row r="93" spans="29:30" hidden="1" x14ac:dyDescent="0.2">
      <c r="AC93" s="58" t="s">
        <v>110</v>
      </c>
      <c r="AD93" s="58" t="s">
        <v>109</v>
      </c>
    </row>
    <row r="94" spans="29:30" hidden="1" x14ac:dyDescent="0.2">
      <c r="AC94" s="58" t="s">
        <v>108</v>
      </c>
      <c r="AD94" s="58" t="s">
        <v>107</v>
      </c>
    </row>
    <row r="95" spans="29:30" hidden="1" x14ac:dyDescent="0.2">
      <c r="AC95" s="58" t="s">
        <v>50</v>
      </c>
      <c r="AD95" s="58" t="s">
        <v>106</v>
      </c>
    </row>
    <row r="96" spans="29:30" hidden="1" x14ac:dyDescent="0.2">
      <c r="AC96" s="58" t="s">
        <v>105</v>
      </c>
      <c r="AD96" s="58" t="s">
        <v>104</v>
      </c>
    </row>
    <row r="97" spans="29:30" hidden="1" x14ac:dyDescent="0.2">
      <c r="AC97" s="58" t="s">
        <v>103</v>
      </c>
      <c r="AD97" s="58" t="s">
        <v>102</v>
      </c>
    </row>
    <row r="98" spans="29:30" hidden="1" x14ac:dyDescent="0.2">
      <c r="AC98" s="58" t="s">
        <v>101</v>
      </c>
      <c r="AD98" s="58" t="s">
        <v>100</v>
      </c>
    </row>
    <row r="99" spans="29:30" hidden="1" x14ac:dyDescent="0.2">
      <c r="AC99" s="58" t="s">
        <v>99</v>
      </c>
      <c r="AD99" s="58" t="s">
        <v>98</v>
      </c>
    </row>
    <row r="100" spans="29:30" hidden="1" x14ac:dyDescent="0.2">
      <c r="AC100" s="58" t="s">
        <v>97</v>
      </c>
      <c r="AD100" s="58" t="s">
        <v>96</v>
      </c>
    </row>
    <row r="101" spans="29:30" hidden="1" x14ac:dyDescent="0.2">
      <c r="AC101" s="58" t="s">
        <v>95</v>
      </c>
      <c r="AD101" s="58" t="s">
        <v>94</v>
      </c>
    </row>
    <row r="102" spans="29:30" hidden="1" x14ac:dyDescent="0.2">
      <c r="AC102" s="58" t="s">
        <v>93</v>
      </c>
      <c r="AD102" s="58" t="s">
        <v>92</v>
      </c>
    </row>
    <row r="103" spans="29:30" hidden="1" x14ac:dyDescent="0.2">
      <c r="AC103" s="58" t="s">
        <v>91</v>
      </c>
      <c r="AD103" s="58" t="s">
        <v>90</v>
      </c>
    </row>
    <row r="104" spans="29:30" hidden="1" x14ac:dyDescent="0.2">
      <c r="AC104" s="58" t="s">
        <v>89</v>
      </c>
      <c r="AD104" s="58" t="s">
        <v>88</v>
      </c>
    </row>
    <row r="105" spans="29:30" hidden="1" x14ac:dyDescent="0.2">
      <c r="AC105" s="58" t="s">
        <v>87</v>
      </c>
      <c r="AD105" s="58" t="s">
        <v>86</v>
      </c>
    </row>
    <row r="106" spans="29:30" hidden="1" x14ac:dyDescent="0.2">
      <c r="AC106" s="58" t="s">
        <v>85</v>
      </c>
      <c r="AD106" s="58" t="s">
        <v>84</v>
      </c>
    </row>
    <row r="107" spans="29:30" hidden="1" x14ac:dyDescent="0.2">
      <c r="AC107" s="58" t="s">
        <v>83</v>
      </c>
      <c r="AD107" s="58" t="s">
        <v>82</v>
      </c>
    </row>
    <row r="108" spans="29:30" hidden="1" x14ac:dyDescent="0.2">
      <c r="AC108" s="58" t="s">
        <v>81</v>
      </c>
      <c r="AD108" s="58" t="s">
        <v>80</v>
      </c>
    </row>
    <row r="109" spans="29:30" hidden="1" x14ac:dyDescent="0.2">
      <c r="AC109" s="58" t="s">
        <v>79</v>
      </c>
      <c r="AD109" s="58" t="s">
        <v>78</v>
      </c>
    </row>
    <row r="110" spans="29:30" hidden="1" x14ac:dyDescent="0.2">
      <c r="AC110" s="58" t="s">
        <v>77</v>
      </c>
      <c r="AD110" s="58" t="s">
        <v>65</v>
      </c>
    </row>
    <row r="111" spans="29:30" hidden="1" x14ac:dyDescent="0.2">
      <c r="AC111" s="58" t="s">
        <v>76</v>
      </c>
      <c r="AD111" s="58" t="s">
        <v>75</v>
      </c>
    </row>
    <row r="112" spans="29:30" hidden="1" x14ac:dyDescent="0.2">
      <c r="AC112" s="58" t="s">
        <v>74</v>
      </c>
      <c r="AD112" s="58" t="s">
        <v>73</v>
      </c>
    </row>
    <row r="113" spans="2:30" hidden="1" x14ac:dyDescent="0.2">
      <c r="AC113" s="58" t="s">
        <v>72</v>
      </c>
      <c r="AD113" s="58" t="s">
        <v>71</v>
      </c>
    </row>
    <row r="114" spans="2:30" hidden="1" x14ac:dyDescent="0.2">
      <c r="AC114" s="58" t="s">
        <v>70</v>
      </c>
      <c r="AD114" s="58" t="s">
        <v>69</v>
      </c>
    </row>
    <row r="115" spans="2:30" hidden="1" x14ac:dyDescent="0.2">
      <c r="AC115" s="58" t="s">
        <v>68</v>
      </c>
      <c r="AD115" s="58" t="s">
        <v>67</v>
      </c>
    </row>
    <row r="116" spans="2:30" hidden="1" x14ac:dyDescent="0.2">
      <c r="AC116" s="58" t="s">
        <v>66</v>
      </c>
      <c r="AD116" s="58" t="s">
        <v>65</v>
      </c>
    </row>
    <row r="117" spans="2:30" hidden="1" x14ac:dyDescent="0.2">
      <c r="AC117" s="58" t="s">
        <v>64</v>
      </c>
      <c r="AD117" s="58" t="s">
        <v>63</v>
      </c>
    </row>
    <row r="118" spans="2:30" hidden="1" x14ac:dyDescent="0.2">
      <c r="AC118" s="58" t="s">
        <v>62</v>
      </c>
      <c r="AD118" s="58" t="s">
        <v>61</v>
      </c>
    </row>
    <row r="119" spans="2:30" hidden="1" x14ac:dyDescent="0.2">
      <c r="AC119" s="58" t="s">
        <v>60</v>
      </c>
      <c r="AD119" s="58" t="s">
        <v>59</v>
      </c>
    </row>
    <row r="120" spans="2:30" hidden="1" x14ac:dyDescent="0.2">
      <c r="AC120" s="58" t="s">
        <v>58</v>
      </c>
      <c r="AD120" s="58" t="s">
        <v>57</v>
      </c>
    </row>
    <row r="121" spans="2:30" hidden="1" x14ac:dyDescent="0.2">
      <c r="AC121" s="58" t="s">
        <v>56</v>
      </c>
      <c r="AD121" s="58" t="s">
        <v>55</v>
      </c>
    </row>
    <row r="122" spans="2:30" hidden="1" x14ac:dyDescent="0.2">
      <c r="AC122" s="58" t="s">
        <v>54</v>
      </c>
      <c r="AD122" s="58" t="s">
        <v>53</v>
      </c>
    </row>
    <row r="123" spans="2:30" hidden="1" x14ac:dyDescent="0.2">
      <c r="AC123" s="58" t="s">
        <v>331</v>
      </c>
      <c r="AD123" s="58" t="s">
        <v>332</v>
      </c>
    </row>
    <row r="124" spans="2:30" hidden="1" x14ac:dyDescent="0.2"/>
    <row r="125" spans="2:30" hidden="1" x14ac:dyDescent="0.2"/>
    <row r="126" spans="2:30" x14ac:dyDescent="0.2">
      <c r="B126" s="4" t="s">
        <v>333</v>
      </c>
    </row>
    <row r="128" spans="2:30" ht="20.25" x14ac:dyDescent="0.3">
      <c r="B128" s="6" t="s">
        <v>0</v>
      </c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97" t="s">
        <v>10</v>
      </c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9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157" t="str">
        <f>'[5]1'!D126:E126</f>
        <v>TUI DEUTSCHLAND GMBH</v>
      </c>
      <c r="E134" s="157"/>
      <c r="F134" s="158"/>
      <c r="G134" s="7"/>
      <c r="H134" s="159" t="s">
        <v>11</v>
      </c>
      <c r="I134" s="162" t="e">
        <f>'1'!#REF!</f>
        <v>#REF!</v>
      </c>
      <c r="K134" s="7"/>
      <c r="L134" s="13" t="s">
        <v>12</v>
      </c>
      <c r="M134" s="157"/>
      <c r="N134" s="158"/>
      <c r="O134" s="12"/>
      <c r="Q134" s="100" t="s">
        <v>334</v>
      </c>
      <c r="R134" s="101"/>
      <c r="S134" s="101"/>
      <c r="T134" s="101"/>
      <c r="U134" s="101"/>
      <c r="V134" s="101"/>
      <c r="W134" s="101"/>
      <c r="X134" s="101"/>
      <c r="Y134" s="102"/>
    </row>
    <row r="135" spans="1:25" ht="15" x14ac:dyDescent="0.2">
      <c r="A135" s="11"/>
      <c r="B135" s="15"/>
      <c r="C135" s="103" t="s">
        <v>49</v>
      </c>
      <c r="D135" s="165" t="str">
        <f>'[5]1'!D127</f>
        <v>0002</v>
      </c>
      <c r="E135" s="165"/>
      <c r="F135" s="166"/>
      <c r="G135" s="7"/>
      <c r="H135" s="160"/>
      <c r="I135" s="163"/>
      <c r="K135" s="7"/>
      <c r="L135" s="17" t="s">
        <v>13</v>
      </c>
      <c r="M135" s="167"/>
      <c r="N135" s="168"/>
      <c r="O135" s="12"/>
      <c r="Q135" s="104"/>
      <c r="R135" s="105"/>
      <c r="S135" s="105"/>
      <c r="T135" s="105"/>
      <c r="U135" s="105"/>
      <c r="V135" s="105"/>
      <c r="W135" s="105"/>
      <c r="X135" s="105"/>
      <c r="Y135" s="106"/>
    </row>
    <row r="136" spans="1:25" ht="15" x14ac:dyDescent="0.2">
      <c r="A136" s="11"/>
      <c r="B136" s="15"/>
      <c r="C136" s="16" t="s">
        <v>3</v>
      </c>
      <c r="D136" s="165">
        <f>'[2]FX Hedge Request'!D128:E128</f>
        <v>0</v>
      </c>
      <c r="E136" s="165"/>
      <c r="F136" s="166"/>
      <c r="G136" s="7"/>
      <c r="H136" s="160"/>
      <c r="I136" s="163"/>
      <c r="K136" s="7"/>
      <c r="L136" s="17" t="s">
        <v>14</v>
      </c>
      <c r="M136" s="167"/>
      <c r="N136" s="168"/>
      <c r="O136" s="12"/>
      <c r="Q136" s="104" t="s">
        <v>15</v>
      </c>
      <c r="R136" s="105"/>
      <c r="S136" s="105"/>
      <c r="T136" s="105"/>
      <c r="U136" s="105"/>
      <c r="V136" s="105"/>
      <c r="W136" s="105"/>
      <c r="X136" s="105"/>
      <c r="Y136" s="106"/>
    </row>
    <row r="137" spans="1:25" ht="15.75" thickBot="1" x14ac:dyDescent="0.25">
      <c r="A137" s="11"/>
      <c r="B137" s="18"/>
      <c r="C137" s="19" t="s">
        <v>4</v>
      </c>
      <c r="D137" s="169">
        <f>'[2]FX Hedge Request'!D129:E129</f>
        <v>0</v>
      </c>
      <c r="E137" s="169"/>
      <c r="F137" s="170"/>
      <c r="G137" s="7"/>
      <c r="H137" s="161"/>
      <c r="I137" s="164"/>
      <c r="K137" s="7"/>
      <c r="L137" s="18"/>
      <c r="M137" s="169"/>
      <c r="N137" s="170"/>
      <c r="O137" s="12"/>
      <c r="Q137" s="107"/>
      <c r="R137" s="108"/>
      <c r="S137" s="108"/>
      <c r="T137" s="108"/>
      <c r="U137" s="108"/>
      <c r="V137" s="108"/>
      <c r="W137" s="108"/>
      <c r="X137" s="108"/>
      <c r="Y137" s="109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147" t="s">
        <v>335</v>
      </c>
      <c r="C139" s="23"/>
      <c r="D139" s="149" t="str">
        <f>'[5]1'!D126:E126</f>
        <v>TUI DEUTSCHLAND GMBH</v>
      </c>
      <c r="E139" s="149"/>
      <c r="F139" s="150"/>
      <c r="O139" s="21"/>
      <c r="T139" s="24" t="s">
        <v>16</v>
      </c>
    </row>
    <row r="140" spans="1:25" x14ac:dyDescent="0.2">
      <c r="A140" s="20"/>
      <c r="B140" s="148"/>
      <c r="C140" s="25"/>
      <c r="D140" s="151"/>
      <c r="E140" s="151"/>
      <c r="F140" s="152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110" t="s">
        <v>336</v>
      </c>
      <c r="V141" s="5" t="str">
        <f>E142</f>
        <v>Buy C'cy</v>
      </c>
    </row>
    <row r="142" spans="1:25" ht="42.75" x14ac:dyDescent="0.2">
      <c r="A142" s="20"/>
      <c r="B142" s="153" t="s">
        <v>337</v>
      </c>
      <c r="C142" s="154"/>
      <c r="D142" s="111" t="s">
        <v>17</v>
      </c>
      <c r="E142" s="112" t="s">
        <v>18</v>
      </c>
      <c r="F142" s="112" t="s">
        <v>19</v>
      </c>
      <c r="G142" s="113" t="s">
        <v>20</v>
      </c>
      <c r="H142" s="111" t="s">
        <v>21</v>
      </c>
      <c r="I142" s="111" t="s">
        <v>22</v>
      </c>
      <c r="J142" s="114" t="s">
        <v>23</v>
      </c>
      <c r="L142" s="115" t="s">
        <v>24</v>
      </c>
      <c r="M142" s="114" t="s">
        <v>25</v>
      </c>
      <c r="O142" s="21"/>
      <c r="Q142" s="116" t="s">
        <v>338</v>
      </c>
      <c r="R142" s="117" t="s">
        <v>339</v>
      </c>
      <c r="S142" s="117" t="s">
        <v>340</v>
      </c>
      <c r="T142" s="117" t="s">
        <v>341</v>
      </c>
      <c r="U142" s="117" t="s">
        <v>342</v>
      </c>
      <c r="V142" s="117" t="s">
        <v>343</v>
      </c>
      <c r="W142" s="117" t="s">
        <v>344</v>
      </c>
      <c r="X142" s="117" t="s">
        <v>345</v>
      </c>
      <c r="Y142" s="118" t="s">
        <v>346</v>
      </c>
    </row>
    <row r="143" spans="1:25" x14ac:dyDescent="0.2">
      <c r="A143" s="20"/>
      <c r="B143" s="155" t="str">
        <f t="shared" ref="B143:B155" si="0">IF($D$139="","",$D$139)</f>
        <v>TUI DEUTSCHLAND GMBH</v>
      </c>
      <c r="C143" s="156"/>
      <c r="D143" s="27">
        <v>44986</v>
      </c>
      <c r="E143" s="28" t="s">
        <v>30</v>
      </c>
      <c r="F143" s="57" t="s">
        <v>27</v>
      </c>
      <c r="G143" s="30"/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119" t="e">
        <f t="shared" ref="Q143:Q154" si="2">VLOOKUP(S143, SeasonRef, 2,0)</f>
        <v>#REF!</v>
      </c>
      <c r="R143" s="35" t="e">
        <f t="shared" ref="R143:R154" si="3">VLOOKUP(S143, SeasonRef, 3,0)</f>
        <v>#REF!</v>
      </c>
      <c r="S143" s="36" t="e">
        <f t="shared" ref="S143:S155" si="4">$I$134</f>
        <v>#REF!</v>
      </c>
      <c r="T143" s="37" t="str">
        <f t="shared" ref="T143:T155" si="5">$D$135</f>
        <v>0002</v>
      </c>
      <c r="U143" t="s">
        <v>347</v>
      </c>
      <c r="V143" s="36" t="str">
        <f>' FX FC_TND'!E143</f>
        <v>TND</v>
      </c>
      <c r="W143" s="120">
        <f>G143</f>
        <v>0</v>
      </c>
      <c r="X143" s="121">
        <f>D143</f>
        <v>44986</v>
      </c>
      <c r="Y143" s="38"/>
    </row>
    <row r="144" spans="1:25" x14ac:dyDescent="0.2">
      <c r="A144" s="20"/>
      <c r="B144" s="143" t="str">
        <f t="shared" si="0"/>
        <v>TUI DEUTSCHLAND GMBH</v>
      </c>
      <c r="C144" s="144"/>
      <c r="D144" s="27">
        <v>45017</v>
      </c>
      <c r="E144" s="28" t="s">
        <v>30</v>
      </c>
      <c r="F144" s="29" t="s">
        <v>27</v>
      </c>
      <c r="G144" s="30"/>
      <c r="H144" s="31">
        <v>0</v>
      </c>
      <c r="I144" s="31"/>
      <c r="J144" s="32">
        <f t="shared" ref="J144:J156" si="6">G144-H144-I144</f>
        <v>0</v>
      </c>
      <c r="L144" s="32">
        <f t="shared" ref="L144:L154" si="7">H144+I144</f>
        <v>0</v>
      </c>
      <c r="M144" s="34" t="str">
        <f t="shared" si="1"/>
        <v/>
      </c>
      <c r="O144" s="21"/>
      <c r="Q144" s="119" t="e">
        <f t="shared" si="2"/>
        <v>#REF!</v>
      </c>
      <c r="R144" s="35" t="e">
        <f t="shared" si="3"/>
        <v>#REF!</v>
      </c>
      <c r="S144" s="36" t="e">
        <f t="shared" si="4"/>
        <v>#REF!</v>
      </c>
      <c r="T144" s="37" t="str">
        <f t="shared" si="5"/>
        <v>0002</v>
      </c>
      <c r="U144" t="s">
        <v>347</v>
      </c>
      <c r="V144" s="36" t="str">
        <f>' FX FC_TND'!E144</f>
        <v>TND</v>
      </c>
      <c r="W144" s="120">
        <f t="shared" ref="W144:W155" si="8">G144</f>
        <v>0</v>
      </c>
      <c r="X144" s="121">
        <f t="shared" ref="X144:X155" si="9">D144</f>
        <v>45017</v>
      </c>
      <c r="Y144" s="38"/>
    </row>
    <row r="145" spans="1:25" x14ac:dyDescent="0.2">
      <c r="A145" s="20"/>
      <c r="B145" s="143" t="str">
        <f t="shared" si="0"/>
        <v>TUI DEUTSCHLAND GMBH</v>
      </c>
      <c r="C145" s="144"/>
      <c r="D145" s="27">
        <v>45047</v>
      </c>
      <c r="E145" s="28" t="s">
        <v>30</v>
      </c>
      <c r="F145" s="29" t="s">
        <v>27</v>
      </c>
      <c r="G145" s="30"/>
      <c r="H145" s="31">
        <v>0</v>
      </c>
      <c r="I145" s="31"/>
      <c r="J145" s="32">
        <f t="shared" si="6"/>
        <v>0</v>
      </c>
      <c r="L145" s="32">
        <f t="shared" si="7"/>
        <v>0</v>
      </c>
      <c r="M145" s="34" t="str">
        <f t="shared" si="1"/>
        <v/>
      </c>
      <c r="O145" s="21"/>
      <c r="Q145" s="119" t="e">
        <f t="shared" si="2"/>
        <v>#REF!</v>
      </c>
      <c r="R145" s="35" t="e">
        <f t="shared" si="3"/>
        <v>#REF!</v>
      </c>
      <c r="S145" s="36" t="e">
        <f t="shared" si="4"/>
        <v>#REF!</v>
      </c>
      <c r="T145" s="37" t="str">
        <f t="shared" si="5"/>
        <v>0002</v>
      </c>
      <c r="U145" t="s">
        <v>347</v>
      </c>
      <c r="V145" s="36" t="str">
        <f>' FX FC_TND'!E145</f>
        <v>TND</v>
      </c>
      <c r="W145" s="120">
        <f t="shared" si="8"/>
        <v>0</v>
      </c>
      <c r="X145" s="121">
        <f t="shared" si="9"/>
        <v>45047</v>
      </c>
      <c r="Y145" s="38"/>
    </row>
    <row r="146" spans="1:25" x14ac:dyDescent="0.2">
      <c r="A146" s="20"/>
      <c r="B146" s="143" t="str">
        <f t="shared" si="0"/>
        <v>TUI DEUTSCHLAND GMBH</v>
      </c>
      <c r="C146" s="144"/>
      <c r="D146" s="27">
        <v>45078</v>
      </c>
      <c r="E146" s="28" t="s">
        <v>30</v>
      </c>
      <c r="F146" s="29" t="s">
        <v>27</v>
      </c>
      <c r="G146" s="30"/>
      <c r="H146" s="31">
        <v>0</v>
      </c>
      <c r="I146" s="31"/>
      <c r="J146" s="32">
        <f t="shared" si="6"/>
        <v>0</v>
      </c>
      <c r="L146" s="32">
        <f t="shared" si="7"/>
        <v>0</v>
      </c>
      <c r="M146" s="34" t="str">
        <f t="shared" si="1"/>
        <v/>
      </c>
      <c r="O146" s="21"/>
      <c r="Q146" s="119" t="e">
        <f>VLOOKUP(S146, SeasonRef, 2,0)</f>
        <v>#REF!</v>
      </c>
      <c r="R146" s="35" t="e">
        <f t="shared" si="3"/>
        <v>#REF!</v>
      </c>
      <c r="S146" s="36" t="e">
        <f t="shared" si="4"/>
        <v>#REF!</v>
      </c>
      <c r="T146" s="37" t="str">
        <f t="shared" si="5"/>
        <v>0002</v>
      </c>
      <c r="U146" t="s">
        <v>347</v>
      </c>
      <c r="V146" s="36" t="str">
        <f>' FX FC_TND'!E146</f>
        <v>TND</v>
      </c>
      <c r="W146" s="120">
        <f t="shared" si="8"/>
        <v>0</v>
      </c>
      <c r="X146" s="121">
        <f t="shared" si="9"/>
        <v>45078</v>
      </c>
      <c r="Y146" s="38"/>
    </row>
    <row r="147" spans="1:25" x14ac:dyDescent="0.2">
      <c r="A147" s="20"/>
      <c r="B147" s="143" t="str">
        <f t="shared" si="0"/>
        <v>TUI DEUTSCHLAND GMBH</v>
      </c>
      <c r="C147" s="144"/>
      <c r="D147" s="27">
        <v>45108</v>
      </c>
      <c r="E147" s="28" t="s">
        <v>30</v>
      </c>
      <c r="F147" s="29" t="s">
        <v>27</v>
      </c>
      <c r="G147" s="30"/>
      <c r="H147" s="31">
        <v>0</v>
      </c>
      <c r="I147" s="31"/>
      <c r="J147" s="32">
        <f t="shared" si="6"/>
        <v>0</v>
      </c>
      <c r="L147" s="32">
        <f t="shared" si="7"/>
        <v>0</v>
      </c>
      <c r="M147" s="34" t="str">
        <f t="shared" si="1"/>
        <v/>
      </c>
      <c r="O147" s="21"/>
      <c r="Q147" s="119" t="e">
        <f t="shared" si="2"/>
        <v>#REF!</v>
      </c>
      <c r="R147" s="35" t="e">
        <f t="shared" si="3"/>
        <v>#REF!</v>
      </c>
      <c r="S147" s="36" t="e">
        <f t="shared" si="4"/>
        <v>#REF!</v>
      </c>
      <c r="T147" s="37" t="str">
        <f t="shared" si="5"/>
        <v>0002</v>
      </c>
      <c r="U147" t="s">
        <v>347</v>
      </c>
      <c r="V147" s="36" t="str">
        <f>' FX FC_TND'!E147</f>
        <v>TND</v>
      </c>
      <c r="W147" s="120">
        <f t="shared" si="8"/>
        <v>0</v>
      </c>
      <c r="X147" s="121">
        <f t="shared" si="9"/>
        <v>45108</v>
      </c>
      <c r="Y147" s="38"/>
    </row>
    <row r="148" spans="1:25" x14ac:dyDescent="0.2">
      <c r="A148" s="20"/>
      <c r="B148" s="143" t="str">
        <f t="shared" si="0"/>
        <v>TUI DEUTSCHLAND GMBH</v>
      </c>
      <c r="C148" s="144"/>
      <c r="D148" s="27">
        <v>45139</v>
      </c>
      <c r="E148" s="28" t="s">
        <v>30</v>
      </c>
      <c r="F148" s="29" t="s">
        <v>27</v>
      </c>
      <c r="G148" s="30"/>
      <c r="H148" s="31">
        <v>0</v>
      </c>
      <c r="I148" s="31"/>
      <c r="J148" s="32">
        <f t="shared" si="6"/>
        <v>0</v>
      </c>
      <c r="L148" s="32">
        <f t="shared" si="7"/>
        <v>0</v>
      </c>
      <c r="M148" s="34" t="str">
        <f t="shared" si="1"/>
        <v/>
      </c>
      <c r="O148" s="21"/>
      <c r="Q148" s="119" t="e">
        <f t="shared" si="2"/>
        <v>#REF!</v>
      </c>
      <c r="R148" s="35" t="e">
        <f t="shared" si="3"/>
        <v>#REF!</v>
      </c>
      <c r="S148" s="36" t="e">
        <f t="shared" si="4"/>
        <v>#REF!</v>
      </c>
      <c r="T148" s="37" t="str">
        <f t="shared" si="5"/>
        <v>0002</v>
      </c>
      <c r="U148" t="s">
        <v>347</v>
      </c>
      <c r="V148" s="36" t="str">
        <f>' FX FC_TND'!E148</f>
        <v>TND</v>
      </c>
      <c r="W148" s="120">
        <f t="shared" si="8"/>
        <v>0</v>
      </c>
      <c r="X148" s="121">
        <f t="shared" si="9"/>
        <v>45139</v>
      </c>
      <c r="Y148" s="38"/>
    </row>
    <row r="149" spans="1:25" x14ac:dyDescent="0.2">
      <c r="A149" s="20"/>
      <c r="B149" s="143" t="str">
        <f t="shared" si="0"/>
        <v>TUI DEUTSCHLAND GMBH</v>
      </c>
      <c r="C149" s="144"/>
      <c r="D149" s="27">
        <v>45170</v>
      </c>
      <c r="E149" s="28" t="s">
        <v>30</v>
      </c>
      <c r="F149" s="29" t="s">
        <v>27</v>
      </c>
      <c r="G149" s="30"/>
      <c r="H149" s="31">
        <v>0</v>
      </c>
      <c r="I149" s="31"/>
      <c r="J149" s="32">
        <f t="shared" si="6"/>
        <v>0</v>
      </c>
      <c r="L149" s="32">
        <f t="shared" si="7"/>
        <v>0</v>
      </c>
      <c r="M149" s="34" t="str">
        <f t="shared" si="1"/>
        <v/>
      </c>
      <c r="O149" s="21"/>
      <c r="Q149" s="119" t="e">
        <f t="shared" si="2"/>
        <v>#REF!</v>
      </c>
      <c r="R149" s="35" t="e">
        <f t="shared" si="3"/>
        <v>#REF!</v>
      </c>
      <c r="S149" s="36" t="e">
        <f t="shared" si="4"/>
        <v>#REF!</v>
      </c>
      <c r="T149" s="37" t="str">
        <f t="shared" si="5"/>
        <v>0002</v>
      </c>
      <c r="U149" t="s">
        <v>347</v>
      </c>
      <c r="V149" s="36" t="str">
        <f>' FX FC_TND'!E149</f>
        <v>TND</v>
      </c>
      <c r="W149" s="120">
        <f t="shared" si="8"/>
        <v>0</v>
      </c>
      <c r="X149" s="121">
        <f t="shared" si="9"/>
        <v>45170</v>
      </c>
      <c r="Y149" s="38"/>
    </row>
    <row r="150" spans="1:25" x14ac:dyDescent="0.2">
      <c r="A150" s="20"/>
      <c r="B150" s="143" t="str">
        <f t="shared" si="0"/>
        <v>TUI DEUTSCHLAND GMBH</v>
      </c>
      <c r="C150" s="144"/>
      <c r="D150" s="27">
        <v>45200</v>
      </c>
      <c r="E150" s="28" t="s">
        <v>30</v>
      </c>
      <c r="F150" s="29" t="s">
        <v>27</v>
      </c>
      <c r="G150" s="30"/>
      <c r="H150" s="31">
        <v>0</v>
      </c>
      <c r="I150" s="31"/>
      <c r="J150" s="32">
        <f t="shared" si="6"/>
        <v>0</v>
      </c>
      <c r="L150" s="32">
        <f t="shared" si="7"/>
        <v>0</v>
      </c>
      <c r="M150" s="34" t="str">
        <f t="shared" si="1"/>
        <v/>
      </c>
      <c r="O150" s="21"/>
      <c r="Q150" s="119" t="e">
        <f t="shared" si="2"/>
        <v>#REF!</v>
      </c>
      <c r="R150" s="35" t="e">
        <f t="shared" si="3"/>
        <v>#REF!</v>
      </c>
      <c r="S150" s="36" t="e">
        <f t="shared" si="4"/>
        <v>#REF!</v>
      </c>
      <c r="T150" s="37" t="str">
        <f t="shared" si="5"/>
        <v>0002</v>
      </c>
      <c r="U150" t="s">
        <v>347</v>
      </c>
      <c r="V150" s="36" t="str">
        <f>' FX FC_TND'!E150</f>
        <v>TND</v>
      </c>
      <c r="W150" s="120">
        <f t="shared" si="8"/>
        <v>0</v>
      </c>
      <c r="X150" s="121">
        <f t="shared" si="9"/>
        <v>45200</v>
      </c>
      <c r="Y150" s="38"/>
    </row>
    <row r="151" spans="1:25" x14ac:dyDescent="0.2">
      <c r="A151" s="20"/>
      <c r="B151" s="143" t="str">
        <f t="shared" si="0"/>
        <v>TUI DEUTSCHLAND GMBH</v>
      </c>
      <c r="C151" s="144"/>
      <c r="D151" s="27">
        <v>45231</v>
      </c>
      <c r="E151" s="28" t="s">
        <v>30</v>
      </c>
      <c r="F151" s="29" t="s">
        <v>27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119" t="e">
        <f t="shared" si="2"/>
        <v>#REF!</v>
      </c>
      <c r="R151" s="35" t="e">
        <f t="shared" si="3"/>
        <v>#REF!</v>
      </c>
      <c r="S151" s="36" t="e">
        <f t="shared" si="4"/>
        <v>#REF!</v>
      </c>
      <c r="T151" s="37" t="str">
        <f t="shared" si="5"/>
        <v>0002</v>
      </c>
      <c r="U151" t="s">
        <v>347</v>
      </c>
      <c r="V151" s="36" t="str">
        <f>' FX FC_TND'!E151</f>
        <v>TND</v>
      </c>
      <c r="W151" s="120">
        <f t="shared" si="8"/>
        <v>0</v>
      </c>
      <c r="X151" s="121">
        <f t="shared" si="9"/>
        <v>45231</v>
      </c>
      <c r="Y151" s="38"/>
    </row>
    <row r="152" spans="1:25" x14ac:dyDescent="0.2">
      <c r="A152" s="20"/>
      <c r="B152" s="143" t="str">
        <f t="shared" si="0"/>
        <v>TUI DEUTSCHLAND GMBH</v>
      </c>
      <c r="C152" s="144"/>
      <c r="D152" s="27">
        <v>45261</v>
      </c>
      <c r="E152" s="28" t="s">
        <v>30</v>
      </c>
      <c r="F152" s="29" t="s">
        <v>27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119" t="e">
        <f t="shared" si="2"/>
        <v>#REF!</v>
      </c>
      <c r="R152" s="35" t="e">
        <f t="shared" si="3"/>
        <v>#REF!</v>
      </c>
      <c r="S152" s="36" t="e">
        <f t="shared" si="4"/>
        <v>#REF!</v>
      </c>
      <c r="T152" s="37" t="str">
        <f t="shared" si="5"/>
        <v>0002</v>
      </c>
      <c r="U152" t="s">
        <v>347</v>
      </c>
      <c r="V152" s="36" t="str">
        <f>' FX FC_TND'!E152</f>
        <v>TND</v>
      </c>
      <c r="W152" s="120">
        <f t="shared" si="8"/>
        <v>0</v>
      </c>
      <c r="X152" s="121">
        <f t="shared" si="9"/>
        <v>45261</v>
      </c>
      <c r="Y152" s="38"/>
    </row>
    <row r="153" spans="1:25" x14ac:dyDescent="0.2">
      <c r="A153" s="20"/>
      <c r="B153" s="143" t="str">
        <f t="shared" si="0"/>
        <v>TUI DEUTSCHLAND GMBH</v>
      </c>
      <c r="C153" s="144"/>
      <c r="D153" s="27">
        <v>45292</v>
      </c>
      <c r="E153" s="28" t="s">
        <v>30</v>
      </c>
      <c r="F153" s="29" t="s">
        <v>27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119" t="e">
        <f t="shared" si="2"/>
        <v>#REF!</v>
      </c>
      <c r="R153" s="35" t="e">
        <f t="shared" si="3"/>
        <v>#REF!</v>
      </c>
      <c r="S153" s="36" t="e">
        <f t="shared" si="4"/>
        <v>#REF!</v>
      </c>
      <c r="T153" s="37" t="str">
        <f t="shared" si="5"/>
        <v>0002</v>
      </c>
      <c r="U153" t="s">
        <v>347</v>
      </c>
      <c r="V153" s="36" t="str">
        <f>' FX FC_TND'!E153</f>
        <v>TND</v>
      </c>
      <c r="W153" s="120">
        <f t="shared" si="8"/>
        <v>0</v>
      </c>
      <c r="X153" s="121">
        <f t="shared" si="9"/>
        <v>45292</v>
      </c>
      <c r="Y153" s="38"/>
    </row>
    <row r="154" spans="1:25" x14ac:dyDescent="0.2">
      <c r="A154" s="20"/>
      <c r="B154" s="143" t="str">
        <f t="shared" si="0"/>
        <v>TUI DEUTSCHLAND GMBH</v>
      </c>
      <c r="C154" s="144"/>
      <c r="D154" s="27">
        <v>45323</v>
      </c>
      <c r="E154" s="28" t="s">
        <v>30</v>
      </c>
      <c r="F154" s="29" t="s">
        <v>27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119" t="e">
        <f t="shared" si="2"/>
        <v>#REF!</v>
      </c>
      <c r="R154" s="35" t="e">
        <f t="shared" si="3"/>
        <v>#REF!</v>
      </c>
      <c r="S154" s="36" t="e">
        <f t="shared" si="4"/>
        <v>#REF!</v>
      </c>
      <c r="T154" s="37" t="str">
        <f t="shared" si="5"/>
        <v>0002</v>
      </c>
      <c r="U154" t="s">
        <v>347</v>
      </c>
      <c r="V154" s="36" t="str">
        <f>' FX FC_TND'!E154</f>
        <v>TND</v>
      </c>
      <c r="W154" s="120">
        <f t="shared" si="8"/>
        <v>0</v>
      </c>
      <c r="X154" s="121">
        <f t="shared" si="9"/>
        <v>45323</v>
      </c>
      <c r="Y154" s="38"/>
    </row>
    <row r="155" spans="1:25" x14ac:dyDescent="0.2">
      <c r="A155" s="20"/>
      <c r="B155" s="143" t="str">
        <f t="shared" si="0"/>
        <v>TUI DEUTSCHLAND GMBH</v>
      </c>
      <c r="C155" s="144"/>
      <c r="D155" s="27">
        <v>45352</v>
      </c>
      <c r="E155" s="28" t="s">
        <v>26</v>
      </c>
      <c r="F155" s="29" t="s">
        <v>27</v>
      </c>
      <c r="G155" s="30"/>
      <c r="H155" s="31">
        <v>0</v>
      </c>
      <c r="I155" s="31"/>
      <c r="J155" s="32"/>
      <c r="L155" s="32"/>
      <c r="M155" s="34"/>
      <c r="O155" s="21"/>
      <c r="Q155" s="119" t="e">
        <f t="shared" ref="Q155" si="11">VLOOKUP(S155, SeasonRef, 2,0)</f>
        <v>#REF!</v>
      </c>
      <c r="R155" s="35" t="e">
        <f t="shared" ref="R155" si="12">VLOOKUP(S155, SeasonRef, 3,0)</f>
        <v>#REF!</v>
      </c>
      <c r="S155" s="36" t="e">
        <f t="shared" si="4"/>
        <v>#REF!</v>
      </c>
      <c r="T155" s="37" t="str">
        <f t="shared" si="5"/>
        <v>0002</v>
      </c>
      <c r="U155" t="s">
        <v>347</v>
      </c>
      <c r="V155" s="36" t="str">
        <f>' FX FC_TND'!E155</f>
        <v>AED</v>
      </c>
      <c r="W155" s="120">
        <f t="shared" si="8"/>
        <v>0</v>
      </c>
      <c r="X155" s="121">
        <f t="shared" si="9"/>
        <v>45352</v>
      </c>
      <c r="Y155" s="38"/>
    </row>
    <row r="156" spans="1:25" x14ac:dyDescent="0.2">
      <c r="A156" s="20"/>
      <c r="B156" s="145"/>
      <c r="C156" s="146"/>
      <c r="D156" s="39"/>
      <c r="E156" s="40"/>
      <c r="F156" s="40"/>
      <c r="G156" s="41">
        <f>SUM(G143:G155)</f>
        <v>0</v>
      </c>
      <c r="H156" s="41">
        <f>SUM(H143:H155)</f>
        <v>0</v>
      </c>
      <c r="I156" s="41">
        <f>SUM(I143:I155)</f>
        <v>0</v>
      </c>
      <c r="J156" s="41">
        <f t="shared" si="6"/>
        <v>0</v>
      </c>
      <c r="L156" s="41">
        <f>SUM(L143:L155)</f>
        <v>0</v>
      </c>
      <c r="M156" s="42" t="e">
        <f>L156/G156</f>
        <v>#DIV/0!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28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B152:C152"/>
    <mergeCell ref="B153:C153"/>
    <mergeCell ref="B154:C154"/>
    <mergeCell ref="B155:C155"/>
    <mergeCell ref="B156:C156"/>
  </mergeCells>
  <conditionalFormatting sqref="M143">
    <cfRule type="expression" dxfId="2" priority="1">
      <formula>$J143&lt;0</formula>
    </cfRule>
  </conditionalFormatting>
  <conditionalFormatting sqref="T140">
    <cfRule type="cellIs" dxfId="1" priority="2" operator="equal">
      <formula>"NO"</formula>
    </cfRule>
    <cfRule type="cellIs" dxfId="0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FF0000"/>
  </sheetPr>
  <dimension ref="A1:G156"/>
  <sheetViews>
    <sheetView workbookViewId="0">
      <selection activeCell="F2" sqref="F2"/>
    </sheetView>
  </sheetViews>
  <sheetFormatPr defaultColWidth="9" defaultRowHeight="14.25" x14ac:dyDescent="0.2"/>
  <cols>
    <col min="1" max="1" width="18.375" bestFit="1" customWidth="1"/>
    <col min="3" max="3" width="9.375" style="35" bestFit="1" customWidth="1"/>
    <col min="6" max="6" width="14.875" bestFit="1" customWidth="1"/>
    <col min="7" max="7" width="13.125" bestFit="1" customWidth="1"/>
  </cols>
  <sheetData>
    <row r="1" spans="1:7" x14ac:dyDescent="0.2">
      <c r="A1" t="s">
        <v>349</v>
      </c>
      <c r="B1" t="s">
        <v>5</v>
      </c>
      <c r="C1" s="35" t="str">
        <f>+' FX FC_AED'!D142</f>
        <v>Date
MMM-YY</v>
      </c>
      <c r="D1" t="str">
        <f>+' FX FC_AED'!E142</f>
        <v>Buy C'cy</v>
      </c>
      <c r="E1" t="str">
        <f>+' FX FC_AED'!F142</f>
        <v>Sell C'cy</v>
      </c>
      <c r="F1" t="str">
        <f>+' FX FC_AED'!G142</f>
        <v>Total Requirement</v>
      </c>
      <c r="G1" t="str">
        <f>+' FX FC_AED'!H142</f>
        <v>Hedged to Date</v>
      </c>
    </row>
    <row r="2" spans="1:7" x14ac:dyDescent="0.2">
      <c r="A2" t="s">
        <v>350</v>
      </c>
      <c r="B2" t="s">
        <v>348</v>
      </c>
      <c r="C2" s="35">
        <f>+' FX FC_AED'!D143</f>
        <v>45413</v>
      </c>
      <c r="D2" t="str">
        <f>+' FX FC_AED'!E143</f>
        <v>AED</v>
      </c>
      <c r="E2" t="str">
        <f>+' FX FC_AED'!F143</f>
        <v>EUR</v>
      </c>
      <c r="F2">
        <f>+' FX FC_AED'!G143</f>
        <v>6200000</v>
      </c>
      <c r="G2">
        <f>+' FX FC_AED'!H143</f>
        <v>6200000</v>
      </c>
    </row>
    <row r="3" spans="1:7" x14ac:dyDescent="0.2">
      <c r="A3" t="s">
        <v>350</v>
      </c>
      <c r="B3" t="s">
        <v>348</v>
      </c>
      <c r="C3" s="35">
        <f>+' FX FC_AED'!D144</f>
        <v>45444</v>
      </c>
      <c r="D3" t="str">
        <f>+' FX FC_AED'!E144</f>
        <v>AED</v>
      </c>
      <c r="E3" t="str">
        <f>+' FX FC_AED'!F144</f>
        <v>EUR</v>
      </c>
      <c r="F3">
        <f>+' FX FC_AED'!G144</f>
        <v>0</v>
      </c>
      <c r="G3">
        <f>+' FX FC_AED'!H144</f>
        <v>0</v>
      </c>
    </row>
    <row r="4" spans="1:7" x14ac:dyDescent="0.2">
      <c r="A4" t="s">
        <v>350</v>
      </c>
      <c r="B4" t="s">
        <v>348</v>
      </c>
      <c r="C4" s="35">
        <f>+' FX FC_AED'!D145</f>
        <v>45474</v>
      </c>
      <c r="D4" t="str">
        <f>+' FX FC_AED'!E145</f>
        <v>AED</v>
      </c>
      <c r="E4" t="str">
        <f>+' FX FC_AED'!F145</f>
        <v>EUR</v>
      </c>
      <c r="F4">
        <f>+' FX FC_AED'!G145</f>
        <v>4710000</v>
      </c>
      <c r="G4">
        <f>+' FX FC_AED'!H145</f>
        <v>4710000</v>
      </c>
    </row>
    <row r="5" spans="1:7" x14ac:dyDescent="0.2">
      <c r="A5" t="s">
        <v>350</v>
      </c>
      <c r="B5" t="s">
        <v>348</v>
      </c>
      <c r="C5" s="35">
        <f>+' FX FC_AED'!D146</f>
        <v>45505</v>
      </c>
      <c r="D5" t="str">
        <f>+' FX FC_AED'!E146</f>
        <v>AED</v>
      </c>
      <c r="E5" t="str">
        <f>+' FX FC_AED'!F146</f>
        <v>EUR</v>
      </c>
      <c r="F5">
        <f>+' FX FC_AED'!G146</f>
        <v>2000000</v>
      </c>
      <c r="G5">
        <f>+' FX FC_AED'!H146</f>
        <v>2000000</v>
      </c>
    </row>
    <row r="6" spans="1:7" x14ac:dyDescent="0.2">
      <c r="A6" t="s">
        <v>350</v>
      </c>
      <c r="B6" t="s">
        <v>348</v>
      </c>
      <c r="C6" s="35">
        <f>+' FX FC_AED'!D147</f>
        <v>45536</v>
      </c>
      <c r="D6" t="str">
        <f>+' FX FC_AED'!E147</f>
        <v>AED</v>
      </c>
      <c r="E6" t="str">
        <f>+' FX FC_AED'!F147</f>
        <v>EUR</v>
      </c>
      <c r="F6">
        <f>+' FX FC_AED'!G147</f>
        <v>2750000</v>
      </c>
      <c r="G6">
        <f>+' FX FC_AED'!H147</f>
        <v>2750000</v>
      </c>
    </row>
    <row r="7" spans="1:7" x14ac:dyDescent="0.2">
      <c r="A7" t="s">
        <v>350</v>
      </c>
      <c r="B7" t="s">
        <v>348</v>
      </c>
      <c r="C7" s="35">
        <f>+' FX FC_AED'!D148</f>
        <v>45566</v>
      </c>
      <c r="D7" t="str">
        <f>+' FX FC_AED'!E148</f>
        <v>AED</v>
      </c>
      <c r="E7" t="str">
        <f>+' FX FC_AED'!F148</f>
        <v>EUR</v>
      </c>
      <c r="F7">
        <f>+' FX FC_AED'!G148</f>
        <v>3730000</v>
      </c>
      <c r="G7">
        <f>+' FX FC_AED'!H148</f>
        <v>3730000</v>
      </c>
    </row>
    <row r="8" spans="1:7" x14ac:dyDescent="0.2">
      <c r="A8" t="s">
        <v>350</v>
      </c>
      <c r="B8" t="s">
        <v>348</v>
      </c>
      <c r="C8" s="35">
        <f>+' FX FC_AED'!D149</f>
        <v>45597</v>
      </c>
      <c r="D8" t="str">
        <f>+' FX FC_AED'!E149</f>
        <v>AED</v>
      </c>
      <c r="E8" t="str">
        <f>+' FX FC_AED'!F149</f>
        <v>EUR</v>
      </c>
      <c r="F8">
        <f>+' FX FC_AED'!G149</f>
        <v>12910000</v>
      </c>
      <c r="G8">
        <f>+' FX FC_AED'!H149</f>
        <v>11410000</v>
      </c>
    </row>
    <row r="9" spans="1:7" x14ac:dyDescent="0.2">
      <c r="A9" t="s">
        <v>350</v>
      </c>
      <c r="B9" t="s">
        <v>348</v>
      </c>
      <c r="C9" s="35">
        <f>+' FX FC_AED'!D150</f>
        <v>45627</v>
      </c>
      <c r="D9" t="str">
        <f>+' FX FC_AED'!E150</f>
        <v>AED</v>
      </c>
      <c r="E9" t="str">
        <f>+' FX FC_AED'!F150</f>
        <v>EUR</v>
      </c>
      <c r="F9">
        <f>+' FX FC_AED'!G150</f>
        <v>11883000</v>
      </c>
      <c r="G9">
        <f>+' FX FC_AED'!H150</f>
        <v>11174000</v>
      </c>
    </row>
    <row r="10" spans="1:7" x14ac:dyDescent="0.2">
      <c r="A10" t="s">
        <v>350</v>
      </c>
      <c r="B10" t="s">
        <v>348</v>
      </c>
      <c r="C10" s="35">
        <f>+' FX FC_AED'!D151</f>
        <v>45658</v>
      </c>
      <c r="D10" t="str">
        <f>+' FX FC_AED'!E151</f>
        <v>AED</v>
      </c>
      <c r="E10" t="str">
        <f>+' FX FC_AED'!F151</f>
        <v>EUR</v>
      </c>
      <c r="F10">
        <f>+' FX FC_AED'!G151</f>
        <v>0</v>
      </c>
      <c r="G10">
        <f>+' FX FC_AED'!H151</f>
        <v>0</v>
      </c>
    </row>
    <row r="11" spans="1:7" x14ac:dyDescent="0.2">
      <c r="A11" t="s">
        <v>350</v>
      </c>
      <c r="B11" t="s">
        <v>348</v>
      </c>
      <c r="C11" s="35">
        <f>+' FX FC_AED'!D152</f>
        <v>45689</v>
      </c>
      <c r="D11" t="str">
        <f>+' FX FC_AED'!E152</f>
        <v>AED</v>
      </c>
      <c r="E11" t="str">
        <f>+' FX FC_AED'!F152</f>
        <v>EUR</v>
      </c>
      <c r="F11">
        <f>+' FX FC_AED'!G152</f>
        <v>0</v>
      </c>
      <c r="G11">
        <f>+' FX FC_AED'!H152</f>
        <v>0</v>
      </c>
    </row>
    <row r="12" spans="1:7" x14ac:dyDescent="0.2">
      <c r="A12" t="s">
        <v>350</v>
      </c>
      <c r="B12" t="s">
        <v>348</v>
      </c>
      <c r="C12" s="35">
        <f>+' FX FC_AED'!D153</f>
        <v>45717</v>
      </c>
      <c r="D12" t="str">
        <f>+' FX FC_AED'!E153</f>
        <v>AED</v>
      </c>
      <c r="E12" t="str">
        <f>+' FX FC_AED'!F153</f>
        <v>EUR</v>
      </c>
      <c r="F12">
        <f>+' FX FC_AED'!G153</f>
        <v>0</v>
      </c>
      <c r="G12">
        <f>+' FX FC_AED'!H153</f>
        <v>0</v>
      </c>
    </row>
    <row r="13" spans="1:7" x14ac:dyDescent="0.2">
      <c r="A13" t="s">
        <v>350</v>
      </c>
      <c r="B13" t="s">
        <v>348</v>
      </c>
      <c r="C13" s="35">
        <f>+' FX FC_AED'!D154</f>
        <v>45748</v>
      </c>
      <c r="D13" t="str">
        <f>+' FX FC_AED'!E154</f>
        <v>AED</v>
      </c>
      <c r="E13" t="str">
        <f>+' FX FC_AED'!F154</f>
        <v>EUR</v>
      </c>
      <c r="F13">
        <f>+' FX FC_AED'!G154</f>
        <v>0</v>
      </c>
      <c r="G13">
        <f>+' FX FC_AED'!H154</f>
        <v>0</v>
      </c>
    </row>
    <row r="14" spans="1:7" x14ac:dyDescent="0.2">
      <c r="A14" t="s">
        <v>350</v>
      </c>
      <c r="B14" t="s">
        <v>348</v>
      </c>
      <c r="C14" s="35">
        <f>+' FX FC_AED'!D155</f>
        <v>45778</v>
      </c>
      <c r="D14" t="str">
        <f>+' FX FC_AED'!E155</f>
        <v>AED</v>
      </c>
      <c r="E14" t="str">
        <f>+' FX FC_AED'!F155</f>
        <v>EUR</v>
      </c>
      <c r="F14">
        <f>+' FX FC_AED'!G155</f>
        <v>0</v>
      </c>
      <c r="G14">
        <f>+' FX FC_AED'!H155</f>
        <v>0</v>
      </c>
    </row>
    <row r="15" spans="1:7" x14ac:dyDescent="0.2">
      <c r="A15" t="s">
        <v>350</v>
      </c>
      <c r="B15" t="s">
        <v>348</v>
      </c>
      <c r="C15" s="35">
        <f>+' FX FC_AUD'!D143</f>
        <v>45413</v>
      </c>
      <c r="D15" s="123" t="str">
        <f>+' FX FC_AUD'!E143</f>
        <v>AUD</v>
      </c>
      <c r="E15" s="123" t="str">
        <f>+' FX FC_AUD'!F143</f>
        <v>EUR</v>
      </c>
      <c r="F15">
        <f>+' FX FC_AUD'!G143</f>
        <v>0</v>
      </c>
      <c r="G15">
        <f>+' FX FC_AUD'!H143</f>
        <v>0</v>
      </c>
    </row>
    <row r="16" spans="1:7" x14ac:dyDescent="0.2">
      <c r="A16" t="s">
        <v>350</v>
      </c>
      <c r="B16" t="s">
        <v>348</v>
      </c>
      <c r="C16" s="35">
        <f>+' FX FC_AUD'!D144</f>
        <v>45444</v>
      </c>
      <c r="D16" s="123" t="str">
        <f>+' FX FC_AUD'!E144</f>
        <v>AUD</v>
      </c>
      <c r="E16" s="123" t="str">
        <f>+' FX FC_AUD'!F144</f>
        <v>EUR</v>
      </c>
      <c r="F16">
        <f>+' FX FC_AUD'!G144</f>
        <v>490000</v>
      </c>
      <c r="G16">
        <f>+' FX FC_AUD'!H144</f>
        <v>490000</v>
      </c>
    </row>
    <row r="17" spans="1:7" x14ac:dyDescent="0.2">
      <c r="A17" t="s">
        <v>350</v>
      </c>
      <c r="B17" t="s">
        <v>348</v>
      </c>
      <c r="C17" s="35">
        <f>+' FX FC_AUD'!D145</f>
        <v>45474</v>
      </c>
      <c r="D17" s="123" t="str">
        <f>+' FX FC_AUD'!E145</f>
        <v>AUD</v>
      </c>
      <c r="E17" s="123" t="str">
        <f>+' FX FC_AUD'!F145</f>
        <v>EUR</v>
      </c>
      <c r="F17">
        <f>+' FX FC_AUD'!G145</f>
        <v>0</v>
      </c>
      <c r="G17">
        <f>+' FX FC_AUD'!H145</f>
        <v>0</v>
      </c>
    </row>
    <row r="18" spans="1:7" x14ac:dyDescent="0.2">
      <c r="A18" t="s">
        <v>350</v>
      </c>
      <c r="B18" t="s">
        <v>348</v>
      </c>
      <c r="C18" s="35">
        <f>+' FX FC_AUD'!D146</f>
        <v>45505</v>
      </c>
      <c r="D18" s="123" t="str">
        <f>+' FX FC_AUD'!E146</f>
        <v>AUD</v>
      </c>
      <c r="E18" s="123" t="str">
        <f>+' FX FC_AUD'!F146</f>
        <v>EUR</v>
      </c>
      <c r="F18">
        <f>+' FX FC_AUD'!G146</f>
        <v>280000</v>
      </c>
      <c r="G18">
        <f>+' FX FC_AUD'!H146</f>
        <v>280000</v>
      </c>
    </row>
    <row r="19" spans="1:7" x14ac:dyDescent="0.2">
      <c r="A19" t="s">
        <v>350</v>
      </c>
      <c r="B19" t="s">
        <v>348</v>
      </c>
      <c r="C19" s="35">
        <f>+' FX FC_AUD'!D147</f>
        <v>45536</v>
      </c>
      <c r="D19" s="123" t="str">
        <f>+' FX FC_AUD'!E147</f>
        <v>AUD</v>
      </c>
      <c r="E19" s="123" t="str">
        <f>+' FX FC_AUD'!F147</f>
        <v>EUR</v>
      </c>
      <c r="F19">
        <f>+' FX FC_AUD'!G147</f>
        <v>490000</v>
      </c>
      <c r="G19">
        <f>+' FX FC_AUD'!H147</f>
        <v>490000</v>
      </c>
    </row>
    <row r="20" spans="1:7" x14ac:dyDescent="0.2">
      <c r="A20" t="s">
        <v>350</v>
      </c>
      <c r="B20" t="s">
        <v>348</v>
      </c>
      <c r="C20" s="35">
        <f>+' FX FC_AUD'!D148</f>
        <v>45566</v>
      </c>
      <c r="D20" s="123" t="str">
        <f>+' FX FC_AUD'!E148</f>
        <v>AUD</v>
      </c>
      <c r="E20" s="123" t="str">
        <f>+' FX FC_AUD'!F148</f>
        <v>EUR</v>
      </c>
      <c r="F20">
        <f>+' FX FC_AUD'!G148</f>
        <v>300000</v>
      </c>
      <c r="G20">
        <f>+' FX FC_AUD'!H148</f>
        <v>300000</v>
      </c>
    </row>
    <row r="21" spans="1:7" x14ac:dyDescent="0.2">
      <c r="A21" t="s">
        <v>350</v>
      </c>
      <c r="B21" t="s">
        <v>348</v>
      </c>
      <c r="C21" s="35">
        <f>+' FX FC_AUD'!D149</f>
        <v>45597</v>
      </c>
      <c r="D21" s="123" t="str">
        <f>+' FX FC_AUD'!E149</f>
        <v>AUD</v>
      </c>
      <c r="E21" s="123" t="str">
        <f>+' FX FC_AUD'!F149</f>
        <v>EUR</v>
      </c>
      <c r="F21">
        <f>+' FX FC_AUD'!G149</f>
        <v>124000</v>
      </c>
      <c r="G21">
        <f>+' FX FC_AUD'!H149</f>
        <v>124000</v>
      </c>
    </row>
    <row r="22" spans="1:7" x14ac:dyDescent="0.2">
      <c r="A22" t="s">
        <v>350</v>
      </c>
      <c r="B22" t="s">
        <v>348</v>
      </c>
      <c r="C22" s="35">
        <f>+' FX FC_AUD'!D150</f>
        <v>45627</v>
      </c>
      <c r="D22" s="123" t="str">
        <f>+' FX FC_AUD'!E150</f>
        <v>AUD</v>
      </c>
      <c r="E22" s="123" t="str">
        <f>+' FX FC_AUD'!F150</f>
        <v>EUR</v>
      </c>
      <c r="F22">
        <f>+' FX FC_AUD'!G150</f>
        <v>310000</v>
      </c>
      <c r="G22">
        <f>+' FX FC_AUD'!H150</f>
        <v>310000</v>
      </c>
    </row>
    <row r="23" spans="1:7" x14ac:dyDescent="0.2">
      <c r="A23" t="s">
        <v>350</v>
      </c>
      <c r="B23" t="s">
        <v>348</v>
      </c>
      <c r="C23" s="35">
        <f>+' FX FC_AUD'!D151</f>
        <v>45658</v>
      </c>
      <c r="D23" s="123" t="str">
        <f>+' FX FC_AUD'!E151</f>
        <v>AUD</v>
      </c>
      <c r="E23" s="123" t="str">
        <f>+' FX FC_AUD'!F151</f>
        <v>EUR</v>
      </c>
      <c r="F23">
        <f>+' FX FC_AUD'!G151</f>
        <v>0</v>
      </c>
      <c r="G23">
        <f>+' FX FC_AUD'!H151</f>
        <v>0</v>
      </c>
    </row>
    <row r="24" spans="1:7" x14ac:dyDescent="0.2">
      <c r="A24" t="s">
        <v>350</v>
      </c>
      <c r="B24" t="s">
        <v>348</v>
      </c>
      <c r="C24" s="35">
        <f>+' FX FC_AUD'!D152</f>
        <v>45689</v>
      </c>
      <c r="D24" s="123" t="str">
        <f>+' FX FC_AUD'!E152</f>
        <v>AUD</v>
      </c>
      <c r="E24" s="123" t="str">
        <f>+' FX FC_AUD'!F152</f>
        <v>EUR</v>
      </c>
      <c r="F24">
        <f>+' FX FC_AUD'!G152</f>
        <v>0</v>
      </c>
      <c r="G24">
        <f>+' FX FC_AUD'!H152</f>
        <v>0</v>
      </c>
    </row>
    <row r="25" spans="1:7" x14ac:dyDescent="0.2">
      <c r="A25" t="s">
        <v>350</v>
      </c>
      <c r="B25" t="s">
        <v>348</v>
      </c>
      <c r="C25" s="35">
        <f>+' FX FC_AUD'!D153</f>
        <v>45717</v>
      </c>
      <c r="D25" s="123" t="str">
        <f>+' FX FC_AUD'!E153</f>
        <v>AUD</v>
      </c>
      <c r="E25" s="123" t="str">
        <f>+' FX FC_AUD'!F153</f>
        <v>EUR</v>
      </c>
      <c r="F25">
        <f>+' FX FC_AUD'!G153</f>
        <v>0</v>
      </c>
      <c r="G25">
        <f>+' FX FC_AUD'!H153</f>
        <v>0</v>
      </c>
    </row>
    <row r="26" spans="1:7" x14ac:dyDescent="0.2">
      <c r="A26" t="s">
        <v>350</v>
      </c>
      <c r="B26" t="s">
        <v>348</v>
      </c>
      <c r="C26" s="35">
        <f>+' FX FC_AUD'!D154</f>
        <v>45748</v>
      </c>
      <c r="D26" s="123" t="str">
        <f>+' FX FC_AUD'!E154</f>
        <v>AUD</v>
      </c>
      <c r="E26" s="123" t="str">
        <f>+' FX FC_AUD'!F154</f>
        <v>EUR</v>
      </c>
      <c r="F26">
        <f>+' FX FC_AUD'!G154</f>
        <v>0</v>
      </c>
      <c r="G26">
        <f>+' FX FC_AUD'!H154</f>
        <v>0</v>
      </c>
    </row>
    <row r="27" spans="1:7" x14ac:dyDescent="0.2">
      <c r="A27" t="s">
        <v>350</v>
      </c>
      <c r="B27" t="s">
        <v>348</v>
      </c>
      <c r="C27" s="35">
        <f>+' FX FC_AUD'!D155</f>
        <v>45778</v>
      </c>
      <c r="D27" s="123" t="str">
        <f>+' FX FC_AUD'!E155</f>
        <v>AUD</v>
      </c>
      <c r="E27" s="123" t="str">
        <f>+' FX FC_AUD'!F155</f>
        <v>EUR</v>
      </c>
      <c r="F27">
        <f>+' FX FC_AUD'!G155</f>
        <v>0</v>
      </c>
      <c r="G27">
        <f>+' FX FC_AUD'!H155</f>
        <v>0</v>
      </c>
    </row>
    <row r="28" spans="1:7" x14ac:dyDescent="0.2">
      <c r="A28" t="s">
        <v>350</v>
      </c>
      <c r="B28" t="s">
        <v>348</v>
      </c>
      <c r="C28" s="35" t="e">
        <f>+#REF!</f>
        <v>#REF!</v>
      </c>
      <c r="D28" s="123" t="e">
        <f>+#REF!</f>
        <v>#REF!</v>
      </c>
      <c r="E28" s="123" t="e">
        <f>+#REF!</f>
        <v>#REF!</v>
      </c>
      <c r="F28" t="e">
        <f>+#REF!</f>
        <v>#REF!</v>
      </c>
      <c r="G28" t="e">
        <f>+#REF!</f>
        <v>#REF!</v>
      </c>
    </row>
    <row r="29" spans="1:7" x14ac:dyDescent="0.2">
      <c r="A29" t="s">
        <v>350</v>
      </c>
      <c r="B29" t="s">
        <v>348</v>
      </c>
      <c r="C29" s="35" t="e">
        <f>+#REF!</f>
        <v>#REF!</v>
      </c>
      <c r="D29" s="123" t="e">
        <f>+#REF!</f>
        <v>#REF!</v>
      </c>
      <c r="E29" s="123" t="e">
        <f>+#REF!</f>
        <v>#REF!</v>
      </c>
      <c r="F29" t="e">
        <f>+#REF!</f>
        <v>#REF!</v>
      </c>
      <c r="G29" t="e">
        <f>+#REF!</f>
        <v>#REF!</v>
      </c>
    </row>
    <row r="30" spans="1:7" x14ac:dyDescent="0.2">
      <c r="A30" t="s">
        <v>350</v>
      </c>
      <c r="B30" t="s">
        <v>348</v>
      </c>
      <c r="C30" s="35" t="e">
        <f>+#REF!</f>
        <v>#REF!</v>
      </c>
      <c r="D30" s="123" t="e">
        <f>+#REF!</f>
        <v>#REF!</v>
      </c>
      <c r="E30" s="123" t="e">
        <f>+#REF!</f>
        <v>#REF!</v>
      </c>
      <c r="F30" t="e">
        <f>+#REF!</f>
        <v>#REF!</v>
      </c>
      <c r="G30" t="e">
        <f>+#REF!</f>
        <v>#REF!</v>
      </c>
    </row>
    <row r="31" spans="1:7" x14ac:dyDescent="0.2">
      <c r="A31" t="s">
        <v>350</v>
      </c>
      <c r="B31" t="s">
        <v>348</v>
      </c>
      <c r="C31" s="35" t="e">
        <f>+#REF!</f>
        <v>#REF!</v>
      </c>
      <c r="D31" s="123" t="e">
        <f>+#REF!</f>
        <v>#REF!</v>
      </c>
      <c r="E31" s="123" t="e">
        <f>+#REF!</f>
        <v>#REF!</v>
      </c>
      <c r="F31" t="e">
        <f>+#REF!</f>
        <v>#REF!</v>
      </c>
      <c r="G31" t="e">
        <f>+#REF!</f>
        <v>#REF!</v>
      </c>
    </row>
    <row r="32" spans="1:7" x14ac:dyDescent="0.2">
      <c r="A32" t="s">
        <v>350</v>
      </c>
      <c r="B32" t="s">
        <v>348</v>
      </c>
      <c r="C32" s="35" t="e">
        <f>+#REF!</f>
        <v>#REF!</v>
      </c>
      <c r="D32" s="123" t="e">
        <f>+#REF!</f>
        <v>#REF!</v>
      </c>
      <c r="E32" s="123" t="e">
        <f>+#REF!</f>
        <v>#REF!</v>
      </c>
      <c r="F32" t="e">
        <f>+#REF!</f>
        <v>#REF!</v>
      </c>
      <c r="G32" t="e">
        <f>+#REF!</f>
        <v>#REF!</v>
      </c>
    </row>
    <row r="33" spans="1:7" x14ac:dyDescent="0.2">
      <c r="A33" t="s">
        <v>350</v>
      </c>
      <c r="B33" t="s">
        <v>348</v>
      </c>
      <c r="C33" s="35" t="e">
        <f>+#REF!</f>
        <v>#REF!</v>
      </c>
      <c r="D33" s="123" t="e">
        <f>+#REF!</f>
        <v>#REF!</v>
      </c>
      <c r="E33" s="123" t="e">
        <f>+#REF!</f>
        <v>#REF!</v>
      </c>
      <c r="F33" t="e">
        <f>+#REF!</f>
        <v>#REF!</v>
      </c>
      <c r="G33" t="e">
        <f>+#REF!</f>
        <v>#REF!</v>
      </c>
    </row>
    <row r="34" spans="1:7" x14ac:dyDescent="0.2">
      <c r="A34" t="s">
        <v>350</v>
      </c>
      <c r="B34" t="s">
        <v>348</v>
      </c>
      <c r="C34" s="35" t="e">
        <f>+#REF!</f>
        <v>#REF!</v>
      </c>
      <c r="D34" s="123" t="e">
        <f>+#REF!</f>
        <v>#REF!</v>
      </c>
      <c r="E34" s="123" t="e">
        <f>+#REF!</f>
        <v>#REF!</v>
      </c>
      <c r="F34" t="e">
        <f>+#REF!</f>
        <v>#REF!</v>
      </c>
      <c r="G34" t="e">
        <f>+#REF!</f>
        <v>#REF!</v>
      </c>
    </row>
    <row r="35" spans="1:7" x14ac:dyDescent="0.2">
      <c r="A35" t="s">
        <v>350</v>
      </c>
      <c r="B35" t="s">
        <v>348</v>
      </c>
      <c r="C35" s="35" t="e">
        <f>+#REF!</f>
        <v>#REF!</v>
      </c>
      <c r="D35" s="123" t="e">
        <f>+#REF!</f>
        <v>#REF!</v>
      </c>
      <c r="E35" s="123" t="e">
        <f>+#REF!</f>
        <v>#REF!</v>
      </c>
      <c r="F35" t="e">
        <f>+#REF!</f>
        <v>#REF!</v>
      </c>
      <c r="G35" t="e">
        <f>+#REF!</f>
        <v>#REF!</v>
      </c>
    </row>
    <row r="36" spans="1:7" x14ac:dyDescent="0.2">
      <c r="A36" t="s">
        <v>350</v>
      </c>
      <c r="B36" t="s">
        <v>348</v>
      </c>
      <c r="C36" s="35" t="e">
        <f>+#REF!</f>
        <v>#REF!</v>
      </c>
      <c r="D36" s="123" t="e">
        <f>+#REF!</f>
        <v>#REF!</v>
      </c>
      <c r="E36" s="123" t="e">
        <f>+#REF!</f>
        <v>#REF!</v>
      </c>
      <c r="F36" t="e">
        <f>+#REF!</f>
        <v>#REF!</v>
      </c>
      <c r="G36" t="e">
        <f>+#REF!</f>
        <v>#REF!</v>
      </c>
    </row>
    <row r="37" spans="1:7" x14ac:dyDescent="0.2">
      <c r="A37" t="s">
        <v>350</v>
      </c>
      <c r="B37" t="s">
        <v>348</v>
      </c>
      <c r="C37" s="35" t="e">
        <f>+#REF!</f>
        <v>#REF!</v>
      </c>
      <c r="D37" s="123" t="e">
        <f>+#REF!</f>
        <v>#REF!</v>
      </c>
      <c r="E37" s="123" t="e">
        <f>+#REF!</f>
        <v>#REF!</v>
      </c>
      <c r="F37" t="e">
        <f>+#REF!</f>
        <v>#REF!</v>
      </c>
      <c r="G37" t="e">
        <f>+#REF!</f>
        <v>#REF!</v>
      </c>
    </row>
    <row r="38" spans="1:7" x14ac:dyDescent="0.2">
      <c r="A38" t="s">
        <v>350</v>
      </c>
      <c r="B38" t="s">
        <v>348</v>
      </c>
      <c r="C38" s="35" t="e">
        <f>+#REF!</f>
        <v>#REF!</v>
      </c>
      <c r="D38" s="123" t="e">
        <f>+#REF!</f>
        <v>#REF!</v>
      </c>
      <c r="E38" s="123" t="e">
        <f>+#REF!</f>
        <v>#REF!</v>
      </c>
      <c r="F38" t="e">
        <f>+#REF!</f>
        <v>#REF!</v>
      </c>
      <c r="G38" t="e">
        <f>+#REF!</f>
        <v>#REF!</v>
      </c>
    </row>
    <row r="39" spans="1:7" x14ac:dyDescent="0.2">
      <c r="A39" t="s">
        <v>350</v>
      </c>
      <c r="B39" t="s">
        <v>348</v>
      </c>
      <c r="C39" s="35" t="e">
        <f>+#REF!</f>
        <v>#REF!</v>
      </c>
      <c r="D39" s="123" t="e">
        <f>+#REF!</f>
        <v>#REF!</v>
      </c>
      <c r="E39" s="123" t="e">
        <f>+#REF!</f>
        <v>#REF!</v>
      </c>
      <c r="F39" t="e">
        <f>+#REF!</f>
        <v>#REF!</v>
      </c>
      <c r="G39" t="e">
        <f>+#REF!</f>
        <v>#REF!</v>
      </c>
    </row>
    <row r="40" spans="1:7" x14ac:dyDescent="0.2">
      <c r="A40" t="s">
        <v>350</v>
      </c>
      <c r="B40" t="s">
        <v>348</v>
      </c>
      <c r="C40" s="35" t="e">
        <f>+#REF!</f>
        <v>#REF!</v>
      </c>
      <c r="D40" s="123" t="e">
        <f>+#REF!</f>
        <v>#REF!</v>
      </c>
      <c r="E40" s="123" t="e">
        <f>+#REF!</f>
        <v>#REF!</v>
      </c>
      <c r="F40" t="e">
        <f>+#REF!</f>
        <v>#REF!</v>
      </c>
      <c r="G40" t="e">
        <f>+#REF!</f>
        <v>#REF!</v>
      </c>
    </row>
    <row r="41" spans="1:7" x14ac:dyDescent="0.2">
      <c r="A41" t="s">
        <v>350</v>
      </c>
      <c r="B41" t="s">
        <v>348</v>
      </c>
      <c r="C41" s="35" t="e">
        <f>+#REF!</f>
        <v>#REF!</v>
      </c>
      <c r="D41" s="123" t="e">
        <f>+#REF!</f>
        <v>#REF!</v>
      </c>
      <c r="E41" s="123" t="e">
        <f>+#REF!</f>
        <v>#REF!</v>
      </c>
      <c r="F41" t="e">
        <f>+#REF!</f>
        <v>#REF!</v>
      </c>
      <c r="G41" t="e">
        <f>+#REF!</f>
        <v>#REF!</v>
      </c>
    </row>
    <row r="42" spans="1:7" x14ac:dyDescent="0.2">
      <c r="A42" t="s">
        <v>350</v>
      </c>
      <c r="B42" t="s">
        <v>348</v>
      </c>
      <c r="C42" s="35" t="e">
        <f>+#REF!</f>
        <v>#REF!</v>
      </c>
      <c r="D42" s="123" t="e">
        <f>+#REF!</f>
        <v>#REF!</v>
      </c>
      <c r="E42" s="123" t="e">
        <f>+#REF!</f>
        <v>#REF!</v>
      </c>
      <c r="F42" t="e">
        <f>+#REF!</f>
        <v>#REF!</v>
      </c>
      <c r="G42" t="e">
        <f>+#REF!</f>
        <v>#REF!</v>
      </c>
    </row>
    <row r="43" spans="1:7" x14ac:dyDescent="0.2">
      <c r="A43" t="s">
        <v>350</v>
      </c>
      <c r="B43" t="s">
        <v>348</v>
      </c>
      <c r="C43" s="35" t="e">
        <f>+#REF!</f>
        <v>#REF!</v>
      </c>
      <c r="D43" s="123" t="e">
        <f>+#REF!</f>
        <v>#REF!</v>
      </c>
      <c r="E43" s="123" t="e">
        <f>+#REF!</f>
        <v>#REF!</v>
      </c>
      <c r="F43" t="e">
        <f>+#REF!</f>
        <v>#REF!</v>
      </c>
      <c r="G43" t="e">
        <f>+#REF!</f>
        <v>#REF!</v>
      </c>
    </row>
    <row r="44" spans="1:7" x14ac:dyDescent="0.2">
      <c r="A44" t="s">
        <v>350</v>
      </c>
      <c r="B44" t="s">
        <v>348</v>
      </c>
      <c r="C44" s="35" t="e">
        <f>+#REF!</f>
        <v>#REF!</v>
      </c>
      <c r="D44" s="123" t="e">
        <f>+#REF!</f>
        <v>#REF!</v>
      </c>
      <c r="E44" s="123" t="e">
        <f>+#REF!</f>
        <v>#REF!</v>
      </c>
      <c r="F44" t="e">
        <f>+#REF!</f>
        <v>#REF!</v>
      </c>
      <c r="G44" t="e">
        <f>+#REF!</f>
        <v>#REF!</v>
      </c>
    </row>
    <row r="45" spans="1:7" x14ac:dyDescent="0.2">
      <c r="A45" t="s">
        <v>350</v>
      </c>
      <c r="B45" t="s">
        <v>348</v>
      </c>
      <c r="C45" s="35" t="e">
        <f>+#REF!</f>
        <v>#REF!</v>
      </c>
      <c r="D45" s="123" t="e">
        <f>+#REF!</f>
        <v>#REF!</v>
      </c>
      <c r="E45" s="123" t="e">
        <f>+#REF!</f>
        <v>#REF!</v>
      </c>
      <c r="F45" t="e">
        <f>+#REF!</f>
        <v>#REF!</v>
      </c>
      <c r="G45" t="e">
        <f>+#REF!</f>
        <v>#REF!</v>
      </c>
    </row>
    <row r="46" spans="1:7" x14ac:dyDescent="0.2">
      <c r="A46" t="s">
        <v>350</v>
      </c>
      <c r="B46" t="s">
        <v>348</v>
      </c>
      <c r="C46" s="35" t="e">
        <f>+#REF!</f>
        <v>#REF!</v>
      </c>
      <c r="D46" s="123" t="e">
        <f>+#REF!</f>
        <v>#REF!</v>
      </c>
      <c r="E46" s="123" t="e">
        <f>+#REF!</f>
        <v>#REF!</v>
      </c>
      <c r="F46" t="e">
        <f>+#REF!</f>
        <v>#REF!</v>
      </c>
      <c r="G46" t="e">
        <f>+#REF!</f>
        <v>#REF!</v>
      </c>
    </row>
    <row r="47" spans="1:7" x14ac:dyDescent="0.2">
      <c r="A47" t="s">
        <v>350</v>
      </c>
      <c r="B47" t="s">
        <v>348</v>
      </c>
      <c r="C47" s="35" t="e">
        <f>+#REF!</f>
        <v>#REF!</v>
      </c>
      <c r="D47" s="123" t="e">
        <f>+#REF!</f>
        <v>#REF!</v>
      </c>
      <c r="E47" s="123" t="e">
        <f>+#REF!</f>
        <v>#REF!</v>
      </c>
      <c r="F47" t="e">
        <f>+#REF!</f>
        <v>#REF!</v>
      </c>
      <c r="G47" t="e">
        <f>+#REF!</f>
        <v>#REF!</v>
      </c>
    </row>
    <row r="48" spans="1:7" x14ac:dyDescent="0.2">
      <c r="A48" t="s">
        <v>350</v>
      </c>
      <c r="B48" t="s">
        <v>348</v>
      </c>
      <c r="C48" s="35" t="e">
        <f>+#REF!</f>
        <v>#REF!</v>
      </c>
      <c r="D48" s="123" t="e">
        <f>+#REF!</f>
        <v>#REF!</v>
      </c>
      <c r="E48" s="123" t="e">
        <f>+#REF!</f>
        <v>#REF!</v>
      </c>
      <c r="F48" t="e">
        <f>+#REF!</f>
        <v>#REF!</v>
      </c>
      <c r="G48" t="e">
        <f>+#REF!</f>
        <v>#REF!</v>
      </c>
    </row>
    <row r="49" spans="1:7" x14ac:dyDescent="0.2">
      <c r="A49" t="s">
        <v>350</v>
      </c>
      <c r="B49" t="s">
        <v>348</v>
      </c>
      <c r="C49" s="35" t="e">
        <f>+#REF!</f>
        <v>#REF!</v>
      </c>
      <c r="D49" s="123" t="e">
        <f>+#REF!</f>
        <v>#REF!</v>
      </c>
      <c r="E49" s="123" t="e">
        <f>+#REF!</f>
        <v>#REF!</v>
      </c>
      <c r="F49" t="e">
        <f>+#REF!</f>
        <v>#REF!</v>
      </c>
      <c r="G49" t="e">
        <f>+#REF!</f>
        <v>#REF!</v>
      </c>
    </row>
    <row r="50" spans="1:7" x14ac:dyDescent="0.2">
      <c r="A50" t="s">
        <v>350</v>
      </c>
      <c r="B50" t="s">
        <v>348</v>
      </c>
      <c r="C50" s="35" t="e">
        <f>+#REF!</f>
        <v>#REF!</v>
      </c>
      <c r="D50" s="123" t="e">
        <f>+#REF!</f>
        <v>#REF!</v>
      </c>
      <c r="E50" s="123" t="e">
        <f>+#REF!</f>
        <v>#REF!</v>
      </c>
      <c r="F50" t="e">
        <f>+#REF!</f>
        <v>#REF!</v>
      </c>
      <c r="G50" t="e">
        <f>+#REF!</f>
        <v>#REF!</v>
      </c>
    </row>
    <row r="51" spans="1:7" x14ac:dyDescent="0.2">
      <c r="A51" t="s">
        <v>350</v>
      </c>
      <c r="B51" t="s">
        <v>348</v>
      </c>
      <c r="C51" s="35" t="e">
        <f>+#REF!</f>
        <v>#REF!</v>
      </c>
      <c r="D51" s="123" t="e">
        <f>+#REF!</f>
        <v>#REF!</v>
      </c>
      <c r="E51" s="123" t="e">
        <f>+#REF!</f>
        <v>#REF!</v>
      </c>
      <c r="F51" t="e">
        <f>+#REF!</f>
        <v>#REF!</v>
      </c>
      <c r="G51" t="e">
        <f>+#REF!</f>
        <v>#REF!</v>
      </c>
    </row>
    <row r="52" spans="1:7" x14ac:dyDescent="0.2">
      <c r="A52" t="s">
        <v>350</v>
      </c>
      <c r="B52" t="s">
        <v>348</v>
      </c>
      <c r="C52" s="35" t="e">
        <f>+#REF!</f>
        <v>#REF!</v>
      </c>
      <c r="D52" s="123" t="e">
        <f>+#REF!</f>
        <v>#REF!</v>
      </c>
      <c r="E52" s="123" t="e">
        <f>+#REF!</f>
        <v>#REF!</v>
      </c>
      <c r="F52" t="e">
        <f>+#REF!</f>
        <v>#REF!</v>
      </c>
      <c r="G52" t="e">
        <f>+#REF!</f>
        <v>#REF!</v>
      </c>
    </row>
    <row r="53" spans="1:7" x14ac:dyDescent="0.2">
      <c r="A53" t="s">
        <v>350</v>
      </c>
      <c r="B53" t="s">
        <v>348</v>
      </c>
      <c r="C53" s="35" t="e">
        <f>+#REF!</f>
        <v>#REF!</v>
      </c>
      <c r="D53" s="123" t="e">
        <f>+#REF!</f>
        <v>#REF!</v>
      </c>
      <c r="E53" s="123" t="e">
        <f>+#REF!</f>
        <v>#REF!</v>
      </c>
      <c r="F53" t="e">
        <f>+#REF!</f>
        <v>#REF!</v>
      </c>
      <c r="G53" t="e">
        <f>+#REF!</f>
        <v>#REF!</v>
      </c>
    </row>
    <row r="54" spans="1:7" x14ac:dyDescent="0.2">
      <c r="A54" t="s">
        <v>350</v>
      </c>
      <c r="B54" t="s">
        <v>348</v>
      </c>
      <c r="C54" s="35" t="e">
        <f>+#REF!</f>
        <v>#REF!</v>
      </c>
      <c r="D54" s="123" t="e">
        <f>+#REF!</f>
        <v>#REF!</v>
      </c>
      <c r="E54" s="123" t="e">
        <f>+#REF!</f>
        <v>#REF!</v>
      </c>
      <c r="F54" t="e">
        <f>+#REF!</f>
        <v>#REF!</v>
      </c>
      <c r="G54" t="e">
        <f>+#REF!</f>
        <v>#REF!</v>
      </c>
    </row>
    <row r="55" spans="1:7" x14ac:dyDescent="0.2">
      <c r="A55" t="s">
        <v>350</v>
      </c>
      <c r="B55" t="s">
        <v>348</v>
      </c>
      <c r="C55" s="35" t="e">
        <f>+#REF!</f>
        <v>#REF!</v>
      </c>
      <c r="D55" s="123" t="e">
        <f>+#REF!</f>
        <v>#REF!</v>
      </c>
      <c r="E55" s="123" t="e">
        <f>+#REF!</f>
        <v>#REF!</v>
      </c>
      <c r="F55" t="e">
        <f>+#REF!</f>
        <v>#REF!</v>
      </c>
      <c r="G55" t="e">
        <f>+#REF!</f>
        <v>#REF!</v>
      </c>
    </row>
    <row r="56" spans="1:7" x14ac:dyDescent="0.2">
      <c r="A56" t="s">
        <v>350</v>
      </c>
      <c r="B56" t="s">
        <v>348</v>
      </c>
      <c r="C56" s="35" t="e">
        <f>+#REF!</f>
        <v>#REF!</v>
      </c>
      <c r="D56" s="123" t="e">
        <f>+#REF!</f>
        <v>#REF!</v>
      </c>
      <c r="E56" s="123" t="e">
        <f>+#REF!</f>
        <v>#REF!</v>
      </c>
      <c r="F56" t="e">
        <f>+#REF!</f>
        <v>#REF!</v>
      </c>
      <c r="G56" t="e">
        <f>+#REF!</f>
        <v>#REF!</v>
      </c>
    </row>
    <row r="57" spans="1:7" x14ac:dyDescent="0.2">
      <c r="A57" t="s">
        <v>350</v>
      </c>
      <c r="B57" t="s">
        <v>348</v>
      </c>
      <c r="C57" s="35" t="e">
        <f>+#REF!</f>
        <v>#REF!</v>
      </c>
      <c r="D57" s="123" t="e">
        <f>+#REF!</f>
        <v>#REF!</v>
      </c>
      <c r="E57" s="123" t="e">
        <f>+#REF!</f>
        <v>#REF!</v>
      </c>
      <c r="F57" t="e">
        <f>+#REF!</f>
        <v>#REF!</v>
      </c>
      <c r="G57" t="e">
        <f>+#REF!</f>
        <v>#REF!</v>
      </c>
    </row>
    <row r="58" spans="1:7" x14ac:dyDescent="0.2">
      <c r="A58" t="s">
        <v>350</v>
      </c>
      <c r="B58" t="s">
        <v>348</v>
      </c>
      <c r="C58" s="35" t="e">
        <f>+#REF!</f>
        <v>#REF!</v>
      </c>
      <c r="D58" s="123" t="e">
        <f>+#REF!</f>
        <v>#REF!</v>
      </c>
      <c r="E58" s="123" t="e">
        <f>+#REF!</f>
        <v>#REF!</v>
      </c>
      <c r="F58" t="e">
        <f>+#REF!</f>
        <v>#REF!</v>
      </c>
      <c r="G58" t="e">
        <f>+#REF!</f>
        <v>#REF!</v>
      </c>
    </row>
    <row r="59" spans="1:7" x14ac:dyDescent="0.2">
      <c r="A59" t="s">
        <v>350</v>
      </c>
      <c r="B59" t="s">
        <v>348</v>
      </c>
      <c r="C59" s="35" t="e">
        <f>+#REF!</f>
        <v>#REF!</v>
      </c>
      <c r="D59" s="123" t="e">
        <f>+#REF!</f>
        <v>#REF!</v>
      </c>
      <c r="E59" s="123" t="e">
        <f>+#REF!</f>
        <v>#REF!</v>
      </c>
      <c r="F59" t="e">
        <f>+#REF!</f>
        <v>#REF!</v>
      </c>
      <c r="G59" t="e">
        <f>+#REF!</f>
        <v>#REF!</v>
      </c>
    </row>
    <row r="60" spans="1:7" x14ac:dyDescent="0.2">
      <c r="A60" t="s">
        <v>350</v>
      </c>
      <c r="B60" t="s">
        <v>348</v>
      </c>
      <c r="C60" s="35" t="e">
        <f>+#REF!</f>
        <v>#REF!</v>
      </c>
      <c r="D60" s="123" t="e">
        <f>+#REF!</f>
        <v>#REF!</v>
      </c>
      <c r="E60" s="123" t="e">
        <f>+#REF!</f>
        <v>#REF!</v>
      </c>
      <c r="F60" t="e">
        <f>+#REF!</f>
        <v>#REF!</v>
      </c>
      <c r="G60" t="e">
        <f>+#REF!</f>
        <v>#REF!</v>
      </c>
    </row>
    <row r="61" spans="1:7" x14ac:dyDescent="0.2">
      <c r="A61" t="s">
        <v>350</v>
      </c>
      <c r="B61" t="s">
        <v>348</v>
      </c>
      <c r="C61" s="35" t="e">
        <f>+#REF!</f>
        <v>#REF!</v>
      </c>
      <c r="D61" s="123" t="e">
        <f>+#REF!</f>
        <v>#REF!</v>
      </c>
      <c r="E61" s="123" t="e">
        <f>+#REF!</f>
        <v>#REF!</v>
      </c>
      <c r="F61" t="e">
        <f>+#REF!</f>
        <v>#REF!</v>
      </c>
      <c r="G61" t="e">
        <f>+#REF!</f>
        <v>#REF!</v>
      </c>
    </row>
    <row r="62" spans="1:7" x14ac:dyDescent="0.2">
      <c r="A62" t="s">
        <v>350</v>
      </c>
      <c r="B62" t="s">
        <v>348</v>
      </c>
      <c r="C62" s="35" t="e">
        <f>+#REF!</f>
        <v>#REF!</v>
      </c>
      <c r="D62" s="123" t="e">
        <f>+#REF!</f>
        <v>#REF!</v>
      </c>
      <c r="E62" s="123" t="e">
        <f>+#REF!</f>
        <v>#REF!</v>
      </c>
      <c r="F62" t="e">
        <f>+#REF!</f>
        <v>#REF!</v>
      </c>
      <c r="G62" t="e">
        <f>+#REF!</f>
        <v>#REF!</v>
      </c>
    </row>
    <row r="63" spans="1:7" x14ac:dyDescent="0.2">
      <c r="A63" t="s">
        <v>350</v>
      </c>
      <c r="B63" t="s">
        <v>348</v>
      </c>
      <c r="C63" s="35" t="e">
        <f>+#REF!</f>
        <v>#REF!</v>
      </c>
      <c r="D63" s="123" t="e">
        <f>+#REF!</f>
        <v>#REF!</v>
      </c>
      <c r="E63" s="123" t="e">
        <f>+#REF!</f>
        <v>#REF!</v>
      </c>
      <c r="F63" t="e">
        <f>+#REF!</f>
        <v>#REF!</v>
      </c>
      <c r="G63" t="e">
        <f>+#REF!</f>
        <v>#REF!</v>
      </c>
    </row>
    <row r="64" spans="1:7" x14ac:dyDescent="0.2">
      <c r="A64" t="s">
        <v>350</v>
      </c>
      <c r="B64" t="s">
        <v>348</v>
      </c>
      <c r="C64" s="35" t="e">
        <f>+#REF!</f>
        <v>#REF!</v>
      </c>
      <c r="D64" s="123" t="e">
        <f>+#REF!</f>
        <v>#REF!</v>
      </c>
      <c r="E64" s="123" t="e">
        <f>+#REF!</f>
        <v>#REF!</v>
      </c>
      <c r="F64" t="e">
        <f>+#REF!</f>
        <v>#REF!</v>
      </c>
      <c r="G64" t="e">
        <f>+#REF!</f>
        <v>#REF!</v>
      </c>
    </row>
    <row r="65" spans="1:7" x14ac:dyDescent="0.2">
      <c r="A65" t="s">
        <v>350</v>
      </c>
      <c r="B65" t="s">
        <v>348</v>
      </c>
      <c r="C65" s="35" t="e">
        <f>+#REF!</f>
        <v>#REF!</v>
      </c>
      <c r="D65" s="123" t="e">
        <f>+#REF!</f>
        <v>#REF!</v>
      </c>
      <c r="E65" s="123" t="e">
        <f>+#REF!</f>
        <v>#REF!</v>
      </c>
      <c r="F65" t="e">
        <f>+#REF!</f>
        <v>#REF!</v>
      </c>
      <c r="G65" t="e">
        <f>+#REF!</f>
        <v>#REF!</v>
      </c>
    </row>
    <row r="66" spans="1:7" x14ac:dyDescent="0.2">
      <c r="A66" t="s">
        <v>350</v>
      </c>
      <c r="B66" t="s">
        <v>348</v>
      </c>
      <c r="C66" s="35" t="e">
        <f>+#REF!</f>
        <v>#REF!</v>
      </c>
      <c r="D66" s="123" t="e">
        <f>+#REF!</f>
        <v>#REF!</v>
      </c>
      <c r="E66" s="123" t="e">
        <f>+#REF!</f>
        <v>#REF!</v>
      </c>
      <c r="F66" t="e">
        <f>+#REF!</f>
        <v>#REF!</v>
      </c>
      <c r="G66" t="e">
        <f>+#REF!</f>
        <v>#REF!</v>
      </c>
    </row>
    <row r="67" spans="1:7" x14ac:dyDescent="0.2">
      <c r="A67" t="s">
        <v>350</v>
      </c>
      <c r="B67" t="s">
        <v>348</v>
      </c>
      <c r="C67" s="35" t="e">
        <f>+#REF!</f>
        <v>#REF!</v>
      </c>
      <c r="D67" s="123" t="e">
        <f>+#REF!</f>
        <v>#REF!</v>
      </c>
      <c r="E67" s="123" t="e">
        <f>+#REF!</f>
        <v>#REF!</v>
      </c>
      <c r="F67" t="e">
        <f>+#REF!</f>
        <v>#REF!</v>
      </c>
      <c r="G67" t="e">
        <f>+#REF!</f>
        <v>#REF!</v>
      </c>
    </row>
    <row r="68" spans="1:7" x14ac:dyDescent="0.2">
      <c r="A68" t="s">
        <v>350</v>
      </c>
      <c r="B68" t="s">
        <v>348</v>
      </c>
      <c r="C68" s="35" t="e">
        <f>+#REF!</f>
        <v>#REF!</v>
      </c>
      <c r="D68" s="123" t="e">
        <f>+#REF!</f>
        <v>#REF!</v>
      </c>
      <c r="E68" s="123" t="e">
        <f>+#REF!</f>
        <v>#REF!</v>
      </c>
      <c r="F68" t="e">
        <f>+#REF!</f>
        <v>#REF!</v>
      </c>
      <c r="G68" t="e">
        <f>+#REF!</f>
        <v>#REF!</v>
      </c>
    </row>
    <row r="69" spans="1:7" x14ac:dyDescent="0.2">
      <c r="A69" t="s">
        <v>350</v>
      </c>
      <c r="B69" t="s">
        <v>348</v>
      </c>
      <c r="C69" s="35" t="e">
        <f>+#REF!</f>
        <v>#REF!</v>
      </c>
      <c r="D69" s="123" t="e">
        <f>+#REF!</f>
        <v>#REF!</v>
      </c>
      <c r="E69" s="123" t="e">
        <f>+#REF!</f>
        <v>#REF!</v>
      </c>
      <c r="F69" t="e">
        <f>+#REF!</f>
        <v>#REF!</v>
      </c>
      <c r="G69" t="e">
        <f>+#REF!</f>
        <v>#REF!</v>
      </c>
    </row>
    <row r="70" spans="1:7" x14ac:dyDescent="0.2">
      <c r="A70" t="s">
        <v>350</v>
      </c>
      <c r="B70" t="s">
        <v>348</v>
      </c>
      <c r="C70" s="35" t="e">
        <f>+#REF!</f>
        <v>#REF!</v>
      </c>
      <c r="D70" s="123" t="e">
        <f>+#REF!</f>
        <v>#REF!</v>
      </c>
      <c r="E70" s="123" t="e">
        <f>+#REF!</f>
        <v>#REF!</v>
      </c>
      <c r="F70" t="e">
        <f>+#REF!</f>
        <v>#REF!</v>
      </c>
      <c r="G70" t="e">
        <f>+#REF!</f>
        <v>#REF!</v>
      </c>
    </row>
    <row r="71" spans="1:7" x14ac:dyDescent="0.2">
      <c r="A71" t="s">
        <v>350</v>
      </c>
      <c r="B71" t="s">
        <v>348</v>
      </c>
      <c r="C71" s="35" t="e">
        <f>+#REF!</f>
        <v>#REF!</v>
      </c>
      <c r="D71" s="123" t="e">
        <f>+#REF!</f>
        <v>#REF!</v>
      </c>
      <c r="E71" s="123" t="e">
        <f>+#REF!</f>
        <v>#REF!</v>
      </c>
      <c r="F71" t="e">
        <f>+#REF!</f>
        <v>#REF!</v>
      </c>
      <c r="G71" t="e">
        <f>+#REF!</f>
        <v>#REF!</v>
      </c>
    </row>
    <row r="72" spans="1:7" x14ac:dyDescent="0.2">
      <c r="A72" t="s">
        <v>350</v>
      </c>
      <c r="B72" t="s">
        <v>348</v>
      </c>
      <c r="C72" s="35" t="e">
        <f>+#REF!</f>
        <v>#REF!</v>
      </c>
      <c r="D72" s="123" t="e">
        <f>+#REF!</f>
        <v>#REF!</v>
      </c>
      <c r="E72" s="123" t="e">
        <f>+#REF!</f>
        <v>#REF!</v>
      </c>
      <c r="F72" t="e">
        <f>+#REF!</f>
        <v>#REF!</v>
      </c>
      <c r="G72" t="e">
        <f>+#REF!</f>
        <v>#REF!</v>
      </c>
    </row>
    <row r="73" spans="1:7" x14ac:dyDescent="0.2">
      <c r="A73" t="s">
        <v>350</v>
      </c>
      <c r="B73" t="s">
        <v>348</v>
      </c>
      <c r="C73" s="35" t="e">
        <f>+#REF!</f>
        <v>#REF!</v>
      </c>
      <c r="D73" s="123" t="e">
        <f>+#REF!</f>
        <v>#REF!</v>
      </c>
      <c r="E73" s="123" t="e">
        <f>+#REF!</f>
        <v>#REF!</v>
      </c>
      <c r="F73" t="e">
        <f>+#REF!</f>
        <v>#REF!</v>
      </c>
      <c r="G73" t="e">
        <f>+#REF!</f>
        <v>#REF!</v>
      </c>
    </row>
    <row r="74" spans="1:7" x14ac:dyDescent="0.2">
      <c r="A74" t="s">
        <v>350</v>
      </c>
      <c r="B74" t="s">
        <v>348</v>
      </c>
      <c r="C74" s="35" t="e">
        <f>+#REF!</f>
        <v>#REF!</v>
      </c>
      <c r="D74" s="123" t="e">
        <f>+#REF!</f>
        <v>#REF!</v>
      </c>
      <c r="E74" s="123" t="e">
        <f>+#REF!</f>
        <v>#REF!</v>
      </c>
      <c r="F74" t="e">
        <f>+#REF!</f>
        <v>#REF!</v>
      </c>
      <c r="G74" t="e">
        <f>+#REF!</f>
        <v>#REF!</v>
      </c>
    </row>
    <row r="75" spans="1:7" x14ac:dyDescent="0.2">
      <c r="A75" t="s">
        <v>350</v>
      </c>
      <c r="B75" t="s">
        <v>348</v>
      </c>
      <c r="C75" s="35" t="e">
        <f>+#REF!</f>
        <v>#REF!</v>
      </c>
      <c r="D75" s="123" t="e">
        <f>+#REF!</f>
        <v>#REF!</v>
      </c>
      <c r="E75" s="123" t="e">
        <f>+#REF!</f>
        <v>#REF!</v>
      </c>
      <c r="F75" t="e">
        <f>+#REF!</f>
        <v>#REF!</v>
      </c>
      <c r="G75" t="e">
        <f>+#REF!</f>
        <v>#REF!</v>
      </c>
    </row>
    <row r="76" spans="1:7" x14ac:dyDescent="0.2">
      <c r="A76" t="s">
        <v>350</v>
      </c>
      <c r="B76" t="s">
        <v>348</v>
      </c>
      <c r="C76" s="35" t="e">
        <f>+#REF!</f>
        <v>#REF!</v>
      </c>
      <c r="D76" s="123" t="e">
        <f>+#REF!</f>
        <v>#REF!</v>
      </c>
      <c r="E76" s="123" t="e">
        <f>+#REF!</f>
        <v>#REF!</v>
      </c>
      <c r="F76" t="e">
        <f>+#REF!</f>
        <v>#REF!</v>
      </c>
      <c r="G76" t="e">
        <f>+#REF!</f>
        <v>#REF!</v>
      </c>
    </row>
    <row r="77" spans="1:7" x14ac:dyDescent="0.2">
      <c r="A77" t="s">
        <v>350</v>
      </c>
      <c r="B77" t="s">
        <v>348</v>
      </c>
      <c r="C77" s="35" t="e">
        <f>+#REF!</f>
        <v>#REF!</v>
      </c>
      <c r="D77" s="123" t="e">
        <f>+#REF!</f>
        <v>#REF!</v>
      </c>
      <c r="E77" s="123" t="e">
        <f>+#REF!</f>
        <v>#REF!</v>
      </c>
      <c r="F77" t="e">
        <f>+#REF!</f>
        <v>#REF!</v>
      </c>
      <c r="G77" t="e">
        <f>+#REF!</f>
        <v>#REF!</v>
      </c>
    </row>
    <row r="78" spans="1:7" x14ac:dyDescent="0.2">
      <c r="A78" t="s">
        <v>350</v>
      </c>
      <c r="B78" t="s">
        <v>348</v>
      </c>
      <c r="C78" s="35" t="e">
        <f>+#REF!</f>
        <v>#REF!</v>
      </c>
      <c r="D78" s="123" t="e">
        <f>+#REF!</f>
        <v>#REF!</v>
      </c>
      <c r="E78" s="123" t="e">
        <f>+#REF!</f>
        <v>#REF!</v>
      </c>
      <c r="F78" t="e">
        <f>+#REF!</f>
        <v>#REF!</v>
      </c>
      <c r="G78" t="e">
        <f>+#REF!</f>
        <v>#REF!</v>
      </c>
    </row>
    <row r="79" spans="1:7" x14ac:dyDescent="0.2">
      <c r="A79" t="s">
        <v>350</v>
      </c>
      <c r="B79" t="s">
        <v>348</v>
      </c>
      <c r="C79" s="35" t="e">
        <f>+#REF!</f>
        <v>#REF!</v>
      </c>
      <c r="D79" s="123" t="e">
        <f>+#REF!</f>
        <v>#REF!</v>
      </c>
      <c r="E79" s="123" t="e">
        <f>+#REF!</f>
        <v>#REF!</v>
      </c>
      <c r="F79" t="e">
        <f>+#REF!</f>
        <v>#REF!</v>
      </c>
      <c r="G79" t="e">
        <f>+#REF!</f>
        <v>#REF!</v>
      </c>
    </row>
    <row r="80" spans="1:7" x14ac:dyDescent="0.2">
      <c r="A80" t="s">
        <v>350</v>
      </c>
      <c r="B80" t="s">
        <v>348</v>
      </c>
      <c r="C80" s="35" t="e">
        <f>+#REF!</f>
        <v>#REF!</v>
      </c>
      <c r="D80" s="123" t="e">
        <f>+#REF!</f>
        <v>#REF!</v>
      </c>
      <c r="E80" s="123" t="e">
        <f>+#REF!</f>
        <v>#REF!</v>
      </c>
      <c r="F80" t="e">
        <f>+#REF!</f>
        <v>#REF!</v>
      </c>
      <c r="G80" t="e">
        <f>+#REF!</f>
        <v>#REF!</v>
      </c>
    </row>
    <row r="81" spans="1:7" x14ac:dyDescent="0.2">
      <c r="A81" t="s">
        <v>350</v>
      </c>
      <c r="B81" t="s">
        <v>348</v>
      </c>
      <c r="C81" s="35" t="e">
        <f>+#REF!</f>
        <v>#REF!</v>
      </c>
      <c r="D81" s="123" t="e">
        <f>+#REF!</f>
        <v>#REF!</v>
      </c>
      <c r="E81" s="123" t="e">
        <f>+#REF!</f>
        <v>#REF!</v>
      </c>
      <c r="F81" t="e">
        <f>+#REF!</f>
        <v>#REF!</v>
      </c>
      <c r="G81" t="e">
        <f>+#REF!</f>
        <v>#REF!</v>
      </c>
    </row>
    <row r="82" spans="1:7" x14ac:dyDescent="0.2">
      <c r="A82" t="s">
        <v>350</v>
      </c>
      <c r="B82" t="s">
        <v>348</v>
      </c>
      <c r="C82" s="35" t="e">
        <f>+#REF!</f>
        <v>#REF!</v>
      </c>
      <c r="D82" s="123" t="e">
        <f>+#REF!</f>
        <v>#REF!</v>
      </c>
      <c r="E82" s="123" t="e">
        <f>+#REF!</f>
        <v>#REF!</v>
      </c>
      <c r="F82" t="e">
        <f>+#REF!</f>
        <v>#REF!</v>
      </c>
      <c r="G82" t="e">
        <f>+#REF!</f>
        <v>#REF!</v>
      </c>
    </row>
    <row r="83" spans="1:7" x14ac:dyDescent="0.2">
      <c r="A83" t="s">
        <v>350</v>
      </c>
      <c r="B83" t="s">
        <v>348</v>
      </c>
      <c r="C83" s="35" t="e">
        <f>+#REF!</f>
        <v>#REF!</v>
      </c>
      <c r="D83" s="123" t="e">
        <f>+#REF!</f>
        <v>#REF!</v>
      </c>
      <c r="E83" s="123" t="e">
        <f>+#REF!</f>
        <v>#REF!</v>
      </c>
      <c r="F83" t="e">
        <f>+#REF!</f>
        <v>#REF!</v>
      </c>
      <c r="G83" t="e">
        <f>+#REF!</f>
        <v>#REF!</v>
      </c>
    </row>
    <row r="84" spans="1:7" x14ac:dyDescent="0.2">
      <c r="A84" t="s">
        <v>350</v>
      </c>
      <c r="B84" t="s">
        <v>348</v>
      </c>
      <c r="C84" s="35" t="e">
        <f>+#REF!</f>
        <v>#REF!</v>
      </c>
      <c r="D84" s="123" t="e">
        <f>+#REF!</f>
        <v>#REF!</v>
      </c>
      <c r="E84" s="123" t="e">
        <f>+#REF!</f>
        <v>#REF!</v>
      </c>
      <c r="F84" t="e">
        <f>+#REF!</f>
        <v>#REF!</v>
      </c>
      <c r="G84" t="e">
        <f>+#REF!</f>
        <v>#REF!</v>
      </c>
    </row>
    <row r="85" spans="1:7" x14ac:dyDescent="0.2">
      <c r="A85" t="s">
        <v>350</v>
      </c>
      <c r="B85" t="s">
        <v>348</v>
      </c>
      <c r="C85" s="35" t="e">
        <f>+#REF!</f>
        <v>#REF!</v>
      </c>
      <c r="D85" s="123" t="e">
        <f>+#REF!</f>
        <v>#REF!</v>
      </c>
      <c r="E85" s="123" t="e">
        <f>+#REF!</f>
        <v>#REF!</v>
      </c>
      <c r="F85" t="e">
        <f>+#REF!</f>
        <v>#REF!</v>
      </c>
      <c r="G85" t="e">
        <f>+#REF!</f>
        <v>#REF!</v>
      </c>
    </row>
    <row r="86" spans="1:7" x14ac:dyDescent="0.2">
      <c r="A86" t="s">
        <v>350</v>
      </c>
      <c r="B86" t="s">
        <v>348</v>
      </c>
      <c r="C86" s="35" t="e">
        <f>+#REF!</f>
        <v>#REF!</v>
      </c>
      <c r="D86" s="123" t="e">
        <f>+#REF!</f>
        <v>#REF!</v>
      </c>
      <c r="E86" s="123" t="e">
        <f>+#REF!</f>
        <v>#REF!</v>
      </c>
      <c r="F86" t="e">
        <f>+#REF!</f>
        <v>#REF!</v>
      </c>
      <c r="G86" t="e">
        <f>+#REF!</f>
        <v>#REF!</v>
      </c>
    </row>
    <row r="87" spans="1:7" x14ac:dyDescent="0.2">
      <c r="A87" t="s">
        <v>350</v>
      </c>
      <c r="B87" t="s">
        <v>348</v>
      </c>
      <c r="C87" s="35" t="e">
        <f>+#REF!</f>
        <v>#REF!</v>
      </c>
      <c r="D87" s="123" t="e">
        <f>+#REF!</f>
        <v>#REF!</v>
      </c>
      <c r="E87" s="123" t="e">
        <f>+#REF!</f>
        <v>#REF!</v>
      </c>
      <c r="F87" t="e">
        <f>+#REF!</f>
        <v>#REF!</v>
      </c>
      <c r="G87" t="e">
        <f>+#REF!</f>
        <v>#REF!</v>
      </c>
    </row>
    <row r="88" spans="1:7" x14ac:dyDescent="0.2">
      <c r="A88" t="s">
        <v>350</v>
      </c>
      <c r="B88" t="s">
        <v>348</v>
      </c>
      <c r="C88" s="35" t="e">
        <f>+#REF!</f>
        <v>#REF!</v>
      </c>
      <c r="D88" s="123" t="e">
        <f>+#REF!</f>
        <v>#REF!</v>
      </c>
      <c r="E88" s="123" t="e">
        <f>+#REF!</f>
        <v>#REF!</v>
      </c>
      <c r="F88" t="e">
        <f>+#REF!</f>
        <v>#REF!</v>
      </c>
      <c r="G88" t="e">
        <f>+#REF!</f>
        <v>#REF!</v>
      </c>
    </row>
    <row r="89" spans="1:7" x14ac:dyDescent="0.2">
      <c r="A89" t="s">
        <v>350</v>
      </c>
      <c r="B89" t="s">
        <v>348</v>
      </c>
      <c r="C89" s="35" t="e">
        <f>+#REF!</f>
        <v>#REF!</v>
      </c>
      <c r="D89" s="123" t="e">
        <f>+#REF!</f>
        <v>#REF!</v>
      </c>
      <c r="E89" s="123" t="e">
        <f>+#REF!</f>
        <v>#REF!</v>
      </c>
      <c r="F89" t="e">
        <f>+#REF!</f>
        <v>#REF!</v>
      </c>
      <c r="G89" t="e">
        <f>+#REF!</f>
        <v>#REF!</v>
      </c>
    </row>
    <row r="90" spans="1:7" x14ac:dyDescent="0.2">
      <c r="A90" t="s">
        <v>350</v>
      </c>
      <c r="B90" t="s">
        <v>348</v>
      </c>
      <c r="C90" s="35" t="e">
        <f>+#REF!</f>
        <v>#REF!</v>
      </c>
      <c r="D90" s="123" t="e">
        <f>+#REF!</f>
        <v>#REF!</v>
      </c>
      <c r="E90" s="123" t="e">
        <f>+#REF!</f>
        <v>#REF!</v>
      </c>
      <c r="F90" t="e">
        <f>+#REF!</f>
        <v>#REF!</v>
      </c>
      <c r="G90" t="e">
        <f>+#REF!</f>
        <v>#REF!</v>
      </c>
    </row>
    <row r="91" spans="1:7" x14ac:dyDescent="0.2">
      <c r="A91" t="s">
        <v>350</v>
      </c>
      <c r="B91" t="s">
        <v>348</v>
      </c>
      <c r="C91" s="35" t="e">
        <f>+#REF!</f>
        <v>#REF!</v>
      </c>
      <c r="D91" s="123" t="e">
        <f>+#REF!</f>
        <v>#REF!</v>
      </c>
      <c r="E91" s="123" t="e">
        <f>+#REF!</f>
        <v>#REF!</v>
      </c>
      <c r="F91" t="e">
        <f>+#REF!</f>
        <v>#REF!</v>
      </c>
      <c r="G91" t="e">
        <f>+#REF!</f>
        <v>#REF!</v>
      </c>
    </row>
    <row r="92" spans="1:7" x14ac:dyDescent="0.2">
      <c r="A92" t="s">
        <v>350</v>
      </c>
      <c r="B92" t="s">
        <v>348</v>
      </c>
      <c r="C92" s="35" t="e">
        <f>+#REF!</f>
        <v>#REF!</v>
      </c>
      <c r="D92" s="123" t="e">
        <f>+#REF!</f>
        <v>#REF!</v>
      </c>
      <c r="E92" s="123" t="e">
        <f>+#REF!</f>
        <v>#REF!</v>
      </c>
      <c r="F92" t="e">
        <f>+#REF!</f>
        <v>#REF!</v>
      </c>
      <c r="G92" t="e">
        <f>+#REF!</f>
        <v>#REF!</v>
      </c>
    </row>
    <row r="93" spans="1:7" x14ac:dyDescent="0.2">
      <c r="A93" t="s">
        <v>350</v>
      </c>
      <c r="B93" t="s">
        <v>348</v>
      </c>
      <c r="C93" s="35" t="e">
        <f>+#REF!</f>
        <v>#REF!</v>
      </c>
      <c r="D93" s="123" t="e">
        <f>+#REF!</f>
        <v>#REF!</v>
      </c>
      <c r="E93" s="123" t="e">
        <f>+#REF!</f>
        <v>#REF!</v>
      </c>
      <c r="F93" t="e">
        <f>+#REF!</f>
        <v>#REF!</v>
      </c>
      <c r="G93" t="e">
        <f>+#REF!</f>
        <v>#REF!</v>
      </c>
    </row>
    <row r="94" spans="1:7" x14ac:dyDescent="0.2">
      <c r="A94" t="s">
        <v>350</v>
      </c>
      <c r="B94" t="s">
        <v>348</v>
      </c>
      <c r="C94" s="35" t="e">
        <f>+#REF!</f>
        <v>#REF!</v>
      </c>
      <c r="D94" s="123" t="e">
        <f>+#REF!</f>
        <v>#REF!</v>
      </c>
      <c r="E94" s="123" t="e">
        <f>+#REF!</f>
        <v>#REF!</v>
      </c>
      <c r="F94" t="e">
        <f>+#REF!</f>
        <v>#REF!</v>
      </c>
      <c r="G94" t="e">
        <f>+#REF!</f>
        <v>#REF!</v>
      </c>
    </row>
    <row r="95" spans="1:7" x14ac:dyDescent="0.2">
      <c r="A95" t="s">
        <v>350</v>
      </c>
      <c r="B95" t="s">
        <v>348</v>
      </c>
      <c r="C95" s="35" t="e">
        <f>+#REF!</f>
        <v>#REF!</v>
      </c>
      <c r="D95" s="123" t="e">
        <f>+#REF!</f>
        <v>#REF!</v>
      </c>
      <c r="E95" s="123" t="e">
        <f>+#REF!</f>
        <v>#REF!</v>
      </c>
      <c r="F95" t="e">
        <f>+#REF!</f>
        <v>#REF!</v>
      </c>
      <c r="G95" t="e">
        <f>+#REF!</f>
        <v>#REF!</v>
      </c>
    </row>
    <row r="96" spans="1:7" x14ac:dyDescent="0.2">
      <c r="A96" t="s">
        <v>350</v>
      </c>
      <c r="B96" t="s">
        <v>348</v>
      </c>
      <c r="C96" s="35" t="e">
        <f>+#REF!</f>
        <v>#REF!</v>
      </c>
      <c r="D96" s="123" t="e">
        <f>+#REF!</f>
        <v>#REF!</v>
      </c>
      <c r="E96" s="123" t="e">
        <f>+#REF!</f>
        <v>#REF!</v>
      </c>
      <c r="F96" t="e">
        <f>+#REF!</f>
        <v>#REF!</v>
      </c>
      <c r="G96" t="e">
        <f>+#REF!</f>
        <v>#REF!</v>
      </c>
    </row>
    <row r="97" spans="1:7" x14ac:dyDescent="0.2">
      <c r="A97" t="s">
        <v>350</v>
      </c>
      <c r="B97" t="s">
        <v>348</v>
      </c>
      <c r="C97" s="35" t="e">
        <f>+#REF!</f>
        <v>#REF!</v>
      </c>
      <c r="D97" s="123" t="e">
        <f>+#REF!</f>
        <v>#REF!</v>
      </c>
      <c r="E97" s="123" t="e">
        <f>+#REF!</f>
        <v>#REF!</v>
      </c>
      <c r="F97" t="e">
        <f>+#REF!</f>
        <v>#REF!</v>
      </c>
      <c r="G97" t="e">
        <f>+#REF!</f>
        <v>#REF!</v>
      </c>
    </row>
    <row r="98" spans="1:7" x14ac:dyDescent="0.2">
      <c r="A98" t="s">
        <v>350</v>
      </c>
      <c r="B98" t="s">
        <v>348</v>
      </c>
      <c r="C98" s="35" t="e">
        <f>+#REF!</f>
        <v>#REF!</v>
      </c>
      <c r="D98" s="123" t="e">
        <f>+#REF!</f>
        <v>#REF!</v>
      </c>
      <c r="E98" s="123" t="e">
        <f>+#REF!</f>
        <v>#REF!</v>
      </c>
      <c r="F98" t="e">
        <f>+#REF!</f>
        <v>#REF!</v>
      </c>
      <c r="G98" t="e">
        <f>+#REF!</f>
        <v>#REF!</v>
      </c>
    </row>
    <row r="99" spans="1:7" x14ac:dyDescent="0.2">
      <c r="A99" t="s">
        <v>350</v>
      </c>
      <c r="B99" t="s">
        <v>348</v>
      </c>
      <c r="C99" s="35" t="e">
        <f>+#REF!</f>
        <v>#REF!</v>
      </c>
      <c r="D99" s="123" t="e">
        <f>+#REF!</f>
        <v>#REF!</v>
      </c>
      <c r="E99" s="123" t="e">
        <f>+#REF!</f>
        <v>#REF!</v>
      </c>
      <c r="F99" t="e">
        <f>+#REF!</f>
        <v>#REF!</v>
      </c>
      <c r="G99" t="e">
        <f>+#REF!</f>
        <v>#REF!</v>
      </c>
    </row>
    <row r="100" spans="1:7" x14ac:dyDescent="0.2">
      <c r="A100" t="s">
        <v>350</v>
      </c>
      <c r="B100" t="s">
        <v>348</v>
      </c>
      <c r="C100" s="35" t="e">
        <f>+#REF!</f>
        <v>#REF!</v>
      </c>
      <c r="D100" s="123" t="e">
        <f>+#REF!</f>
        <v>#REF!</v>
      </c>
      <c r="E100" s="123" t="e">
        <f>+#REF!</f>
        <v>#REF!</v>
      </c>
      <c r="F100" t="e">
        <f>+#REF!</f>
        <v>#REF!</v>
      </c>
      <c r="G100" t="e">
        <f>+#REF!</f>
        <v>#REF!</v>
      </c>
    </row>
    <row r="101" spans="1:7" x14ac:dyDescent="0.2">
      <c r="A101" t="s">
        <v>350</v>
      </c>
      <c r="B101" t="s">
        <v>348</v>
      </c>
      <c r="C101" s="35" t="e">
        <f>+#REF!</f>
        <v>#REF!</v>
      </c>
      <c r="D101" s="123" t="e">
        <f>+#REF!</f>
        <v>#REF!</v>
      </c>
      <c r="E101" s="123" t="e">
        <f>+#REF!</f>
        <v>#REF!</v>
      </c>
      <c r="F101" t="e">
        <f>+#REF!</f>
        <v>#REF!</v>
      </c>
      <c r="G101" t="e">
        <f>+#REF!</f>
        <v>#REF!</v>
      </c>
    </row>
    <row r="102" spans="1:7" x14ac:dyDescent="0.2">
      <c r="A102" t="s">
        <v>350</v>
      </c>
      <c r="B102" t="s">
        <v>348</v>
      </c>
      <c r="C102" s="35" t="e">
        <f>+#REF!</f>
        <v>#REF!</v>
      </c>
      <c r="D102" s="123" t="e">
        <f>+#REF!</f>
        <v>#REF!</v>
      </c>
      <c r="E102" s="123" t="e">
        <f>+#REF!</f>
        <v>#REF!</v>
      </c>
      <c r="F102" t="e">
        <f>+#REF!</f>
        <v>#REF!</v>
      </c>
      <c r="G102" t="e">
        <f>+#REF!</f>
        <v>#REF!</v>
      </c>
    </row>
    <row r="103" spans="1:7" x14ac:dyDescent="0.2">
      <c r="A103" t="s">
        <v>350</v>
      </c>
      <c r="B103" t="s">
        <v>348</v>
      </c>
      <c r="C103" s="35" t="e">
        <f>+#REF!</f>
        <v>#REF!</v>
      </c>
      <c r="D103" s="123" t="e">
        <f>+#REF!</f>
        <v>#REF!</v>
      </c>
      <c r="E103" s="123" t="e">
        <f>+#REF!</f>
        <v>#REF!</v>
      </c>
      <c r="F103" t="e">
        <f>+#REF!</f>
        <v>#REF!</v>
      </c>
      <c r="G103" t="e">
        <f>+#REF!</f>
        <v>#REF!</v>
      </c>
    </row>
    <row r="104" spans="1:7" x14ac:dyDescent="0.2">
      <c r="A104" t="s">
        <v>350</v>
      </c>
      <c r="B104" t="s">
        <v>348</v>
      </c>
      <c r="C104" s="35" t="e">
        <f>+#REF!</f>
        <v>#REF!</v>
      </c>
      <c r="D104" s="123" t="e">
        <f>+#REF!</f>
        <v>#REF!</v>
      </c>
      <c r="E104" s="123" t="e">
        <f>+#REF!</f>
        <v>#REF!</v>
      </c>
      <c r="F104" t="e">
        <f>+#REF!</f>
        <v>#REF!</v>
      </c>
      <c r="G104" t="e">
        <f>+#REF!</f>
        <v>#REF!</v>
      </c>
    </row>
    <row r="105" spans="1:7" x14ac:dyDescent="0.2">
      <c r="A105" t="s">
        <v>350</v>
      </c>
      <c r="B105" t="s">
        <v>348</v>
      </c>
      <c r="C105" s="35" t="e">
        <f>+#REF!</f>
        <v>#REF!</v>
      </c>
      <c r="D105" s="123" t="e">
        <f>+#REF!</f>
        <v>#REF!</v>
      </c>
      <c r="E105" s="123" t="e">
        <f>+#REF!</f>
        <v>#REF!</v>
      </c>
      <c r="F105" t="e">
        <f>+#REF!</f>
        <v>#REF!</v>
      </c>
      <c r="G105" t="e">
        <f>+#REF!</f>
        <v>#REF!</v>
      </c>
    </row>
    <row r="106" spans="1:7" x14ac:dyDescent="0.2">
      <c r="A106" t="s">
        <v>350</v>
      </c>
      <c r="B106" t="s">
        <v>348</v>
      </c>
      <c r="C106" s="35" t="e">
        <f>+#REF!</f>
        <v>#REF!</v>
      </c>
      <c r="D106" s="123" t="e">
        <f>+#REF!</f>
        <v>#REF!</v>
      </c>
      <c r="E106" s="123" t="e">
        <f>+#REF!</f>
        <v>#REF!</v>
      </c>
      <c r="F106" t="e">
        <f>+#REF!</f>
        <v>#REF!</v>
      </c>
      <c r="G106" t="e">
        <f>+#REF!</f>
        <v>#REF!</v>
      </c>
    </row>
    <row r="107" spans="1:7" x14ac:dyDescent="0.2">
      <c r="A107" t="s">
        <v>350</v>
      </c>
      <c r="B107" t="s">
        <v>348</v>
      </c>
      <c r="C107" s="35" t="e">
        <f>+#REF!</f>
        <v>#REF!</v>
      </c>
      <c r="D107" s="123" t="e">
        <f>+#REF!</f>
        <v>#REF!</v>
      </c>
      <c r="E107" s="123" t="e">
        <f>+#REF!</f>
        <v>#REF!</v>
      </c>
      <c r="F107" t="e">
        <f>+#REF!</f>
        <v>#REF!</v>
      </c>
      <c r="G107" t="e">
        <f>+#REF!</f>
        <v>#REF!</v>
      </c>
    </row>
    <row r="108" spans="1:7" x14ac:dyDescent="0.2">
      <c r="A108" t="s">
        <v>350</v>
      </c>
      <c r="B108" t="s">
        <v>348</v>
      </c>
      <c r="C108" s="35" t="e">
        <f>+#REF!</f>
        <v>#REF!</v>
      </c>
      <c r="D108" s="123" t="e">
        <f>+#REF!</f>
        <v>#REF!</v>
      </c>
      <c r="E108" s="123" t="e">
        <f>+#REF!</f>
        <v>#REF!</v>
      </c>
      <c r="F108" t="e">
        <f>+#REF!</f>
        <v>#REF!</v>
      </c>
      <c r="G108" t="e">
        <f>+#REF!</f>
        <v>#REF!</v>
      </c>
    </row>
    <row r="109" spans="1:7" x14ac:dyDescent="0.2">
      <c r="A109" t="s">
        <v>350</v>
      </c>
      <c r="B109" t="s">
        <v>348</v>
      </c>
      <c r="C109" s="35" t="e">
        <f>+#REF!</f>
        <v>#REF!</v>
      </c>
      <c r="D109" s="123" t="e">
        <f>+#REF!</f>
        <v>#REF!</v>
      </c>
      <c r="E109" s="123" t="e">
        <f>+#REF!</f>
        <v>#REF!</v>
      </c>
      <c r="F109" t="e">
        <f>+#REF!</f>
        <v>#REF!</v>
      </c>
      <c r="G109" t="e">
        <f>+#REF!</f>
        <v>#REF!</v>
      </c>
    </row>
    <row r="110" spans="1:7" x14ac:dyDescent="0.2">
      <c r="A110" t="s">
        <v>350</v>
      </c>
      <c r="B110" t="s">
        <v>348</v>
      </c>
      <c r="C110" s="35" t="e">
        <f>+#REF!</f>
        <v>#REF!</v>
      </c>
      <c r="D110" s="123" t="e">
        <f>+#REF!</f>
        <v>#REF!</v>
      </c>
      <c r="E110" s="123" t="e">
        <f>+#REF!</f>
        <v>#REF!</v>
      </c>
      <c r="F110" t="e">
        <f>+#REF!</f>
        <v>#REF!</v>
      </c>
      <c r="G110" t="e">
        <f>+#REF!</f>
        <v>#REF!</v>
      </c>
    </row>
    <row r="111" spans="1:7" x14ac:dyDescent="0.2">
      <c r="A111" t="s">
        <v>350</v>
      </c>
      <c r="B111" t="s">
        <v>348</v>
      </c>
      <c r="C111" s="35" t="e">
        <f>+#REF!</f>
        <v>#REF!</v>
      </c>
      <c r="D111" s="123" t="e">
        <f>+#REF!</f>
        <v>#REF!</v>
      </c>
      <c r="E111" s="123" t="e">
        <f>+#REF!</f>
        <v>#REF!</v>
      </c>
      <c r="F111" t="e">
        <f>+#REF!</f>
        <v>#REF!</v>
      </c>
      <c r="G111" t="e">
        <f>+#REF!</f>
        <v>#REF!</v>
      </c>
    </row>
    <row r="112" spans="1:7" x14ac:dyDescent="0.2">
      <c r="A112" t="s">
        <v>350</v>
      </c>
      <c r="B112" t="s">
        <v>348</v>
      </c>
      <c r="C112" s="35" t="e">
        <f>+#REF!</f>
        <v>#REF!</v>
      </c>
      <c r="D112" s="123" t="e">
        <f>+#REF!</f>
        <v>#REF!</v>
      </c>
      <c r="E112" s="123" t="e">
        <f>+#REF!</f>
        <v>#REF!</v>
      </c>
      <c r="F112" t="e">
        <f>+#REF!</f>
        <v>#REF!</v>
      </c>
      <c r="G112" t="e">
        <f>+#REF!</f>
        <v>#REF!</v>
      </c>
    </row>
    <row r="113" spans="1:7" x14ac:dyDescent="0.2">
      <c r="A113" t="s">
        <v>350</v>
      </c>
      <c r="B113" t="s">
        <v>348</v>
      </c>
      <c r="C113" s="35" t="e">
        <f>+#REF!</f>
        <v>#REF!</v>
      </c>
      <c r="D113" s="123" t="e">
        <f>+#REF!</f>
        <v>#REF!</v>
      </c>
      <c r="E113" s="123" t="e">
        <f>+#REF!</f>
        <v>#REF!</v>
      </c>
      <c r="F113" t="e">
        <f>+#REF!</f>
        <v>#REF!</v>
      </c>
      <c r="G113" t="e">
        <f>+#REF!</f>
        <v>#REF!</v>
      </c>
    </row>
    <row r="114" spans="1:7" x14ac:dyDescent="0.2">
      <c r="A114" t="s">
        <v>350</v>
      </c>
      <c r="B114" t="s">
        <v>348</v>
      </c>
      <c r="C114" s="35" t="e">
        <f>+#REF!</f>
        <v>#REF!</v>
      </c>
      <c r="D114" s="123" t="e">
        <f>+#REF!</f>
        <v>#REF!</v>
      </c>
      <c r="E114" s="123" t="e">
        <f>+#REF!</f>
        <v>#REF!</v>
      </c>
      <c r="F114" t="e">
        <f>+#REF!</f>
        <v>#REF!</v>
      </c>
      <c r="G114" t="e">
        <f>+#REF!</f>
        <v>#REF!</v>
      </c>
    </row>
    <row r="115" spans="1:7" x14ac:dyDescent="0.2">
      <c r="A115" t="s">
        <v>350</v>
      </c>
      <c r="B115" t="s">
        <v>348</v>
      </c>
      <c r="C115" s="35" t="e">
        <f>+#REF!</f>
        <v>#REF!</v>
      </c>
      <c r="D115" s="123" t="e">
        <f>+#REF!</f>
        <v>#REF!</v>
      </c>
      <c r="E115" s="123" t="e">
        <f>+#REF!</f>
        <v>#REF!</v>
      </c>
      <c r="F115" t="e">
        <f>+#REF!</f>
        <v>#REF!</v>
      </c>
      <c r="G115" t="e">
        <f>+#REF!</f>
        <v>#REF!</v>
      </c>
    </row>
    <row r="116" spans="1:7" x14ac:dyDescent="0.2">
      <c r="A116" t="s">
        <v>350</v>
      </c>
      <c r="B116" t="s">
        <v>348</v>
      </c>
      <c r="C116" s="35" t="e">
        <f>+#REF!</f>
        <v>#REF!</v>
      </c>
      <c r="D116" s="123" t="e">
        <f>+#REF!</f>
        <v>#REF!</v>
      </c>
      <c r="E116" s="123" t="e">
        <f>+#REF!</f>
        <v>#REF!</v>
      </c>
      <c r="F116" t="e">
        <f>+#REF!</f>
        <v>#REF!</v>
      </c>
      <c r="G116" t="e">
        <f>+#REF!</f>
        <v>#REF!</v>
      </c>
    </row>
    <row r="117" spans="1:7" x14ac:dyDescent="0.2">
      <c r="A117" t="s">
        <v>350</v>
      </c>
      <c r="B117" t="s">
        <v>348</v>
      </c>
      <c r="C117" s="35" t="e">
        <f>+#REF!</f>
        <v>#REF!</v>
      </c>
      <c r="D117" s="123" t="e">
        <f>+#REF!</f>
        <v>#REF!</v>
      </c>
      <c r="E117" s="123" t="e">
        <f>+#REF!</f>
        <v>#REF!</v>
      </c>
      <c r="F117" t="e">
        <f>+#REF!</f>
        <v>#REF!</v>
      </c>
      <c r="G117" t="e">
        <f>+#REF!</f>
        <v>#REF!</v>
      </c>
    </row>
    <row r="118" spans="1:7" x14ac:dyDescent="0.2">
      <c r="A118" t="s">
        <v>350</v>
      </c>
      <c r="B118" t="s">
        <v>348</v>
      </c>
      <c r="C118" s="35" t="e">
        <f>+#REF!</f>
        <v>#REF!</v>
      </c>
      <c r="D118" s="123" t="e">
        <f>+#REF!</f>
        <v>#REF!</v>
      </c>
      <c r="E118" s="123" t="e">
        <f>+#REF!</f>
        <v>#REF!</v>
      </c>
      <c r="F118" t="e">
        <f>+#REF!</f>
        <v>#REF!</v>
      </c>
      <c r="G118" t="e">
        <f>+#REF!</f>
        <v>#REF!</v>
      </c>
    </row>
    <row r="119" spans="1:7" x14ac:dyDescent="0.2">
      <c r="A119" t="s">
        <v>350</v>
      </c>
      <c r="B119" t="s">
        <v>348</v>
      </c>
      <c r="C119" s="35" t="e">
        <f>+#REF!</f>
        <v>#REF!</v>
      </c>
      <c r="D119" s="123" t="e">
        <f>+#REF!</f>
        <v>#REF!</v>
      </c>
      <c r="E119" s="123" t="e">
        <f>+#REF!</f>
        <v>#REF!</v>
      </c>
      <c r="F119" t="e">
        <f>+#REF!</f>
        <v>#REF!</v>
      </c>
      <c r="G119" t="e">
        <f>+#REF!</f>
        <v>#REF!</v>
      </c>
    </row>
    <row r="120" spans="1:7" x14ac:dyDescent="0.2">
      <c r="A120" t="s">
        <v>350</v>
      </c>
      <c r="B120" t="s">
        <v>348</v>
      </c>
      <c r="C120" s="35" t="e">
        <f>+#REF!</f>
        <v>#REF!</v>
      </c>
      <c r="D120" s="123" t="e">
        <f>+#REF!</f>
        <v>#REF!</v>
      </c>
      <c r="E120" s="123" t="e">
        <f>+#REF!</f>
        <v>#REF!</v>
      </c>
      <c r="F120" t="e">
        <f>+#REF!</f>
        <v>#REF!</v>
      </c>
      <c r="G120" t="e">
        <f>+#REF!</f>
        <v>#REF!</v>
      </c>
    </row>
    <row r="121" spans="1:7" x14ac:dyDescent="0.2">
      <c r="A121" t="s">
        <v>350</v>
      </c>
      <c r="B121" t="s">
        <v>348</v>
      </c>
      <c r="C121" s="35" t="e">
        <f>+#REF!</f>
        <v>#REF!</v>
      </c>
      <c r="D121" s="123" t="e">
        <f>+#REF!</f>
        <v>#REF!</v>
      </c>
      <c r="E121" s="123" t="e">
        <f>+#REF!</f>
        <v>#REF!</v>
      </c>
      <c r="F121" t="e">
        <f>+#REF!</f>
        <v>#REF!</v>
      </c>
      <c r="G121" t="e">
        <f>+#REF!</f>
        <v>#REF!</v>
      </c>
    </row>
    <row r="122" spans="1:7" x14ac:dyDescent="0.2">
      <c r="A122" t="s">
        <v>350</v>
      </c>
      <c r="B122" t="s">
        <v>348</v>
      </c>
      <c r="C122" s="35" t="e">
        <f>+#REF!</f>
        <v>#REF!</v>
      </c>
      <c r="D122" s="123" t="e">
        <f>+#REF!</f>
        <v>#REF!</v>
      </c>
      <c r="E122" s="123" t="e">
        <f>+#REF!</f>
        <v>#REF!</v>
      </c>
      <c r="F122" t="e">
        <f>+#REF!</f>
        <v>#REF!</v>
      </c>
      <c r="G122" t="e">
        <f>+#REF!</f>
        <v>#REF!</v>
      </c>
    </row>
    <row r="123" spans="1:7" x14ac:dyDescent="0.2">
      <c r="A123" t="s">
        <v>350</v>
      </c>
      <c r="B123" t="s">
        <v>348</v>
      </c>
      <c r="C123" s="35" t="e">
        <f>+#REF!</f>
        <v>#REF!</v>
      </c>
      <c r="D123" s="123" t="e">
        <f>+#REF!</f>
        <v>#REF!</v>
      </c>
      <c r="E123" s="123" t="e">
        <f>+#REF!</f>
        <v>#REF!</v>
      </c>
      <c r="F123" t="e">
        <f>+#REF!</f>
        <v>#REF!</v>
      </c>
      <c r="G123" t="e">
        <f>+#REF!</f>
        <v>#REF!</v>
      </c>
    </row>
    <row r="124" spans="1:7" x14ac:dyDescent="0.2">
      <c r="A124" t="s">
        <v>350</v>
      </c>
      <c r="B124" t="s">
        <v>348</v>
      </c>
      <c r="C124" s="35" t="e">
        <f>+#REF!</f>
        <v>#REF!</v>
      </c>
      <c r="D124" s="123" t="e">
        <f>+#REF!</f>
        <v>#REF!</v>
      </c>
      <c r="E124" s="123" t="e">
        <f>+#REF!</f>
        <v>#REF!</v>
      </c>
      <c r="F124" t="e">
        <f>+#REF!</f>
        <v>#REF!</v>
      </c>
      <c r="G124" t="e">
        <f>+#REF!</f>
        <v>#REF!</v>
      </c>
    </row>
    <row r="125" spans="1:7" x14ac:dyDescent="0.2">
      <c r="A125" t="s">
        <v>350</v>
      </c>
      <c r="B125" t="s">
        <v>348</v>
      </c>
      <c r="C125" s="35" t="e">
        <f>+#REF!</f>
        <v>#REF!</v>
      </c>
      <c r="D125" s="123" t="e">
        <f>+#REF!</f>
        <v>#REF!</v>
      </c>
      <c r="E125" s="123" t="e">
        <f>+#REF!</f>
        <v>#REF!</v>
      </c>
      <c r="F125" t="e">
        <f>+#REF!</f>
        <v>#REF!</v>
      </c>
      <c r="G125" t="e">
        <f>+#REF!</f>
        <v>#REF!</v>
      </c>
    </row>
    <row r="126" spans="1:7" x14ac:dyDescent="0.2">
      <c r="A126" t="s">
        <v>350</v>
      </c>
      <c r="B126" t="s">
        <v>348</v>
      </c>
      <c r="C126" s="35" t="e">
        <f>+#REF!</f>
        <v>#REF!</v>
      </c>
      <c r="D126" s="123" t="e">
        <f>+#REF!</f>
        <v>#REF!</v>
      </c>
      <c r="E126" s="123" t="e">
        <f>+#REF!</f>
        <v>#REF!</v>
      </c>
      <c r="F126" t="e">
        <f>+#REF!</f>
        <v>#REF!</v>
      </c>
      <c r="G126" t="e">
        <f>+#REF!</f>
        <v>#REF!</v>
      </c>
    </row>
    <row r="127" spans="1:7" x14ac:dyDescent="0.2">
      <c r="A127" t="s">
        <v>350</v>
      </c>
      <c r="B127" t="s">
        <v>348</v>
      </c>
      <c r="C127" s="35" t="e">
        <f>+#REF!</f>
        <v>#REF!</v>
      </c>
      <c r="D127" s="123" t="e">
        <f>+#REF!</f>
        <v>#REF!</v>
      </c>
      <c r="E127" s="123" t="e">
        <f>+#REF!</f>
        <v>#REF!</v>
      </c>
      <c r="F127" t="e">
        <f>+#REF!</f>
        <v>#REF!</v>
      </c>
      <c r="G127" t="e">
        <f>+#REF!</f>
        <v>#REF!</v>
      </c>
    </row>
    <row r="128" spans="1:7" x14ac:dyDescent="0.2">
      <c r="A128" t="s">
        <v>350</v>
      </c>
      <c r="B128" t="s">
        <v>348</v>
      </c>
      <c r="C128" s="35" t="e">
        <f>+#REF!</f>
        <v>#REF!</v>
      </c>
      <c r="D128" s="123" t="e">
        <f>+#REF!</f>
        <v>#REF!</v>
      </c>
      <c r="E128" s="123" t="e">
        <f>+#REF!</f>
        <v>#REF!</v>
      </c>
      <c r="F128" t="e">
        <f>+#REF!</f>
        <v>#REF!</v>
      </c>
      <c r="G128" t="e">
        <f>+#REF!</f>
        <v>#REF!</v>
      </c>
    </row>
    <row r="129" spans="1:7" x14ac:dyDescent="0.2">
      <c r="A129" t="s">
        <v>350</v>
      </c>
      <c r="B129" t="s">
        <v>348</v>
      </c>
      <c r="C129" s="35" t="e">
        <f>+#REF!</f>
        <v>#REF!</v>
      </c>
      <c r="D129" s="123" t="e">
        <f>+#REF!</f>
        <v>#REF!</v>
      </c>
      <c r="E129" s="123" t="e">
        <f>+#REF!</f>
        <v>#REF!</v>
      </c>
      <c r="F129" t="e">
        <f>+#REF!</f>
        <v>#REF!</v>
      </c>
      <c r="G129" t="e">
        <f>+#REF!</f>
        <v>#REF!</v>
      </c>
    </row>
    <row r="130" spans="1:7" x14ac:dyDescent="0.2">
      <c r="A130" t="s">
        <v>350</v>
      </c>
      <c r="B130" t="s">
        <v>348</v>
      </c>
      <c r="C130" s="35" t="e">
        <f>+#REF!</f>
        <v>#REF!</v>
      </c>
      <c r="D130" s="123" t="e">
        <f>+#REF!</f>
        <v>#REF!</v>
      </c>
      <c r="E130" s="123" t="e">
        <f>+#REF!</f>
        <v>#REF!</v>
      </c>
      <c r="F130" t="e">
        <f>+#REF!</f>
        <v>#REF!</v>
      </c>
      <c r="G130" t="e">
        <f>+#REF!</f>
        <v>#REF!</v>
      </c>
    </row>
    <row r="131" spans="1:7" x14ac:dyDescent="0.2">
      <c r="A131" t="s">
        <v>350</v>
      </c>
      <c r="B131" t="s">
        <v>348</v>
      </c>
      <c r="C131" s="35" t="e">
        <f>+#REF!</f>
        <v>#REF!</v>
      </c>
      <c r="D131" s="123" t="e">
        <f>+#REF!</f>
        <v>#REF!</v>
      </c>
      <c r="E131" s="123" t="e">
        <f>+#REF!</f>
        <v>#REF!</v>
      </c>
      <c r="F131" t="e">
        <f>+#REF!</f>
        <v>#REF!</v>
      </c>
      <c r="G131" t="e">
        <f>+#REF!</f>
        <v>#REF!</v>
      </c>
    </row>
    <row r="132" spans="1:7" x14ac:dyDescent="0.2">
      <c r="A132" t="s">
        <v>350</v>
      </c>
      <c r="B132" t="s">
        <v>348</v>
      </c>
      <c r="C132" s="35" t="e">
        <f>+#REF!</f>
        <v>#REF!</v>
      </c>
      <c r="D132" s="123" t="e">
        <f>+#REF!</f>
        <v>#REF!</v>
      </c>
      <c r="E132" s="123" t="e">
        <f>+#REF!</f>
        <v>#REF!</v>
      </c>
      <c r="F132" t="e">
        <f>+#REF!</f>
        <v>#REF!</v>
      </c>
      <c r="G132" t="e">
        <f>+#REF!</f>
        <v>#REF!</v>
      </c>
    </row>
    <row r="133" spans="1:7" x14ac:dyDescent="0.2">
      <c r="A133" t="s">
        <v>350</v>
      </c>
      <c r="B133" t="s">
        <v>348</v>
      </c>
      <c r="C133" s="35" t="e">
        <f>+#REF!</f>
        <v>#REF!</v>
      </c>
      <c r="D133" s="123" t="e">
        <f>+#REF!</f>
        <v>#REF!</v>
      </c>
      <c r="E133" s="123" t="e">
        <f>+#REF!</f>
        <v>#REF!</v>
      </c>
      <c r="F133" t="e">
        <f>+#REF!</f>
        <v>#REF!</v>
      </c>
      <c r="G133" t="e">
        <f>+#REF!</f>
        <v>#REF!</v>
      </c>
    </row>
    <row r="134" spans="1:7" x14ac:dyDescent="0.2">
      <c r="A134" t="s">
        <v>350</v>
      </c>
      <c r="B134" t="s">
        <v>348</v>
      </c>
      <c r="C134" s="35" t="e">
        <f>+#REF!</f>
        <v>#REF!</v>
      </c>
      <c r="D134" s="123" t="e">
        <f>+#REF!</f>
        <v>#REF!</v>
      </c>
      <c r="E134" s="123" t="e">
        <f>+#REF!</f>
        <v>#REF!</v>
      </c>
      <c r="F134" t="e">
        <f>+#REF!</f>
        <v>#REF!</v>
      </c>
      <c r="G134" t="e">
        <f>+#REF!</f>
        <v>#REF!</v>
      </c>
    </row>
    <row r="135" spans="1:7" x14ac:dyDescent="0.2">
      <c r="A135" t="s">
        <v>350</v>
      </c>
      <c r="B135" t="s">
        <v>348</v>
      </c>
      <c r="C135" s="35" t="e">
        <f>+#REF!</f>
        <v>#REF!</v>
      </c>
      <c r="D135" s="123" t="e">
        <f>+#REF!</f>
        <v>#REF!</v>
      </c>
      <c r="E135" s="123" t="e">
        <f>+#REF!</f>
        <v>#REF!</v>
      </c>
      <c r="F135" t="e">
        <f>+#REF!</f>
        <v>#REF!</v>
      </c>
      <c r="G135" t="e">
        <f>+#REF!</f>
        <v>#REF!</v>
      </c>
    </row>
    <row r="136" spans="1:7" x14ac:dyDescent="0.2">
      <c r="A136" t="s">
        <v>350</v>
      </c>
      <c r="B136" t="s">
        <v>348</v>
      </c>
      <c r="C136" s="35" t="e">
        <f>+#REF!</f>
        <v>#REF!</v>
      </c>
      <c r="D136" s="123" t="e">
        <f>+#REF!</f>
        <v>#REF!</v>
      </c>
      <c r="E136" s="123" t="e">
        <f>+#REF!</f>
        <v>#REF!</v>
      </c>
      <c r="F136" t="e">
        <f>+#REF!</f>
        <v>#REF!</v>
      </c>
      <c r="G136" t="e">
        <f>+#REF!</f>
        <v>#REF!</v>
      </c>
    </row>
    <row r="137" spans="1:7" x14ac:dyDescent="0.2">
      <c r="A137" t="s">
        <v>350</v>
      </c>
      <c r="B137" t="s">
        <v>348</v>
      </c>
      <c r="C137" s="35" t="e">
        <f>+#REF!</f>
        <v>#REF!</v>
      </c>
      <c r="D137" s="123" t="e">
        <f>+#REF!</f>
        <v>#REF!</v>
      </c>
      <c r="E137" s="123" t="e">
        <f>+#REF!</f>
        <v>#REF!</v>
      </c>
      <c r="F137" t="e">
        <f>+#REF!</f>
        <v>#REF!</v>
      </c>
      <c r="G137" t="e">
        <f>+#REF!</f>
        <v>#REF!</v>
      </c>
    </row>
    <row r="138" spans="1:7" x14ac:dyDescent="0.2">
      <c r="A138" t="s">
        <v>350</v>
      </c>
      <c r="B138" t="s">
        <v>348</v>
      </c>
      <c r="C138" s="35" t="e">
        <f>+#REF!</f>
        <v>#REF!</v>
      </c>
      <c r="D138" s="123" t="e">
        <f>+#REF!</f>
        <v>#REF!</v>
      </c>
      <c r="E138" s="123" t="e">
        <f>+#REF!</f>
        <v>#REF!</v>
      </c>
      <c r="F138" t="e">
        <f>+#REF!</f>
        <v>#REF!</v>
      </c>
      <c r="G138" t="e">
        <f>+#REF!</f>
        <v>#REF!</v>
      </c>
    </row>
    <row r="139" spans="1:7" x14ac:dyDescent="0.2">
      <c r="A139" t="s">
        <v>350</v>
      </c>
      <c r="B139" t="s">
        <v>348</v>
      </c>
      <c r="C139" s="35" t="e">
        <f>+#REF!</f>
        <v>#REF!</v>
      </c>
      <c r="D139" s="123" t="e">
        <f>+#REF!</f>
        <v>#REF!</v>
      </c>
      <c r="E139" s="123" t="e">
        <f>+#REF!</f>
        <v>#REF!</v>
      </c>
      <c r="F139" t="e">
        <f>+#REF!</f>
        <v>#REF!</v>
      </c>
      <c r="G139" t="e">
        <f>+#REF!</f>
        <v>#REF!</v>
      </c>
    </row>
    <row r="140" spans="1:7" x14ac:dyDescent="0.2">
      <c r="A140" t="s">
        <v>350</v>
      </c>
      <c r="B140" t="s">
        <v>348</v>
      </c>
      <c r="C140" s="35" t="e">
        <f>+#REF!</f>
        <v>#REF!</v>
      </c>
      <c r="D140" s="123" t="e">
        <f>+#REF!</f>
        <v>#REF!</v>
      </c>
      <c r="E140" s="123" t="e">
        <f>+#REF!</f>
        <v>#REF!</v>
      </c>
      <c r="F140" t="e">
        <f>+#REF!</f>
        <v>#REF!</v>
      </c>
      <c r="G140" t="e">
        <f>+#REF!</f>
        <v>#REF!</v>
      </c>
    </row>
    <row r="141" spans="1:7" x14ac:dyDescent="0.2">
      <c r="A141" t="s">
        <v>350</v>
      </c>
      <c r="B141" t="s">
        <v>348</v>
      </c>
      <c r="C141" s="35" t="e">
        <f>+#REF!</f>
        <v>#REF!</v>
      </c>
      <c r="D141" s="123" t="e">
        <f>+#REF!</f>
        <v>#REF!</v>
      </c>
      <c r="E141" s="123" t="e">
        <f>+#REF!</f>
        <v>#REF!</v>
      </c>
      <c r="F141" t="e">
        <f>+#REF!</f>
        <v>#REF!</v>
      </c>
      <c r="G141" t="e">
        <f>+#REF!</f>
        <v>#REF!</v>
      </c>
    </row>
    <row r="142" spans="1:7" x14ac:dyDescent="0.2">
      <c r="A142" t="s">
        <v>350</v>
      </c>
      <c r="B142" t="s">
        <v>348</v>
      </c>
      <c r="C142" s="35" t="e">
        <f>+#REF!</f>
        <v>#REF!</v>
      </c>
      <c r="D142" s="123" t="e">
        <f>+#REF!</f>
        <v>#REF!</v>
      </c>
      <c r="E142" s="123" t="e">
        <f>+#REF!</f>
        <v>#REF!</v>
      </c>
      <c r="F142" t="e">
        <f>+#REF!</f>
        <v>#REF!</v>
      </c>
      <c r="G142" t="e">
        <f>+#REF!</f>
        <v>#REF!</v>
      </c>
    </row>
    <row r="143" spans="1:7" x14ac:dyDescent="0.2">
      <c r="A143" t="s">
        <v>350</v>
      </c>
      <c r="B143" t="s">
        <v>348</v>
      </c>
      <c r="C143" s="35" t="e">
        <f>+#REF!</f>
        <v>#REF!</v>
      </c>
      <c r="D143" s="123" t="e">
        <f>+#REF!</f>
        <v>#REF!</v>
      </c>
      <c r="E143" s="123" t="e">
        <f>+#REF!</f>
        <v>#REF!</v>
      </c>
      <c r="F143" t="e">
        <f>+#REF!</f>
        <v>#REF!</v>
      </c>
      <c r="G143" t="e">
        <f>+#REF!</f>
        <v>#REF!</v>
      </c>
    </row>
    <row r="144" spans="1:7" x14ac:dyDescent="0.2">
      <c r="A144" t="s">
        <v>350</v>
      </c>
      <c r="B144" t="s">
        <v>348</v>
      </c>
      <c r="C144" s="35" t="e">
        <f>+#REF!</f>
        <v>#REF!</v>
      </c>
      <c r="D144" s="123" t="e">
        <f>+#REF!</f>
        <v>#REF!</v>
      </c>
      <c r="E144" s="123" t="e">
        <f>+#REF!</f>
        <v>#REF!</v>
      </c>
      <c r="F144" t="e">
        <f>+#REF!</f>
        <v>#REF!</v>
      </c>
      <c r="G144" t="e">
        <f>+#REF!</f>
        <v>#REF!</v>
      </c>
    </row>
    <row r="145" spans="1:7" x14ac:dyDescent="0.2">
      <c r="A145" t="s">
        <v>350</v>
      </c>
      <c r="B145" t="s">
        <v>348</v>
      </c>
      <c r="C145" s="35" t="e">
        <f>+#REF!</f>
        <v>#REF!</v>
      </c>
      <c r="D145" s="123" t="e">
        <f>+#REF!</f>
        <v>#REF!</v>
      </c>
      <c r="E145" s="123" t="e">
        <f>+#REF!</f>
        <v>#REF!</v>
      </c>
      <c r="F145" t="e">
        <f>+#REF!</f>
        <v>#REF!</v>
      </c>
      <c r="G145" t="e">
        <f>+#REF!</f>
        <v>#REF!</v>
      </c>
    </row>
    <row r="146" spans="1:7" x14ac:dyDescent="0.2">
      <c r="A146" t="s">
        <v>350</v>
      </c>
      <c r="B146" t="s">
        <v>348</v>
      </c>
      <c r="C146" s="35" t="e">
        <f>+#REF!</f>
        <v>#REF!</v>
      </c>
      <c r="D146" s="123" t="e">
        <f>+#REF!</f>
        <v>#REF!</v>
      </c>
      <c r="E146" s="123" t="e">
        <f>+#REF!</f>
        <v>#REF!</v>
      </c>
      <c r="F146" t="e">
        <f>+#REF!</f>
        <v>#REF!</v>
      </c>
      <c r="G146" t="e">
        <f>+#REF!</f>
        <v>#REF!</v>
      </c>
    </row>
    <row r="147" spans="1:7" x14ac:dyDescent="0.2">
      <c r="A147" t="s">
        <v>350</v>
      </c>
      <c r="B147" t="s">
        <v>348</v>
      </c>
      <c r="C147" s="35" t="e">
        <f>+#REF!</f>
        <v>#REF!</v>
      </c>
      <c r="D147" s="123" t="e">
        <f>+#REF!</f>
        <v>#REF!</v>
      </c>
      <c r="E147" s="123" t="e">
        <f>+#REF!</f>
        <v>#REF!</v>
      </c>
      <c r="F147" t="e">
        <f>+#REF!</f>
        <v>#REF!</v>
      </c>
      <c r="G147" t="e">
        <f>+#REF!</f>
        <v>#REF!</v>
      </c>
    </row>
    <row r="148" spans="1:7" x14ac:dyDescent="0.2">
      <c r="A148" t="s">
        <v>350</v>
      </c>
      <c r="B148" t="s">
        <v>348</v>
      </c>
      <c r="C148" s="35" t="e">
        <f>+#REF!</f>
        <v>#REF!</v>
      </c>
      <c r="D148" s="123" t="e">
        <f>+#REF!</f>
        <v>#REF!</v>
      </c>
      <c r="E148" s="123" t="e">
        <f>+#REF!</f>
        <v>#REF!</v>
      </c>
      <c r="F148" t="e">
        <f>+#REF!</f>
        <v>#REF!</v>
      </c>
      <c r="G148" t="e">
        <f>+#REF!</f>
        <v>#REF!</v>
      </c>
    </row>
    <row r="149" spans="1:7" x14ac:dyDescent="0.2">
      <c r="A149" t="s">
        <v>350</v>
      </c>
      <c r="B149" t="s">
        <v>348</v>
      </c>
      <c r="C149" s="35" t="e">
        <f>+#REF!</f>
        <v>#REF!</v>
      </c>
      <c r="D149" s="123" t="e">
        <f>+#REF!</f>
        <v>#REF!</v>
      </c>
      <c r="E149" s="123" t="e">
        <f>+#REF!</f>
        <v>#REF!</v>
      </c>
      <c r="F149" t="e">
        <f>+#REF!</f>
        <v>#REF!</v>
      </c>
      <c r="G149" t="e">
        <f>+#REF!</f>
        <v>#REF!</v>
      </c>
    </row>
    <row r="150" spans="1:7" x14ac:dyDescent="0.2">
      <c r="A150" t="s">
        <v>350</v>
      </c>
      <c r="B150" t="s">
        <v>348</v>
      </c>
      <c r="C150" s="35" t="e">
        <f>+#REF!</f>
        <v>#REF!</v>
      </c>
      <c r="D150" s="123" t="e">
        <f>+#REF!</f>
        <v>#REF!</v>
      </c>
      <c r="E150" s="123" t="e">
        <f>+#REF!</f>
        <v>#REF!</v>
      </c>
      <c r="F150" t="e">
        <f>+#REF!</f>
        <v>#REF!</v>
      </c>
      <c r="G150" t="e">
        <f>+#REF!</f>
        <v>#REF!</v>
      </c>
    </row>
    <row r="151" spans="1:7" x14ac:dyDescent="0.2">
      <c r="A151" t="s">
        <v>350</v>
      </c>
      <c r="B151" t="s">
        <v>348</v>
      </c>
      <c r="C151" s="35" t="e">
        <f>+#REF!</f>
        <v>#REF!</v>
      </c>
      <c r="D151" s="123" t="e">
        <f>+#REF!</f>
        <v>#REF!</v>
      </c>
      <c r="E151" s="123" t="e">
        <f>+#REF!</f>
        <v>#REF!</v>
      </c>
      <c r="F151" t="e">
        <f>+#REF!</f>
        <v>#REF!</v>
      </c>
      <c r="G151" t="e">
        <f>+#REF!</f>
        <v>#REF!</v>
      </c>
    </row>
    <row r="152" spans="1:7" x14ac:dyDescent="0.2">
      <c r="A152" t="s">
        <v>350</v>
      </c>
      <c r="B152" t="s">
        <v>348</v>
      </c>
      <c r="C152" s="35" t="e">
        <f>+#REF!</f>
        <v>#REF!</v>
      </c>
      <c r="D152" s="123" t="e">
        <f>+#REF!</f>
        <v>#REF!</v>
      </c>
      <c r="E152" s="123" t="e">
        <f>+#REF!</f>
        <v>#REF!</v>
      </c>
      <c r="F152" t="e">
        <f>+#REF!</f>
        <v>#REF!</v>
      </c>
      <c r="G152" t="e">
        <f>+#REF!</f>
        <v>#REF!</v>
      </c>
    </row>
    <row r="153" spans="1:7" x14ac:dyDescent="0.2">
      <c r="A153" t="s">
        <v>350</v>
      </c>
      <c r="B153" t="s">
        <v>348</v>
      </c>
      <c r="C153" s="35" t="e">
        <f>+#REF!</f>
        <v>#REF!</v>
      </c>
      <c r="D153" s="123" t="e">
        <f>+#REF!</f>
        <v>#REF!</v>
      </c>
      <c r="E153" s="123" t="e">
        <f>+#REF!</f>
        <v>#REF!</v>
      </c>
      <c r="F153" t="e">
        <f>+#REF!</f>
        <v>#REF!</v>
      </c>
      <c r="G153" t="e">
        <f>+#REF!</f>
        <v>#REF!</v>
      </c>
    </row>
    <row r="154" spans="1:7" x14ac:dyDescent="0.2">
      <c r="A154" t="s">
        <v>350</v>
      </c>
      <c r="B154" t="s">
        <v>348</v>
      </c>
      <c r="C154" s="35" t="e">
        <f>+#REF!</f>
        <v>#REF!</v>
      </c>
      <c r="D154" s="123" t="e">
        <f>+#REF!</f>
        <v>#REF!</v>
      </c>
      <c r="E154" s="123" t="e">
        <f>+#REF!</f>
        <v>#REF!</v>
      </c>
      <c r="F154" t="e">
        <f>+#REF!</f>
        <v>#REF!</v>
      </c>
      <c r="G154" t="e">
        <f>+#REF!</f>
        <v>#REF!</v>
      </c>
    </row>
    <row r="155" spans="1:7" x14ac:dyDescent="0.2">
      <c r="A155" t="s">
        <v>350</v>
      </c>
      <c r="B155" t="s">
        <v>348</v>
      </c>
      <c r="C155" s="35" t="e">
        <f>+#REF!</f>
        <v>#REF!</v>
      </c>
      <c r="D155" s="123" t="e">
        <f>+#REF!</f>
        <v>#REF!</v>
      </c>
      <c r="E155" s="123" t="e">
        <f>+#REF!</f>
        <v>#REF!</v>
      </c>
      <c r="F155" t="e">
        <f>+#REF!</f>
        <v>#REF!</v>
      </c>
      <c r="G155" t="e">
        <f>+#REF!</f>
        <v>#REF!</v>
      </c>
    </row>
    <row r="156" spans="1:7" x14ac:dyDescent="0.2">
      <c r="A156" t="s">
        <v>350</v>
      </c>
      <c r="B156" t="s">
        <v>348</v>
      </c>
      <c r="C156" s="35" t="e">
        <f>+#REF!</f>
        <v>#REF!</v>
      </c>
      <c r="D156" s="123" t="e">
        <f>+#REF!</f>
        <v>#REF!</v>
      </c>
      <c r="E156" s="123" t="e">
        <f>+#REF!</f>
        <v>#REF!</v>
      </c>
      <c r="F156" t="e">
        <f>+#REF!</f>
        <v>#REF!</v>
      </c>
      <c r="G156" t="e">
        <f>+#REF!</f>
        <v>#REF!</v>
      </c>
    </row>
  </sheetData>
  <phoneticPr fontId="1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kky xmlns="d71a2cd5-e7a9-4a8a-9224-091b5c2c8b98" xsi:nil="true"/>
    <TaxCatchAll xmlns="42e0db27-5714-46b5-8ea1-7208958deb6a" xsi:nil="true"/>
    <lcf76f155ced4ddcb4097134ff3c332f xmlns="d71a2cd5-e7a9-4a8a-9224-091b5c2c8b98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BE11FB8E2AD429DA016F7BB496397" ma:contentTypeVersion="19" ma:contentTypeDescription="Create a new document." ma:contentTypeScope="" ma:versionID="e4b451baa054c1ff3be75fdcb6a43199">
  <xsd:schema xmlns:xsd="http://www.w3.org/2001/XMLSchema" xmlns:xs="http://www.w3.org/2001/XMLSchema" xmlns:p="http://schemas.microsoft.com/office/2006/metadata/properties" xmlns:ns2="d71a2cd5-e7a9-4a8a-9224-091b5c2c8b98" xmlns:ns3="42e0db27-5714-46b5-8ea1-7208958deb6a" targetNamespace="http://schemas.microsoft.com/office/2006/metadata/properties" ma:root="true" ma:fieldsID="7ff3a20355039f0db278d738c14222cd" ns2:_="" ns3:_="">
    <xsd:import namespace="d71a2cd5-e7a9-4a8a-9224-091b5c2c8b98"/>
    <xsd:import namespace="42e0db27-5714-46b5-8ea1-7208958deb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Location" minOccurs="0"/>
                <xsd:element ref="ns2:lkky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1a2cd5-e7a9-4a8a-9224-091b5c2c8b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lkky" ma:index="12" nillable="true" ma:displayName="Text" ma:internalName="lkky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Image Tags" ma:readOnly="false" ma:fieldId="{5cf76f15-5ced-4ddc-b409-7134ff3c332f}" ma:taxonomyMulti="true" ma:sspId="b8089e34-835d-4700-8242-4310708c871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e0db27-5714-46b5-8ea1-7208958deb6a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a593ff23-fa53-4dae-a676-11ba7c7a75b2}" ma:internalName="TaxCatchAll" ma:showField="CatchAllData" ma:web="42e0db27-5714-46b5-8ea1-7208958deb6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4052A3C-6F48-4DA8-8E79-6BDFC2B6D8E3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2e0db27-5714-46b5-8ea1-7208958deb6a"/>
    <ds:schemaRef ds:uri="d71a2cd5-e7a9-4a8a-9224-091b5c2c8b98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287B3D6-C851-4536-8D00-DA628E761D1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D80CEB5-6093-4F8A-9010-11FA0430CF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1a2cd5-e7a9-4a8a-9224-091b5c2c8b98"/>
    <ds:schemaRef ds:uri="42e0db27-5714-46b5-8ea1-7208958deb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14</vt:i4>
      </vt:variant>
    </vt:vector>
  </HeadingPairs>
  <TitlesOfParts>
    <vt:vector size="19" baseType="lpstr">
      <vt:lpstr>1</vt:lpstr>
      <vt:lpstr> FX FC_AED</vt:lpstr>
      <vt:lpstr> FX FC_AUD</vt:lpstr>
      <vt:lpstr> FX FC_TND</vt:lpstr>
      <vt:lpstr>Check</vt:lpstr>
      <vt:lpstr>_1AED</vt:lpstr>
      <vt:lpstr>_1AUD</vt:lpstr>
      <vt:lpstr>'1'!Designation</vt:lpstr>
      <vt:lpstr>'1'!ENTITY</vt:lpstr>
      <vt:lpstr>'1'!intEx</vt:lpstr>
      <vt:lpstr>'1'!Nature</vt:lpstr>
      <vt:lpstr>' FX FC_AED'!Print_Area</vt:lpstr>
      <vt:lpstr>' FX FC_AUD'!Print_Area</vt:lpstr>
      <vt:lpstr>' FX FC_TND'!Print_Area</vt:lpstr>
      <vt:lpstr>'1'!Print_Area</vt:lpstr>
      <vt:lpstr>' FX FC_AED'!SeasonRef</vt:lpstr>
      <vt:lpstr>' FX FC_AUD'!SeasonRef</vt:lpstr>
      <vt:lpstr>' FX FC_TND'!SeasonRef</vt:lpstr>
      <vt:lpstr>'1'!Seasons</vt:lpstr>
    </vt:vector>
  </TitlesOfParts>
  <Company>TUI UK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Joe, Savage</dc:creator>
  <cp:lastModifiedBy>Zied Guiga</cp:lastModifiedBy>
  <cp:lastPrinted>2020-02-27T10:40:24Z</cp:lastPrinted>
  <dcterms:created xsi:type="dcterms:W3CDTF">2013-05-01T10:48:15Z</dcterms:created>
  <dcterms:modified xsi:type="dcterms:W3CDTF">2024-07-23T13:49:39Z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SV_QUERY_LIST_4F35BF76-6C0D-4D9B-82B2-816C12CF3733">
    <vt:lpwstr>empty_477D106A-C0D6-4607-AEBD-E2C9D60EA279</vt:lpwstr>
  </property>
  <property fmtid="{D5CDD505-2E9C-101B-9397-08002B2CF9AE}" pid="4" name="SV_HIDDEN_GRID_QUERY_LIST_4F35BF76-6C0D-4D9B-82B2-816C12CF3733">
    <vt:lpwstr>empty_477D106A-C0D6-4607-AEBD-E2C9D60EA279</vt:lpwstr>
  </property>
  <property fmtid="{D5CDD505-2E9C-101B-9397-08002B2CF9AE}" pid="5" name="ContentTypeId">
    <vt:lpwstr>0x010100CD1BE11FB8E2AD429DA016F7BB496397</vt:lpwstr>
  </property>
  <property fmtid="{D5CDD505-2E9C-101B-9397-08002B2CF9AE}" pid="6" name="Order">
    <vt:r8>935200</vt:r8>
  </property>
  <property fmtid="{D5CDD505-2E9C-101B-9397-08002B2CF9AE}" pid="7" name="MediaServiceImageTags">
    <vt:lpwstr/>
  </property>
</Properties>
</file>