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FX TEST/"/>
    </mc:Choice>
  </mc:AlternateContent>
  <xr:revisionPtr revIDLastSave="20" documentId="8_{A43258BB-E399-44EF-9F18-BE5B6813AB8E}" xr6:coauthVersionLast="47" xr6:coauthVersionMax="47" xr10:uidLastSave="{E8CA3FFF-496C-4C5B-AAA8-2024F2144C0E}"/>
  <bookViews>
    <workbookView xWindow="-120" yWindow="-120" windowWidth="29040" windowHeight="15840" tabRatio="722" xr2:uid="{00000000-000D-0000-FFFF-FFFF00000000}"/>
  </bookViews>
  <sheets>
    <sheet name=" FX FC_AED" sheetId="20" r:id="rId1"/>
    <sheet name=" FX FC_AUD" sheetId="21" r:id="rId2"/>
    <sheet name=" FX FC_CAD" sheetId="22" r:id="rId3"/>
  </sheets>
  <externalReferences>
    <externalReference r:id="rId4"/>
    <externalReference r:id="rId5"/>
    <externalReference r:id="rId6"/>
    <externalReference r:id="rId7"/>
  </externalReferences>
  <definedNames>
    <definedName name="ab">'[1]1'!$AH$3:$AH$20</definedName>
    <definedName name="AK" localSheetId="0">#REF!</definedName>
    <definedName name="AK" localSheetId="1">#REF!</definedName>
    <definedName name="AK" localSheetId="2">#REF!</definedName>
    <definedName name="AK">#REF!</definedName>
    <definedName name="Designation" localSheetId="0">'[2]FX Hedge Request'!$Y$3:$Y$10</definedName>
    <definedName name="Designation" localSheetId="1">'[2]FX Hedge Request'!$Y$3:$Y$10</definedName>
    <definedName name="Designation" localSheetId="2">'[2]FX Hedge Request'!$Y$3:$Y$10</definedName>
    <definedName name="Designation">#REF!</definedName>
    <definedName name="ENTITY" localSheetId="0">'[2]FX Hedge Request'!$AE$3:$AE$116</definedName>
    <definedName name="ENTITY" localSheetId="1">'[2]FX Hedge Request'!$AE$3:$AE$116</definedName>
    <definedName name="ENTITY" localSheetId="2">'[2]FX Hedge Request'!$AE$3:$AE$116</definedName>
    <definedName name="ENTITY">#REF!</definedName>
    <definedName name="ges" localSheetId="0">#REF!</definedName>
    <definedName name="ges" localSheetId="1">#REF!</definedName>
    <definedName name="ges" localSheetId="2">#REF!</definedName>
    <definedName name="ges">#REF!</definedName>
    <definedName name="intEx" localSheetId="0">'[2]FX Hedge Request'!$AA$3:$AA$4</definedName>
    <definedName name="intEx" localSheetId="1">'[2]FX Hedge Request'!$AA$3:$AA$4</definedName>
    <definedName name="intEx" localSheetId="2">'[2]FX Hedge Request'!$AA$3:$AA$4</definedName>
    <definedName name="intEx">#REF!</definedName>
    <definedName name="Nature" localSheetId="0">'[2]FX Hedge Request'!$W$3:$W$15</definedName>
    <definedName name="Nature" localSheetId="1">'[2]FX Hedge Request'!$W$3:$W$15</definedName>
    <definedName name="Nature" localSheetId="2">'[2]FX Hedge Request'!$W$3:$W$15</definedName>
    <definedName name="Nature">#REF!</definedName>
    <definedName name="_xlnm.Print_Area" localSheetId="0">' FX FC_AED'!$A$127:$O$159</definedName>
    <definedName name="_xlnm.Print_Area" localSheetId="1">' FX FC_AUD'!$A$127:$O$159</definedName>
    <definedName name="_xlnm.Print_Area" localSheetId="2">' FX FC_CAD'!$A$127:$O$159</definedName>
    <definedName name="saisons" localSheetId="0">#REF!</definedName>
    <definedName name="saisons" localSheetId="1">#REF!</definedName>
    <definedName name="saisons" localSheetId="2">#REF!</definedName>
    <definedName name="saisons">#REF!</definedName>
    <definedName name="Season" localSheetId="0">[3]Hilfstabelle!$B$1:$B$25</definedName>
    <definedName name="Season" localSheetId="1">[3]Hilfstabelle!$B$1:$B$25</definedName>
    <definedName name="Season" localSheetId="2">[3]Hilfstabelle!$B$1:$B$25</definedName>
    <definedName name="Season">[4]Hilfstabelle!$B$1:$B$25</definedName>
    <definedName name="SeasonRef" localSheetId="0">' FX FC_AED'!$AF$1:$AH$9</definedName>
    <definedName name="SeasonRef" localSheetId="1">' FX FC_AUD'!$AF$1:$AH$9</definedName>
    <definedName name="SeasonRef" localSheetId="2">' FX FC_CAD'!$AF$1:$AH$9</definedName>
    <definedName name="SeasonRef">#REF!</definedName>
    <definedName name="Seasons" localSheetId="0">'[2]FX Hedge Request'!$AC$3:$AC$15</definedName>
    <definedName name="Seasons" localSheetId="1">'[2]FX Hedge Request'!$AC$3:$AC$15</definedName>
    <definedName name="Seasons" localSheetId="2">'[2]FX Hedge Request'!$AC$3:$AC$15</definedName>
    <definedName name="Seaso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6" i="21" l="1"/>
  <c r="I156" i="22" l="1"/>
  <c r="H156" i="22"/>
  <c r="G156" i="22"/>
  <c r="X155" i="22"/>
  <c r="W155" i="22"/>
  <c r="V155" i="22"/>
  <c r="X154" i="22"/>
  <c r="W154" i="22"/>
  <c r="V154" i="22"/>
  <c r="L154" i="22"/>
  <c r="M154" i="22" s="1"/>
  <c r="J154" i="22"/>
  <c r="X153" i="22"/>
  <c r="W153" i="22"/>
  <c r="V153" i="22"/>
  <c r="L153" i="22"/>
  <c r="M153" i="22" s="1"/>
  <c r="J153" i="22"/>
  <c r="X152" i="22"/>
  <c r="W152" i="22"/>
  <c r="V152" i="22"/>
  <c r="L152" i="22"/>
  <c r="M152" i="22" s="1"/>
  <c r="J152" i="22"/>
  <c r="X151" i="22"/>
  <c r="W151" i="22"/>
  <c r="V151" i="22"/>
  <c r="L151" i="22"/>
  <c r="M151" i="22" s="1"/>
  <c r="J151" i="22"/>
  <c r="X150" i="22"/>
  <c r="W150" i="22"/>
  <c r="V150" i="22"/>
  <c r="L150" i="22"/>
  <c r="M150" i="22" s="1"/>
  <c r="J150" i="22"/>
  <c r="X149" i="22"/>
  <c r="W149" i="22"/>
  <c r="V149" i="22"/>
  <c r="L149" i="22"/>
  <c r="M149" i="22" s="1"/>
  <c r="J149" i="22"/>
  <c r="X148" i="22"/>
  <c r="W148" i="22"/>
  <c r="V148" i="22"/>
  <c r="L148" i="22"/>
  <c r="M148" i="22" s="1"/>
  <c r="J148" i="22"/>
  <c r="X147" i="22"/>
  <c r="W147" i="22"/>
  <c r="V147" i="22"/>
  <c r="L147" i="22"/>
  <c r="M147" i="22" s="1"/>
  <c r="J147" i="22"/>
  <c r="X146" i="22"/>
  <c r="W146" i="22"/>
  <c r="V146" i="22"/>
  <c r="L146" i="22"/>
  <c r="M146" i="22" s="1"/>
  <c r="J146" i="22"/>
  <c r="X145" i="22"/>
  <c r="W145" i="22"/>
  <c r="V145" i="22"/>
  <c r="L145" i="22"/>
  <c r="M145" i="22" s="1"/>
  <c r="J145" i="22"/>
  <c r="X144" i="22"/>
  <c r="W144" i="22"/>
  <c r="V144" i="22"/>
  <c r="L144" i="22"/>
  <c r="M144" i="22" s="1"/>
  <c r="J144" i="22"/>
  <c r="X143" i="22"/>
  <c r="W143" i="22"/>
  <c r="V143" i="22"/>
  <c r="L143" i="22"/>
  <c r="M143" i="22" s="1"/>
  <c r="J143" i="22"/>
  <c r="V141" i="22"/>
  <c r="T153" i="22"/>
  <c r="S152" i="22"/>
  <c r="I156" i="21"/>
  <c r="H156" i="21"/>
  <c r="G156" i="21"/>
  <c r="X155" i="21"/>
  <c r="W155" i="21"/>
  <c r="V155" i="21"/>
  <c r="X154" i="21"/>
  <c r="W154" i="21"/>
  <c r="V154" i="21"/>
  <c r="L154" i="21"/>
  <c r="M154" i="21" s="1"/>
  <c r="J154" i="21"/>
  <c r="X153" i="21"/>
  <c r="W153" i="21"/>
  <c r="V153" i="21"/>
  <c r="L153" i="21"/>
  <c r="M153" i="21" s="1"/>
  <c r="J153" i="21"/>
  <c r="X152" i="21"/>
  <c r="W152" i="21"/>
  <c r="V152" i="21"/>
  <c r="L152" i="21"/>
  <c r="M152" i="21" s="1"/>
  <c r="J152" i="21"/>
  <c r="X151" i="21"/>
  <c r="W151" i="21"/>
  <c r="V151" i="21"/>
  <c r="L151" i="21"/>
  <c r="M151" i="21" s="1"/>
  <c r="J151" i="21"/>
  <c r="X150" i="21"/>
  <c r="W150" i="21"/>
  <c r="V150" i="21"/>
  <c r="L150" i="21"/>
  <c r="M150" i="21" s="1"/>
  <c r="J150" i="21"/>
  <c r="X149" i="21"/>
  <c r="W149" i="21"/>
  <c r="V149" i="21"/>
  <c r="L149" i="21"/>
  <c r="M149" i="21" s="1"/>
  <c r="J149" i="21"/>
  <c r="X148" i="21"/>
  <c r="W148" i="21"/>
  <c r="V148" i="21"/>
  <c r="L148" i="21"/>
  <c r="M148" i="21" s="1"/>
  <c r="J148" i="21"/>
  <c r="X147" i="21"/>
  <c r="W147" i="21"/>
  <c r="V147" i="21"/>
  <c r="L147" i="21"/>
  <c r="M147" i="21" s="1"/>
  <c r="J147" i="21"/>
  <c r="X146" i="21"/>
  <c r="W146" i="21"/>
  <c r="V146" i="21"/>
  <c r="L146" i="21"/>
  <c r="M146" i="21" s="1"/>
  <c r="X145" i="21"/>
  <c r="W145" i="21"/>
  <c r="V145" i="21"/>
  <c r="L145" i="21"/>
  <c r="M145" i="21" s="1"/>
  <c r="J145" i="21"/>
  <c r="X144" i="21"/>
  <c r="W144" i="21"/>
  <c r="V144" i="21"/>
  <c r="L144" i="21"/>
  <c r="M144" i="21" s="1"/>
  <c r="J144" i="21"/>
  <c r="X143" i="21"/>
  <c r="W143" i="21"/>
  <c r="V143" i="21"/>
  <c r="L143" i="21"/>
  <c r="J143" i="21"/>
  <c r="V141" i="21"/>
  <c r="T153" i="21"/>
  <c r="S152" i="21"/>
  <c r="S149" i="20"/>
  <c r="I156" i="20"/>
  <c r="X155" i="20"/>
  <c r="W155" i="20"/>
  <c r="V155" i="20"/>
  <c r="X154" i="20"/>
  <c r="W154" i="20"/>
  <c r="V154" i="20"/>
  <c r="L154" i="20"/>
  <c r="M154" i="20" s="1"/>
  <c r="J154" i="20"/>
  <c r="X153" i="20"/>
  <c r="W153" i="20"/>
  <c r="V153" i="20"/>
  <c r="L153" i="20"/>
  <c r="M153" i="20" s="1"/>
  <c r="J153" i="20"/>
  <c r="X152" i="20"/>
  <c r="W152" i="20"/>
  <c r="V152" i="20"/>
  <c r="L152" i="20"/>
  <c r="M152" i="20" s="1"/>
  <c r="J152" i="20"/>
  <c r="X151" i="20"/>
  <c r="W151" i="20"/>
  <c r="V151" i="20"/>
  <c r="L151" i="20"/>
  <c r="M151" i="20" s="1"/>
  <c r="J151" i="20"/>
  <c r="X150" i="20"/>
  <c r="W150" i="20"/>
  <c r="V150" i="20"/>
  <c r="L150" i="20"/>
  <c r="M150" i="20" s="1"/>
  <c r="X149" i="20"/>
  <c r="W149" i="20"/>
  <c r="V149" i="20"/>
  <c r="L149" i="20"/>
  <c r="M149" i="20" s="1"/>
  <c r="J149" i="20"/>
  <c r="X148" i="20"/>
  <c r="V148" i="20"/>
  <c r="L148" i="20"/>
  <c r="M148" i="20" s="1"/>
  <c r="W148" i="20"/>
  <c r="X147" i="20"/>
  <c r="W147" i="20"/>
  <c r="V147" i="20"/>
  <c r="L147" i="20"/>
  <c r="M147" i="20" s="1"/>
  <c r="X146" i="20"/>
  <c r="V146" i="20"/>
  <c r="L146" i="20"/>
  <c r="M146" i="20" s="1"/>
  <c r="W146" i="20"/>
  <c r="X145" i="20"/>
  <c r="V145" i="20"/>
  <c r="L145" i="20"/>
  <c r="M145" i="20" s="1"/>
  <c r="G156" i="20"/>
  <c r="X144" i="20"/>
  <c r="W144" i="20"/>
  <c r="V144" i="20"/>
  <c r="L144" i="20"/>
  <c r="M144" i="20" s="1"/>
  <c r="J144" i="20"/>
  <c r="X143" i="20"/>
  <c r="W143" i="20"/>
  <c r="V143" i="20"/>
  <c r="L143" i="20"/>
  <c r="J143" i="20"/>
  <c r="V141" i="20"/>
  <c r="T155" i="20"/>
  <c r="S148" i="20" l="1"/>
  <c r="R148" i="20" s="1"/>
  <c r="S151" i="20"/>
  <c r="Q151" i="20" s="1"/>
  <c r="T140" i="22"/>
  <c r="J156" i="22"/>
  <c r="S153" i="20"/>
  <c r="R153" i="20" s="1"/>
  <c r="S152" i="20"/>
  <c r="R152" i="20" s="1"/>
  <c r="S150" i="22"/>
  <c r="Q150" i="22" s="1"/>
  <c r="Q149" i="20"/>
  <c r="R149" i="20"/>
  <c r="S151" i="22"/>
  <c r="R151" i="22" s="1"/>
  <c r="S155" i="22"/>
  <c r="S143" i="21"/>
  <c r="R143" i="21" s="1"/>
  <c r="S146" i="22"/>
  <c r="S143" i="22"/>
  <c r="R143" i="22" s="1"/>
  <c r="S147" i="22"/>
  <c r="R147" i="22" s="1"/>
  <c r="S154" i="22"/>
  <c r="T143" i="20"/>
  <c r="T145" i="20"/>
  <c r="T153" i="20"/>
  <c r="T146" i="20"/>
  <c r="T152" i="20"/>
  <c r="T147" i="20"/>
  <c r="T148" i="20"/>
  <c r="T149" i="20"/>
  <c r="T151" i="20"/>
  <c r="T140" i="21"/>
  <c r="J156" i="21"/>
  <c r="L156" i="21"/>
  <c r="M156" i="21" s="1"/>
  <c r="Q152" i="22"/>
  <c r="R152" i="22"/>
  <c r="S145" i="22"/>
  <c r="T146" i="22"/>
  <c r="S149" i="22"/>
  <c r="T150" i="22"/>
  <c r="S153" i="22"/>
  <c r="T154" i="22"/>
  <c r="T155" i="22"/>
  <c r="L156" i="22"/>
  <c r="M156" i="22" s="1"/>
  <c r="T144" i="22"/>
  <c r="T148" i="22"/>
  <c r="T152" i="22"/>
  <c r="T143" i="22"/>
  <c r="T147" i="22"/>
  <c r="T151" i="22"/>
  <c r="S144" i="22"/>
  <c r="T145" i="22"/>
  <c r="S148" i="22"/>
  <c r="T149" i="22"/>
  <c r="R152" i="21"/>
  <c r="Q152" i="21"/>
  <c r="S151" i="21"/>
  <c r="M143" i="21"/>
  <c r="T143" i="21"/>
  <c r="S146" i="21"/>
  <c r="T147" i="21"/>
  <c r="S150" i="21"/>
  <c r="T151" i="21"/>
  <c r="S154" i="21"/>
  <c r="S155" i="21"/>
  <c r="T144" i="21"/>
  <c r="S147" i="21"/>
  <c r="T148" i="21"/>
  <c r="T152" i="21"/>
  <c r="S145" i="21"/>
  <c r="T146" i="21"/>
  <c r="S149" i="21"/>
  <c r="T150" i="21"/>
  <c r="S153" i="21"/>
  <c r="T154" i="21"/>
  <c r="T155" i="21"/>
  <c r="S144" i="21"/>
  <c r="T145" i="21"/>
  <c r="S148" i="21"/>
  <c r="T149" i="21"/>
  <c r="L156" i="20"/>
  <c r="M156" i="20" s="1"/>
  <c r="M143" i="20"/>
  <c r="H156" i="20"/>
  <c r="J156" i="20" s="1"/>
  <c r="J150" i="20"/>
  <c r="S144" i="20"/>
  <c r="J145" i="20"/>
  <c r="W145" i="20"/>
  <c r="T140" i="20" s="1"/>
  <c r="J146" i="20"/>
  <c r="J147" i="20"/>
  <c r="Q148" i="20"/>
  <c r="S150" i="20"/>
  <c r="S154" i="20"/>
  <c r="S155" i="20"/>
  <c r="S143" i="20"/>
  <c r="T144" i="20"/>
  <c r="S145" i="20"/>
  <c r="S146" i="20"/>
  <c r="S147" i="20"/>
  <c r="J148" i="20"/>
  <c r="T150" i="20"/>
  <c r="T154" i="20"/>
  <c r="Q153" i="20" l="1"/>
  <c r="R150" i="22"/>
  <c r="Q152" i="20"/>
  <c r="Q147" i="22"/>
  <c r="Q151" i="22"/>
  <c r="R151" i="20"/>
  <c r="Q143" i="21"/>
  <c r="Q143" i="22"/>
  <c r="Q146" i="22"/>
  <c r="R146" i="22"/>
  <c r="Q154" i="22"/>
  <c r="R154" i="22"/>
  <c r="Q155" i="22"/>
  <c r="R155" i="22"/>
  <c r="Q144" i="22"/>
  <c r="R144" i="22"/>
  <c r="Q148" i="22"/>
  <c r="R148" i="22"/>
  <c r="R153" i="22"/>
  <c r="Q153" i="22"/>
  <c r="R149" i="22"/>
  <c r="Q149" i="22"/>
  <c r="R145" i="22"/>
  <c r="Q145" i="22"/>
  <c r="R144" i="21"/>
  <c r="Q144" i="21"/>
  <c r="Q153" i="21"/>
  <c r="R153" i="21"/>
  <c r="R147" i="21"/>
  <c r="Q147" i="21"/>
  <c r="R148" i="21"/>
  <c r="Q148" i="21"/>
  <c r="Q146" i="21"/>
  <c r="R146" i="21"/>
  <c r="R151" i="21"/>
  <c r="Q151" i="21"/>
  <c r="Q145" i="21"/>
  <c r="R145" i="21"/>
  <c r="Q155" i="21"/>
  <c r="R155" i="21"/>
  <c r="Q150" i="21"/>
  <c r="R150" i="21"/>
  <c r="R149" i="21"/>
  <c r="Q149" i="21"/>
  <c r="Q154" i="21"/>
  <c r="R154" i="21"/>
  <c r="R147" i="20"/>
  <c r="Q147" i="20"/>
  <c r="R146" i="20"/>
  <c r="Q146" i="20"/>
  <c r="R143" i="20"/>
  <c r="Q143" i="20"/>
  <c r="R144" i="20"/>
  <c r="Q144" i="20"/>
  <c r="R145" i="20"/>
  <c r="Q145" i="20"/>
  <c r="R155" i="20"/>
  <c r="Q155" i="20"/>
  <c r="Q150" i="20"/>
  <c r="R150" i="20"/>
  <c r="R154" i="20"/>
  <c r="Q154" i="20"/>
</calcChain>
</file>

<file path=xl/sharedStrings.xml><?xml version="1.0" encoding="utf-8"?>
<sst xmlns="http://schemas.openxmlformats.org/spreadsheetml/2006/main" count="1103" uniqueCount="307">
  <si>
    <t>FIRST CHOICE HOLIDAYS FINANCE LTD</t>
  </si>
  <si>
    <t>ENTITY</t>
  </si>
  <si>
    <t>Name:</t>
  </si>
  <si>
    <t>Address:</t>
  </si>
  <si>
    <t>Contact:</t>
  </si>
  <si>
    <t>Seasons</t>
  </si>
  <si>
    <t>S20</t>
  </si>
  <si>
    <t>S21</t>
  </si>
  <si>
    <t>FORECAST FX REQUIREMENTS</t>
  </si>
  <si>
    <r>
      <t xml:space="preserve">SEASON:
</t>
    </r>
    <r>
      <rPr>
        <sz val="8"/>
        <rFont val="Arial"/>
        <family val="2"/>
      </rPr>
      <t>Use dropdown to select</t>
    </r>
  </si>
  <si>
    <t>Prepared by:</t>
  </si>
  <si>
    <t>Phone No.</t>
  </si>
  <si>
    <t>email:</t>
  </si>
  <si>
    <t>Please do not amend this table.  Ensure that its integrity is maintained.</t>
  </si>
  <si>
    <t>Do totals agree?</t>
  </si>
  <si>
    <t>Date
MMM-YY</t>
  </si>
  <si>
    <t>Buy C'cy</t>
  </si>
  <si>
    <t>Sell C'cy</t>
  </si>
  <si>
    <t>Total Requirement</t>
  </si>
  <si>
    <t>Hedged to Date</t>
  </si>
  <si>
    <t>To hedge now</t>
  </si>
  <si>
    <t>Remaining Unhedged</t>
  </si>
  <si>
    <t>Total Hedged (incl current Hedge)</t>
  </si>
  <si>
    <t>Hedge Cover %</t>
  </si>
  <si>
    <t>AED</t>
  </si>
  <si>
    <t>EUR</t>
  </si>
  <si>
    <t>Only enter details in the pale blue cells</t>
  </si>
  <si>
    <t>AUD</t>
  </si>
  <si>
    <t>CAD</t>
  </si>
  <si>
    <t>W21/22</t>
  </si>
  <si>
    <t>Company Code:</t>
  </si>
  <si>
    <t>TUI DEUTSCHLAND GMBH</t>
  </si>
  <si>
    <t>0194</t>
  </si>
  <si>
    <t>ULTRAMAR EXPRESS TRANSPORT SA</t>
  </si>
  <si>
    <t>1327</t>
  </si>
  <si>
    <t>TURKUAZ INSAAT TURIZM A.S.</t>
  </si>
  <si>
    <t>3881</t>
  </si>
  <si>
    <t>TUNISIE INVESTMENT SERVICES HOLDING</t>
  </si>
  <si>
    <t>0160</t>
  </si>
  <si>
    <t>TUNISIA VOYAGES SA</t>
  </si>
  <si>
    <t>0579</t>
  </si>
  <si>
    <t>TUI UK TRANSPORT LIMITED</t>
  </si>
  <si>
    <t>1841</t>
  </si>
  <si>
    <t>TUI UK RETAIL LIMITED</t>
  </si>
  <si>
    <t>0041</t>
  </si>
  <si>
    <t>TUI UK LIMITED</t>
  </si>
  <si>
    <t>1497</t>
  </si>
  <si>
    <t>TUI TRAVEL LIMITED</t>
  </si>
  <si>
    <t>4117</t>
  </si>
  <si>
    <t>TUI TECHNOLOGY NV</t>
  </si>
  <si>
    <t>0451</t>
  </si>
  <si>
    <t>TUI SVERIGE AB</t>
  </si>
  <si>
    <t>1067</t>
  </si>
  <si>
    <t>TUI SUISSE RETAIL AG</t>
  </si>
  <si>
    <t>0034</t>
  </si>
  <si>
    <t>TUI SUISSE AG</t>
  </si>
  <si>
    <t>TUI UK TRADING AS TUI SKI</t>
  </si>
  <si>
    <t>0187</t>
  </si>
  <si>
    <t>TUI SERVICE AG</t>
  </si>
  <si>
    <t>0018</t>
  </si>
  <si>
    <t>TUI POLAND SP ZOO</t>
  </si>
  <si>
    <t>0062</t>
  </si>
  <si>
    <t>TUI NEDERLAND NV</t>
  </si>
  <si>
    <t>0577</t>
  </si>
  <si>
    <t>TUI NORTHERN EUROPE LIMITED</t>
  </si>
  <si>
    <t>3984</t>
  </si>
  <si>
    <t>TUI MEXICANA SA DE CV</t>
  </si>
  <si>
    <t>1828</t>
  </si>
  <si>
    <t>TUI ITALIA SRL</t>
  </si>
  <si>
    <t>1822</t>
  </si>
  <si>
    <t>TUI IRELAND LIMITED</t>
  </si>
  <si>
    <t>1248</t>
  </si>
  <si>
    <t>TUI HOLDING SPAIN SLU</t>
  </si>
  <si>
    <t>0155</t>
  </si>
  <si>
    <t>TUI HELLAS TRAVEL TOURISM AND AIRLINE AE</t>
  </si>
  <si>
    <t>0053</t>
  </si>
  <si>
    <t>TUI FRANCE SAS</t>
  </si>
  <si>
    <t>0420</t>
  </si>
  <si>
    <t>TUIFLY NORDIC AB</t>
  </si>
  <si>
    <t>0032</t>
  </si>
  <si>
    <t>TUIFLY GMBH</t>
  </si>
  <si>
    <t>0191</t>
  </si>
  <si>
    <t>TUI ESPANA TURISMO, S.L.U.</t>
  </si>
  <si>
    <t>3988</t>
  </si>
  <si>
    <t>TUI DOMINICANA SAS</t>
  </si>
  <si>
    <t>0002</t>
  </si>
  <si>
    <t>1212</t>
  </si>
  <si>
    <t>TUI CHINA TRAVEL CO LTD</t>
  </si>
  <si>
    <t>1992</t>
  </si>
  <si>
    <t>TUI CANADA HOLDINGS INC</t>
  </si>
  <si>
    <t>1047</t>
  </si>
  <si>
    <t>TUI BUSINESS SERVICES GMBH</t>
  </si>
  <si>
    <t>0159</t>
  </si>
  <si>
    <t>TUI BULGARIA EOOD</t>
  </si>
  <si>
    <t>0064</t>
  </si>
  <si>
    <t>TUI BELGIUM REAL ESTATE NV</t>
  </si>
  <si>
    <t>0067</t>
  </si>
  <si>
    <t>TUI BELGIUM NV</t>
  </si>
  <si>
    <t>1255</t>
  </si>
  <si>
    <t>TUI AVIATION GMBH</t>
  </si>
  <si>
    <t>1095</t>
  </si>
  <si>
    <t>TUI AUSTRIA HOLDING GMBH</t>
  </si>
  <si>
    <t>0124</t>
  </si>
  <si>
    <t>TUI AQTIV GMBH</t>
  </si>
  <si>
    <t>0051</t>
  </si>
  <si>
    <t>TUI AIRWAYS LIMITED</t>
  </si>
  <si>
    <t>0370</t>
  </si>
  <si>
    <t>TUI AIRLINES NEDERLAND BV</t>
  </si>
  <si>
    <t>1249</t>
  </si>
  <si>
    <t>TUI AIRLINES BELGIUM NV</t>
  </si>
  <si>
    <t>01</t>
  </si>
  <si>
    <t>TUI AG</t>
  </si>
  <si>
    <t>0016</t>
  </si>
  <si>
    <t>TUI4U GMBH</t>
  </si>
  <si>
    <t>0491</t>
  </si>
  <si>
    <t>TUI UK ITALIA SRL</t>
  </si>
  <si>
    <t>0156</t>
  </si>
  <si>
    <t>TUI PORTUGAL</t>
  </si>
  <si>
    <t>1272</t>
  </si>
  <si>
    <t>TUI TRAVEL OVERSEAS HOLDINGS LTD</t>
  </si>
  <si>
    <t>0139</t>
  </si>
  <si>
    <t>TT HOTELS TURKEY AS</t>
  </si>
  <si>
    <t>3928</t>
  </si>
  <si>
    <t>TT HOTELS ITALIA S R L</t>
  </si>
  <si>
    <t>1932</t>
  </si>
  <si>
    <t>TUI TRAVEL HOLDINGS LTD</t>
  </si>
  <si>
    <t>1933</t>
  </si>
  <si>
    <t>TUI GROUP UK HEALTHCARE</t>
  </si>
  <si>
    <t>0465</t>
  </si>
  <si>
    <t>TUI TRAVEL GROUP SOLUTIONS LIMITED</t>
  </si>
  <si>
    <t>0563</t>
  </si>
  <si>
    <t>THOMSON TRAVEL GROUP HOLDINGS LIMITED</t>
  </si>
  <si>
    <t>22</t>
  </si>
  <si>
    <t>TUI TRAVEL AVIATION FINANCE LIMITED</t>
  </si>
  <si>
    <t>0157</t>
  </si>
  <si>
    <t>TRANSFAR</t>
  </si>
  <si>
    <t>4032</t>
  </si>
  <si>
    <t>TUI LTE VIAJES SACV</t>
  </si>
  <si>
    <t>1218</t>
  </si>
  <si>
    <t>TIGDIV EURL</t>
  </si>
  <si>
    <t>0561</t>
  </si>
  <si>
    <t>THOMSON REISEN GMBH</t>
  </si>
  <si>
    <t>38</t>
  </si>
  <si>
    <t>TUI HOTEL BETRIEBSGESELLSCHAFT MBH</t>
  </si>
  <si>
    <t>32</t>
  </si>
  <si>
    <t>TUI GROUP FLEET FINANCE LIMITED</t>
  </si>
  <si>
    <t>0590</t>
  </si>
  <si>
    <t>TEC4JETS NV</t>
  </si>
  <si>
    <t>1451</t>
  </si>
  <si>
    <t>TENUTA DI CASTELFALFI S.P.A.</t>
  </si>
  <si>
    <t>0184</t>
  </si>
  <si>
    <t>TANTUR TURIZM SEYAHAT AS</t>
  </si>
  <si>
    <t>4033</t>
  </si>
  <si>
    <t>TUI AMBASSADOR TOURS</t>
  </si>
  <si>
    <t>4082</t>
  </si>
  <si>
    <t>STELLA POLARIS SA</t>
  </si>
  <si>
    <t>1755</t>
  </si>
  <si>
    <t>TUI SPAIN SLU</t>
  </si>
  <si>
    <t>1943</t>
  </si>
  <si>
    <t>ROBINSON OTELCILIK AS</t>
  </si>
  <si>
    <t>0338</t>
  </si>
  <si>
    <t>TURCOTEL TURIZM A.S.</t>
  </si>
  <si>
    <t>0129</t>
  </si>
  <si>
    <t>ROBINSON CLUBHOTEL TURIZM LTD. STI.</t>
  </si>
  <si>
    <t>1958</t>
  </si>
  <si>
    <t>ROBINSON CLUB MALDIVES PRIVATE LTD II</t>
  </si>
  <si>
    <t>0123</t>
  </si>
  <si>
    <t>ROBINSON CLUB GMBH</t>
  </si>
  <si>
    <t>0131</t>
  </si>
  <si>
    <t>ROBINSON AUSTRIA CLUBHOTEL GMBH</t>
  </si>
  <si>
    <t>4089</t>
  </si>
  <si>
    <t>WOT HOTELS ADRIATIC ASSET COMPANY D.O.O.</t>
  </si>
  <si>
    <t>2119</t>
  </si>
  <si>
    <t>PACIFIC WORLD MEETINGS AND EVENTS</t>
  </si>
  <si>
    <t>3849</t>
  </si>
  <si>
    <t>3891</t>
  </si>
  <si>
    <t>Pacific World Meetings &amp; Events</t>
  </si>
  <si>
    <t>0148</t>
  </si>
  <si>
    <t>NORDOTEL SA</t>
  </si>
  <si>
    <t>1685</t>
  </si>
  <si>
    <t>NAZAR NORDIC AB</t>
  </si>
  <si>
    <t>40</t>
  </si>
  <si>
    <t>MSN 1359 GMBH</t>
  </si>
  <si>
    <t>3888</t>
  </si>
  <si>
    <t>MANUFACTURERS SERIAL NUMBER 852 LIMITED</t>
  </si>
  <si>
    <t>1221</t>
  </si>
  <si>
    <t>MORVIK EURL</t>
  </si>
  <si>
    <t>1741</t>
  </si>
  <si>
    <t>MEETINGS AND EVENTS UK LIMITED</t>
  </si>
  <si>
    <t>0140</t>
  </si>
  <si>
    <t>MAGIC HOTELS SA</t>
  </si>
  <si>
    <t>0143</t>
  </si>
  <si>
    <t>MAGIC LIFE EGYPT FOR HOTELS LLC</t>
  </si>
  <si>
    <t>1653</t>
  </si>
  <si>
    <t>LODGES AND MOUNTAIN HOTELS SARL</t>
  </si>
  <si>
    <t>0021</t>
  </si>
  <si>
    <t>L TUR GMBH</t>
  </si>
  <si>
    <t>07</t>
  </si>
  <si>
    <t>LEIBNIZ-SERVICE GMBH</t>
  </si>
  <si>
    <t>1220</t>
  </si>
  <si>
    <t>LAPTER EURL</t>
  </si>
  <si>
    <t>3915</t>
  </si>
  <si>
    <t>KARISMA HOTELS ADRIATIC D.O.O.</t>
  </si>
  <si>
    <t>2111</t>
  </si>
  <si>
    <t>ITARIA LIMITED</t>
  </si>
  <si>
    <t>0097</t>
  </si>
  <si>
    <t>IBEROTEL INTERNATIONAL A.S.</t>
  </si>
  <si>
    <t>1944</t>
  </si>
  <si>
    <t>IBEROTEL OTELCILIK A.S.</t>
  </si>
  <si>
    <t>3961</t>
  </si>
  <si>
    <t>FOLLOW COORDINATE HOTELS</t>
  </si>
  <si>
    <t>0227</t>
  </si>
  <si>
    <t>HAPAG-LLOYD KREUZFAHRTEN GMBH</t>
  </si>
  <si>
    <t>0624</t>
  </si>
  <si>
    <t>HAPAG-LLOYD (BAHAMAS) LTD.</t>
  </si>
  <si>
    <t>0027</t>
  </si>
  <si>
    <t>GEBECO GMBH</t>
  </si>
  <si>
    <t>1946</t>
  </si>
  <si>
    <t>GBH TURIZM SANAYI ISLETMECILIK</t>
  </si>
  <si>
    <t>1703</t>
  </si>
  <si>
    <t>1795</t>
  </si>
  <si>
    <t>FIRST CHOICE (TURKEY) LTD</t>
  </si>
  <si>
    <t>1791</t>
  </si>
  <si>
    <t>FIRST CHOICE HOLIDAYS AND FLIGHTS LTD</t>
  </si>
  <si>
    <t>1500</t>
  </si>
  <si>
    <t>FIRST CHOICE HOLIDAYS LIMITED</t>
  </si>
  <si>
    <t>1475</t>
  </si>
  <si>
    <t>EXPLORERS TRAVEL CLUB LTD</t>
  </si>
  <si>
    <t>3925</t>
  </si>
  <si>
    <t>DESTINATION SERVICES SINGAPORE PTE LTD</t>
  </si>
  <si>
    <t>1754</t>
  </si>
  <si>
    <t>Destination Services Spain DO NOT USE</t>
  </si>
  <si>
    <t>YEAR23</t>
  </si>
  <si>
    <t>0130</t>
  </si>
  <si>
    <t>ROBINSON CLUB DAIDALOS</t>
  </si>
  <si>
    <t>YEAR22</t>
  </si>
  <si>
    <t>4102</t>
  </si>
  <si>
    <t>CRUISETOUR AG</t>
  </si>
  <si>
    <t>YEAR21</t>
  </si>
  <si>
    <t>30</t>
  </si>
  <si>
    <t>CP SHIPS (UK) LIMITED</t>
  </si>
  <si>
    <t>YEAR20</t>
  </si>
  <si>
    <t>4083</t>
  </si>
  <si>
    <t>CLUB HOTEL CV S.A.</t>
  </si>
  <si>
    <t>S23</t>
  </si>
  <si>
    <t>0075</t>
  </si>
  <si>
    <t>ATLANTICA HELLAS SA</t>
  </si>
  <si>
    <t>W22/23</t>
  </si>
  <si>
    <t>1219</t>
  </si>
  <si>
    <t>ARCCAC EURL</t>
  </si>
  <si>
    <t>S22</t>
  </si>
  <si>
    <t>1885</t>
  </si>
  <si>
    <t>TUI BLUE AT GMBH</t>
  </si>
  <si>
    <t>1748</t>
  </si>
  <si>
    <t>ADEHY LIMITED</t>
  </si>
  <si>
    <t>1837</t>
  </si>
  <si>
    <t>ABSOLUT INSURANCE LTD</t>
  </si>
  <si>
    <t>W20/21</t>
  </si>
  <si>
    <t>ROBINSON CLUB MALDIVES PRIVATE LTD</t>
  </si>
  <si>
    <t>29</t>
  </si>
  <si>
    <t>TUI Magic Life GmbH</t>
  </si>
  <si>
    <t>W19/20</t>
  </si>
  <si>
    <t>0118</t>
  </si>
  <si>
    <t>ETA TURIZM YATIRIM VE ISLETMELERI A.S.</t>
  </si>
  <si>
    <t>SAP Company Code</t>
  </si>
  <si>
    <t>SAP Entity Name</t>
  </si>
  <si>
    <t>Findur Season</t>
  </si>
  <si>
    <t>Planning Date</t>
  </si>
  <si>
    <t>Planning process</t>
  </si>
  <si>
    <t>01.10.2017</t>
  </si>
  <si>
    <t>FXHDGWIN</t>
  </si>
  <si>
    <t>PREUSSAG BETEILIGUNGSVERWALTUNGS GMBH IX</t>
  </si>
  <si>
    <t>94</t>
  </si>
  <si>
    <t>FXHDGSUM</t>
  </si>
  <si>
    <t>SOCIÉTÉ D’INVESTISSEMENT ET</t>
  </si>
  <si>
    <t>1137</t>
  </si>
  <si>
    <t>SOCIETE DINVESTISSEMENT HOTELIER ALMO</t>
  </si>
  <si>
    <t>1313</t>
  </si>
  <si>
    <t>01.10.2018</t>
  </si>
  <si>
    <t>01.10.2019</t>
  </si>
  <si>
    <t>W23</t>
  </si>
  <si>
    <t>01.10.2020</t>
  </si>
  <si>
    <t>BERGE UND MEER TOURISTIK GMBH</t>
  </si>
  <si>
    <t>0346</t>
  </si>
  <si>
    <t>BOOMERANG REISEN GMBH</t>
  </si>
  <si>
    <t>2025</t>
  </si>
  <si>
    <t>CORSAIR SA</t>
  </si>
  <si>
    <t>0056</t>
  </si>
  <si>
    <t>FOX TOURS REISEN GMBH</t>
  </si>
  <si>
    <t>0026</t>
  </si>
  <si>
    <t>WOLTERS REISEN GMBH</t>
  </si>
  <si>
    <t>0029</t>
  </si>
  <si>
    <t>The table below is used by Group Treasury to upload your forecast requirements to SAP.</t>
  </si>
  <si>
    <r>
      <t xml:space="preserve">SAP ENTITY NAME:
</t>
    </r>
    <r>
      <rPr>
        <sz val="8"/>
        <rFont val="Arial"/>
        <family val="2"/>
      </rPr>
      <t>Use dropdown to select</t>
    </r>
  </si>
  <si>
    <t>Please change formula if the exposure is the Sell Currency &gt;&gt;&gt;&gt;&gt;&gt;&gt;</t>
  </si>
  <si>
    <r>
      <t>SAP Entity Name</t>
    </r>
    <r>
      <rPr>
        <sz val="11"/>
        <color theme="1"/>
        <rFont val="TuiType"/>
        <family val="2"/>
      </rPr>
      <t xml:space="preserve">
(linked to above selection
do not enter anything here)</t>
    </r>
  </si>
  <si>
    <t>PLKEYDATE</t>
  </si>
  <si>
    <t>PLROC</t>
  </si>
  <si>
    <t>PLVER</t>
  </si>
  <si>
    <t>COMPANYCODE</t>
  </si>
  <si>
    <t>PLANNING_TYPE</t>
  </si>
  <si>
    <t>PLANNING_CURR</t>
  </si>
  <si>
    <t>PLANNING_AMOUNT</t>
  </si>
  <si>
    <t>VALUE_DATE</t>
  </si>
  <si>
    <t>NOTICE</t>
  </si>
  <si>
    <t>EXP</t>
  </si>
  <si>
    <t>S24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</si>
</sst>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17" x14ac:knownFonts="1">
    <font>
      <sz val="11"/>
      <color theme="1"/>
      <name val="TuiType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u/>
      <sz val="8.5"/>
      <color indexed="12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1"/>
      <color theme="1"/>
      <name val="TuiType"/>
      <family val="2"/>
    </font>
    <font>
      <b/>
      <sz val="18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12"/>
      <color theme="1"/>
      <name val="TuiType"/>
      <family val="2"/>
    </font>
    <font>
      <b/>
      <sz val="11"/>
      <color theme="1"/>
      <name val="TuiType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TUIType"/>
      <family val="2"/>
    </font>
    <font>
      <sz val="8"/>
      <name val="TuiType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5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Protection="1">
      <protection locked="0"/>
    </xf>
    <xf numFmtId="0" fontId="5" fillId="0" borderId="0" xfId="0" applyFont="1"/>
    <xf numFmtId="0" fontId="1" fillId="0" borderId="0" xfId="0" applyFont="1"/>
    <xf numFmtId="0" fontId="6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2" fillId="0" borderId="0" xfId="1" applyFont="1" applyProtection="1">
      <protection locked="0"/>
    </xf>
    <xf numFmtId="0" fontId="1" fillId="0" borderId="0" xfId="1" applyProtection="1">
      <protection locked="0"/>
    </xf>
    <xf numFmtId="0" fontId="1" fillId="0" borderId="1" xfId="1" applyBorder="1" applyProtection="1">
      <protection locked="0"/>
    </xf>
    <xf numFmtId="0" fontId="1" fillId="0" borderId="2" xfId="1" applyBorder="1" applyProtection="1">
      <protection locked="0"/>
    </xf>
    <xf numFmtId="0" fontId="1" fillId="0" borderId="3" xfId="1" applyBorder="1" applyProtection="1">
      <protection locked="0"/>
    </xf>
    <xf numFmtId="0" fontId="1" fillId="0" borderId="4" xfId="1" applyBorder="1" applyProtection="1">
      <protection locked="0"/>
    </xf>
    <xf numFmtId="0" fontId="1" fillId="0" borderId="5" xfId="1" applyBorder="1" applyProtection="1">
      <protection locked="0"/>
    </xf>
    <xf numFmtId="0" fontId="3" fillId="0" borderId="6" xfId="1" applyFont="1" applyBorder="1" applyProtection="1">
      <protection locked="0"/>
    </xf>
    <xf numFmtId="0" fontId="3" fillId="0" borderId="7" xfId="1" applyFont="1" applyBorder="1" applyProtection="1">
      <protection locked="0"/>
    </xf>
    <xf numFmtId="0" fontId="1" fillId="0" borderId="9" xfId="1" applyBorder="1" applyProtection="1">
      <protection locked="0"/>
    </xf>
    <xf numFmtId="0" fontId="3" fillId="0" borderId="0" xfId="1" applyFont="1" applyProtection="1">
      <protection locked="0"/>
    </xf>
    <xf numFmtId="0" fontId="3" fillId="0" borderId="9" xfId="1" applyFont="1" applyBorder="1" applyProtection="1">
      <protection locked="0"/>
    </xf>
    <xf numFmtId="0" fontId="1" fillId="0" borderId="11" xfId="1" applyBorder="1" applyProtection="1">
      <protection locked="0"/>
    </xf>
    <xf numFmtId="0" fontId="3" fillId="0" borderId="12" xfId="1" applyFon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12" fillId="0" borderId="2" xfId="0" applyFont="1" applyBorder="1" applyAlignment="1" applyProtection="1">
      <alignment horizontal="left" wrapText="1"/>
      <protection locked="0"/>
    </xf>
    <xf numFmtId="0" fontId="0" fillId="0" borderId="7" xfId="0" applyBorder="1" applyProtection="1">
      <protection locked="0"/>
    </xf>
    <xf numFmtId="0" fontId="1" fillId="0" borderId="14" xfId="0" applyFont="1" applyBorder="1"/>
    <xf numFmtId="0" fontId="0" fillId="0" borderId="12" xfId="0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17" fontId="0" fillId="2" borderId="0" xfId="0" applyNumberForma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3" fontId="0" fillId="2" borderId="10" xfId="0" applyNumberFormat="1" applyFill="1" applyBorder="1" applyProtection="1">
      <protection locked="0"/>
    </xf>
    <xf numFmtId="3" fontId="0" fillId="2" borderId="0" xfId="0" applyNumberFormat="1" applyFill="1" applyProtection="1">
      <protection locked="0"/>
    </xf>
    <xf numFmtId="3" fontId="0" fillId="0" borderId="22" xfId="0" applyNumberFormat="1" applyBorder="1"/>
    <xf numFmtId="3" fontId="0" fillId="0" borderId="18" xfId="0" applyNumberFormat="1" applyBorder="1"/>
    <xf numFmtId="9" fontId="0" fillId="0" borderId="22" xfId="5" applyFont="1" applyBorder="1" applyAlignment="1" applyProtection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0" xfId="0" applyBorder="1"/>
    <xf numFmtId="17" fontId="0" fillId="0" borderId="12" xfId="0" applyNumberFormat="1" applyBorder="1" applyProtection="1">
      <protection locked="0"/>
    </xf>
    <xf numFmtId="0" fontId="0" fillId="0" borderId="12" xfId="0" applyBorder="1" applyAlignment="1" applyProtection="1">
      <alignment horizontal="center"/>
      <protection locked="0"/>
    </xf>
    <xf numFmtId="3" fontId="0" fillId="0" borderId="14" xfId="0" applyNumberFormat="1" applyBorder="1"/>
    <xf numFmtId="9" fontId="0" fillId="0" borderId="14" xfId="5" applyFont="1" applyBorder="1" applyAlignment="1" applyProtection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0" xfId="0" applyAlignment="1" applyProtection="1">
      <alignment horizontal="left"/>
      <protection locked="0"/>
    </xf>
    <xf numFmtId="17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Protection="1">
      <protection locked="0"/>
    </xf>
    <xf numFmtId="9" fontId="0" fillId="0" borderId="0" xfId="5" applyFont="1" applyBorder="1" applyProtection="1">
      <protection locked="0"/>
    </xf>
    <xf numFmtId="0" fontId="14" fillId="0" borderId="0" xfId="0" applyFont="1" applyAlignment="1" applyProtection="1">
      <alignment horizontal="left"/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17" fontId="0" fillId="0" borderId="20" xfId="0" applyNumberFormat="1" applyBorder="1" applyProtection="1">
      <protection locked="0"/>
    </xf>
    <xf numFmtId="0" fontId="0" fillId="0" borderId="21" xfId="0" applyBorder="1" applyProtection="1">
      <protection locked="0"/>
    </xf>
    <xf numFmtId="0" fontId="1" fillId="0" borderId="0" xfId="3"/>
    <xf numFmtId="0" fontId="3" fillId="0" borderId="0" xfId="3" applyFont="1"/>
    <xf numFmtId="0" fontId="0" fillId="3" borderId="0" xfId="0" applyFill="1"/>
    <xf numFmtId="0" fontId="8" fillId="5" borderId="15" xfId="1" applyFont="1" applyFill="1" applyBorder="1" applyAlignment="1" applyProtection="1">
      <alignment horizontal="centerContinuous"/>
      <protection locked="0"/>
    </xf>
    <xf numFmtId="0" fontId="8" fillId="5" borderId="16" xfId="1" applyFont="1" applyFill="1" applyBorder="1" applyAlignment="1" applyProtection="1">
      <alignment horizontal="centerContinuous"/>
      <protection locked="0"/>
    </xf>
    <xf numFmtId="0" fontId="8" fillId="5" borderId="17" xfId="1" applyFont="1" applyFill="1" applyBorder="1" applyAlignment="1" applyProtection="1">
      <alignment horizontal="centerContinuous"/>
      <protection locked="0"/>
    </xf>
    <xf numFmtId="0" fontId="11" fillId="4" borderId="1" xfId="0" applyFont="1" applyFill="1" applyBorder="1" applyAlignment="1" applyProtection="1">
      <alignment horizontal="centerContinuous" wrapText="1"/>
      <protection locked="0"/>
    </xf>
    <xf numFmtId="0" fontId="11" fillId="4" borderId="2" xfId="0" applyFont="1" applyFill="1" applyBorder="1" applyAlignment="1" applyProtection="1">
      <alignment horizontal="centerContinuous" wrapText="1"/>
      <protection locked="0"/>
    </xf>
    <xf numFmtId="0" fontId="11" fillId="4" borderId="3" xfId="0" applyFont="1" applyFill="1" applyBorder="1" applyAlignment="1" applyProtection="1">
      <alignment horizontal="centerContinuous" wrapText="1"/>
      <protection locked="0"/>
    </xf>
    <xf numFmtId="0" fontId="3" fillId="0" borderId="0" xfId="1" applyFont="1" applyAlignment="1" applyProtection="1">
      <alignment horizontal="right"/>
      <protection locked="0"/>
    </xf>
    <xf numFmtId="0" fontId="11" fillId="4" borderId="4" xfId="0" applyFont="1" applyFill="1" applyBorder="1" applyAlignment="1" applyProtection="1">
      <alignment horizontal="centerContinuous" wrapText="1"/>
      <protection locked="0"/>
    </xf>
    <xf numFmtId="0" fontId="11" fillId="4" borderId="0" xfId="0" applyFont="1" applyFill="1" applyAlignment="1" applyProtection="1">
      <alignment horizontal="centerContinuous" wrapText="1"/>
      <protection locked="0"/>
    </xf>
    <xf numFmtId="0" fontId="11" fillId="4" borderId="5" xfId="0" applyFont="1" applyFill="1" applyBorder="1" applyAlignment="1" applyProtection="1">
      <alignment horizontal="centerContinuous" wrapText="1"/>
      <protection locked="0"/>
    </xf>
    <xf numFmtId="0" fontId="11" fillId="4" borderId="19" xfId="0" applyFont="1" applyFill="1" applyBorder="1" applyAlignment="1" applyProtection="1">
      <alignment horizontal="centerContinuous" wrapText="1"/>
      <protection locked="0"/>
    </xf>
    <xf numFmtId="0" fontId="11" fillId="4" borderId="20" xfId="0" applyFont="1" applyFill="1" applyBorder="1" applyAlignment="1" applyProtection="1">
      <alignment horizontal="centerContinuous" wrapText="1"/>
      <protection locked="0"/>
    </xf>
    <xf numFmtId="0" fontId="11" fillId="4" borderId="21" xfId="0" applyFont="1" applyFill="1" applyBorder="1" applyAlignment="1" applyProtection="1">
      <alignment horizontal="centerContinuous" wrapText="1"/>
      <protection locked="0"/>
    </xf>
    <xf numFmtId="0" fontId="12" fillId="0" borderId="0" xfId="0" applyFont="1" applyProtection="1">
      <protection locked="0"/>
    </xf>
    <xf numFmtId="0" fontId="12" fillId="5" borderId="16" xfId="0" applyFont="1" applyFill="1" applyBorder="1" applyAlignment="1" applyProtection="1">
      <alignment horizontal="center" wrapText="1"/>
      <protection locked="0"/>
    </xf>
    <xf numFmtId="0" fontId="12" fillId="5" borderId="14" xfId="0" applyFont="1" applyFill="1" applyBorder="1" applyAlignment="1" applyProtection="1">
      <alignment wrapText="1"/>
      <protection locked="0"/>
    </xf>
    <xf numFmtId="0" fontId="12" fillId="5" borderId="14" xfId="0" applyFont="1" applyFill="1" applyBorder="1" applyAlignment="1">
      <alignment wrapText="1"/>
    </xf>
    <xf numFmtId="0" fontId="12" fillId="5" borderId="15" xfId="0" applyFont="1" applyFill="1" applyBorder="1" applyAlignment="1">
      <alignment horizontal="left" vertical="top" wrapText="1"/>
    </xf>
    <xf numFmtId="0" fontId="12" fillId="5" borderId="16" xfId="0" applyFont="1" applyFill="1" applyBorder="1" applyAlignment="1">
      <alignment vertical="top" wrapText="1"/>
    </xf>
    <xf numFmtId="0" fontId="12" fillId="5" borderId="17" xfId="0" applyFont="1" applyFill="1" applyBorder="1" applyAlignment="1">
      <alignment vertical="top" wrapText="1"/>
    </xf>
    <xf numFmtId="14" fontId="0" fillId="0" borderId="9" xfId="0" applyNumberFormat="1" applyBorder="1"/>
    <xf numFmtId="3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12" fillId="3" borderId="16" xfId="0" applyFont="1" applyFill="1" applyBorder="1" applyAlignment="1" applyProtection="1">
      <alignment horizontal="center" wrapText="1"/>
      <protection locked="0"/>
    </xf>
    <xf numFmtId="0" fontId="12" fillId="3" borderId="16" xfId="0" applyFont="1" applyFill="1" applyBorder="1" applyAlignment="1" applyProtection="1">
      <alignment horizontal="center"/>
      <protection locked="0"/>
    </xf>
    <xf numFmtId="0" fontId="12" fillId="3" borderId="14" xfId="0" applyFont="1" applyFill="1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13" fillId="2" borderId="7" xfId="0" applyFont="1" applyFill="1" applyBorder="1" applyAlignment="1" applyProtection="1">
      <alignment horizontal="left" vertical="center"/>
      <protection locked="0"/>
    </xf>
    <xf numFmtId="0" fontId="13" fillId="2" borderId="8" xfId="0" applyFont="1" applyFill="1" applyBorder="1" applyAlignment="1" applyProtection="1">
      <alignment horizontal="left" vertical="center"/>
      <protection locked="0"/>
    </xf>
    <xf numFmtId="0" fontId="13" fillId="2" borderId="12" xfId="0" applyFont="1" applyFill="1" applyBorder="1" applyAlignment="1" applyProtection="1">
      <alignment horizontal="left" vertical="center"/>
      <protection locked="0"/>
    </xf>
    <xf numFmtId="0" fontId="13" fillId="2" borderId="13" xfId="0" applyFont="1" applyFill="1" applyBorder="1" applyAlignment="1" applyProtection="1">
      <alignment horizontal="left" vertical="center"/>
      <protection locked="0"/>
    </xf>
    <xf numFmtId="0" fontId="12" fillId="5" borderId="15" xfId="0" applyFont="1" applyFill="1" applyBorder="1" applyAlignment="1" applyProtection="1">
      <alignment horizontal="left" wrapText="1"/>
      <protection locked="0"/>
    </xf>
    <xf numFmtId="0" fontId="12" fillId="5" borderId="16" xfId="0" applyFont="1" applyFill="1" applyBorder="1" applyAlignment="1" applyProtection="1">
      <alignment horizontal="left"/>
      <protection locked="0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2" borderId="7" xfId="1" applyFill="1" applyBorder="1" applyAlignment="1" applyProtection="1">
      <alignment horizontal="left"/>
      <protection locked="0"/>
    </xf>
    <xf numFmtId="0" fontId="1" fillId="2" borderId="8" xfId="1" applyFill="1" applyBorder="1" applyAlignment="1" applyProtection="1">
      <alignment horizontal="left"/>
      <protection locked="0"/>
    </xf>
    <xf numFmtId="0" fontId="3" fillId="0" borderId="6" xfId="1" applyFont="1" applyBorder="1" applyAlignment="1" applyProtection="1">
      <alignment horizontal="left" vertical="center" wrapText="1"/>
      <protection locked="0"/>
    </xf>
    <xf numFmtId="0" fontId="3" fillId="0" borderId="9" xfId="1" applyFont="1" applyBorder="1" applyAlignment="1" applyProtection="1">
      <alignment horizontal="left" vertical="center" wrapText="1"/>
      <protection locked="0"/>
    </xf>
    <xf numFmtId="0" fontId="3" fillId="0" borderId="11" xfId="1" applyFont="1" applyBorder="1" applyAlignment="1" applyProtection="1">
      <alignment horizontal="left" vertical="center" wrapText="1"/>
      <protection locked="0"/>
    </xf>
    <xf numFmtId="0" fontId="10" fillId="2" borderId="8" xfId="1" applyFont="1" applyFill="1" applyBorder="1" applyAlignment="1" applyProtection="1">
      <alignment horizontal="center" vertical="center"/>
      <protection locked="0"/>
    </xf>
    <xf numFmtId="0" fontId="10" fillId="2" borderId="10" xfId="1" applyFont="1" applyFill="1" applyBorder="1" applyAlignment="1" applyProtection="1">
      <alignment horizontal="center" vertical="center"/>
      <protection locked="0"/>
    </xf>
    <xf numFmtId="0" fontId="10" fillId="2" borderId="13" xfId="1" applyFont="1" applyFill="1" applyBorder="1" applyAlignment="1" applyProtection="1">
      <alignment horizontal="center" vertical="center"/>
      <protection locked="0"/>
    </xf>
    <xf numFmtId="0" fontId="1" fillId="2" borderId="0" xfId="1" applyFill="1" applyAlignment="1" applyProtection="1">
      <alignment horizontal="left"/>
      <protection locked="0"/>
    </xf>
    <xf numFmtId="0" fontId="1" fillId="2" borderId="10" xfId="1" applyFill="1" applyBorder="1" applyAlignment="1" applyProtection="1">
      <alignment horizontal="left"/>
      <protection locked="0"/>
    </xf>
    <xf numFmtId="0" fontId="1" fillId="2" borderId="0" xfId="1" quotePrefix="1" applyFill="1" applyAlignment="1" applyProtection="1">
      <alignment horizontal="left"/>
      <protection locked="0"/>
    </xf>
    <xf numFmtId="0" fontId="1" fillId="2" borderId="10" xfId="1" quotePrefix="1" applyFill="1" applyBorder="1" applyAlignment="1" applyProtection="1">
      <alignment horizontal="left"/>
      <protection locked="0"/>
    </xf>
    <xf numFmtId="0" fontId="1" fillId="2" borderId="12" xfId="1" applyFill="1" applyBorder="1" applyAlignment="1" applyProtection="1">
      <alignment horizontal="left"/>
      <protection locked="0"/>
    </xf>
    <xf numFmtId="0" fontId="1" fillId="2" borderId="13" xfId="1" applyFill="1" applyBorder="1" applyAlignment="1" applyProtection="1">
      <alignment horizontal="left"/>
      <protection locked="0"/>
    </xf>
  </cellXfs>
  <cellStyles count="65">
    <cellStyle name="Comma 2" xfId="4" xr:uid="{00000000-0005-0000-0000-000000000000}"/>
    <cellStyle name="Comma 2 2" xfId="47" xr:uid="{00000000-0005-0000-0000-000001000000}"/>
    <cellStyle name="Comma 2 2 2" xfId="52" xr:uid="{00000000-0005-0000-0000-000002000000}"/>
    <cellStyle name="Comma 2 2 2 2" xfId="62" xr:uid="{00000000-0005-0000-0000-000003000000}"/>
    <cellStyle name="Comma 2 2 3" xfId="56" xr:uid="{00000000-0005-0000-0000-000004000000}"/>
    <cellStyle name="Comma 2 3" xfId="48" xr:uid="{00000000-0005-0000-0000-000005000000}"/>
    <cellStyle name="Comma 2 3 2" xfId="53" xr:uid="{00000000-0005-0000-0000-000006000000}"/>
    <cellStyle name="Comma 2 3 2 2" xfId="63" xr:uid="{00000000-0005-0000-0000-000007000000}"/>
    <cellStyle name="Comma 2 3 3" xfId="57" xr:uid="{00000000-0005-0000-0000-000008000000}"/>
    <cellStyle name="Comma 2 4" xfId="49" xr:uid="{00000000-0005-0000-0000-000009000000}"/>
    <cellStyle name="Comma 2 4 2" xfId="54" xr:uid="{00000000-0005-0000-0000-00000A000000}"/>
    <cellStyle name="Comma 2 4 2 2" xfId="64" xr:uid="{00000000-0005-0000-0000-00000B000000}"/>
    <cellStyle name="Comma 2 4 3" xfId="58" xr:uid="{00000000-0005-0000-0000-00000C000000}"/>
    <cellStyle name="Comma 2 5" xfId="50" xr:uid="{00000000-0005-0000-0000-00000D000000}"/>
    <cellStyle name="Comma 2 5 2" xfId="59" xr:uid="{00000000-0005-0000-0000-00000E000000}"/>
    <cellStyle name="Comma 2 6" xfId="51" xr:uid="{00000000-0005-0000-0000-00000F000000}"/>
    <cellStyle name="Comma 2 6 2" xfId="61" xr:uid="{00000000-0005-0000-0000-000010000000}"/>
    <cellStyle name="Comma 2 7" xfId="55" xr:uid="{00000000-0005-0000-0000-000011000000}"/>
    <cellStyle name="Comma 3" xfId="60" xr:uid="{00000000-0005-0000-0000-000012000000}"/>
    <cellStyle name="Hyperlink" xfId="2" xr:uid="{00000000-0005-0000-0000-000013000000}"/>
    <cellStyle name="Normal" xfId="0" builtinId="0"/>
    <cellStyle name="Normal 2" xfId="3" xr:uid="{00000000-0005-0000-0000-000015000000}"/>
    <cellStyle name="Normal_Hedge Request Templates Winter 0910 THB" xfId="1" xr:uid="{00000000-0005-0000-0000-000016000000}"/>
    <cellStyle name="Percent" xfId="5" builtinId="5"/>
    <cellStyle name="Percent 2" xfId="6" xr:uid="{00000000-0005-0000-0000-000017000000}"/>
    <cellStyle name="Standard 10" xfId="7" xr:uid="{00000000-0005-0000-0000-00001A000000}"/>
    <cellStyle name="Standard 10 2" xfId="8" xr:uid="{00000000-0005-0000-0000-00001B000000}"/>
    <cellStyle name="Standard 11" xfId="9" xr:uid="{00000000-0005-0000-0000-00001C000000}"/>
    <cellStyle name="Standard 11 2" xfId="10" xr:uid="{00000000-0005-0000-0000-00001D000000}"/>
    <cellStyle name="Standard 12" xfId="11" xr:uid="{00000000-0005-0000-0000-00001E000000}"/>
    <cellStyle name="Standard 12 2" xfId="12" xr:uid="{00000000-0005-0000-0000-00001F000000}"/>
    <cellStyle name="Standard 13" xfId="13" xr:uid="{00000000-0005-0000-0000-000020000000}"/>
    <cellStyle name="Standard 13 2" xfId="14" xr:uid="{00000000-0005-0000-0000-000021000000}"/>
    <cellStyle name="Standard 14" xfId="15" xr:uid="{00000000-0005-0000-0000-000022000000}"/>
    <cellStyle name="Standard 14 2" xfId="16" xr:uid="{00000000-0005-0000-0000-000023000000}"/>
    <cellStyle name="Standard 15" xfId="17" xr:uid="{00000000-0005-0000-0000-000024000000}"/>
    <cellStyle name="Standard 15 2" xfId="18" xr:uid="{00000000-0005-0000-0000-000025000000}"/>
    <cellStyle name="Standard 16" xfId="19" xr:uid="{00000000-0005-0000-0000-000026000000}"/>
    <cellStyle name="Standard 16 2" xfId="20" xr:uid="{00000000-0005-0000-0000-000027000000}"/>
    <cellStyle name="Standard 17" xfId="21" xr:uid="{00000000-0005-0000-0000-000028000000}"/>
    <cellStyle name="Standard 17 2" xfId="22" xr:uid="{00000000-0005-0000-0000-000029000000}"/>
    <cellStyle name="Standard 18" xfId="23" xr:uid="{00000000-0005-0000-0000-00002A000000}"/>
    <cellStyle name="Standard 18 2" xfId="24" xr:uid="{00000000-0005-0000-0000-00002B000000}"/>
    <cellStyle name="Standard 19" xfId="25" xr:uid="{00000000-0005-0000-0000-00002C000000}"/>
    <cellStyle name="Standard 19 2" xfId="26" xr:uid="{00000000-0005-0000-0000-00002D000000}"/>
    <cellStyle name="Standard 2" xfId="27" xr:uid="{00000000-0005-0000-0000-00002E000000}"/>
    <cellStyle name="Standard 2 2" xfId="28" xr:uid="{00000000-0005-0000-0000-00002F000000}"/>
    <cellStyle name="Standard 2 3" xfId="29" xr:uid="{00000000-0005-0000-0000-000030000000}"/>
    <cellStyle name="Standard 2 3 2" xfId="30" xr:uid="{00000000-0005-0000-0000-000031000000}"/>
    <cellStyle name="Standard 20" xfId="31" xr:uid="{00000000-0005-0000-0000-000032000000}"/>
    <cellStyle name="Standard 21" xfId="32" xr:uid="{00000000-0005-0000-0000-000033000000}"/>
    <cellStyle name="Standard 22" xfId="33" xr:uid="{00000000-0005-0000-0000-000034000000}"/>
    <cellStyle name="Standard 3" xfId="34" xr:uid="{00000000-0005-0000-0000-000035000000}"/>
    <cellStyle name="Standard 4" xfId="35" xr:uid="{00000000-0005-0000-0000-000036000000}"/>
    <cellStyle name="Standard 4 2" xfId="36" xr:uid="{00000000-0005-0000-0000-000037000000}"/>
    <cellStyle name="Standard 5" xfId="37" xr:uid="{00000000-0005-0000-0000-000038000000}"/>
    <cellStyle name="Standard 5 2" xfId="38" xr:uid="{00000000-0005-0000-0000-000039000000}"/>
    <cellStyle name="Standard 6" xfId="39" xr:uid="{00000000-0005-0000-0000-00003A000000}"/>
    <cellStyle name="Standard 6 2" xfId="40" xr:uid="{00000000-0005-0000-0000-00003B000000}"/>
    <cellStyle name="Standard 7" xfId="41" xr:uid="{00000000-0005-0000-0000-00003C000000}"/>
    <cellStyle name="Standard 7 2" xfId="42" xr:uid="{00000000-0005-0000-0000-00003D000000}"/>
    <cellStyle name="Standard 8" xfId="43" xr:uid="{00000000-0005-0000-0000-00003E000000}"/>
    <cellStyle name="Standard 8 2" xfId="44" xr:uid="{00000000-0005-0000-0000-00003F000000}"/>
    <cellStyle name="Standard 9" xfId="45" xr:uid="{00000000-0005-0000-0000-000040000000}"/>
    <cellStyle name="Standard 9 2" xfId="46" xr:uid="{00000000-0005-0000-0000-000041000000}"/>
  </cellStyles>
  <dxfs count="9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uigroup.sharepoint.com/Users/t010861/AppData/Local/Microsoft/Windows/Temporary%20Internet%20Files/Content.Outlook/FNH1BSSN/Templates%2020170427_TUID_S18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uigroup.sharepoint.com/Users/Lukas.Sitarz/AppData/Local/Microsoft/Windows/INetCache/Content.Outlook/T2DQ6075/Master_FX%20Deal%20and%20Forecast%20Templates%20SAP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uigroup.sharepoint.com/TDG_AF_Treasury/LSG/DasMIDDLEOFFICE_LSG/Handel_FINCO/Templates_Hedging_TUID/201708/Templates%2020170804_TUID_S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uigroup.sharepoint.com/TDG_AF_Treasury/LSG/DasMIDDLEOFFICE_LSG/Handel_FINCO/Templates_Hedging_TUID/201709/Templates%2020170919_TUID_W18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>
        <row r="3">
          <cell r="AH3" t="str">
            <v>W12</v>
          </cell>
        </row>
        <row r="4">
          <cell r="AH4" t="str">
            <v>S13</v>
          </cell>
        </row>
        <row r="5">
          <cell r="AH5" t="str">
            <v>W13</v>
          </cell>
        </row>
        <row r="6">
          <cell r="AH6" t="str">
            <v>S14</v>
          </cell>
        </row>
        <row r="7">
          <cell r="AH7" t="str">
            <v>W14</v>
          </cell>
        </row>
        <row r="8">
          <cell r="AH8" t="str">
            <v>S15</v>
          </cell>
        </row>
        <row r="9">
          <cell r="AH9" t="str">
            <v>W15</v>
          </cell>
        </row>
        <row r="10">
          <cell r="AH10" t="str">
            <v>S16</v>
          </cell>
        </row>
        <row r="11">
          <cell r="AH11" t="str">
            <v>W16</v>
          </cell>
        </row>
        <row r="12">
          <cell r="AH12" t="str">
            <v>S17</v>
          </cell>
        </row>
        <row r="13">
          <cell r="AH13" t="str">
            <v>W17</v>
          </cell>
        </row>
        <row r="14">
          <cell r="AH14" t="str">
            <v>S18</v>
          </cell>
        </row>
        <row r="15">
          <cell r="AH15" t="str">
            <v>W18</v>
          </cell>
        </row>
        <row r="16">
          <cell r="AH16" t="str">
            <v>S19</v>
          </cell>
        </row>
        <row r="17">
          <cell r="AH17" t="str">
            <v>W19</v>
          </cell>
        </row>
        <row r="18">
          <cell r="AH18" t="str">
            <v>S20</v>
          </cell>
        </row>
        <row r="19">
          <cell r="AH19" t="str">
            <v>W20</v>
          </cell>
        </row>
        <row r="20">
          <cell r="AH20" t="str">
            <v>S21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X Hedge Request"/>
      <sheetName val="Seasonal FX Forecast"/>
    </sheetNames>
    <sheetDataSet>
      <sheetData sheetId="0">
        <row r="3">
          <cell r="W3" t="str">
            <v>Accomodation (AC)</v>
          </cell>
          <cell r="Y3" t="str">
            <v>FX Forward Cash Flow (C)</v>
          </cell>
          <cell r="AA3" t="str">
            <v>Intercompany (I)</v>
          </cell>
          <cell r="AC3"/>
          <cell r="AE3" t="str">
            <v>ETA TURIZM YATIRIM VE ISLETMELERI A.S.</v>
          </cell>
        </row>
        <row r="4">
          <cell r="W4" t="str">
            <v>Fuel (FU)</v>
          </cell>
          <cell r="Y4" t="str">
            <v>FX Forward Fair Value (F)</v>
          </cell>
          <cell r="AA4" t="str">
            <v>Third Party (3)</v>
          </cell>
          <cell r="AC4" t="str">
            <v>W19/20</v>
          </cell>
          <cell r="AE4" t="str">
            <v>TUI Magic Life GmbH</v>
          </cell>
        </row>
        <row r="5">
          <cell r="W5" t="str">
            <v>Finance Lease (FL)</v>
          </cell>
          <cell r="Y5" t="str">
            <v>FX SWAP Cash Flow (S)</v>
          </cell>
          <cell r="AC5" t="str">
            <v>S20</v>
          </cell>
          <cell r="AE5" t="str">
            <v>ROBINSON CLUB MALDIVES PRIVATE LTD</v>
          </cell>
        </row>
        <row r="6">
          <cell r="W6" t="str">
            <v>Fixed Asset (FA)</v>
          </cell>
          <cell r="Y6" t="str">
            <v>FX Derivative Fair Value Through the Profit and Loss (T)</v>
          </cell>
          <cell r="AC6" t="str">
            <v>W20/21</v>
          </cell>
          <cell r="AE6" t="str">
            <v>ABSOLUT INSURANCE LTD</v>
          </cell>
        </row>
        <row r="7">
          <cell r="W7" t="str">
            <v>Hotel Prepayments (HP)</v>
          </cell>
          <cell r="Y7" t="str">
            <v>Commodity Swap Hedge (M)</v>
          </cell>
          <cell r="AC7" t="str">
            <v>S21</v>
          </cell>
          <cell r="AE7" t="str">
            <v>ADEHY LIMITED</v>
          </cell>
        </row>
        <row r="8">
          <cell r="W8" t="str">
            <v>Bank Loan (BL)</v>
          </cell>
          <cell r="Y8" t="str">
            <v>Interest Rate Hedge ®</v>
          </cell>
          <cell r="AC8" t="str">
            <v>W21/22</v>
          </cell>
          <cell r="AE8" t="str">
            <v>TUI BLUE AT GMBH</v>
          </cell>
        </row>
        <row r="9">
          <cell r="W9" t="str">
            <v>Maintenance Provision (MP)</v>
          </cell>
          <cell r="Y9" t="str">
            <v>FX Option (O)</v>
          </cell>
          <cell r="AC9" t="str">
            <v>S22</v>
          </cell>
          <cell r="AE9" t="str">
            <v>ARCCAC EURL</v>
          </cell>
        </row>
        <row r="10">
          <cell r="W10" t="str">
            <v>Retail FX currency stock (FX)</v>
          </cell>
          <cell r="Y10" t="str">
            <v>Commodity Option (N)</v>
          </cell>
          <cell r="AC10" t="str">
            <v>W22/23</v>
          </cell>
          <cell r="AE10" t="str">
            <v>ATLANTICA HELLAS SA</v>
          </cell>
        </row>
        <row r="11">
          <cell r="W11" t="str">
            <v>Other (OT)</v>
          </cell>
          <cell r="AC11" t="str">
            <v>S23</v>
          </cell>
          <cell r="AE11" t="str">
            <v>CLUB HOTEL CV S.A.</v>
          </cell>
        </row>
        <row r="12">
          <cell r="W12" t="str">
            <v>Operating Lease (OL)</v>
          </cell>
          <cell r="AC12" t="str">
            <v>YEAR20</v>
          </cell>
          <cell r="AE12" t="str">
            <v>CP SHIPS (UK) LIMITED</v>
          </cell>
        </row>
        <row r="13">
          <cell r="W13" t="str">
            <v>Revenue (RV)</v>
          </cell>
          <cell r="AC13" t="str">
            <v>YEAR21</v>
          </cell>
          <cell r="AE13" t="str">
            <v>CRUISETOUR AG</v>
          </cell>
        </row>
        <row r="14">
          <cell r="W14" t="str">
            <v>PDP (PD)</v>
          </cell>
          <cell r="AC14" t="str">
            <v>YEAR22</v>
          </cell>
          <cell r="AE14" t="str">
            <v>ROBINSON CLUB DAIDALOS</v>
          </cell>
        </row>
        <row r="15">
          <cell r="W15" t="str">
            <v>Transfer (TF)</v>
          </cell>
          <cell r="AC15" t="str">
            <v>YEAR23</v>
          </cell>
          <cell r="AE15" t="str">
            <v>Destination Services Spain DO NOT USE</v>
          </cell>
        </row>
        <row r="16">
          <cell r="AE16" t="str">
            <v>DESTINATION SERVICES SINGAPORE PTE LTD</v>
          </cell>
        </row>
        <row r="17">
          <cell r="AE17" t="str">
            <v>EXPLORERS TRAVEL CLUB LTD</v>
          </cell>
        </row>
        <row r="18">
          <cell r="AE18" t="str">
            <v>FIRST CHOICE HOLIDAYS LIMITED</v>
          </cell>
        </row>
        <row r="19">
          <cell r="AE19" t="str">
            <v>FIRST CHOICE HOLIDAYS AND FLIGHTS LTD</v>
          </cell>
        </row>
        <row r="20">
          <cell r="AE20" t="str">
            <v>FIRST CHOICE (TURKEY) LTD</v>
          </cell>
        </row>
        <row r="21">
          <cell r="AE21" t="str">
            <v>FIRST CHOICE HOLIDAYS FINANCE LTD</v>
          </cell>
        </row>
        <row r="22">
          <cell r="AE22" t="str">
            <v>GBH TURIZM SANAYI ISLETMECILIK</v>
          </cell>
        </row>
        <row r="23">
          <cell r="AE23" t="str">
            <v>GEBECO GMBH</v>
          </cell>
        </row>
        <row r="24">
          <cell r="AE24" t="str">
            <v>HAPAG-LLOYD (BAHAMAS) LTD.</v>
          </cell>
        </row>
        <row r="25">
          <cell r="AE25" t="str">
            <v>HAPAG-LLOYD KREUZFAHRTEN GMBH</v>
          </cell>
        </row>
        <row r="26">
          <cell r="AE26" t="str">
            <v>FOLLOW COORDINATE HOTELS</v>
          </cell>
        </row>
        <row r="27">
          <cell r="AE27" t="str">
            <v>IBEROTEL OTELCILIK A.S.</v>
          </cell>
        </row>
        <row r="28">
          <cell r="AE28" t="str">
            <v>IBEROTEL INTERNATIONAL A.S.</v>
          </cell>
        </row>
        <row r="29">
          <cell r="AE29" t="str">
            <v>ITARIA LIMITED</v>
          </cell>
        </row>
        <row r="30">
          <cell r="AE30" t="str">
            <v>KARISMA HOTELS ADRIATIC D.O.O.</v>
          </cell>
        </row>
        <row r="31">
          <cell r="AE31" t="str">
            <v>LAPTER EURL</v>
          </cell>
        </row>
        <row r="32">
          <cell r="AE32" t="str">
            <v>LEIBNIZ-SERVICE GMBH</v>
          </cell>
        </row>
        <row r="33">
          <cell r="AE33" t="str">
            <v>L TUR GMBH</v>
          </cell>
        </row>
        <row r="34">
          <cell r="AE34" t="str">
            <v>LODGES AND MOUNTAIN HOTELS SARL</v>
          </cell>
        </row>
        <row r="35">
          <cell r="AE35" t="str">
            <v>MAGIC LIFE EGYPT FOR HOTELS LLC</v>
          </cell>
        </row>
        <row r="36">
          <cell r="AE36" t="str">
            <v>MAGIC HOTELS SA</v>
          </cell>
        </row>
        <row r="37">
          <cell r="AE37" t="str">
            <v>MEETINGS AND EVENTS UK LIMITED</v>
          </cell>
        </row>
        <row r="38">
          <cell r="AE38" t="str">
            <v>MORVIK EURL</v>
          </cell>
        </row>
        <row r="39">
          <cell r="AE39" t="str">
            <v>MANUFACTURERS SERIAL NUMBER 852 LIMITED</v>
          </cell>
        </row>
        <row r="40">
          <cell r="AE40" t="str">
            <v>MSN 1359 GMBH</v>
          </cell>
        </row>
        <row r="41">
          <cell r="AE41" t="str">
            <v>NAZAR NORDIC AB</v>
          </cell>
        </row>
        <row r="42">
          <cell r="AE42" t="str">
            <v>NORDOTEL SA</v>
          </cell>
        </row>
        <row r="43">
          <cell r="AE43" t="str">
            <v>Pacific World Meetings &amp; Events</v>
          </cell>
        </row>
        <row r="44">
          <cell r="AE44" t="str">
            <v>PACIFIC WORLD MEETINGS AND EVENTS</v>
          </cell>
        </row>
        <row r="45">
          <cell r="AE45" t="str">
            <v>PACIFIC WORLD MEETINGS AND EVENTS</v>
          </cell>
        </row>
        <row r="46">
          <cell r="AE46" t="str">
            <v>WOT HOTELS ADRIATIC ASSET COMPANY D.O.O.</v>
          </cell>
        </row>
        <row r="47">
          <cell r="AE47" t="str">
            <v>ROBINSON AUSTRIA CLUBHOTEL GMBH</v>
          </cell>
        </row>
        <row r="48">
          <cell r="AE48" t="str">
            <v>ROBINSON CLUB GMBH</v>
          </cell>
        </row>
        <row r="49">
          <cell r="AE49" t="str">
            <v>ROBINSON CLUB MALDIVES PRIVATE LTD II</v>
          </cell>
        </row>
        <row r="50">
          <cell r="AE50" t="str">
            <v>ROBINSON CLUBHOTEL TURIZM LTD. STI.</v>
          </cell>
        </row>
        <row r="51">
          <cell r="AE51" t="str">
            <v>TURCOTEL TURIZM A.S.</v>
          </cell>
        </row>
        <row r="52">
          <cell r="AE52" t="str">
            <v>ROBINSON OTELCILIK AS</v>
          </cell>
        </row>
        <row r="53">
          <cell r="AE53" t="str">
            <v>TUI SPAIN SLU</v>
          </cell>
        </row>
        <row r="54">
          <cell r="AE54" t="str">
            <v>STELLA POLARIS SA</v>
          </cell>
        </row>
        <row r="55">
          <cell r="AE55" t="str">
            <v>TUI AMBASSADOR TOURS</v>
          </cell>
        </row>
        <row r="56">
          <cell r="AE56" t="str">
            <v>TANTUR TURIZM SEYAHAT AS</v>
          </cell>
        </row>
        <row r="57">
          <cell r="AE57" t="str">
            <v>TENUTA DI CASTELFALFI S.P.A.</v>
          </cell>
        </row>
        <row r="58">
          <cell r="AE58" t="str">
            <v>TEC4JETS NV</v>
          </cell>
        </row>
        <row r="59">
          <cell r="AE59" t="str">
            <v>TUI GROUP FLEET FINANCE LIMITED</v>
          </cell>
        </row>
        <row r="60">
          <cell r="AE60" t="str">
            <v>TUI HOTEL BETRIEBSGESELLSCHAFT MBH</v>
          </cell>
        </row>
        <row r="61">
          <cell r="AE61" t="str">
            <v>THOMSON REISEN GMBH</v>
          </cell>
        </row>
        <row r="62">
          <cell r="AE62" t="str">
            <v>TIGDIV EURL</v>
          </cell>
        </row>
        <row r="63">
          <cell r="AE63" t="str">
            <v>TUI LTE VIAJES SACV</v>
          </cell>
        </row>
        <row r="64">
          <cell r="AE64" t="str">
            <v>TRANSFAR</v>
          </cell>
        </row>
        <row r="65">
          <cell r="AE65" t="str">
            <v>TUI TRAVEL AVIATION FINANCE LIMITED</v>
          </cell>
        </row>
        <row r="66">
          <cell r="AE66" t="str">
            <v>THOMSON TRAVEL GROUP HOLDINGS LIMITED</v>
          </cell>
        </row>
        <row r="67">
          <cell r="AE67" t="str">
            <v>TUI TRAVEL GROUP SOLUTIONS LIMITED</v>
          </cell>
        </row>
        <row r="68">
          <cell r="AE68" t="str">
            <v>TUI GROUP UK HEALTHCARE</v>
          </cell>
        </row>
        <row r="69">
          <cell r="AE69" t="str">
            <v>TUI TRAVEL HOLDINGS LTD</v>
          </cell>
        </row>
        <row r="70">
          <cell r="AE70" t="str">
            <v>TT HOTELS ITALIA S R L</v>
          </cell>
        </row>
        <row r="71">
          <cell r="AE71" t="str">
            <v>TT HOTELS TURKEY AS</v>
          </cell>
        </row>
        <row r="72">
          <cell r="AE72" t="str">
            <v>TUI TRAVEL OVERSEAS HOLDINGS LTD</v>
          </cell>
        </row>
        <row r="73">
          <cell r="AE73" t="str">
            <v>TUI PORTUGAL</v>
          </cell>
        </row>
        <row r="74">
          <cell r="AE74" t="str">
            <v>TUI UK ITALIA SRL</v>
          </cell>
        </row>
        <row r="75">
          <cell r="AE75" t="str">
            <v>TUI4U GMBH</v>
          </cell>
        </row>
        <row r="76">
          <cell r="AE76" t="str">
            <v>TUI AG</v>
          </cell>
        </row>
        <row r="77">
          <cell r="AE77" t="str">
            <v>TUI AIRLINES BELGIUM NV</v>
          </cell>
        </row>
        <row r="78">
          <cell r="AE78" t="str">
            <v>TUI AIRLINES NEDERLAND BV</v>
          </cell>
        </row>
        <row r="79">
          <cell r="AE79" t="str">
            <v>TUI AIRWAYS LIMITED</v>
          </cell>
        </row>
        <row r="80">
          <cell r="AE80" t="str">
            <v>TUI AQTIV GMBH</v>
          </cell>
        </row>
        <row r="81">
          <cell r="AE81" t="str">
            <v>TUI AUSTRIA HOLDING GMBH</v>
          </cell>
        </row>
        <row r="82">
          <cell r="AE82" t="str">
            <v>TUI AVIATION GMBH</v>
          </cell>
        </row>
        <row r="83">
          <cell r="AE83" t="str">
            <v>TUI BELGIUM NV</v>
          </cell>
        </row>
        <row r="84">
          <cell r="AE84" t="str">
            <v>TUI BELGIUM REAL ESTATE NV</v>
          </cell>
        </row>
        <row r="85">
          <cell r="AE85" t="str">
            <v>TUI BULGARIA EOOD</v>
          </cell>
        </row>
        <row r="86">
          <cell r="AE86" t="str">
            <v>TUI BUSINESS SERVICES GMBH</v>
          </cell>
        </row>
        <row r="87">
          <cell r="AE87" t="str">
            <v>TUI CANADA HOLDINGS INC</v>
          </cell>
        </row>
        <row r="88">
          <cell r="AE88" t="str">
            <v>TUI CHINA TRAVEL CO LTD</v>
          </cell>
        </row>
        <row r="89">
          <cell r="AE89" t="str">
            <v>TUI DEUTSCHLAND GMBH</v>
          </cell>
        </row>
        <row r="90">
          <cell r="AE90" t="str">
            <v>TUI DOMINICANA SAS</v>
          </cell>
        </row>
        <row r="91">
          <cell r="AE91" t="str">
            <v>TUI ESPANA TURISMO, S.L.U.</v>
          </cell>
        </row>
        <row r="92">
          <cell r="AE92" t="str">
            <v>TUIFLY GMBH</v>
          </cell>
        </row>
        <row r="93">
          <cell r="AE93" t="str">
            <v>TUIFLY NORDIC AB</v>
          </cell>
        </row>
        <row r="94">
          <cell r="AE94" t="str">
            <v>TUI FRANCE SAS</v>
          </cell>
        </row>
        <row r="95">
          <cell r="AE95" t="str">
            <v>TUI HELLAS TRAVEL TOURISM AND AIRLINE AE</v>
          </cell>
        </row>
        <row r="96">
          <cell r="AE96" t="str">
            <v>TUI HOLDING SPAIN SLU</v>
          </cell>
        </row>
        <row r="97">
          <cell r="AE97" t="str">
            <v>TUI IRELAND LIMITED</v>
          </cell>
        </row>
        <row r="98">
          <cell r="AE98" t="str">
            <v>TUI ITALIA SRL</v>
          </cell>
        </row>
        <row r="99">
          <cell r="AE99" t="str">
            <v>TUI MEXICANA SA DE CV</v>
          </cell>
        </row>
        <row r="100">
          <cell r="AE100" t="str">
            <v>TUI NORTHERN EUROPE LIMITED</v>
          </cell>
        </row>
        <row r="101">
          <cell r="AE101" t="str">
            <v>TUI NEDERLAND NV</v>
          </cell>
        </row>
        <row r="102">
          <cell r="AE102" t="str">
            <v>TUI POLAND SP ZOO</v>
          </cell>
        </row>
        <row r="103">
          <cell r="AE103" t="str">
            <v>TUI SERVICE AG</v>
          </cell>
        </row>
        <row r="104">
          <cell r="AE104" t="str">
            <v>TUI UK TRADING AS TUI SKI</v>
          </cell>
        </row>
        <row r="105">
          <cell r="AE105" t="str">
            <v>TUI SUISSE AG</v>
          </cell>
        </row>
        <row r="106">
          <cell r="AE106" t="str">
            <v>TUI SUISSE RETAIL AG</v>
          </cell>
        </row>
        <row r="107">
          <cell r="AE107" t="str">
            <v>TUI SVERIGE AB</v>
          </cell>
        </row>
        <row r="108">
          <cell r="AE108" t="str">
            <v>TUI TECHNOLOGY NV</v>
          </cell>
        </row>
        <row r="109">
          <cell r="AE109" t="str">
            <v>TUI TRAVEL LIMITED</v>
          </cell>
        </row>
        <row r="110">
          <cell r="AE110" t="str">
            <v>TUI UK LIMITED</v>
          </cell>
        </row>
        <row r="111">
          <cell r="AE111" t="str">
            <v>TUI UK RETAIL LIMITED</v>
          </cell>
        </row>
        <row r="112">
          <cell r="AE112" t="str">
            <v>TUI UK TRANSPORT LIMITED</v>
          </cell>
        </row>
        <row r="113">
          <cell r="AE113" t="str">
            <v>TUNISIA VOYAGES SA</v>
          </cell>
        </row>
        <row r="114">
          <cell r="AE114" t="str">
            <v>TUNISIE INVESTMENT SERVICES HOLDING</v>
          </cell>
        </row>
        <row r="115">
          <cell r="AE115" t="str">
            <v>TURKUAZ INSAAT TURIZM A.S.</v>
          </cell>
        </row>
        <row r="116">
          <cell r="AE116" t="str">
            <v>ULTRAMAR EXPRESS TRANSPORT SA</v>
          </cell>
        </row>
      </sheetData>
      <sheetData sheetId="1">
        <row r="1">
          <cell r="AF1" t="str">
            <v>Findur Season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FX FC_AED"/>
      <sheetName val=" FX FC_AUD"/>
      <sheetName val=" FX FC_CAD"/>
      <sheetName val=" FX FC_CHF"/>
      <sheetName val=" FX FC_GBP"/>
      <sheetName val=" FX FC_HKD"/>
      <sheetName val=" FX FC_MAD"/>
      <sheetName val=" FX FC_NZD"/>
      <sheetName val=" FX FC_SEK"/>
      <sheetName val=" FX FC_SGD"/>
      <sheetName val=" FX FC_THB"/>
      <sheetName val=" FX FC_TND"/>
      <sheetName val=" FX FC_USD"/>
      <sheetName val=" FX FC_ZAR"/>
      <sheetName val="Hilfstabel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W14</v>
          </cell>
        </row>
        <row r="2">
          <cell r="B2" t="str">
            <v>S15</v>
          </cell>
        </row>
        <row r="3">
          <cell r="B3" t="str">
            <v>S15 Swap</v>
          </cell>
        </row>
        <row r="4">
          <cell r="B4" t="str">
            <v>W15</v>
          </cell>
        </row>
        <row r="5">
          <cell r="B5" t="str">
            <v>W1516 swap</v>
          </cell>
        </row>
        <row r="6">
          <cell r="B6" t="str">
            <v>S16</v>
          </cell>
        </row>
        <row r="7">
          <cell r="B7" t="str">
            <v>S16 Swap</v>
          </cell>
        </row>
        <row r="8">
          <cell r="B8" t="str">
            <v>W16</v>
          </cell>
        </row>
        <row r="9">
          <cell r="B9" t="str">
            <v>W1617 swap</v>
          </cell>
        </row>
        <row r="10">
          <cell r="B10" t="str">
            <v>S17</v>
          </cell>
        </row>
        <row r="11">
          <cell r="B11" t="str">
            <v>S17 Swap</v>
          </cell>
        </row>
        <row r="12">
          <cell r="B12" t="str">
            <v>W17</v>
          </cell>
        </row>
        <row r="13">
          <cell r="B13" t="str">
            <v>W1718 swap</v>
          </cell>
        </row>
        <row r="14">
          <cell r="B14" t="str">
            <v>S18</v>
          </cell>
        </row>
        <row r="15">
          <cell r="B15" t="str">
            <v>S18 Swap</v>
          </cell>
        </row>
        <row r="16">
          <cell r="B16" t="str">
            <v>W18</v>
          </cell>
        </row>
        <row r="17">
          <cell r="B17" t="str">
            <v>W1819 swap</v>
          </cell>
        </row>
        <row r="18">
          <cell r="B18" t="str">
            <v>S19</v>
          </cell>
        </row>
        <row r="19">
          <cell r="B19" t="str">
            <v>S19 Swap</v>
          </cell>
        </row>
        <row r="20">
          <cell r="B20" t="str">
            <v>W19</v>
          </cell>
        </row>
        <row r="21">
          <cell r="B21" t="str">
            <v>W1920 swap</v>
          </cell>
        </row>
        <row r="22">
          <cell r="B22" t="str">
            <v>S20</v>
          </cell>
        </row>
        <row r="23">
          <cell r="B23" t="str">
            <v>S20 Swap</v>
          </cell>
        </row>
        <row r="24">
          <cell r="B24" t="str">
            <v>W20</v>
          </cell>
        </row>
        <row r="25">
          <cell r="B25" t="str">
            <v>W2021 swap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FX FC_AED"/>
      <sheetName val=" FX FC_AUD"/>
      <sheetName val=" FX FC_CAD"/>
      <sheetName val=" FX FC_CHF"/>
      <sheetName val=" FX FC_GBP"/>
      <sheetName val=" FX FC_HKD"/>
      <sheetName val=" FX FC_MAD"/>
      <sheetName val=" FX FC_NZD"/>
      <sheetName val=" FX FC_SEK"/>
      <sheetName val=" FX FC_SGD"/>
      <sheetName val=" FX FC_THB"/>
      <sheetName val=" FX FC_TND"/>
      <sheetName val=" FX FC_USD"/>
      <sheetName val=" FX FC_ZAR"/>
      <sheetName val="Hilfstabel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W14</v>
          </cell>
        </row>
        <row r="2">
          <cell r="B2" t="str">
            <v>S15</v>
          </cell>
        </row>
        <row r="3">
          <cell r="B3" t="str">
            <v>S15 Swap</v>
          </cell>
        </row>
        <row r="4">
          <cell r="B4" t="str">
            <v>W15</v>
          </cell>
        </row>
        <row r="5">
          <cell r="B5" t="str">
            <v>W1516 swap</v>
          </cell>
        </row>
        <row r="6">
          <cell r="B6" t="str">
            <v>S16</v>
          </cell>
        </row>
        <row r="7">
          <cell r="B7" t="str">
            <v>S16 Swap</v>
          </cell>
        </row>
        <row r="8">
          <cell r="B8" t="str">
            <v>W16</v>
          </cell>
        </row>
        <row r="9">
          <cell r="B9" t="str">
            <v>W1617 swap</v>
          </cell>
        </row>
        <row r="10">
          <cell r="B10" t="str">
            <v>S17</v>
          </cell>
        </row>
        <row r="11">
          <cell r="B11" t="str">
            <v>S17 Swap</v>
          </cell>
        </row>
        <row r="12">
          <cell r="B12" t="str">
            <v>W17</v>
          </cell>
        </row>
        <row r="13">
          <cell r="B13" t="str">
            <v>W1718 swap</v>
          </cell>
        </row>
        <row r="14">
          <cell r="B14" t="str">
            <v>S18</v>
          </cell>
        </row>
        <row r="15">
          <cell r="B15" t="str">
            <v>S18 Swap</v>
          </cell>
        </row>
        <row r="16">
          <cell r="B16" t="str">
            <v>W18</v>
          </cell>
        </row>
        <row r="17">
          <cell r="B17" t="str">
            <v>W1819 swap</v>
          </cell>
        </row>
        <row r="18">
          <cell r="B18" t="str">
            <v>S19</v>
          </cell>
        </row>
        <row r="19">
          <cell r="B19" t="str">
            <v>S19 Swap</v>
          </cell>
        </row>
        <row r="20">
          <cell r="B20" t="str">
            <v>W19</v>
          </cell>
        </row>
        <row r="21">
          <cell r="B21" t="str">
            <v>W1920 swap</v>
          </cell>
        </row>
        <row r="22">
          <cell r="B22" t="str">
            <v>S20</v>
          </cell>
        </row>
        <row r="23">
          <cell r="B23" t="str">
            <v>S20 Swap</v>
          </cell>
        </row>
        <row r="24">
          <cell r="B24" t="str">
            <v>W20</v>
          </cell>
        </row>
        <row r="25">
          <cell r="B25" t="str">
            <v>W2021 swap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59"/>
  <sheetViews>
    <sheetView showGridLines="0" tabSelected="1" topLeftCell="A126" zoomScale="80" zoomScaleNormal="80" workbookViewId="0">
      <selection activeCell="B143" sqref="B143:C155"/>
    </sheetView>
  </sheetViews>
  <sheetFormatPr defaultColWidth="9" defaultRowHeight="14.25" x14ac:dyDescent="0.2"/>
  <cols>
    <col min="1" max="1" width="3.125" style="1" customWidth="1"/>
    <col min="2" max="2" width="17.625" style="1" customWidth="1"/>
    <col min="3" max="3" width="11.875" style="1" customWidth="1"/>
    <col min="4" max="4" width="8.875" style="1" customWidth="1"/>
    <col min="5" max="5" width="10.5" style="1" customWidth="1"/>
    <col min="6" max="6" width="10.125" style="1" customWidth="1"/>
    <col min="7" max="7" width="16" style="1" customWidth="1"/>
    <col min="8" max="10" width="14.125" style="1" customWidth="1"/>
    <col min="11" max="11" width="5.5" style="1" customWidth="1"/>
    <col min="12" max="13" width="14" style="1" customWidth="1"/>
    <col min="14" max="14" width="9" style="1"/>
    <col min="15" max="15" width="2.625" style="1" customWidth="1"/>
    <col min="16" max="16" width="4.75" style="1" customWidth="1"/>
    <col min="17" max="17" width="14.125" style="1" customWidth="1"/>
    <col min="18" max="18" width="11.125" style="1" customWidth="1"/>
    <col min="19" max="19" width="9" style="1" customWidth="1"/>
    <col min="20" max="20" width="9.625" style="1" customWidth="1"/>
    <col min="21" max="21" width="9.75" style="1" customWidth="1"/>
    <col min="22" max="22" width="9.125" style="1" customWidth="1"/>
    <col min="23" max="23" width="10.375" style="1" customWidth="1"/>
    <col min="24" max="24" width="7.75" style="1" customWidth="1"/>
    <col min="25" max="28" width="9" style="1"/>
    <col min="29" max="29" width="41.125" style="1" bestFit="1" customWidth="1"/>
    <col min="30" max="30" width="17.125" style="1" bestFit="1" customWidth="1"/>
    <col min="31" max="16384" width="9" style="1"/>
  </cols>
  <sheetData>
    <row r="1" spans="27:34" hidden="1" x14ac:dyDescent="0.2">
      <c r="AA1" s="2" t="s">
        <v>5</v>
      </c>
      <c r="AB1"/>
      <c r="AC1" s="2" t="s">
        <v>265</v>
      </c>
      <c r="AD1" s="2" t="s">
        <v>264</v>
      </c>
      <c r="AF1" t="s">
        <v>266</v>
      </c>
      <c r="AG1" t="s">
        <v>267</v>
      </c>
      <c r="AH1" t="s">
        <v>268</v>
      </c>
    </row>
    <row r="2" spans="27:34" hidden="1" x14ac:dyDescent="0.2">
      <c r="AA2" s="3" t="s">
        <v>261</v>
      </c>
      <c r="AB2"/>
      <c r="AC2" t="s">
        <v>263</v>
      </c>
      <c r="AD2" s="1" t="s">
        <v>262</v>
      </c>
      <c r="AF2" t="s">
        <v>261</v>
      </c>
      <c r="AG2" t="s">
        <v>269</v>
      </c>
      <c r="AH2" t="s">
        <v>270</v>
      </c>
    </row>
    <row r="3" spans="27:34" hidden="1" x14ac:dyDescent="0.2">
      <c r="AA3" s="3" t="s">
        <v>6</v>
      </c>
      <c r="AB3"/>
      <c r="AC3" t="s">
        <v>271</v>
      </c>
      <c r="AD3" s="1" t="s">
        <v>272</v>
      </c>
      <c r="AF3" t="s">
        <v>6</v>
      </c>
      <c r="AG3" t="s">
        <v>269</v>
      </c>
      <c r="AH3" t="s">
        <v>273</v>
      </c>
    </row>
    <row r="4" spans="27:34" hidden="1" x14ac:dyDescent="0.2">
      <c r="AA4" s="3" t="s">
        <v>257</v>
      </c>
      <c r="AB4"/>
      <c r="AC4" t="s">
        <v>274</v>
      </c>
      <c r="AD4" s="1" t="s">
        <v>275</v>
      </c>
      <c r="AF4" t="s">
        <v>257</v>
      </c>
      <c r="AG4" t="s">
        <v>269</v>
      </c>
      <c r="AH4" t="s">
        <v>270</v>
      </c>
    </row>
    <row r="5" spans="27:34" hidden="1" x14ac:dyDescent="0.2">
      <c r="AA5" s="3" t="s">
        <v>7</v>
      </c>
      <c r="AB5"/>
      <c r="AC5" t="s">
        <v>276</v>
      </c>
      <c r="AD5" s="1" t="s">
        <v>277</v>
      </c>
      <c r="AF5" t="s">
        <v>7</v>
      </c>
      <c r="AG5" t="s">
        <v>278</v>
      </c>
      <c r="AH5" t="s">
        <v>273</v>
      </c>
    </row>
    <row r="6" spans="27:34" hidden="1" x14ac:dyDescent="0.2">
      <c r="AA6" s="3" t="s">
        <v>29</v>
      </c>
      <c r="AB6"/>
      <c r="AC6" t="s">
        <v>260</v>
      </c>
      <c r="AD6" s="1" t="s">
        <v>259</v>
      </c>
      <c r="AF6" t="s">
        <v>29</v>
      </c>
      <c r="AG6" t="s">
        <v>278</v>
      </c>
      <c r="AH6" t="s">
        <v>270</v>
      </c>
    </row>
    <row r="7" spans="27:34" hidden="1" x14ac:dyDescent="0.2">
      <c r="AA7" s="3" t="s">
        <v>250</v>
      </c>
      <c r="AB7"/>
      <c r="AC7" t="s">
        <v>258</v>
      </c>
      <c r="AD7" s="1" t="s">
        <v>164</v>
      </c>
      <c r="AF7" t="s">
        <v>250</v>
      </c>
      <c r="AG7" t="s">
        <v>279</v>
      </c>
      <c r="AH7" t="s">
        <v>273</v>
      </c>
    </row>
    <row r="8" spans="27:34" hidden="1" x14ac:dyDescent="0.2">
      <c r="AA8" s="3" t="s">
        <v>247</v>
      </c>
      <c r="AB8"/>
      <c r="AC8" t="s">
        <v>256</v>
      </c>
      <c r="AD8" s="1" t="s">
        <v>255</v>
      </c>
      <c r="AF8" t="s">
        <v>247</v>
      </c>
      <c r="AG8" t="s">
        <v>279</v>
      </c>
      <c r="AH8" t="s">
        <v>270</v>
      </c>
    </row>
    <row r="9" spans="27:34" hidden="1" x14ac:dyDescent="0.2">
      <c r="AA9" s="3" t="s">
        <v>280</v>
      </c>
      <c r="AB9"/>
      <c r="AC9" t="s">
        <v>254</v>
      </c>
      <c r="AD9" s="1" t="s">
        <v>253</v>
      </c>
      <c r="AF9" t="s">
        <v>244</v>
      </c>
      <c r="AG9" t="s">
        <v>281</v>
      </c>
      <c r="AH9" t="s">
        <v>273</v>
      </c>
    </row>
    <row r="10" spans="27:34" hidden="1" x14ac:dyDescent="0.2">
      <c r="AA10" s="3" t="s">
        <v>241</v>
      </c>
      <c r="AB10"/>
      <c r="AC10" t="s">
        <v>252</v>
      </c>
      <c r="AD10" s="1" t="s">
        <v>251</v>
      </c>
    </row>
    <row r="11" spans="27:34" hidden="1" x14ac:dyDescent="0.2">
      <c r="AA11" s="3" t="s">
        <v>238</v>
      </c>
      <c r="AB11"/>
      <c r="AC11" t="s">
        <v>249</v>
      </c>
      <c r="AD11" s="1" t="s">
        <v>248</v>
      </c>
    </row>
    <row r="12" spans="27:34" hidden="1" x14ac:dyDescent="0.2">
      <c r="AA12" s="3" t="s">
        <v>235</v>
      </c>
      <c r="AB12"/>
      <c r="AC12" t="s">
        <v>246</v>
      </c>
      <c r="AD12" s="1" t="s">
        <v>245</v>
      </c>
    </row>
    <row r="13" spans="27:34" hidden="1" x14ac:dyDescent="0.2">
      <c r="AA13" s="3" t="s">
        <v>232</v>
      </c>
      <c r="AB13"/>
      <c r="AC13" t="s">
        <v>282</v>
      </c>
      <c r="AD13" s="1" t="s">
        <v>283</v>
      </c>
    </row>
    <row r="14" spans="27:34" hidden="1" x14ac:dyDescent="0.2">
      <c r="AA14" s="3"/>
      <c r="AB14"/>
      <c r="AC14" t="s">
        <v>284</v>
      </c>
      <c r="AD14" s="1" t="s">
        <v>285</v>
      </c>
    </row>
    <row r="15" spans="27:34" hidden="1" x14ac:dyDescent="0.2">
      <c r="AA15" s="3"/>
      <c r="AB15"/>
      <c r="AC15" t="s">
        <v>243</v>
      </c>
      <c r="AD15" s="1" t="s">
        <v>242</v>
      </c>
    </row>
    <row r="16" spans="27:34" hidden="1" x14ac:dyDescent="0.2">
      <c r="AA16" s="3"/>
      <c r="AB16"/>
      <c r="AC16" t="s">
        <v>286</v>
      </c>
      <c r="AD16" s="1" t="s">
        <v>287</v>
      </c>
    </row>
    <row r="17" spans="27:30" hidden="1" x14ac:dyDescent="0.2">
      <c r="AA17" s="3"/>
      <c r="AB17"/>
      <c r="AC17" t="s">
        <v>240</v>
      </c>
      <c r="AD17" s="1" t="s">
        <v>239</v>
      </c>
    </row>
    <row r="18" spans="27:30" hidden="1" x14ac:dyDescent="0.2">
      <c r="AA18" s="3"/>
      <c r="AB18"/>
      <c r="AC18" t="s">
        <v>237</v>
      </c>
      <c r="AD18" s="1" t="s">
        <v>236</v>
      </c>
    </row>
    <row r="19" spans="27:30" hidden="1" x14ac:dyDescent="0.2">
      <c r="AA19" s="3"/>
      <c r="AB19"/>
      <c r="AC19" t="s">
        <v>234</v>
      </c>
      <c r="AD19" s="1" t="s">
        <v>233</v>
      </c>
    </row>
    <row r="20" spans="27:30" hidden="1" x14ac:dyDescent="0.2">
      <c r="AA20" s="3"/>
      <c r="AB20"/>
      <c r="AC20" t="s">
        <v>231</v>
      </c>
      <c r="AD20" s="1" t="s">
        <v>230</v>
      </c>
    </row>
    <row r="21" spans="27:30" hidden="1" x14ac:dyDescent="0.2">
      <c r="AA21" s="3"/>
      <c r="AB21"/>
      <c r="AC21" t="s">
        <v>229</v>
      </c>
      <c r="AD21" s="1" t="s">
        <v>228</v>
      </c>
    </row>
    <row r="22" spans="27:30" hidden="1" x14ac:dyDescent="0.2">
      <c r="AA22" s="3"/>
      <c r="AB22"/>
      <c r="AC22" t="s">
        <v>227</v>
      </c>
      <c r="AD22" s="1" t="s">
        <v>226</v>
      </c>
    </row>
    <row r="23" spans="27:30" hidden="1" x14ac:dyDescent="0.2">
      <c r="AA23" s="3"/>
      <c r="AB23"/>
      <c r="AC23" t="s">
        <v>225</v>
      </c>
      <c r="AD23" s="1" t="s">
        <v>224</v>
      </c>
    </row>
    <row r="24" spans="27:30" hidden="1" x14ac:dyDescent="0.2">
      <c r="AA24" s="3"/>
      <c r="AB24"/>
      <c r="AC24" t="s">
        <v>223</v>
      </c>
      <c r="AD24" s="1" t="s">
        <v>222</v>
      </c>
    </row>
    <row r="25" spans="27:30" hidden="1" x14ac:dyDescent="0.2">
      <c r="AB25"/>
      <c r="AC25" t="s">
        <v>221</v>
      </c>
      <c r="AD25" s="1" t="s">
        <v>220</v>
      </c>
    </row>
    <row r="26" spans="27:30" hidden="1" x14ac:dyDescent="0.2">
      <c r="AA26"/>
      <c r="AB26"/>
      <c r="AC26" t="s">
        <v>0</v>
      </c>
      <c r="AD26" s="1" t="s">
        <v>219</v>
      </c>
    </row>
    <row r="27" spans="27:30" hidden="1" x14ac:dyDescent="0.2">
      <c r="AA27"/>
      <c r="AB27"/>
      <c r="AC27" t="s">
        <v>288</v>
      </c>
      <c r="AD27" s="1" t="s">
        <v>289</v>
      </c>
    </row>
    <row r="28" spans="27:30" hidden="1" x14ac:dyDescent="0.2">
      <c r="AA28"/>
      <c r="AB28"/>
      <c r="AC28" t="s">
        <v>218</v>
      </c>
      <c r="AD28" s="1" t="s">
        <v>217</v>
      </c>
    </row>
    <row r="29" spans="27:30" hidden="1" x14ac:dyDescent="0.2">
      <c r="AA29"/>
      <c r="AB29"/>
      <c r="AC29" t="s">
        <v>216</v>
      </c>
      <c r="AD29" s="1" t="s">
        <v>215</v>
      </c>
    </row>
    <row r="30" spans="27:30" hidden="1" x14ac:dyDescent="0.2">
      <c r="AA30"/>
      <c r="AB30"/>
      <c r="AC30" t="s">
        <v>214</v>
      </c>
      <c r="AD30" s="1" t="s">
        <v>213</v>
      </c>
    </row>
    <row r="31" spans="27:30" hidden="1" x14ac:dyDescent="0.2">
      <c r="AA31"/>
      <c r="AB31"/>
      <c r="AC31" t="s">
        <v>212</v>
      </c>
      <c r="AD31" s="1" t="s">
        <v>211</v>
      </c>
    </row>
    <row r="32" spans="27:30" hidden="1" x14ac:dyDescent="0.2">
      <c r="AA32"/>
      <c r="AB32"/>
      <c r="AC32" t="s">
        <v>210</v>
      </c>
      <c r="AD32" s="1" t="s">
        <v>209</v>
      </c>
    </row>
    <row r="33" spans="27:30" hidden="1" x14ac:dyDescent="0.2">
      <c r="AA33"/>
      <c r="AB33"/>
      <c r="AC33" t="s">
        <v>208</v>
      </c>
      <c r="AD33" s="1" t="s">
        <v>207</v>
      </c>
    </row>
    <row r="34" spans="27:30" hidden="1" x14ac:dyDescent="0.2">
      <c r="AA34"/>
      <c r="AB34"/>
      <c r="AC34" t="s">
        <v>206</v>
      </c>
      <c r="AD34" s="1" t="s">
        <v>205</v>
      </c>
    </row>
    <row r="35" spans="27:30" hidden="1" x14ac:dyDescent="0.2">
      <c r="AA35"/>
      <c r="AB35"/>
      <c r="AC35" t="s">
        <v>204</v>
      </c>
      <c r="AD35" s="1" t="s">
        <v>203</v>
      </c>
    </row>
    <row r="36" spans="27:30" hidden="1" x14ac:dyDescent="0.2">
      <c r="AA36"/>
      <c r="AB36"/>
      <c r="AC36" t="s">
        <v>202</v>
      </c>
      <c r="AD36" s="1" t="s">
        <v>201</v>
      </c>
    </row>
    <row r="37" spans="27:30" hidden="1" x14ac:dyDescent="0.2">
      <c r="AA37"/>
      <c r="AB37"/>
      <c r="AC37" t="s">
        <v>200</v>
      </c>
      <c r="AD37" s="1" t="s">
        <v>199</v>
      </c>
    </row>
    <row r="38" spans="27:30" hidden="1" x14ac:dyDescent="0.2">
      <c r="AA38"/>
      <c r="AB38"/>
      <c r="AC38" t="s">
        <v>198</v>
      </c>
      <c r="AD38" s="1" t="s">
        <v>197</v>
      </c>
    </row>
    <row r="39" spans="27:30" hidden="1" x14ac:dyDescent="0.2">
      <c r="AA39"/>
      <c r="AB39"/>
      <c r="AC39" s="1" t="s">
        <v>196</v>
      </c>
      <c r="AD39" s="1" t="s">
        <v>195</v>
      </c>
    </row>
    <row r="40" spans="27:30" hidden="1" x14ac:dyDescent="0.2">
      <c r="AA40"/>
      <c r="AB40"/>
      <c r="AC40" t="s">
        <v>194</v>
      </c>
      <c r="AD40" s="1" t="s">
        <v>193</v>
      </c>
    </row>
    <row r="41" spans="27:30" hidden="1" x14ac:dyDescent="0.2">
      <c r="AA41"/>
      <c r="AB41"/>
      <c r="AC41" t="s">
        <v>192</v>
      </c>
      <c r="AD41" s="1" t="s">
        <v>191</v>
      </c>
    </row>
    <row r="42" spans="27:30" hidden="1" x14ac:dyDescent="0.2">
      <c r="AA42"/>
      <c r="AB42"/>
      <c r="AC42" t="s">
        <v>190</v>
      </c>
      <c r="AD42" s="1" t="s">
        <v>189</v>
      </c>
    </row>
    <row r="43" spans="27:30" hidden="1" x14ac:dyDescent="0.2">
      <c r="AA43"/>
      <c r="AB43"/>
      <c r="AC43" t="s">
        <v>188</v>
      </c>
      <c r="AD43" s="1" t="s">
        <v>187</v>
      </c>
    </row>
    <row r="44" spans="27:30" hidden="1" x14ac:dyDescent="0.2">
      <c r="AA44"/>
      <c r="AB44"/>
      <c r="AC44" t="s">
        <v>186</v>
      </c>
      <c r="AD44" s="1" t="s">
        <v>185</v>
      </c>
    </row>
    <row r="45" spans="27:30" hidden="1" x14ac:dyDescent="0.2">
      <c r="AA45"/>
      <c r="AB45"/>
      <c r="AC45" t="s">
        <v>184</v>
      </c>
      <c r="AD45" s="1" t="s">
        <v>183</v>
      </c>
    </row>
    <row r="46" spans="27:30" hidden="1" x14ac:dyDescent="0.2">
      <c r="AA46"/>
      <c r="AB46"/>
      <c r="AC46" t="s">
        <v>182</v>
      </c>
      <c r="AD46" s="1" t="s">
        <v>181</v>
      </c>
    </row>
    <row r="47" spans="27:30" hidden="1" x14ac:dyDescent="0.2">
      <c r="AA47"/>
      <c r="AB47"/>
      <c r="AC47" t="s">
        <v>180</v>
      </c>
      <c r="AD47" s="1" t="s">
        <v>179</v>
      </c>
    </row>
    <row r="48" spans="27:30" hidden="1" x14ac:dyDescent="0.2">
      <c r="AA48"/>
      <c r="AB48"/>
      <c r="AC48" t="s">
        <v>178</v>
      </c>
      <c r="AD48" s="1" t="s">
        <v>177</v>
      </c>
    </row>
    <row r="49" spans="27:30" hidden="1" x14ac:dyDescent="0.2">
      <c r="AA49"/>
      <c r="AB49"/>
      <c r="AC49" t="s">
        <v>176</v>
      </c>
      <c r="AD49" s="1" t="s">
        <v>175</v>
      </c>
    </row>
    <row r="50" spans="27:30" hidden="1" x14ac:dyDescent="0.2">
      <c r="AA50"/>
      <c r="AB50"/>
      <c r="AC50" t="s">
        <v>173</v>
      </c>
      <c r="AD50" s="1" t="s">
        <v>174</v>
      </c>
    </row>
    <row r="51" spans="27:30" hidden="1" x14ac:dyDescent="0.2">
      <c r="AA51"/>
      <c r="AB51"/>
      <c r="AC51" t="s">
        <v>173</v>
      </c>
      <c r="AD51" s="1" t="s">
        <v>172</v>
      </c>
    </row>
    <row r="52" spans="27:30" hidden="1" x14ac:dyDescent="0.2">
      <c r="AA52"/>
      <c r="AB52"/>
      <c r="AC52" t="s">
        <v>171</v>
      </c>
      <c r="AD52" s="1" t="s">
        <v>170</v>
      </c>
    </row>
    <row r="53" spans="27:30" hidden="1" x14ac:dyDescent="0.2">
      <c r="AA53"/>
      <c r="AB53"/>
      <c r="AC53" t="s">
        <v>169</v>
      </c>
      <c r="AD53" s="1" t="s">
        <v>168</v>
      </c>
    </row>
    <row r="54" spans="27:30" hidden="1" x14ac:dyDescent="0.2">
      <c r="AA54"/>
      <c r="AB54"/>
      <c r="AC54" t="s">
        <v>167</v>
      </c>
      <c r="AD54" s="1" t="s">
        <v>166</v>
      </c>
    </row>
    <row r="55" spans="27:30" hidden="1" x14ac:dyDescent="0.2">
      <c r="AA55"/>
      <c r="AB55"/>
      <c r="AC55" t="s">
        <v>165</v>
      </c>
      <c r="AD55" s="1" t="s">
        <v>164</v>
      </c>
    </row>
    <row r="56" spans="27:30" hidden="1" x14ac:dyDescent="0.2">
      <c r="AA56"/>
      <c r="AB56"/>
      <c r="AC56" t="s">
        <v>163</v>
      </c>
      <c r="AD56" s="1" t="s">
        <v>162</v>
      </c>
    </row>
    <row r="57" spans="27:30" hidden="1" x14ac:dyDescent="0.2">
      <c r="AA57"/>
      <c r="AB57"/>
      <c r="AC57" t="s">
        <v>161</v>
      </c>
      <c r="AD57" s="1" t="s">
        <v>160</v>
      </c>
    </row>
    <row r="58" spans="27:30" hidden="1" x14ac:dyDescent="0.2">
      <c r="AA58"/>
      <c r="AB58"/>
      <c r="AC58" t="s">
        <v>159</v>
      </c>
      <c r="AD58" s="1" t="s">
        <v>158</v>
      </c>
    </row>
    <row r="59" spans="27:30" hidden="1" x14ac:dyDescent="0.2">
      <c r="AA59"/>
      <c r="AB59"/>
      <c r="AC59" t="s">
        <v>157</v>
      </c>
      <c r="AD59" s="1" t="s">
        <v>156</v>
      </c>
    </row>
    <row r="60" spans="27:30" hidden="1" x14ac:dyDescent="0.2">
      <c r="AA60"/>
      <c r="AB60"/>
      <c r="AC60" s="59" t="s">
        <v>155</v>
      </c>
      <c r="AD60" s="1" t="s">
        <v>154</v>
      </c>
    </row>
    <row r="61" spans="27:30" hidden="1" x14ac:dyDescent="0.2">
      <c r="AA61"/>
      <c r="AB61"/>
      <c r="AC61" s="57" t="s">
        <v>153</v>
      </c>
      <c r="AD61" s="1" t="s">
        <v>152</v>
      </c>
    </row>
    <row r="62" spans="27:30" hidden="1" x14ac:dyDescent="0.2">
      <c r="AA62"/>
      <c r="AB62"/>
      <c r="AC62" s="57" t="s">
        <v>151</v>
      </c>
      <c r="AD62" s="1" t="s">
        <v>150</v>
      </c>
    </row>
    <row r="63" spans="27:30" hidden="1" x14ac:dyDescent="0.2">
      <c r="AA63"/>
      <c r="AC63" s="57" t="s">
        <v>149</v>
      </c>
      <c r="AD63" s="1" t="s">
        <v>148</v>
      </c>
    </row>
    <row r="64" spans="27:30" hidden="1" x14ac:dyDescent="0.2">
      <c r="AA64"/>
      <c r="AC64" s="57" t="s">
        <v>147</v>
      </c>
      <c r="AD64" s="1" t="s">
        <v>146</v>
      </c>
    </row>
    <row r="65" spans="27:30" hidden="1" x14ac:dyDescent="0.2">
      <c r="AA65"/>
      <c r="AC65" s="57" t="s">
        <v>145</v>
      </c>
      <c r="AD65" s="57" t="s">
        <v>144</v>
      </c>
    </row>
    <row r="66" spans="27:30" hidden="1" x14ac:dyDescent="0.2">
      <c r="AA66"/>
      <c r="AC66" s="57" t="s">
        <v>143</v>
      </c>
      <c r="AD66" s="57" t="s">
        <v>142</v>
      </c>
    </row>
    <row r="67" spans="27:30" hidden="1" x14ac:dyDescent="0.2">
      <c r="AC67" s="57" t="s">
        <v>141</v>
      </c>
      <c r="AD67" s="57" t="s">
        <v>140</v>
      </c>
    </row>
    <row r="68" spans="27:30" hidden="1" x14ac:dyDescent="0.2">
      <c r="AC68" s="57" t="s">
        <v>139</v>
      </c>
      <c r="AD68" s="57" t="s">
        <v>138</v>
      </c>
    </row>
    <row r="69" spans="27:30" hidden="1" x14ac:dyDescent="0.2">
      <c r="AC69" s="57" t="s">
        <v>137</v>
      </c>
      <c r="AD69" s="57" t="s">
        <v>136</v>
      </c>
    </row>
    <row r="70" spans="27:30" hidden="1" x14ac:dyDescent="0.2">
      <c r="AC70" s="57" t="s">
        <v>135</v>
      </c>
      <c r="AD70" s="57" t="s">
        <v>134</v>
      </c>
    </row>
    <row r="71" spans="27:30" hidden="1" x14ac:dyDescent="0.2">
      <c r="AC71" s="57" t="s">
        <v>133</v>
      </c>
      <c r="AD71" s="57" t="s">
        <v>132</v>
      </c>
    </row>
    <row r="72" spans="27:30" hidden="1" x14ac:dyDescent="0.2">
      <c r="AC72" s="57" t="s">
        <v>131</v>
      </c>
      <c r="AD72" s="57" t="s">
        <v>130</v>
      </c>
    </row>
    <row r="73" spans="27:30" hidden="1" x14ac:dyDescent="0.2">
      <c r="AC73" s="57" t="s">
        <v>129</v>
      </c>
      <c r="AD73" s="57" t="s">
        <v>128</v>
      </c>
    </row>
    <row r="74" spans="27:30" hidden="1" x14ac:dyDescent="0.2">
      <c r="AC74" s="57" t="s">
        <v>127</v>
      </c>
      <c r="AD74" s="57" t="s">
        <v>126</v>
      </c>
    </row>
    <row r="75" spans="27:30" hidden="1" x14ac:dyDescent="0.2">
      <c r="AC75" s="58" t="s">
        <v>125</v>
      </c>
      <c r="AD75" s="58" t="s">
        <v>124</v>
      </c>
    </row>
    <row r="76" spans="27:30" hidden="1" x14ac:dyDescent="0.2">
      <c r="AC76" s="58" t="s">
        <v>123</v>
      </c>
      <c r="AD76" s="58" t="s">
        <v>122</v>
      </c>
    </row>
    <row r="77" spans="27:30" hidden="1" x14ac:dyDescent="0.2">
      <c r="AC77" s="58" t="s">
        <v>121</v>
      </c>
      <c r="AD77" s="58" t="s">
        <v>120</v>
      </c>
    </row>
    <row r="78" spans="27:30" hidden="1" x14ac:dyDescent="0.2">
      <c r="AC78" s="58" t="s">
        <v>119</v>
      </c>
      <c r="AD78" s="58" t="s">
        <v>118</v>
      </c>
    </row>
    <row r="79" spans="27:30" hidden="1" x14ac:dyDescent="0.2">
      <c r="AC79" s="58" t="s">
        <v>117</v>
      </c>
      <c r="AD79" s="58" t="s">
        <v>116</v>
      </c>
    </row>
    <row r="80" spans="27:30" hidden="1" x14ac:dyDescent="0.2">
      <c r="AC80" s="58" t="s">
        <v>115</v>
      </c>
      <c r="AD80" s="58" t="s">
        <v>114</v>
      </c>
    </row>
    <row r="81" spans="29:30" hidden="1" x14ac:dyDescent="0.2">
      <c r="AC81" s="58" t="s">
        <v>113</v>
      </c>
      <c r="AD81" s="58" t="s">
        <v>112</v>
      </c>
    </row>
    <row r="82" spans="29:30" hidden="1" x14ac:dyDescent="0.2">
      <c r="AC82" s="58" t="s">
        <v>111</v>
      </c>
      <c r="AD82" s="58" t="s">
        <v>110</v>
      </c>
    </row>
    <row r="83" spans="29:30" hidden="1" x14ac:dyDescent="0.2">
      <c r="AC83" s="58" t="s">
        <v>109</v>
      </c>
      <c r="AD83" s="58" t="s">
        <v>108</v>
      </c>
    </row>
    <row r="84" spans="29:30" hidden="1" x14ac:dyDescent="0.2">
      <c r="AC84" s="58" t="s">
        <v>107</v>
      </c>
      <c r="AD84" s="58" t="s">
        <v>106</v>
      </c>
    </row>
    <row r="85" spans="29:30" hidden="1" x14ac:dyDescent="0.2">
      <c r="AC85" s="58" t="s">
        <v>105</v>
      </c>
      <c r="AD85" s="58" t="s">
        <v>104</v>
      </c>
    </row>
    <row r="86" spans="29:30" hidden="1" x14ac:dyDescent="0.2">
      <c r="AC86" s="58" t="s">
        <v>103</v>
      </c>
      <c r="AD86" s="58" t="s">
        <v>102</v>
      </c>
    </row>
    <row r="87" spans="29:30" hidden="1" x14ac:dyDescent="0.2">
      <c r="AC87" s="58" t="s">
        <v>101</v>
      </c>
      <c r="AD87" s="58" t="s">
        <v>100</v>
      </c>
    </row>
    <row r="88" spans="29:30" hidden="1" x14ac:dyDescent="0.2">
      <c r="AC88" s="57" t="s">
        <v>99</v>
      </c>
      <c r="AD88" s="57" t="s">
        <v>98</v>
      </c>
    </row>
    <row r="89" spans="29:30" hidden="1" x14ac:dyDescent="0.2">
      <c r="AC89" s="57" t="s">
        <v>97</v>
      </c>
      <c r="AD89" s="57" t="s">
        <v>96</v>
      </c>
    </row>
    <row r="90" spans="29:30" hidden="1" x14ac:dyDescent="0.2">
      <c r="AC90" s="57" t="s">
        <v>95</v>
      </c>
      <c r="AD90" s="57" t="s">
        <v>94</v>
      </c>
    </row>
    <row r="91" spans="29:30" hidden="1" x14ac:dyDescent="0.2">
      <c r="AC91" s="57" t="s">
        <v>93</v>
      </c>
      <c r="AD91" s="57" t="s">
        <v>92</v>
      </c>
    </row>
    <row r="92" spans="29:30" hidden="1" x14ac:dyDescent="0.2">
      <c r="AC92" s="57" t="s">
        <v>91</v>
      </c>
      <c r="AD92" s="57" t="s">
        <v>90</v>
      </c>
    </row>
    <row r="93" spans="29:30" hidden="1" x14ac:dyDescent="0.2">
      <c r="AC93" s="57" t="s">
        <v>89</v>
      </c>
      <c r="AD93" s="57" t="s">
        <v>88</v>
      </c>
    </row>
    <row r="94" spans="29:30" hidden="1" x14ac:dyDescent="0.2">
      <c r="AC94" s="57" t="s">
        <v>87</v>
      </c>
      <c r="AD94" s="57" t="s">
        <v>86</v>
      </c>
    </row>
    <row r="95" spans="29:30" hidden="1" x14ac:dyDescent="0.2">
      <c r="AC95" s="57" t="s">
        <v>31</v>
      </c>
      <c r="AD95" s="57" t="s">
        <v>85</v>
      </c>
    </row>
    <row r="96" spans="29:30" hidden="1" x14ac:dyDescent="0.2">
      <c r="AC96" s="57" t="s">
        <v>84</v>
      </c>
      <c r="AD96" s="57" t="s">
        <v>83</v>
      </c>
    </row>
    <row r="97" spans="29:30" hidden="1" x14ac:dyDescent="0.2">
      <c r="AC97" s="57" t="s">
        <v>82</v>
      </c>
      <c r="AD97" s="57" t="s">
        <v>81</v>
      </c>
    </row>
    <row r="98" spans="29:30" hidden="1" x14ac:dyDescent="0.2">
      <c r="AC98" s="57" t="s">
        <v>80</v>
      </c>
      <c r="AD98" s="57" t="s">
        <v>79</v>
      </c>
    </row>
    <row r="99" spans="29:30" hidden="1" x14ac:dyDescent="0.2">
      <c r="AC99" s="57" t="s">
        <v>78</v>
      </c>
      <c r="AD99" s="57" t="s">
        <v>77</v>
      </c>
    </row>
    <row r="100" spans="29:30" hidden="1" x14ac:dyDescent="0.2">
      <c r="AC100" s="57" t="s">
        <v>76</v>
      </c>
      <c r="AD100" s="57" t="s">
        <v>75</v>
      </c>
    </row>
    <row r="101" spans="29:30" hidden="1" x14ac:dyDescent="0.2">
      <c r="AC101" s="57" t="s">
        <v>74</v>
      </c>
      <c r="AD101" s="57" t="s">
        <v>73</v>
      </c>
    </row>
    <row r="102" spans="29:30" hidden="1" x14ac:dyDescent="0.2">
      <c r="AC102" s="57" t="s">
        <v>72</v>
      </c>
      <c r="AD102" s="57" t="s">
        <v>71</v>
      </c>
    </row>
    <row r="103" spans="29:30" hidden="1" x14ac:dyDescent="0.2">
      <c r="AC103" s="57" t="s">
        <v>70</v>
      </c>
      <c r="AD103" s="57" t="s">
        <v>69</v>
      </c>
    </row>
    <row r="104" spans="29:30" hidden="1" x14ac:dyDescent="0.2">
      <c r="AC104" s="57" t="s">
        <v>68</v>
      </c>
      <c r="AD104" s="57" t="s">
        <v>67</v>
      </c>
    </row>
    <row r="105" spans="29:30" hidden="1" x14ac:dyDescent="0.2">
      <c r="AC105" s="57" t="s">
        <v>66</v>
      </c>
      <c r="AD105" s="57" t="s">
        <v>65</v>
      </c>
    </row>
    <row r="106" spans="29:30" hidden="1" x14ac:dyDescent="0.2">
      <c r="AC106" s="57" t="s">
        <v>64</v>
      </c>
      <c r="AD106" s="57" t="s">
        <v>63</v>
      </c>
    </row>
    <row r="107" spans="29:30" hidden="1" x14ac:dyDescent="0.2">
      <c r="AC107" s="57" t="s">
        <v>62</v>
      </c>
      <c r="AD107" s="57" t="s">
        <v>61</v>
      </c>
    </row>
    <row r="108" spans="29:30" hidden="1" x14ac:dyDescent="0.2">
      <c r="AC108" s="57" t="s">
        <v>60</v>
      </c>
      <c r="AD108" s="57" t="s">
        <v>59</v>
      </c>
    </row>
    <row r="109" spans="29:30" hidden="1" x14ac:dyDescent="0.2">
      <c r="AC109" s="57" t="s">
        <v>58</v>
      </c>
      <c r="AD109" s="57" t="s">
        <v>57</v>
      </c>
    </row>
    <row r="110" spans="29:30" hidden="1" x14ac:dyDescent="0.2">
      <c r="AC110" s="57" t="s">
        <v>56</v>
      </c>
      <c r="AD110" s="57" t="s">
        <v>44</v>
      </c>
    </row>
    <row r="111" spans="29:30" hidden="1" x14ac:dyDescent="0.2">
      <c r="AC111" s="57" t="s">
        <v>55</v>
      </c>
      <c r="AD111" s="57" t="s">
        <v>54</v>
      </c>
    </row>
    <row r="112" spans="29:30" hidden="1" x14ac:dyDescent="0.2">
      <c r="AC112" s="57" t="s">
        <v>53</v>
      </c>
      <c r="AD112" s="57" t="s">
        <v>52</v>
      </c>
    </row>
    <row r="113" spans="2:30" hidden="1" x14ac:dyDescent="0.2">
      <c r="AC113" s="57" t="s">
        <v>51</v>
      </c>
      <c r="AD113" s="57" t="s">
        <v>50</v>
      </c>
    </row>
    <row r="114" spans="2:30" hidden="1" x14ac:dyDescent="0.2">
      <c r="AC114" s="57" t="s">
        <v>49</v>
      </c>
      <c r="AD114" s="57" t="s">
        <v>48</v>
      </c>
    </row>
    <row r="115" spans="2:30" hidden="1" x14ac:dyDescent="0.2">
      <c r="AC115" s="57" t="s">
        <v>47</v>
      </c>
      <c r="AD115" s="57" t="s">
        <v>46</v>
      </c>
    </row>
    <row r="116" spans="2:30" hidden="1" x14ac:dyDescent="0.2">
      <c r="AC116" s="57" t="s">
        <v>45</v>
      </c>
      <c r="AD116" s="57" t="s">
        <v>44</v>
      </c>
    </row>
    <row r="117" spans="2:30" hidden="1" x14ac:dyDescent="0.2">
      <c r="AC117" s="57" t="s">
        <v>43</v>
      </c>
      <c r="AD117" s="57" t="s">
        <v>42</v>
      </c>
    </row>
    <row r="118" spans="2:30" hidden="1" x14ac:dyDescent="0.2">
      <c r="AC118" s="57" t="s">
        <v>41</v>
      </c>
      <c r="AD118" s="57" t="s">
        <v>40</v>
      </c>
    </row>
    <row r="119" spans="2:30" hidden="1" x14ac:dyDescent="0.2">
      <c r="AC119" s="57" t="s">
        <v>39</v>
      </c>
      <c r="AD119" s="57" t="s">
        <v>38</v>
      </c>
    </row>
    <row r="120" spans="2:30" hidden="1" x14ac:dyDescent="0.2">
      <c r="AC120" s="57" t="s">
        <v>37</v>
      </c>
      <c r="AD120" s="57" t="s">
        <v>36</v>
      </c>
    </row>
    <row r="121" spans="2:30" hidden="1" x14ac:dyDescent="0.2">
      <c r="AC121" s="57" t="s">
        <v>35</v>
      </c>
      <c r="AD121" s="57" t="s">
        <v>34</v>
      </c>
    </row>
    <row r="122" spans="2:30" hidden="1" x14ac:dyDescent="0.2">
      <c r="AC122" s="57" t="s">
        <v>33</v>
      </c>
      <c r="AD122" s="57" t="s">
        <v>32</v>
      </c>
    </row>
    <row r="123" spans="2:30" hidden="1" x14ac:dyDescent="0.2">
      <c r="AC123" s="57" t="s">
        <v>290</v>
      </c>
      <c r="AD123" s="57" t="s">
        <v>291</v>
      </c>
    </row>
    <row r="124" spans="2:30" hidden="1" x14ac:dyDescent="0.2"/>
    <row r="125" spans="2:30" hidden="1" x14ac:dyDescent="0.2"/>
    <row r="126" spans="2:30" x14ac:dyDescent="0.2">
      <c r="B126" s="4"/>
    </row>
    <row r="128" spans="2:30" ht="20.25" x14ac:dyDescent="0.3">
      <c r="B128" s="6"/>
    </row>
    <row r="129" spans="1:25" x14ac:dyDescent="0.2">
      <c r="B129" s="7"/>
    </row>
    <row r="130" spans="1:25" ht="15" thickBot="1" x14ac:dyDescent="0.25"/>
    <row r="131" spans="1:25" x14ac:dyDescent="0.2">
      <c r="A131" s="8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10"/>
    </row>
    <row r="132" spans="1:25" ht="23.25" x14ac:dyDescent="0.35">
      <c r="A132" s="11"/>
      <c r="B132" s="60" t="s">
        <v>8</v>
      </c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2"/>
      <c r="O132" s="12"/>
    </row>
    <row r="133" spans="1:25" ht="15" thickBot="1" x14ac:dyDescent="0.25">
      <c r="A133" s="11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12"/>
    </row>
    <row r="134" spans="1:25" ht="15" x14ac:dyDescent="0.2">
      <c r="A134" s="11"/>
      <c r="B134" s="13" t="s">
        <v>1</v>
      </c>
      <c r="C134" s="14" t="s">
        <v>2</v>
      </c>
      <c r="D134" s="98"/>
      <c r="E134" s="98"/>
      <c r="F134" s="99"/>
      <c r="G134" s="7"/>
      <c r="H134" s="100" t="s">
        <v>9</v>
      </c>
      <c r="I134" s="103"/>
      <c r="K134" s="7"/>
      <c r="L134" s="13" t="s">
        <v>10</v>
      </c>
      <c r="M134" s="98"/>
      <c r="N134" s="99"/>
      <c r="O134" s="12"/>
      <c r="Q134" s="63" t="s">
        <v>292</v>
      </c>
      <c r="R134" s="64"/>
      <c r="S134" s="64"/>
      <c r="T134" s="64"/>
      <c r="U134" s="64"/>
      <c r="V134" s="64"/>
      <c r="W134" s="64"/>
      <c r="X134" s="64"/>
      <c r="Y134" s="65"/>
    </row>
    <row r="135" spans="1:25" ht="15" x14ac:dyDescent="0.2">
      <c r="A135" s="11"/>
      <c r="B135" s="15"/>
      <c r="C135" s="66" t="s">
        <v>30</v>
      </c>
      <c r="D135" s="106"/>
      <c r="E135" s="106"/>
      <c r="F135" s="107"/>
      <c r="G135" s="7"/>
      <c r="H135" s="101"/>
      <c r="I135" s="104"/>
      <c r="K135" s="7"/>
      <c r="L135" s="17" t="s">
        <v>11</v>
      </c>
      <c r="M135" s="108"/>
      <c r="N135" s="109"/>
      <c r="O135" s="12"/>
      <c r="Q135" s="67"/>
      <c r="R135" s="68"/>
      <c r="S135" s="68"/>
      <c r="T135" s="68"/>
      <c r="U135" s="68"/>
      <c r="V135" s="68"/>
      <c r="W135" s="68"/>
      <c r="X135" s="68"/>
      <c r="Y135" s="69"/>
    </row>
    <row r="136" spans="1:25" ht="15" x14ac:dyDescent="0.2">
      <c r="A136" s="11"/>
      <c r="B136" s="15"/>
      <c r="C136" s="16" t="s">
        <v>3</v>
      </c>
      <c r="D136" s="106"/>
      <c r="E136" s="106"/>
      <c r="F136" s="107"/>
      <c r="G136" s="7"/>
      <c r="H136" s="101"/>
      <c r="I136" s="104"/>
      <c r="K136" s="7"/>
      <c r="L136" s="17" t="s">
        <v>12</v>
      </c>
      <c r="M136" s="108"/>
      <c r="N136" s="109"/>
      <c r="O136" s="12"/>
      <c r="Q136" s="67" t="s">
        <v>13</v>
      </c>
      <c r="R136" s="68"/>
      <c r="S136" s="68"/>
      <c r="T136" s="68"/>
      <c r="U136" s="68"/>
      <c r="V136" s="68"/>
      <c r="W136" s="68"/>
      <c r="X136" s="68"/>
      <c r="Y136" s="69"/>
    </row>
    <row r="137" spans="1:25" ht="15.75" thickBot="1" x14ac:dyDescent="0.25">
      <c r="A137" s="11"/>
      <c r="B137" s="18"/>
      <c r="C137" s="19" t="s">
        <v>4</v>
      </c>
      <c r="D137" s="110"/>
      <c r="E137" s="110"/>
      <c r="F137" s="111"/>
      <c r="G137" s="7"/>
      <c r="H137" s="102"/>
      <c r="I137" s="105"/>
      <c r="K137" s="7"/>
      <c r="L137" s="18"/>
      <c r="M137" s="110"/>
      <c r="N137" s="111"/>
      <c r="O137" s="12"/>
      <c r="Q137" s="70"/>
      <c r="R137" s="71"/>
      <c r="S137" s="71"/>
      <c r="T137" s="71"/>
      <c r="U137" s="71"/>
      <c r="V137" s="71"/>
      <c r="W137" s="71"/>
      <c r="X137" s="71"/>
      <c r="Y137" s="72"/>
    </row>
    <row r="138" spans="1:25" x14ac:dyDescent="0.2">
      <c r="A138" s="20"/>
      <c r="O138" s="21"/>
      <c r="Q138" s="22"/>
      <c r="R138" s="22"/>
      <c r="S138" s="22"/>
      <c r="T138" s="22"/>
      <c r="U138" s="22"/>
      <c r="V138" s="22"/>
    </row>
    <row r="139" spans="1:25" x14ac:dyDescent="0.2">
      <c r="A139" s="20"/>
      <c r="B139" s="88" t="s">
        <v>293</v>
      </c>
      <c r="C139" s="23"/>
      <c r="D139" s="90"/>
      <c r="E139" s="90"/>
      <c r="F139" s="91"/>
      <c r="O139" s="21"/>
      <c r="T139" s="24" t="s">
        <v>14</v>
      </c>
    </row>
    <row r="140" spans="1:25" x14ac:dyDescent="0.2">
      <c r="A140" s="20"/>
      <c r="B140" s="89"/>
      <c r="C140" s="25"/>
      <c r="D140" s="92"/>
      <c r="E140" s="92"/>
      <c r="F140" s="93"/>
      <c r="O140" s="21"/>
      <c r="T140" s="26" t="str">
        <f>IF(SUM(W143:W155)=G156,"YES","NO")</f>
        <v>YES</v>
      </c>
    </row>
    <row r="141" spans="1:25" x14ac:dyDescent="0.2">
      <c r="A141" s="20"/>
      <c r="O141" s="21"/>
      <c r="Q141" s="73" t="s">
        <v>294</v>
      </c>
      <c r="V141" s="5" t="str">
        <f>E142</f>
        <v>Buy C'cy</v>
      </c>
    </row>
    <row r="142" spans="1:25" ht="42.75" x14ac:dyDescent="0.2">
      <c r="A142" s="20"/>
      <c r="B142" s="94" t="s">
        <v>295</v>
      </c>
      <c r="C142" s="95"/>
      <c r="D142" s="83" t="s">
        <v>15</v>
      </c>
      <c r="E142" s="84" t="s">
        <v>16</v>
      </c>
      <c r="F142" s="84" t="s">
        <v>17</v>
      </c>
      <c r="G142" s="85" t="s">
        <v>18</v>
      </c>
      <c r="H142" s="83" t="s">
        <v>19</v>
      </c>
      <c r="I142" s="74" t="s">
        <v>20</v>
      </c>
      <c r="J142" s="75" t="s">
        <v>21</v>
      </c>
      <c r="L142" s="76" t="s">
        <v>22</v>
      </c>
      <c r="M142" s="75" t="s">
        <v>23</v>
      </c>
      <c r="O142" s="21"/>
      <c r="Q142" s="77" t="s">
        <v>296</v>
      </c>
      <c r="R142" s="78" t="s">
        <v>297</v>
      </c>
      <c r="S142" s="78" t="s">
        <v>298</v>
      </c>
      <c r="T142" s="78" t="s">
        <v>299</v>
      </c>
      <c r="U142" s="78" t="s">
        <v>300</v>
      </c>
      <c r="V142" s="78" t="s">
        <v>301</v>
      </c>
      <c r="W142" s="78" t="s">
        <v>302</v>
      </c>
      <c r="X142" s="78" t="s">
        <v>303</v>
      </c>
      <c r="Y142" s="79" t="s">
        <v>304</v>
      </c>
    </row>
    <row r="143" spans="1:25" x14ac:dyDescent="0.2">
      <c r="A143" s="20"/>
      <c r="B143" s="96" t="s">
        <v>306</v>
      </c>
      <c r="C143" s="97"/>
      <c r="D143" s="27">
        <v>45778</v>
      </c>
      <c r="E143" s="28" t="s">
        <v>24</v>
      </c>
      <c r="F143" s="29" t="s">
        <v>25</v>
      </c>
      <c r="G143" s="30">
        <v>0</v>
      </c>
      <c r="H143" s="31">
        <v>0</v>
      </c>
      <c r="I143" s="31"/>
      <c r="J143" s="32">
        <f>G143-H143-I143</f>
        <v>0</v>
      </c>
      <c r="L143" s="33">
        <f>H143+I143</f>
        <v>0</v>
      </c>
      <c r="M143" s="34" t="str">
        <f t="shared" ref="M143:M150" si="0">IF(ISERR(L143/G143),"",L143/G143)</f>
        <v/>
      </c>
      <c r="O143" s="21"/>
      <c r="Q143" s="80" t="e">
        <f t="shared" ref="Q143:Q154" si="1">VLOOKUP(S143, SeasonRef, 2,0)</f>
        <v>#N/A</v>
      </c>
      <c r="R143" s="35" t="e">
        <f t="shared" ref="R143:R154" si="2">VLOOKUP(S143, SeasonRef, 3,0)</f>
        <v>#N/A</v>
      </c>
      <c r="S143" s="36">
        <f t="shared" ref="S143:S155" si="3">$I$134</f>
        <v>0</v>
      </c>
      <c r="T143" s="37">
        <f t="shared" ref="T143:T155" si="4">$D$135</f>
        <v>0</v>
      </c>
      <c r="U143" t="s">
        <v>305</v>
      </c>
      <c r="V143" s="36" t="str">
        <f>' FX FC_AED'!E143</f>
        <v>AED</v>
      </c>
      <c r="W143" s="81">
        <f>G143</f>
        <v>0</v>
      </c>
      <c r="X143" s="82">
        <f>D143</f>
        <v>45778</v>
      </c>
      <c r="Y143" s="38"/>
    </row>
    <row r="144" spans="1:25" x14ac:dyDescent="0.2">
      <c r="A144" s="20"/>
      <c r="B144" s="96" t="s">
        <v>306</v>
      </c>
      <c r="C144" s="97"/>
      <c r="D144" s="27">
        <v>45809</v>
      </c>
      <c r="E144" s="28" t="s">
        <v>24</v>
      </c>
      <c r="F144" s="29" t="s">
        <v>25</v>
      </c>
      <c r="G144" s="30">
        <v>2800000</v>
      </c>
      <c r="H144" s="31">
        <v>2800000</v>
      </c>
      <c r="I144" s="31"/>
      <c r="J144" s="32">
        <f t="shared" ref="J144:J156" si="5">G144-H144-I144</f>
        <v>0</v>
      </c>
      <c r="L144" s="32">
        <f t="shared" ref="L144:L154" si="6">H144+I144</f>
        <v>2800000</v>
      </c>
      <c r="M144" s="34">
        <f t="shared" si="0"/>
        <v>1</v>
      </c>
      <c r="O144" s="21"/>
      <c r="Q144" s="80" t="e">
        <f t="shared" si="1"/>
        <v>#N/A</v>
      </c>
      <c r="R144" s="35" t="e">
        <f t="shared" si="2"/>
        <v>#N/A</v>
      </c>
      <c r="S144" s="36">
        <f t="shared" si="3"/>
        <v>0</v>
      </c>
      <c r="T144" s="37">
        <f t="shared" si="4"/>
        <v>0</v>
      </c>
      <c r="U144" t="s">
        <v>305</v>
      </c>
      <c r="V144" s="36" t="str">
        <f>' FX FC_AED'!E144</f>
        <v>AED</v>
      </c>
      <c r="W144" s="81">
        <f t="shared" ref="W144:W155" si="7">G144</f>
        <v>2800000</v>
      </c>
      <c r="X144" s="82">
        <f t="shared" ref="X144:X155" si="8">D144</f>
        <v>45809</v>
      </c>
      <c r="Y144" s="38"/>
    </row>
    <row r="145" spans="1:25" x14ac:dyDescent="0.2">
      <c r="A145" s="20"/>
      <c r="B145" s="96" t="s">
        <v>306</v>
      </c>
      <c r="C145" s="97"/>
      <c r="D145" s="27">
        <v>45839</v>
      </c>
      <c r="E145" s="28" t="s">
        <v>24</v>
      </c>
      <c r="F145" s="29" t="s">
        <v>25</v>
      </c>
      <c r="G145" s="30">
        <v>3960000</v>
      </c>
      <c r="H145" s="31">
        <v>3960000</v>
      </c>
      <c r="I145" s="31"/>
      <c r="J145" s="32">
        <f t="shared" si="5"/>
        <v>0</v>
      </c>
      <c r="L145" s="32">
        <f t="shared" si="6"/>
        <v>3960000</v>
      </c>
      <c r="M145" s="34">
        <f t="shared" si="0"/>
        <v>1</v>
      </c>
      <c r="O145" s="21"/>
      <c r="Q145" s="80" t="e">
        <f t="shared" si="1"/>
        <v>#N/A</v>
      </c>
      <c r="R145" s="35" t="e">
        <f t="shared" si="2"/>
        <v>#N/A</v>
      </c>
      <c r="S145" s="36">
        <f t="shared" si="3"/>
        <v>0</v>
      </c>
      <c r="T145" s="37">
        <f t="shared" si="4"/>
        <v>0</v>
      </c>
      <c r="U145" t="s">
        <v>305</v>
      </c>
      <c r="V145" s="36" t="str">
        <f>' FX FC_AED'!E145</f>
        <v>AED</v>
      </c>
      <c r="W145" s="81">
        <f t="shared" si="7"/>
        <v>3960000</v>
      </c>
      <c r="X145" s="82">
        <f t="shared" si="8"/>
        <v>45839</v>
      </c>
      <c r="Y145" s="38"/>
    </row>
    <row r="146" spans="1:25" x14ac:dyDescent="0.2">
      <c r="A146" s="20"/>
      <c r="B146" s="96" t="s">
        <v>306</v>
      </c>
      <c r="C146" s="97"/>
      <c r="D146" s="27">
        <v>45870</v>
      </c>
      <c r="E146" s="28" t="s">
        <v>24</v>
      </c>
      <c r="F146" s="29" t="s">
        <v>25</v>
      </c>
      <c r="G146" s="30">
        <v>1730000</v>
      </c>
      <c r="H146" s="31">
        <v>1730000</v>
      </c>
      <c r="I146" s="31"/>
      <c r="J146" s="32">
        <f t="shared" si="5"/>
        <v>0</v>
      </c>
      <c r="L146" s="32">
        <f t="shared" si="6"/>
        <v>1730000</v>
      </c>
      <c r="M146" s="34">
        <f t="shared" si="0"/>
        <v>1</v>
      </c>
      <c r="O146" s="21"/>
      <c r="Q146" s="80" t="e">
        <f>VLOOKUP(S146, SeasonRef, 2,0)</f>
        <v>#N/A</v>
      </c>
      <c r="R146" s="35" t="e">
        <f t="shared" si="2"/>
        <v>#N/A</v>
      </c>
      <c r="S146" s="36">
        <f t="shared" si="3"/>
        <v>0</v>
      </c>
      <c r="T146" s="37">
        <f t="shared" si="4"/>
        <v>0</v>
      </c>
      <c r="U146" t="s">
        <v>305</v>
      </c>
      <c r="V146" s="36" t="str">
        <f>' FX FC_AED'!E146</f>
        <v>AED</v>
      </c>
      <c r="W146" s="81">
        <f t="shared" si="7"/>
        <v>1730000</v>
      </c>
      <c r="X146" s="82">
        <f t="shared" si="8"/>
        <v>45870</v>
      </c>
      <c r="Y146" s="38"/>
    </row>
    <row r="147" spans="1:25" x14ac:dyDescent="0.2">
      <c r="A147" s="20"/>
      <c r="B147" s="96" t="s">
        <v>306</v>
      </c>
      <c r="C147" s="97"/>
      <c r="D147" s="27">
        <v>45901</v>
      </c>
      <c r="E147" s="28" t="s">
        <v>24</v>
      </c>
      <c r="F147" s="29" t="s">
        <v>25</v>
      </c>
      <c r="G147" s="30">
        <v>2290000</v>
      </c>
      <c r="H147" s="31">
        <v>2290000</v>
      </c>
      <c r="I147" s="31"/>
      <c r="J147" s="32">
        <f t="shared" si="5"/>
        <v>0</v>
      </c>
      <c r="L147" s="32">
        <f t="shared" si="6"/>
        <v>2290000</v>
      </c>
      <c r="M147" s="34">
        <f t="shared" si="0"/>
        <v>1</v>
      </c>
      <c r="O147" s="21"/>
      <c r="Q147" s="80" t="e">
        <f t="shared" si="1"/>
        <v>#N/A</v>
      </c>
      <c r="R147" s="35" t="e">
        <f t="shared" si="2"/>
        <v>#N/A</v>
      </c>
      <c r="S147" s="36">
        <f t="shared" si="3"/>
        <v>0</v>
      </c>
      <c r="T147" s="37">
        <f t="shared" si="4"/>
        <v>0</v>
      </c>
      <c r="U147" t="s">
        <v>305</v>
      </c>
      <c r="V147" s="36" t="str">
        <f>' FX FC_AED'!E147</f>
        <v>AED</v>
      </c>
      <c r="W147" s="81">
        <f t="shared" si="7"/>
        <v>2290000</v>
      </c>
      <c r="X147" s="82">
        <f t="shared" si="8"/>
        <v>45901</v>
      </c>
      <c r="Y147" s="38"/>
    </row>
    <row r="148" spans="1:25" x14ac:dyDescent="0.2">
      <c r="A148" s="20"/>
      <c r="B148" s="96" t="s">
        <v>306</v>
      </c>
      <c r="C148" s="97"/>
      <c r="D148" s="27">
        <v>45931</v>
      </c>
      <c r="E148" s="28" t="s">
        <v>24</v>
      </c>
      <c r="F148" s="29" t="s">
        <v>25</v>
      </c>
      <c r="G148" s="30">
        <v>3130000</v>
      </c>
      <c r="H148" s="31">
        <v>3130000</v>
      </c>
      <c r="I148" s="31"/>
      <c r="J148" s="32">
        <f>G148-H148-I148</f>
        <v>0</v>
      </c>
      <c r="L148" s="32">
        <f>H148+I148</f>
        <v>3130000</v>
      </c>
      <c r="M148" s="34">
        <f t="shared" si="0"/>
        <v>1</v>
      </c>
      <c r="O148" s="21"/>
      <c r="Q148" s="80" t="e">
        <f t="shared" si="1"/>
        <v>#N/A</v>
      </c>
      <c r="R148" s="35" t="e">
        <f t="shared" si="2"/>
        <v>#N/A</v>
      </c>
      <c r="S148" s="36">
        <f t="shared" si="3"/>
        <v>0</v>
      </c>
      <c r="T148" s="37">
        <f t="shared" si="4"/>
        <v>0</v>
      </c>
      <c r="U148" t="s">
        <v>305</v>
      </c>
      <c r="V148" s="36" t="str">
        <f>' FX FC_AED'!E148</f>
        <v>AED</v>
      </c>
      <c r="W148" s="81">
        <f t="shared" si="7"/>
        <v>3130000</v>
      </c>
      <c r="X148" s="82">
        <f t="shared" si="8"/>
        <v>45931</v>
      </c>
      <c r="Y148" s="38"/>
    </row>
    <row r="149" spans="1:25" x14ac:dyDescent="0.2">
      <c r="A149" s="20"/>
      <c r="B149" s="96" t="s">
        <v>306</v>
      </c>
      <c r="C149" s="97"/>
      <c r="D149" s="27">
        <v>45962</v>
      </c>
      <c r="E149" s="28" t="s">
        <v>24</v>
      </c>
      <c r="F149" s="29" t="s">
        <v>25</v>
      </c>
      <c r="G149" s="30">
        <v>9560000</v>
      </c>
      <c r="H149" s="31">
        <v>4330000</v>
      </c>
      <c r="I149" s="31"/>
      <c r="J149" s="32">
        <f t="shared" si="5"/>
        <v>5230000</v>
      </c>
      <c r="L149" s="32">
        <f t="shared" si="6"/>
        <v>4330000</v>
      </c>
      <c r="M149" s="34">
        <f t="shared" si="0"/>
        <v>0.45292887029288703</v>
      </c>
      <c r="O149" s="21"/>
      <c r="Q149" s="80" t="e">
        <f t="shared" si="1"/>
        <v>#N/A</v>
      </c>
      <c r="R149" s="35" t="e">
        <f t="shared" si="2"/>
        <v>#N/A</v>
      </c>
      <c r="S149" s="36">
        <f t="shared" si="3"/>
        <v>0</v>
      </c>
      <c r="T149" s="37">
        <f t="shared" si="4"/>
        <v>0</v>
      </c>
      <c r="U149" t="s">
        <v>305</v>
      </c>
      <c r="V149" s="36" t="str">
        <f>' FX FC_AED'!E149</f>
        <v>AED</v>
      </c>
      <c r="W149" s="81">
        <f t="shared" si="7"/>
        <v>9560000</v>
      </c>
      <c r="X149" s="82">
        <f t="shared" si="8"/>
        <v>45962</v>
      </c>
      <c r="Y149" s="38"/>
    </row>
    <row r="150" spans="1:25" x14ac:dyDescent="0.2">
      <c r="A150" s="20"/>
      <c r="B150" s="96" t="s">
        <v>306</v>
      </c>
      <c r="C150" s="97"/>
      <c r="D150" s="27">
        <v>45992</v>
      </c>
      <c r="E150" s="28" t="s">
        <v>24</v>
      </c>
      <c r="F150" s="29" t="s">
        <v>25</v>
      </c>
      <c r="G150" s="30">
        <v>8530000</v>
      </c>
      <c r="H150" s="31">
        <v>0</v>
      </c>
      <c r="I150" s="31"/>
      <c r="J150" s="32">
        <f t="shared" si="5"/>
        <v>8530000</v>
      </c>
      <c r="L150" s="32">
        <f t="shared" si="6"/>
        <v>0</v>
      </c>
      <c r="M150" s="34">
        <f t="shared" si="0"/>
        <v>0</v>
      </c>
      <c r="O150" s="21"/>
      <c r="Q150" s="80" t="e">
        <f t="shared" si="1"/>
        <v>#N/A</v>
      </c>
      <c r="R150" s="35" t="e">
        <f t="shared" si="2"/>
        <v>#N/A</v>
      </c>
      <c r="S150" s="36">
        <f t="shared" si="3"/>
        <v>0</v>
      </c>
      <c r="T150" s="37">
        <f t="shared" si="4"/>
        <v>0</v>
      </c>
      <c r="U150" t="s">
        <v>305</v>
      </c>
      <c r="V150" s="36" t="str">
        <f>' FX FC_AED'!E150</f>
        <v>AED</v>
      </c>
      <c r="W150" s="81">
        <f t="shared" si="7"/>
        <v>8530000</v>
      </c>
      <c r="X150" s="82">
        <f t="shared" si="8"/>
        <v>45992</v>
      </c>
      <c r="Y150" s="38"/>
    </row>
    <row r="151" spans="1:25" x14ac:dyDescent="0.2">
      <c r="A151" s="20"/>
      <c r="B151" s="96" t="s">
        <v>306</v>
      </c>
      <c r="C151" s="97"/>
      <c r="D151" s="27">
        <v>46023</v>
      </c>
      <c r="E151" s="28" t="s">
        <v>24</v>
      </c>
      <c r="F151" s="29" t="s">
        <v>25</v>
      </c>
      <c r="G151" s="30"/>
      <c r="H151" s="31">
        <v>0</v>
      </c>
      <c r="I151" s="31"/>
      <c r="J151" s="32">
        <f t="shared" si="5"/>
        <v>0</v>
      </c>
      <c r="L151" s="32">
        <f t="shared" si="6"/>
        <v>0</v>
      </c>
      <c r="M151" s="34" t="str">
        <f>IF(ISERR(L151/G151),"",L151/G151)</f>
        <v/>
      </c>
      <c r="O151" s="21"/>
      <c r="Q151" s="80" t="e">
        <f t="shared" si="1"/>
        <v>#N/A</v>
      </c>
      <c r="R151" s="35" t="e">
        <f t="shared" si="2"/>
        <v>#N/A</v>
      </c>
      <c r="S151" s="36">
        <f t="shared" si="3"/>
        <v>0</v>
      </c>
      <c r="T151" s="37">
        <f t="shared" si="4"/>
        <v>0</v>
      </c>
      <c r="U151" t="s">
        <v>305</v>
      </c>
      <c r="V151" s="36" t="str">
        <f>' FX FC_AED'!E151</f>
        <v>AED</v>
      </c>
      <c r="W151" s="81">
        <f t="shared" si="7"/>
        <v>0</v>
      </c>
      <c r="X151" s="82">
        <f t="shared" si="8"/>
        <v>46023</v>
      </c>
      <c r="Y151" s="38"/>
    </row>
    <row r="152" spans="1:25" x14ac:dyDescent="0.2">
      <c r="A152" s="20"/>
      <c r="B152" s="96" t="s">
        <v>306</v>
      </c>
      <c r="C152" s="97"/>
      <c r="D152" s="27">
        <v>46054</v>
      </c>
      <c r="E152" s="28" t="s">
        <v>24</v>
      </c>
      <c r="F152" s="29" t="s">
        <v>25</v>
      </c>
      <c r="G152" s="30"/>
      <c r="H152" s="31">
        <v>0</v>
      </c>
      <c r="I152" s="31"/>
      <c r="J152" s="32">
        <f t="shared" si="5"/>
        <v>0</v>
      </c>
      <c r="L152" s="32">
        <f t="shared" si="6"/>
        <v>0</v>
      </c>
      <c r="M152" s="34" t="str">
        <f t="shared" ref="M152:M154" si="9">IF(ISERR(L152/G152),"",L152/G152)</f>
        <v/>
      </c>
      <c r="O152" s="21"/>
      <c r="Q152" s="80" t="e">
        <f t="shared" si="1"/>
        <v>#N/A</v>
      </c>
      <c r="R152" s="35" t="e">
        <f t="shared" si="2"/>
        <v>#N/A</v>
      </c>
      <c r="S152" s="36">
        <f t="shared" si="3"/>
        <v>0</v>
      </c>
      <c r="T152" s="37">
        <f t="shared" si="4"/>
        <v>0</v>
      </c>
      <c r="U152" t="s">
        <v>305</v>
      </c>
      <c r="V152" s="36" t="str">
        <f>' FX FC_AED'!E152</f>
        <v>AED</v>
      </c>
      <c r="W152" s="81">
        <f t="shared" si="7"/>
        <v>0</v>
      </c>
      <c r="X152" s="82">
        <f t="shared" si="8"/>
        <v>46054</v>
      </c>
      <c r="Y152" s="38"/>
    </row>
    <row r="153" spans="1:25" x14ac:dyDescent="0.2">
      <c r="A153" s="20"/>
      <c r="B153" s="96" t="s">
        <v>306</v>
      </c>
      <c r="C153" s="97"/>
      <c r="D153" s="27">
        <v>46082</v>
      </c>
      <c r="E153" s="28" t="s">
        <v>24</v>
      </c>
      <c r="F153" s="29" t="s">
        <v>25</v>
      </c>
      <c r="G153" s="30"/>
      <c r="H153" s="31">
        <v>0</v>
      </c>
      <c r="I153" s="31"/>
      <c r="J153" s="32">
        <f t="shared" si="5"/>
        <v>0</v>
      </c>
      <c r="L153" s="32">
        <f t="shared" si="6"/>
        <v>0</v>
      </c>
      <c r="M153" s="34" t="str">
        <f t="shared" si="9"/>
        <v/>
      </c>
      <c r="O153" s="21"/>
      <c r="Q153" s="80" t="e">
        <f t="shared" si="1"/>
        <v>#N/A</v>
      </c>
      <c r="R153" s="35" t="e">
        <f t="shared" si="2"/>
        <v>#N/A</v>
      </c>
      <c r="S153" s="36">
        <f t="shared" si="3"/>
        <v>0</v>
      </c>
      <c r="T153" s="37">
        <f t="shared" si="4"/>
        <v>0</v>
      </c>
      <c r="U153" t="s">
        <v>305</v>
      </c>
      <c r="V153" s="36" t="str">
        <f>' FX FC_AED'!E153</f>
        <v>AED</v>
      </c>
      <c r="W153" s="81">
        <f t="shared" si="7"/>
        <v>0</v>
      </c>
      <c r="X153" s="82">
        <f t="shared" si="8"/>
        <v>46082</v>
      </c>
      <c r="Y153" s="38"/>
    </row>
    <row r="154" spans="1:25" x14ac:dyDescent="0.2">
      <c r="A154" s="20"/>
      <c r="B154" s="96" t="s">
        <v>306</v>
      </c>
      <c r="C154" s="97"/>
      <c r="D154" s="27">
        <v>46113</v>
      </c>
      <c r="E154" s="28" t="s">
        <v>24</v>
      </c>
      <c r="F154" s="29" t="s">
        <v>25</v>
      </c>
      <c r="G154" s="30"/>
      <c r="H154" s="31">
        <v>0</v>
      </c>
      <c r="I154" s="31"/>
      <c r="J154" s="32">
        <f t="shared" si="5"/>
        <v>0</v>
      </c>
      <c r="L154" s="32">
        <f t="shared" si="6"/>
        <v>0</v>
      </c>
      <c r="M154" s="34" t="str">
        <f t="shared" si="9"/>
        <v/>
      </c>
      <c r="O154" s="21"/>
      <c r="Q154" s="80" t="e">
        <f t="shared" si="1"/>
        <v>#N/A</v>
      </c>
      <c r="R154" s="35" t="e">
        <f t="shared" si="2"/>
        <v>#N/A</v>
      </c>
      <c r="S154" s="36">
        <f t="shared" si="3"/>
        <v>0</v>
      </c>
      <c r="T154" s="37">
        <f t="shared" si="4"/>
        <v>0</v>
      </c>
      <c r="U154" t="s">
        <v>305</v>
      </c>
      <c r="V154" s="36" t="str">
        <f>' FX FC_AED'!E154</f>
        <v>AED</v>
      </c>
      <c r="W154" s="81">
        <f t="shared" si="7"/>
        <v>0</v>
      </c>
      <c r="X154" s="82">
        <f t="shared" si="8"/>
        <v>46113</v>
      </c>
      <c r="Y154" s="38"/>
    </row>
    <row r="155" spans="1:25" x14ac:dyDescent="0.2">
      <c r="A155" s="20"/>
      <c r="B155" s="96" t="s">
        <v>306</v>
      </c>
      <c r="C155" s="97"/>
      <c r="D155" s="27">
        <v>46143</v>
      </c>
      <c r="E155" s="28" t="s">
        <v>24</v>
      </c>
      <c r="F155" s="29" t="s">
        <v>25</v>
      </c>
      <c r="G155" s="30"/>
      <c r="H155" s="31">
        <v>0</v>
      </c>
      <c r="I155" s="31"/>
      <c r="J155" s="32"/>
      <c r="L155" s="32"/>
      <c r="M155" s="34"/>
      <c r="O155" s="21"/>
      <c r="Q155" s="80" t="e">
        <f t="shared" ref="Q155" si="10">VLOOKUP(S155, SeasonRef, 2,0)</f>
        <v>#N/A</v>
      </c>
      <c r="R155" s="35" t="e">
        <f t="shared" ref="R155" si="11">VLOOKUP(S155, SeasonRef, 3,0)</f>
        <v>#N/A</v>
      </c>
      <c r="S155" s="36">
        <f t="shared" si="3"/>
        <v>0</v>
      </c>
      <c r="T155" s="37">
        <f t="shared" si="4"/>
        <v>0</v>
      </c>
      <c r="U155" t="s">
        <v>305</v>
      </c>
      <c r="V155" s="36" t="str">
        <f>' FX FC_AED'!E155</f>
        <v>AED</v>
      </c>
      <c r="W155" s="81">
        <f t="shared" si="7"/>
        <v>0</v>
      </c>
      <c r="X155" s="82">
        <f t="shared" si="8"/>
        <v>46143</v>
      </c>
      <c r="Y155" s="38"/>
    </row>
    <row r="156" spans="1:25" x14ac:dyDescent="0.2">
      <c r="A156" s="20"/>
      <c r="B156" s="86"/>
      <c r="C156" s="87"/>
      <c r="D156" s="39"/>
      <c r="E156" s="40"/>
      <c r="F156" s="40"/>
      <c r="G156" s="41">
        <f>SUM(G143:G155)</f>
        <v>32000000</v>
      </c>
      <c r="H156" s="41">
        <f>SUM(H143:H155)</f>
        <v>18240000</v>
      </c>
      <c r="I156" s="41">
        <f>SUM(I143:I155)</f>
        <v>0</v>
      </c>
      <c r="J156" s="41">
        <f t="shared" si="5"/>
        <v>13760000</v>
      </c>
      <c r="L156" s="41">
        <f>SUM(L143:L155)</f>
        <v>18240000</v>
      </c>
      <c r="M156" s="42">
        <f>L156/G156</f>
        <v>0.56999999999999995</v>
      </c>
      <c r="O156" s="21"/>
      <c r="Q156" s="43"/>
      <c r="R156" s="44"/>
      <c r="S156" s="44"/>
      <c r="T156" s="44"/>
      <c r="U156" s="45"/>
      <c r="V156" s="45"/>
      <c r="W156" s="45"/>
      <c r="X156" s="45"/>
      <c r="Y156" s="46"/>
    </row>
    <row r="157" spans="1:25" x14ac:dyDescent="0.2">
      <c r="A157" s="20"/>
      <c r="B157" s="47"/>
      <c r="C157" s="47"/>
      <c r="D157" s="48"/>
      <c r="E157" s="49"/>
      <c r="F157" s="49"/>
      <c r="G157" s="50"/>
      <c r="H157" s="50"/>
      <c r="I157" s="50"/>
      <c r="J157" s="50"/>
      <c r="L157" s="50"/>
      <c r="M157" s="51"/>
      <c r="O157" s="21"/>
      <c r="Q157" s="47"/>
      <c r="U157" s="49"/>
    </row>
    <row r="158" spans="1:25" ht="18" x14ac:dyDescent="0.25">
      <c r="A158" s="20"/>
      <c r="B158" s="52" t="s">
        <v>26</v>
      </c>
      <c r="C158" s="47"/>
      <c r="D158" s="48"/>
      <c r="E158" s="49"/>
      <c r="F158" s="49"/>
      <c r="G158" s="50"/>
      <c r="H158" s="50"/>
      <c r="I158" s="50"/>
      <c r="J158" s="50"/>
      <c r="L158" s="50"/>
      <c r="M158" s="51"/>
      <c r="O158" s="21"/>
      <c r="Q158" s="47"/>
      <c r="U158" s="49"/>
    </row>
    <row r="159" spans="1:25" ht="15" thickBot="1" x14ac:dyDescent="0.25">
      <c r="A159" s="53"/>
      <c r="B159" s="54"/>
      <c r="C159" s="54"/>
      <c r="D159" s="55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6"/>
    </row>
  </sheetData>
  <sheetProtection formatCells="0" formatColumns="0" formatRows="0" insertColumns="0" insertRows="0" insertHyperlinks="0" deleteColumns="0" deleteRows="0" selectLockedCells="1" sort="0" autoFilter="0" pivotTables="0"/>
  <mergeCells count="27">
    <mergeCell ref="D134:F134"/>
    <mergeCell ref="H134:H137"/>
    <mergeCell ref="I134:I137"/>
    <mergeCell ref="M134:N134"/>
    <mergeCell ref="D135:F135"/>
    <mergeCell ref="M135:N135"/>
    <mergeCell ref="D136:F136"/>
    <mergeCell ref="M136:N136"/>
    <mergeCell ref="D137:F137"/>
    <mergeCell ref="M137:N137"/>
    <mergeCell ref="B151:C151"/>
    <mergeCell ref="B139:B140"/>
    <mergeCell ref="D139:F140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2:C152"/>
    <mergeCell ref="B153:C153"/>
    <mergeCell ref="B154:C154"/>
    <mergeCell ref="B155:C155"/>
    <mergeCell ref="B156:C156"/>
  </mergeCells>
  <phoneticPr fontId="16" type="noConversion"/>
  <conditionalFormatting sqref="M143">
    <cfRule type="expression" dxfId="8" priority="1">
      <formula>$J143&lt;0</formula>
    </cfRule>
  </conditionalFormatting>
  <conditionalFormatting sqref="T140">
    <cfRule type="cellIs" dxfId="7" priority="2" operator="equal">
      <formula>"NO"</formula>
    </cfRule>
    <cfRule type="cellIs" dxfId="6" priority="3" operator="equal">
      <formula>"YES"</formula>
    </cfRule>
  </conditionalFormatting>
  <pageMargins left="0.7" right="0.7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159"/>
  <sheetViews>
    <sheetView showGridLines="0" topLeftCell="A126" zoomScale="80" zoomScaleNormal="80" workbookViewId="0">
      <selection activeCell="B143" sqref="B143:C155"/>
    </sheetView>
  </sheetViews>
  <sheetFormatPr defaultColWidth="9" defaultRowHeight="14.25" x14ac:dyDescent="0.2"/>
  <cols>
    <col min="1" max="1" width="3.125" style="1" customWidth="1"/>
    <col min="2" max="2" width="17.625" style="1" customWidth="1"/>
    <col min="3" max="3" width="11.875" style="1" customWidth="1"/>
    <col min="4" max="4" width="8.875" style="1" customWidth="1"/>
    <col min="5" max="5" width="10.5" style="1" customWidth="1"/>
    <col min="6" max="6" width="10.125" style="1" customWidth="1"/>
    <col min="7" max="7" width="16" style="1" customWidth="1"/>
    <col min="8" max="10" width="14.125" style="1" customWidth="1"/>
    <col min="11" max="11" width="5.5" style="1" customWidth="1"/>
    <col min="12" max="13" width="14" style="1" customWidth="1"/>
    <col min="14" max="14" width="9" style="1"/>
    <col min="15" max="15" width="2.625" style="1" customWidth="1"/>
    <col min="16" max="16" width="4.75" style="1" customWidth="1"/>
    <col min="17" max="17" width="14.125" style="1" customWidth="1"/>
    <col min="18" max="18" width="11.125" style="1" customWidth="1"/>
    <col min="19" max="19" width="9" style="1" customWidth="1"/>
    <col min="20" max="20" width="9.625" style="1" customWidth="1"/>
    <col min="21" max="21" width="9.75" style="1" customWidth="1"/>
    <col min="22" max="22" width="9.125" style="1" customWidth="1"/>
    <col min="23" max="23" width="10.375" style="1" customWidth="1"/>
    <col min="24" max="24" width="7.75" style="1" customWidth="1"/>
    <col min="25" max="28" width="9" style="1"/>
    <col min="29" max="29" width="41.125" style="1" bestFit="1" customWidth="1"/>
    <col min="30" max="30" width="17.125" style="1" bestFit="1" customWidth="1"/>
    <col min="31" max="16384" width="9" style="1"/>
  </cols>
  <sheetData>
    <row r="1" spans="27:34" hidden="1" x14ac:dyDescent="0.2">
      <c r="AA1" s="2" t="s">
        <v>5</v>
      </c>
      <c r="AB1"/>
      <c r="AC1" s="2" t="s">
        <v>265</v>
      </c>
      <c r="AD1" s="2" t="s">
        <v>264</v>
      </c>
      <c r="AF1" t="s">
        <v>266</v>
      </c>
      <c r="AG1" t="s">
        <v>267</v>
      </c>
      <c r="AH1" t="s">
        <v>268</v>
      </c>
    </row>
    <row r="2" spans="27:34" hidden="1" x14ac:dyDescent="0.2">
      <c r="AA2" s="3" t="s">
        <v>261</v>
      </c>
      <c r="AB2"/>
      <c r="AC2" t="s">
        <v>263</v>
      </c>
      <c r="AD2" s="1" t="s">
        <v>262</v>
      </c>
      <c r="AF2" t="s">
        <v>261</v>
      </c>
      <c r="AG2" t="s">
        <v>269</v>
      </c>
      <c r="AH2" t="s">
        <v>270</v>
      </c>
    </row>
    <row r="3" spans="27:34" hidden="1" x14ac:dyDescent="0.2">
      <c r="AA3" s="3" t="s">
        <v>6</v>
      </c>
      <c r="AB3"/>
      <c r="AC3" t="s">
        <v>271</v>
      </c>
      <c r="AD3" s="1" t="s">
        <v>272</v>
      </c>
      <c r="AF3" t="s">
        <v>6</v>
      </c>
      <c r="AG3" t="s">
        <v>269</v>
      </c>
      <c r="AH3" t="s">
        <v>273</v>
      </c>
    </row>
    <row r="4" spans="27:34" hidden="1" x14ac:dyDescent="0.2">
      <c r="AA4" s="3" t="s">
        <v>257</v>
      </c>
      <c r="AB4"/>
      <c r="AC4" t="s">
        <v>274</v>
      </c>
      <c r="AD4" s="1" t="s">
        <v>275</v>
      </c>
      <c r="AF4" t="s">
        <v>257</v>
      </c>
      <c r="AG4" t="s">
        <v>269</v>
      </c>
      <c r="AH4" t="s">
        <v>270</v>
      </c>
    </row>
    <row r="5" spans="27:34" hidden="1" x14ac:dyDescent="0.2">
      <c r="AA5" s="3" t="s">
        <v>7</v>
      </c>
      <c r="AB5"/>
      <c r="AC5" t="s">
        <v>276</v>
      </c>
      <c r="AD5" s="1" t="s">
        <v>277</v>
      </c>
      <c r="AF5" t="s">
        <v>7</v>
      </c>
      <c r="AG5" t="s">
        <v>278</v>
      </c>
      <c r="AH5" t="s">
        <v>273</v>
      </c>
    </row>
    <row r="6" spans="27:34" hidden="1" x14ac:dyDescent="0.2">
      <c r="AA6" s="3" t="s">
        <v>29</v>
      </c>
      <c r="AB6"/>
      <c r="AC6" t="s">
        <v>260</v>
      </c>
      <c r="AD6" s="1" t="s">
        <v>259</v>
      </c>
      <c r="AF6" t="s">
        <v>29</v>
      </c>
      <c r="AG6" t="s">
        <v>278</v>
      </c>
      <c r="AH6" t="s">
        <v>270</v>
      </c>
    </row>
    <row r="7" spans="27:34" hidden="1" x14ac:dyDescent="0.2">
      <c r="AA7" s="3" t="s">
        <v>250</v>
      </c>
      <c r="AB7"/>
      <c r="AC7" t="s">
        <v>258</v>
      </c>
      <c r="AD7" s="1" t="s">
        <v>164</v>
      </c>
      <c r="AF7" t="s">
        <v>250</v>
      </c>
      <c r="AG7" t="s">
        <v>279</v>
      </c>
      <c r="AH7" t="s">
        <v>273</v>
      </c>
    </row>
    <row r="8" spans="27:34" hidden="1" x14ac:dyDescent="0.2">
      <c r="AA8" s="3" t="s">
        <v>247</v>
      </c>
      <c r="AB8"/>
      <c r="AC8" t="s">
        <v>256</v>
      </c>
      <c r="AD8" s="1" t="s">
        <v>255</v>
      </c>
      <c r="AF8" t="s">
        <v>247</v>
      </c>
      <c r="AG8" t="s">
        <v>279</v>
      </c>
      <c r="AH8" t="s">
        <v>270</v>
      </c>
    </row>
    <row r="9" spans="27:34" hidden="1" x14ac:dyDescent="0.2">
      <c r="AA9" s="3" t="s">
        <v>280</v>
      </c>
      <c r="AB9"/>
      <c r="AC9" t="s">
        <v>254</v>
      </c>
      <c r="AD9" s="1" t="s">
        <v>253</v>
      </c>
      <c r="AF9" t="s">
        <v>244</v>
      </c>
      <c r="AG9" t="s">
        <v>281</v>
      </c>
      <c r="AH9" t="s">
        <v>273</v>
      </c>
    </row>
    <row r="10" spans="27:34" hidden="1" x14ac:dyDescent="0.2">
      <c r="AA10" s="3" t="s">
        <v>241</v>
      </c>
      <c r="AB10"/>
      <c r="AC10" t="s">
        <v>252</v>
      </c>
      <c r="AD10" s="1" t="s">
        <v>251</v>
      </c>
    </row>
    <row r="11" spans="27:34" hidden="1" x14ac:dyDescent="0.2">
      <c r="AA11" s="3" t="s">
        <v>238</v>
      </c>
      <c r="AB11"/>
      <c r="AC11" t="s">
        <v>249</v>
      </c>
      <c r="AD11" s="1" t="s">
        <v>248</v>
      </c>
    </row>
    <row r="12" spans="27:34" hidden="1" x14ac:dyDescent="0.2">
      <c r="AA12" s="3" t="s">
        <v>235</v>
      </c>
      <c r="AB12"/>
      <c r="AC12" t="s">
        <v>246</v>
      </c>
      <c r="AD12" s="1" t="s">
        <v>245</v>
      </c>
    </row>
    <row r="13" spans="27:34" hidden="1" x14ac:dyDescent="0.2">
      <c r="AA13" s="3" t="s">
        <v>232</v>
      </c>
      <c r="AB13"/>
      <c r="AC13" t="s">
        <v>282</v>
      </c>
      <c r="AD13" s="1" t="s">
        <v>283</v>
      </c>
    </row>
    <row r="14" spans="27:34" hidden="1" x14ac:dyDescent="0.2">
      <c r="AA14" s="3"/>
      <c r="AB14"/>
      <c r="AC14" t="s">
        <v>284</v>
      </c>
      <c r="AD14" s="1" t="s">
        <v>285</v>
      </c>
    </row>
    <row r="15" spans="27:34" hidden="1" x14ac:dyDescent="0.2">
      <c r="AA15" s="3"/>
      <c r="AB15"/>
      <c r="AC15" t="s">
        <v>243</v>
      </c>
      <c r="AD15" s="1" t="s">
        <v>242</v>
      </c>
    </row>
    <row r="16" spans="27:34" hidden="1" x14ac:dyDescent="0.2">
      <c r="AA16" s="3"/>
      <c r="AB16"/>
      <c r="AC16" t="s">
        <v>286</v>
      </c>
      <c r="AD16" s="1" t="s">
        <v>287</v>
      </c>
    </row>
    <row r="17" spans="27:30" hidden="1" x14ac:dyDescent="0.2">
      <c r="AA17" s="3"/>
      <c r="AB17"/>
      <c r="AC17" t="s">
        <v>240</v>
      </c>
      <c r="AD17" s="1" t="s">
        <v>239</v>
      </c>
    </row>
    <row r="18" spans="27:30" hidden="1" x14ac:dyDescent="0.2">
      <c r="AA18" s="3"/>
      <c r="AB18"/>
      <c r="AC18" t="s">
        <v>237</v>
      </c>
      <c r="AD18" s="1" t="s">
        <v>236</v>
      </c>
    </row>
    <row r="19" spans="27:30" hidden="1" x14ac:dyDescent="0.2">
      <c r="AA19" s="3"/>
      <c r="AB19"/>
      <c r="AC19" t="s">
        <v>234</v>
      </c>
      <c r="AD19" s="1" t="s">
        <v>233</v>
      </c>
    </row>
    <row r="20" spans="27:30" hidden="1" x14ac:dyDescent="0.2">
      <c r="AA20" s="3"/>
      <c r="AB20"/>
      <c r="AC20" t="s">
        <v>231</v>
      </c>
      <c r="AD20" s="1" t="s">
        <v>230</v>
      </c>
    </row>
    <row r="21" spans="27:30" hidden="1" x14ac:dyDescent="0.2">
      <c r="AA21" s="3"/>
      <c r="AB21"/>
      <c r="AC21" t="s">
        <v>229</v>
      </c>
      <c r="AD21" s="1" t="s">
        <v>228</v>
      </c>
    </row>
    <row r="22" spans="27:30" hidden="1" x14ac:dyDescent="0.2">
      <c r="AA22" s="3"/>
      <c r="AB22"/>
      <c r="AC22" t="s">
        <v>227</v>
      </c>
      <c r="AD22" s="1" t="s">
        <v>226</v>
      </c>
    </row>
    <row r="23" spans="27:30" hidden="1" x14ac:dyDescent="0.2">
      <c r="AA23" s="3"/>
      <c r="AB23"/>
      <c r="AC23" t="s">
        <v>225</v>
      </c>
      <c r="AD23" s="1" t="s">
        <v>224</v>
      </c>
    </row>
    <row r="24" spans="27:30" hidden="1" x14ac:dyDescent="0.2">
      <c r="AA24" s="3"/>
      <c r="AB24"/>
      <c r="AC24" t="s">
        <v>223</v>
      </c>
      <c r="AD24" s="1" t="s">
        <v>222</v>
      </c>
    </row>
    <row r="25" spans="27:30" hidden="1" x14ac:dyDescent="0.2">
      <c r="AB25"/>
      <c r="AC25" t="s">
        <v>221</v>
      </c>
      <c r="AD25" s="1" t="s">
        <v>220</v>
      </c>
    </row>
    <row r="26" spans="27:30" hidden="1" x14ac:dyDescent="0.2">
      <c r="AA26"/>
      <c r="AB26"/>
      <c r="AC26" t="s">
        <v>0</v>
      </c>
      <c r="AD26" s="1" t="s">
        <v>219</v>
      </c>
    </row>
    <row r="27" spans="27:30" hidden="1" x14ac:dyDescent="0.2">
      <c r="AA27"/>
      <c r="AB27"/>
      <c r="AC27" t="s">
        <v>288</v>
      </c>
      <c r="AD27" s="1" t="s">
        <v>289</v>
      </c>
    </row>
    <row r="28" spans="27:30" hidden="1" x14ac:dyDescent="0.2">
      <c r="AA28"/>
      <c r="AB28"/>
      <c r="AC28" t="s">
        <v>218</v>
      </c>
      <c r="AD28" s="1" t="s">
        <v>217</v>
      </c>
    </row>
    <row r="29" spans="27:30" hidden="1" x14ac:dyDescent="0.2">
      <c r="AA29"/>
      <c r="AB29"/>
      <c r="AC29" t="s">
        <v>216</v>
      </c>
      <c r="AD29" s="1" t="s">
        <v>215</v>
      </c>
    </row>
    <row r="30" spans="27:30" hidden="1" x14ac:dyDescent="0.2">
      <c r="AA30"/>
      <c r="AB30"/>
      <c r="AC30" t="s">
        <v>214</v>
      </c>
      <c r="AD30" s="1" t="s">
        <v>213</v>
      </c>
    </row>
    <row r="31" spans="27:30" hidden="1" x14ac:dyDescent="0.2">
      <c r="AA31"/>
      <c r="AB31"/>
      <c r="AC31" t="s">
        <v>212</v>
      </c>
      <c r="AD31" s="1" t="s">
        <v>211</v>
      </c>
    </row>
    <row r="32" spans="27:30" hidden="1" x14ac:dyDescent="0.2">
      <c r="AA32"/>
      <c r="AB32"/>
      <c r="AC32" t="s">
        <v>210</v>
      </c>
      <c r="AD32" s="1" t="s">
        <v>209</v>
      </c>
    </row>
    <row r="33" spans="27:30" hidden="1" x14ac:dyDescent="0.2">
      <c r="AA33"/>
      <c r="AB33"/>
      <c r="AC33" t="s">
        <v>208</v>
      </c>
      <c r="AD33" s="1" t="s">
        <v>207</v>
      </c>
    </row>
    <row r="34" spans="27:30" hidden="1" x14ac:dyDescent="0.2">
      <c r="AA34"/>
      <c r="AB34"/>
      <c r="AC34" t="s">
        <v>206</v>
      </c>
      <c r="AD34" s="1" t="s">
        <v>205</v>
      </c>
    </row>
    <row r="35" spans="27:30" hidden="1" x14ac:dyDescent="0.2">
      <c r="AA35"/>
      <c r="AB35"/>
      <c r="AC35" t="s">
        <v>204</v>
      </c>
      <c r="AD35" s="1" t="s">
        <v>203</v>
      </c>
    </row>
    <row r="36" spans="27:30" hidden="1" x14ac:dyDescent="0.2">
      <c r="AA36"/>
      <c r="AB36"/>
      <c r="AC36" t="s">
        <v>202</v>
      </c>
      <c r="AD36" s="1" t="s">
        <v>201</v>
      </c>
    </row>
    <row r="37" spans="27:30" hidden="1" x14ac:dyDescent="0.2">
      <c r="AA37"/>
      <c r="AB37"/>
      <c r="AC37" t="s">
        <v>200</v>
      </c>
      <c r="AD37" s="1" t="s">
        <v>199</v>
      </c>
    </row>
    <row r="38" spans="27:30" hidden="1" x14ac:dyDescent="0.2">
      <c r="AA38"/>
      <c r="AB38"/>
      <c r="AC38" t="s">
        <v>198</v>
      </c>
      <c r="AD38" s="1" t="s">
        <v>197</v>
      </c>
    </row>
    <row r="39" spans="27:30" hidden="1" x14ac:dyDescent="0.2">
      <c r="AA39"/>
      <c r="AB39"/>
      <c r="AC39" s="1" t="s">
        <v>196</v>
      </c>
      <c r="AD39" s="1" t="s">
        <v>195</v>
      </c>
    </row>
    <row r="40" spans="27:30" hidden="1" x14ac:dyDescent="0.2">
      <c r="AA40"/>
      <c r="AB40"/>
      <c r="AC40" t="s">
        <v>194</v>
      </c>
      <c r="AD40" s="1" t="s">
        <v>193</v>
      </c>
    </row>
    <row r="41" spans="27:30" hidden="1" x14ac:dyDescent="0.2">
      <c r="AA41"/>
      <c r="AB41"/>
      <c r="AC41" t="s">
        <v>192</v>
      </c>
      <c r="AD41" s="1" t="s">
        <v>191</v>
      </c>
    </row>
    <row r="42" spans="27:30" hidden="1" x14ac:dyDescent="0.2">
      <c r="AA42"/>
      <c r="AB42"/>
      <c r="AC42" t="s">
        <v>190</v>
      </c>
      <c r="AD42" s="1" t="s">
        <v>189</v>
      </c>
    </row>
    <row r="43" spans="27:30" hidden="1" x14ac:dyDescent="0.2">
      <c r="AA43"/>
      <c r="AB43"/>
      <c r="AC43" t="s">
        <v>188</v>
      </c>
      <c r="AD43" s="1" t="s">
        <v>187</v>
      </c>
    </row>
    <row r="44" spans="27:30" hidden="1" x14ac:dyDescent="0.2">
      <c r="AA44"/>
      <c r="AB44"/>
      <c r="AC44" t="s">
        <v>186</v>
      </c>
      <c r="AD44" s="1" t="s">
        <v>185</v>
      </c>
    </row>
    <row r="45" spans="27:30" hidden="1" x14ac:dyDescent="0.2">
      <c r="AA45"/>
      <c r="AB45"/>
      <c r="AC45" t="s">
        <v>184</v>
      </c>
      <c r="AD45" s="1" t="s">
        <v>183</v>
      </c>
    </row>
    <row r="46" spans="27:30" hidden="1" x14ac:dyDescent="0.2">
      <c r="AA46"/>
      <c r="AB46"/>
      <c r="AC46" t="s">
        <v>182</v>
      </c>
      <c r="AD46" s="1" t="s">
        <v>181</v>
      </c>
    </row>
    <row r="47" spans="27:30" hidden="1" x14ac:dyDescent="0.2">
      <c r="AA47"/>
      <c r="AB47"/>
      <c r="AC47" t="s">
        <v>180</v>
      </c>
      <c r="AD47" s="1" t="s">
        <v>179</v>
      </c>
    </row>
    <row r="48" spans="27:30" hidden="1" x14ac:dyDescent="0.2">
      <c r="AA48"/>
      <c r="AB48"/>
      <c r="AC48" t="s">
        <v>178</v>
      </c>
      <c r="AD48" s="1" t="s">
        <v>177</v>
      </c>
    </row>
    <row r="49" spans="27:30" hidden="1" x14ac:dyDescent="0.2">
      <c r="AA49"/>
      <c r="AB49"/>
      <c r="AC49" t="s">
        <v>176</v>
      </c>
      <c r="AD49" s="1" t="s">
        <v>175</v>
      </c>
    </row>
    <row r="50" spans="27:30" hidden="1" x14ac:dyDescent="0.2">
      <c r="AA50"/>
      <c r="AB50"/>
      <c r="AC50" t="s">
        <v>173</v>
      </c>
      <c r="AD50" s="1" t="s">
        <v>174</v>
      </c>
    </row>
    <row r="51" spans="27:30" hidden="1" x14ac:dyDescent="0.2">
      <c r="AA51"/>
      <c r="AB51"/>
      <c r="AC51" t="s">
        <v>173</v>
      </c>
      <c r="AD51" s="1" t="s">
        <v>172</v>
      </c>
    </row>
    <row r="52" spans="27:30" hidden="1" x14ac:dyDescent="0.2">
      <c r="AA52"/>
      <c r="AB52"/>
      <c r="AC52" t="s">
        <v>171</v>
      </c>
      <c r="AD52" s="1" t="s">
        <v>170</v>
      </c>
    </row>
    <row r="53" spans="27:30" hidden="1" x14ac:dyDescent="0.2">
      <c r="AA53"/>
      <c r="AB53"/>
      <c r="AC53" t="s">
        <v>169</v>
      </c>
      <c r="AD53" s="1" t="s">
        <v>168</v>
      </c>
    </row>
    <row r="54" spans="27:30" hidden="1" x14ac:dyDescent="0.2">
      <c r="AA54"/>
      <c r="AB54"/>
      <c r="AC54" t="s">
        <v>167</v>
      </c>
      <c r="AD54" s="1" t="s">
        <v>166</v>
      </c>
    </row>
    <row r="55" spans="27:30" hidden="1" x14ac:dyDescent="0.2">
      <c r="AA55"/>
      <c r="AB55"/>
      <c r="AC55" t="s">
        <v>165</v>
      </c>
      <c r="AD55" s="1" t="s">
        <v>164</v>
      </c>
    </row>
    <row r="56" spans="27:30" hidden="1" x14ac:dyDescent="0.2">
      <c r="AA56"/>
      <c r="AB56"/>
      <c r="AC56" t="s">
        <v>163</v>
      </c>
      <c r="AD56" s="1" t="s">
        <v>162</v>
      </c>
    </row>
    <row r="57" spans="27:30" hidden="1" x14ac:dyDescent="0.2">
      <c r="AA57"/>
      <c r="AB57"/>
      <c r="AC57" t="s">
        <v>161</v>
      </c>
      <c r="AD57" s="1" t="s">
        <v>160</v>
      </c>
    </row>
    <row r="58" spans="27:30" hidden="1" x14ac:dyDescent="0.2">
      <c r="AA58"/>
      <c r="AB58"/>
      <c r="AC58" t="s">
        <v>159</v>
      </c>
      <c r="AD58" s="1" t="s">
        <v>158</v>
      </c>
    </row>
    <row r="59" spans="27:30" hidden="1" x14ac:dyDescent="0.2">
      <c r="AA59"/>
      <c r="AB59"/>
      <c r="AC59" t="s">
        <v>157</v>
      </c>
      <c r="AD59" s="1" t="s">
        <v>156</v>
      </c>
    </row>
    <row r="60" spans="27:30" hidden="1" x14ac:dyDescent="0.2">
      <c r="AA60"/>
      <c r="AB60"/>
      <c r="AC60" s="59" t="s">
        <v>155</v>
      </c>
      <c r="AD60" s="1" t="s">
        <v>154</v>
      </c>
    </row>
    <row r="61" spans="27:30" hidden="1" x14ac:dyDescent="0.2">
      <c r="AA61"/>
      <c r="AB61"/>
      <c r="AC61" s="57" t="s">
        <v>153</v>
      </c>
      <c r="AD61" s="1" t="s">
        <v>152</v>
      </c>
    </row>
    <row r="62" spans="27:30" hidden="1" x14ac:dyDescent="0.2">
      <c r="AA62"/>
      <c r="AB62"/>
      <c r="AC62" s="57" t="s">
        <v>151</v>
      </c>
      <c r="AD62" s="1" t="s">
        <v>150</v>
      </c>
    </row>
    <row r="63" spans="27:30" hidden="1" x14ac:dyDescent="0.2">
      <c r="AA63"/>
      <c r="AC63" s="57" t="s">
        <v>149</v>
      </c>
      <c r="AD63" s="1" t="s">
        <v>148</v>
      </c>
    </row>
    <row r="64" spans="27:30" hidden="1" x14ac:dyDescent="0.2">
      <c r="AA64"/>
      <c r="AC64" s="57" t="s">
        <v>147</v>
      </c>
      <c r="AD64" s="1" t="s">
        <v>146</v>
      </c>
    </row>
    <row r="65" spans="27:30" hidden="1" x14ac:dyDescent="0.2">
      <c r="AA65"/>
      <c r="AC65" s="57" t="s">
        <v>145</v>
      </c>
      <c r="AD65" s="57" t="s">
        <v>144</v>
      </c>
    </row>
    <row r="66" spans="27:30" hidden="1" x14ac:dyDescent="0.2">
      <c r="AA66"/>
      <c r="AC66" s="57" t="s">
        <v>143</v>
      </c>
      <c r="AD66" s="57" t="s">
        <v>142</v>
      </c>
    </row>
    <row r="67" spans="27:30" hidden="1" x14ac:dyDescent="0.2">
      <c r="AC67" s="57" t="s">
        <v>141</v>
      </c>
      <c r="AD67" s="57" t="s">
        <v>140</v>
      </c>
    </row>
    <row r="68" spans="27:30" hidden="1" x14ac:dyDescent="0.2">
      <c r="AC68" s="57" t="s">
        <v>139</v>
      </c>
      <c r="AD68" s="57" t="s">
        <v>138</v>
      </c>
    </row>
    <row r="69" spans="27:30" hidden="1" x14ac:dyDescent="0.2">
      <c r="AC69" s="57" t="s">
        <v>137</v>
      </c>
      <c r="AD69" s="57" t="s">
        <v>136</v>
      </c>
    </row>
    <row r="70" spans="27:30" hidden="1" x14ac:dyDescent="0.2">
      <c r="AC70" s="57" t="s">
        <v>135</v>
      </c>
      <c r="AD70" s="57" t="s">
        <v>134</v>
      </c>
    </row>
    <row r="71" spans="27:30" hidden="1" x14ac:dyDescent="0.2">
      <c r="AC71" s="57" t="s">
        <v>133</v>
      </c>
      <c r="AD71" s="57" t="s">
        <v>132</v>
      </c>
    </row>
    <row r="72" spans="27:30" hidden="1" x14ac:dyDescent="0.2">
      <c r="AC72" s="57" t="s">
        <v>131</v>
      </c>
      <c r="AD72" s="57" t="s">
        <v>130</v>
      </c>
    </row>
    <row r="73" spans="27:30" hidden="1" x14ac:dyDescent="0.2">
      <c r="AC73" s="57" t="s">
        <v>129</v>
      </c>
      <c r="AD73" s="57" t="s">
        <v>128</v>
      </c>
    </row>
    <row r="74" spans="27:30" hidden="1" x14ac:dyDescent="0.2">
      <c r="AC74" s="57" t="s">
        <v>127</v>
      </c>
      <c r="AD74" s="57" t="s">
        <v>126</v>
      </c>
    </row>
    <row r="75" spans="27:30" hidden="1" x14ac:dyDescent="0.2">
      <c r="AC75" s="58" t="s">
        <v>125</v>
      </c>
      <c r="AD75" s="58" t="s">
        <v>124</v>
      </c>
    </row>
    <row r="76" spans="27:30" hidden="1" x14ac:dyDescent="0.2">
      <c r="AC76" s="58" t="s">
        <v>123</v>
      </c>
      <c r="AD76" s="58" t="s">
        <v>122</v>
      </c>
    </row>
    <row r="77" spans="27:30" hidden="1" x14ac:dyDescent="0.2">
      <c r="AC77" s="58" t="s">
        <v>121</v>
      </c>
      <c r="AD77" s="58" t="s">
        <v>120</v>
      </c>
    </row>
    <row r="78" spans="27:30" hidden="1" x14ac:dyDescent="0.2">
      <c r="AC78" s="58" t="s">
        <v>119</v>
      </c>
      <c r="AD78" s="58" t="s">
        <v>118</v>
      </c>
    </row>
    <row r="79" spans="27:30" hidden="1" x14ac:dyDescent="0.2">
      <c r="AC79" s="58" t="s">
        <v>117</v>
      </c>
      <c r="AD79" s="58" t="s">
        <v>116</v>
      </c>
    </row>
    <row r="80" spans="27:30" hidden="1" x14ac:dyDescent="0.2">
      <c r="AC80" s="58" t="s">
        <v>115</v>
      </c>
      <c r="AD80" s="58" t="s">
        <v>114</v>
      </c>
    </row>
    <row r="81" spans="29:30" hidden="1" x14ac:dyDescent="0.2">
      <c r="AC81" s="58" t="s">
        <v>113</v>
      </c>
      <c r="AD81" s="58" t="s">
        <v>112</v>
      </c>
    </row>
    <row r="82" spans="29:30" hidden="1" x14ac:dyDescent="0.2">
      <c r="AC82" s="58" t="s">
        <v>111</v>
      </c>
      <c r="AD82" s="58" t="s">
        <v>110</v>
      </c>
    </row>
    <row r="83" spans="29:30" hidden="1" x14ac:dyDescent="0.2">
      <c r="AC83" s="58" t="s">
        <v>109</v>
      </c>
      <c r="AD83" s="58" t="s">
        <v>108</v>
      </c>
    </row>
    <row r="84" spans="29:30" hidden="1" x14ac:dyDescent="0.2">
      <c r="AC84" s="58" t="s">
        <v>107</v>
      </c>
      <c r="AD84" s="58" t="s">
        <v>106</v>
      </c>
    </row>
    <row r="85" spans="29:30" hidden="1" x14ac:dyDescent="0.2">
      <c r="AC85" s="58" t="s">
        <v>105</v>
      </c>
      <c r="AD85" s="58" t="s">
        <v>104</v>
      </c>
    </row>
    <row r="86" spans="29:30" hidden="1" x14ac:dyDescent="0.2">
      <c r="AC86" s="58" t="s">
        <v>103</v>
      </c>
      <c r="AD86" s="58" t="s">
        <v>102</v>
      </c>
    </row>
    <row r="87" spans="29:30" hidden="1" x14ac:dyDescent="0.2">
      <c r="AC87" s="58" t="s">
        <v>101</v>
      </c>
      <c r="AD87" s="58" t="s">
        <v>100</v>
      </c>
    </row>
    <row r="88" spans="29:30" hidden="1" x14ac:dyDescent="0.2">
      <c r="AC88" s="57" t="s">
        <v>99</v>
      </c>
      <c r="AD88" s="57" t="s">
        <v>98</v>
      </c>
    </row>
    <row r="89" spans="29:30" hidden="1" x14ac:dyDescent="0.2">
      <c r="AC89" s="57" t="s">
        <v>97</v>
      </c>
      <c r="AD89" s="57" t="s">
        <v>96</v>
      </c>
    </row>
    <row r="90" spans="29:30" hidden="1" x14ac:dyDescent="0.2">
      <c r="AC90" s="57" t="s">
        <v>95</v>
      </c>
      <c r="AD90" s="57" t="s">
        <v>94</v>
      </c>
    </row>
    <row r="91" spans="29:30" hidden="1" x14ac:dyDescent="0.2">
      <c r="AC91" s="57" t="s">
        <v>93</v>
      </c>
      <c r="AD91" s="57" t="s">
        <v>92</v>
      </c>
    </row>
    <row r="92" spans="29:30" hidden="1" x14ac:dyDescent="0.2">
      <c r="AC92" s="57" t="s">
        <v>91</v>
      </c>
      <c r="AD92" s="57" t="s">
        <v>90</v>
      </c>
    </row>
    <row r="93" spans="29:30" hidden="1" x14ac:dyDescent="0.2">
      <c r="AC93" s="57" t="s">
        <v>89</v>
      </c>
      <c r="AD93" s="57" t="s">
        <v>88</v>
      </c>
    </row>
    <row r="94" spans="29:30" hidden="1" x14ac:dyDescent="0.2">
      <c r="AC94" s="57" t="s">
        <v>87</v>
      </c>
      <c r="AD94" s="57" t="s">
        <v>86</v>
      </c>
    </row>
    <row r="95" spans="29:30" hidden="1" x14ac:dyDescent="0.2">
      <c r="AC95" s="57" t="s">
        <v>31</v>
      </c>
      <c r="AD95" s="57" t="s">
        <v>85</v>
      </c>
    </row>
    <row r="96" spans="29:30" hidden="1" x14ac:dyDescent="0.2">
      <c r="AC96" s="57" t="s">
        <v>84</v>
      </c>
      <c r="AD96" s="57" t="s">
        <v>83</v>
      </c>
    </row>
    <row r="97" spans="29:30" hidden="1" x14ac:dyDescent="0.2">
      <c r="AC97" s="57" t="s">
        <v>82</v>
      </c>
      <c r="AD97" s="57" t="s">
        <v>81</v>
      </c>
    </row>
    <row r="98" spans="29:30" hidden="1" x14ac:dyDescent="0.2">
      <c r="AC98" s="57" t="s">
        <v>80</v>
      </c>
      <c r="AD98" s="57" t="s">
        <v>79</v>
      </c>
    </row>
    <row r="99" spans="29:30" hidden="1" x14ac:dyDescent="0.2">
      <c r="AC99" s="57" t="s">
        <v>78</v>
      </c>
      <c r="AD99" s="57" t="s">
        <v>77</v>
      </c>
    </row>
    <row r="100" spans="29:30" hidden="1" x14ac:dyDescent="0.2">
      <c r="AC100" s="57" t="s">
        <v>76</v>
      </c>
      <c r="AD100" s="57" t="s">
        <v>75</v>
      </c>
    </row>
    <row r="101" spans="29:30" hidden="1" x14ac:dyDescent="0.2">
      <c r="AC101" s="57" t="s">
        <v>74</v>
      </c>
      <c r="AD101" s="57" t="s">
        <v>73</v>
      </c>
    </row>
    <row r="102" spans="29:30" hidden="1" x14ac:dyDescent="0.2">
      <c r="AC102" s="57" t="s">
        <v>72</v>
      </c>
      <c r="AD102" s="57" t="s">
        <v>71</v>
      </c>
    </row>
    <row r="103" spans="29:30" hidden="1" x14ac:dyDescent="0.2">
      <c r="AC103" s="57" t="s">
        <v>70</v>
      </c>
      <c r="AD103" s="57" t="s">
        <v>69</v>
      </c>
    </row>
    <row r="104" spans="29:30" hidden="1" x14ac:dyDescent="0.2">
      <c r="AC104" s="57" t="s">
        <v>68</v>
      </c>
      <c r="AD104" s="57" t="s">
        <v>67</v>
      </c>
    </row>
    <row r="105" spans="29:30" hidden="1" x14ac:dyDescent="0.2">
      <c r="AC105" s="57" t="s">
        <v>66</v>
      </c>
      <c r="AD105" s="57" t="s">
        <v>65</v>
      </c>
    </row>
    <row r="106" spans="29:30" hidden="1" x14ac:dyDescent="0.2">
      <c r="AC106" s="57" t="s">
        <v>64</v>
      </c>
      <c r="AD106" s="57" t="s">
        <v>63</v>
      </c>
    </row>
    <row r="107" spans="29:30" hidden="1" x14ac:dyDescent="0.2">
      <c r="AC107" s="57" t="s">
        <v>62</v>
      </c>
      <c r="AD107" s="57" t="s">
        <v>61</v>
      </c>
    </row>
    <row r="108" spans="29:30" hidden="1" x14ac:dyDescent="0.2">
      <c r="AC108" s="57" t="s">
        <v>60</v>
      </c>
      <c r="AD108" s="57" t="s">
        <v>59</v>
      </c>
    </row>
    <row r="109" spans="29:30" hidden="1" x14ac:dyDescent="0.2">
      <c r="AC109" s="57" t="s">
        <v>58</v>
      </c>
      <c r="AD109" s="57" t="s">
        <v>57</v>
      </c>
    </row>
    <row r="110" spans="29:30" hidden="1" x14ac:dyDescent="0.2">
      <c r="AC110" s="57" t="s">
        <v>56</v>
      </c>
      <c r="AD110" s="57" t="s">
        <v>44</v>
      </c>
    </row>
    <row r="111" spans="29:30" hidden="1" x14ac:dyDescent="0.2">
      <c r="AC111" s="57" t="s">
        <v>55</v>
      </c>
      <c r="AD111" s="57" t="s">
        <v>54</v>
      </c>
    </row>
    <row r="112" spans="29:30" hidden="1" x14ac:dyDescent="0.2">
      <c r="AC112" s="57" t="s">
        <v>53</v>
      </c>
      <c r="AD112" s="57" t="s">
        <v>52</v>
      </c>
    </row>
    <row r="113" spans="2:30" hidden="1" x14ac:dyDescent="0.2">
      <c r="AC113" s="57" t="s">
        <v>51</v>
      </c>
      <c r="AD113" s="57" t="s">
        <v>50</v>
      </c>
    </row>
    <row r="114" spans="2:30" hidden="1" x14ac:dyDescent="0.2">
      <c r="AC114" s="57" t="s">
        <v>49</v>
      </c>
      <c r="AD114" s="57" t="s">
        <v>48</v>
      </c>
    </row>
    <row r="115" spans="2:30" hidden="1" x14ac:dyDescent="0.2">
      <c r="AC115" s="57" t="s">
        <v>47</v>
      </c>
      <c r="AD115" s="57" t="s">
        <v>46</v>
      </c>
    </row>
    <row r="116" spans="2:30" hidden="1" x14ac:dyDescent="0.2">
      <c r="AC116" s="57" t="s">
        <v>45</v>
      </c>
      <c r="AD116" s="57" t="s">
        <v>44</v>
      </c>
    </row>
    <row r="117" spans="2:30" hidden="1" x14ac:dyDescent="0.2">
      <c r="AC117" s="57" t="s">
        <v>43</v>
      </c>
      <c r="AD117" s="57" t="s">
        <v>42</v>
      </c>
    </row>
    <row r="118" spans="2:30" hidden="1" x14ac:dyDescent="0.2">
      <c r="AC118" s="57" t="s">
        <v>41</v>
      </c>
      <c r="AD118" s="57" t="s">
        <v>40</v>
      </c>
    </row>
    <row r="119" spans="2:30" hidden="1" x14ac:dyDescent="0.2">
      <c r="AC119" s="57" t="s">
        <v>39</v>
      </c>
      <c r="AD119" s="57" t="s">
        <v>38</v>
      </c>
    </row>
    <row r="120" spans="2:30" hidden="1" x14ac:dyDescent="0.2">
      <c r="AC120" s="57" t="s">
        <v>37</v>
      </c>
      <c r="AD120" s="57" t="s">
        <v>36</v>
      </c>
    </row>
    <row r="121" spans="2:30" hidden="1" x14ac:dyDescent="0.2">
      <c r="AC121" s="57" t="s">
        <v>35</v>
      </c>
      <c r="AD121" s="57" t="s">
        <v>34</v>
      </c>
    </row>
    <row r="122" spans="2:30" hidden="1" x14ac:dyDescent="0.2">
      <c r="AC122" s="57" t="s">
        <v>33</v>
      </c>
      <c r="AD122" s="57" t="s">
        <v>32</v>
      </c>
    </row>
    <row r="123" spans="2:30" hidden="1" x14ac:dyDescent="0.2">
      <c r="AC123" s="57" t="s">
        <v>290</v>
      </c>
      <c r="AD123" s="57" t="s">
        <v>291</v>
      </c>
    </row>
    <row r="124" spans="2:30" hidden="1" x14ac:dyDescent="0.2"/>
    <row r="125" spans="2:30" hidden="1" x14ac:dyDescent="0.2"/>
    <row r="126" spans="2:30" x14ac:dyDescent="0.2">
      <c r="B126" s="4"/>
    </row>
    <row r="128" spans="2:30" ht="20.25" x14ac:dyDescent="0.3">
      <c r="B128" s="6"/>
    </row>
    <row r="129" spans="1:25" x14ac:dyDescent="0.2">
      <c r="B129" s="7"/>
    </row>
    <row r="130" spans="1:25" ht="15" thickBot="1" x14ac:dyDescent="0.25"/>
    <row r="131" spans="1:25" x14ac:dyDescent="0.2">
      <c r="A131" s="8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10"/>
    </row>
    <row r="132" spans="1:25" ht="23.25" x14ac:dyDescent="0.35">
      <c r="A132" s="11"/>
      <c r="B132" s="60" t="s">
        <v>8</v>
      </c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2"/>
      <c r="O132" s="12"/>
    </row>
    <row r="133" spans="1:25" ht="15" thickBot="1" x14ac:dyDescent="0.25">
      <c r="A133" s="11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12"/>
    </row>
    <row r="134" spans="1:25" ht="15" x14ac:dyDescent="0.2">
      <c r="A134" s="11"/>
      <c r="B134" s="13"/>
      <c r="C134" s="14"/>
      <c r="D134" s="98"/>
      <c r="E134" s="98"/>
      <c r="F134" s="99"/>
      <c r="G134" s="7"/>
      <c r="H134" s="100"/>
      <c r="I134" s="103"/>
      <c r="K134" s="7"/>
      <c r="L134" s="13" t="s">
        <v>10</v>
      </c>
      <c r="M134" s="98"/>
      <c r="N134" s="99"/>
      <c r="O134" s="12"/>
      <c r="Q134" s="63"/>
      <c r="R134" s="64"/>
      <c r="S134" s="64"/>
      <c r="T134" s="64"/>
      <c r="U134" s="64"/>
      <c r="V134" s="64"/>
      <c r="W134" s="64"/>
      <c r="X134" s="64"/>
      <c r="Y134" s="65"/>
    </row>
    <row r="135" spans="1:25" ht="15" x14ac:dyDescent="0.2">
      <c r="A135" s="11"/>
      <c r="B135" s="15"/>
      <c r="C135" s="66"/>
      <c r="D135" s="106"/>
      <c r="E135" s="106"/>
      <c r="F135" s="107"/>
      <c r="G135" s="7"/>
      <c r="H135" s="101"/>
      <c r="I135" s="104"/>
      <c r="K135" s="7"/>
      <c r="L135" s="17" t="s">
        <v>11</v>
      </c>
      <c r="M135" s="108"/>
      <c r="N135" s="109"/>
      <c r="O135" s="12"/>
      <c r="Q135" s="67"/>
      <c r="R135" s="68"/>
      <c r="S135" s="68"/>
      <c r="T135" s="68"/>
      <c r="U135" s="68"/>
      <c r="V135" s="68"/>
      <c r="W135" s="68"/>
      <c r="X135" s="68"/>
      <c r="Y135" s="69"/>
    </row>
    <row r="136" spans="1:25" ht="15" x14ac:dyDescent="0.2">
      <c r="A136" s="11"/>
      <c r="B136" s="15"/>
      <c r="C136" s="16"/>
      <c r="D136" s="106"/>
      <c r="E136" s="106"/>
      <c r="F136" s="107"/>
      <c r="G136" s="7"/>
      <c r="H136" s="101"/>
      <c r="I136" s="104"/>
      <c r="K136" s="7"/>
      <c r="L136" s="17" t="s">
        <v>12</v>
      </c>
      <c r="M136" s="108"/>
      <c r="N136" s="109"/>
      <c r="O136" s="12"/>
      <c r="Q136" s="67"/>
      <c r="R136" s="68"/>
      <c r="S136" s="68"/>
      <c r="T136" s="68"/>
      <c r="U136" s="68"/>
      <c r="V136" s="68"/>
      <c r="W136" s="68"/>
      <c r="X136" s="68"/>
      <c r="Y136" s="69"/>
    </row>
    <row r="137" spans="1:25" ht="15.75" thickBot="1" x14ac:dyDescent="0.25">
      <c r="A137" s="11"/>
      <c r="B137" s="18"/>
      <c r="C137" s="19"/>
      <c r="D137" s="110"/>
      <c r="E137" s="110"/>
      <c r="F137" s="111"/>
      <c r="G137" s="7"/>
      <c r="H137" s="102"/>
      <c r="I137" s="105"/>
      <c r="K137" s="7"/>
      <c r="L137" s="18"/>
      <c r="M137" s="110"/>
      <c r="N137" s="111"/>
      <c r="O137" s="12"/>
      <c r="Q137" s="70"/>
      <c r="R137" s="71"/>
      <c r="S137" s="71"/>
      <c r="T137" s="71"/>
      <c r="U137" s="71"/>
      <c r="V137" s="71"/>
      <c r="W137" s="71"/>
      <c r="X137" s="71"/>
      <c r="Y137" s="72"/>
    </row>
    <row r="138" spans="1:25" x14ac:dyDescent="0.2">
      <c r="A138" s="20"/>
      <c r="O138" s="21"/>
      <c r="Q138" s="22"/>
      <c r="R138" s="22"/>
      <c r="S138" s="22"/>
      <c r="T138" s="22"/>
      <c r="U138" s="22"/>
      <c r="V138" s="22"/>
    </row>
    <row r="139" spans="1:25" x14ac:dyDescent="0.2">
      <c r="A139" s="20"/>
      <c r="B139" s="88"/>
      <c r="C139" s="23"/>
      <c r="D139" s="90"/>
      <c r="E139" s="90"/>
      <c r="F139" s="91"/>
      <c r="O139" s="21"/>
      <c r="T139" s="24" t="s">
        <v>14</v>
      </c>
    </row>
    <row r="140" spans="1:25" x14ac:dyDescent="0.2">
      <c r="A140" s="20"/>
      <c r="B140" s="89"/>
      <c r="C140" s="25"/>
      <c r="D140" s="92"/>
      <c r="E140" s="92"/>
      <c r="F140" s="93"/>
      <c r="O140" s="21"/>
      <c r="T140" s="26" t="str">
        <f>IF(SUM(W143:W155)=G156,"YES","NO")</f>
        <v>YES</v>
      </c>
    </row>
    <row r="141" spans="1:25" x14ac:dyDescent="0.2">
      <c r="A141" s="20"/>
      <c r="O141" s="21"/>
      <c r="Q141" s="73" t="s">
        <v>294</v>
      </c>
      <c r="V141" s="5" t="str">
        <f>E142</f>
        <v>Buy C'cy</v>
      </c>
    </row>
    <row r="142" spans="1:25" ht="42.75" x14ac:dyDescent="0.2">
      <c r="A142" s="20"/>
      <c r="B142" s="94" t="s">
        <v>295</v>
      </c>
      <c r="C142" s="95"/>
      <c r="D142" s="83" t="s">
        <v>15</v>
      </c>
      <c r="E142" s="84" t="s">
        <v>16</v>
      </c>
      <c r="F142" s="84" t="s">
        <v>17</v>
      </c>
      <c r="G142" s="85" t="s">
        <v>18</v>
      </c>
      <c r="H142" s="83" t="s">
        <v>19</v>
      </c>
      <c r="I142" s="74" t="s">
        <v>20</v>
      </c>
      <c r="J142" s="75" t="s">
        <v>21</v>
      </c>
      <c r="L142" s="76" t="s">
        <v>22</v>
      </c>
      <c r="M142" s="75" t="s">
        <v>23</v>
      </c>
      <c r="O142" s="21"/>
      <c r="Q142" s="77" t="s">
        <v>296</v>
      </c>
      <c r="R142" s="78" t="s">
        <v>297</v>
      </c>
      <c r="S142" s="78" t="s">
        <v>298</v>
      </c>
      <c r="T142" s="78" t="s">
        <v>299</v>
      </c>
      <c r="U142" s="78" t="s">
        <v>300</v>
      </c>
      <c r="V142" s="78" t="s">
        <v>301</v>
      </c>
      <c r="W142" s="78" t="s">
        <v>302</v>
      </c>
      <c r="X142" s="78" t="s">
        <v>303</v>
      </c>
      <c r="Y142" s="79" t="s">
        <v>304</v>
      </c>
    </row>
    <row r="143" spans="1:25" x14ac:dyDescent="0.2">
      <c r="A143" s="20"/>
      <c r="B143" s="96" t="s">
        <v>306</v>
      </c>
      <c r="C143" s="97"/>
      <c r="D143" s="27">
        <v>45778</v>
      </c>
      <c r="E143" s="28" t="s">
        <v>27</v>
      </c>
      <c r="F143" s="29" t="s">
        <v>25</v>
      </c>
      <c r="G143" s="30">
        <v>0</v>
      </c>
      <c r="H143" s="31">
        <v>0</v>
      </c>
      <c r="I143" s="31"/>
      <c r="J143" s="32">
        <f>G143-H143-I143</f>
        <v>0</v>
      </c>
      <c r="L143" s="33">
        <f>H143+I143</f>
        <v>0</v>
      </c>
      <c r="M143" s="34" t="str">
        <f t="shared" ref="M143:M150" si="0">IF(ISERR(L143/G143),"",L143/G143)</f>
        <v/>
      </c>
      <c r="O143" s="21"/>
      <c r="Q143" s="80" t="e">
        <f t="shared" ref="Q143:Q154" si="1">VLOOKUP(S143, SeasonRef, 2,0)</f>
        <v>#N/A</v>
      </c>
      <c r="R143" s="35" t="e">
        <f t="shared" ref="R143:R154" si="2">VLOOKUP(S143, SeasonRef, 3,0)</f>
        <v>#N/A</v>
      </c>
      <c r="S143" s="36">
        <f t="shared" ref="S143:S155" si="3">$I$134</f>
        <v>0</v>
      </c>
      <c r="T143" s="37">
        <f t="shared" ref="T143:T155" si="4">$D$135</f>
        <v>0</v>
      </c>
      <c r="U143" t="s">
        <v>305</v>
      </c>
      <c r="V143" s="36" t="str">
        <f>' FX FC_AUD'!E143</f>
        <v>AUD</v>
      </c>
      <c r="W143" s="81">
        <f>G143</f>
        <v>0</v>
      </c>
      <c r="X143" s="82">
        <f>D143</f>
        <v>45778</v>
      </c>
      <c r="Y143" s="38"/>
    </row>
    <row r="144" spans="1:25" x14ac:dyDescent="0.2">
      <c r="A144" s="20"/>
      <c r="B144" s="96" t="s">
        <v>306</v>
      </c>
      <c r="C144" s="97"/>
      <c r="D144" s="27">
        <v>45809</v>
      </c>
      <c r="E144" s="28" t="s">
        <v>27</v>
      </c>
      <c r="F144" s="29" t="s">
        <v>25</v>
      </c>
      <c r="G144" s="30">
        <v>450000</v>
      </c>
      <c r="H144" s="31">
        <v>450000</v>
      </c>
      <c r="I144" s="31"/>
      <c r="J144" s="32">
        <f t="shared" ref="J144:J156" si="5">G144-H144-I144</f>
        <v>0</v>
      </c>
      <c r="L144" s="32">
        <f t="shared" ref="L144:L154" si="6">H144+I144</f>
        <v>450000</v>
      </c>
      <c r="M144" s="34">
        <f t="shared" si="0"/>
        <v>1</v>
      </c>
      <c r="O144" s="21"/>
      <c r="Q144" s="80" t="e">
        <f t="shared" si="1"/>
        <v>#N/A</v>
      </c>
      <c r="R144" s="35" t="e">
        <f t="shared" si="2"/>
        <v>#N/A</v>
      </c>
      <c r="S144" s="36">
        <f t="shared" si="3"/>
        <v>0</v>
      </c>
      <c r="T144" s="37">
        <f t="shared" si="4"/>
        <v>0</v>
      </c>
      <c r="U144" t="s">
        <v>305</v>
      </c>
      <c r="V144" s="36" t="str">
        <f>' FX FC_AUD'!E144</f>
        <v>AUD</v>
      </c>
      <c r="W144" s="81">
        <f t="shared" ref="W144:W155" si="7">G144</f>
        <v>450000</v>
      </c>
      <c r="X144" s="82">
        <f t="shared" ref="X144:X155" si="8">D144</f>
        <v>45809</v>
      </c>
      <c r="Y144" s="38"/>
    </row>
    <row r="145" spans="1:25" x14ac:dyDescent="0.2">
      <c r="A145" s="20"/>
      <c r="B145" s="96" t="s">
        <v>306</v>
      </c>
      <c r="C145" s="97"/>
      <c r="D145" s="27">
        <v>45839</v>
      </c>
      <c r="E145" s="28" t="s">
        <v>27</v>
      </c>
      <c r="F145" s="29" t="s">
        <v>25</v>
      </c>
      <c r="G145" s="30">
        <v>0</v>
      </c>
      <c r="H145" s="31">
        <v>0</v>
      </c>
      <c r="I145" s="31"/>
      <c r="J145" s="32">
        <f t="shared" si="5"/>
        <v>0</v>
      </c>
      <c r="L145" s="32">
        <f t="shared" si="6"/>
        <v>0</v>
      </c>
      <c r="M145" s="34" t="str">
        <f t="shared" si="0"/>
        <v/>
      </c>
      <c r="O145" s="21"/>
      <c r="Q145" s="80" t="e">
        <f t="shared" si="1"/>
        <v>#N/A</v>
      </c>
      <c r="R145" s="35" t="e">
        <f t="shared" si="2"/>
        <v>#N/A</v>
      </c>
      <c r="S145" s="36">
        <f t="shared" si="3"/>
        <v>0</v>
      </c>
      <c r="T145" s="37">
        <f t="shared" si="4"/>
        <v>0</v>
      </c>
      <c r="U145" t="s">
        <v>305</v>
      </c>
      <c r="V145" s="36" t="str">
        <f>' FX FC_AUD'!E145</f>
        <v>AUD</v>
      </c>
      <c r="W145" s="81">
        <f t="shared" si="7"/>
        <v>0</v>
      </c>
      <c r="X145" s="82">
        <f t="shared" si="8"/>
        <v>45839</v>
      </c>
      <c r="Y145" s="38"/>
    </row>
    <row r="146" spans="1:25" x14ac:dyDescent="0.2">
      <c r="A146" s="20"/>
      <c r="B146" s="96" t="s">
        <v>306</v>
      </c>
      <c r="C146" s="97"/>
      <c r="D146" s="27">
        <v>45870</v>
      </c>
      <c r="E146" s="28" t="s">
        <v>27</v>
      </c>
      <c r="F146" s="29" t="s">
        <v>25</v>
      </c>
      <c r="G146" s="30">
        <v>320000</v>
      </c>
      <c r="H146" s="31">
        <v>320000</v>
      </c>
      <c r="I146" s="31"/>
      <c r="J146" s="32">
        <f>G146-H146-I146</f>
        <v>0</v>
      </c>
      <c r="L146" s="32">
        <f t="shared" si="6"/>
        <v>320000</v>
      </c>
      <c r="M146" s="34">
        <f t="shared" si="0"/>
        <v>1</v>
      </c>
      <c r="O146" s="21"/>
      <c r="Q146" s="80" t="e">
        <f>VLOOKUP(S146, SeasonRef, 2,0)</f>
        <v>#N/A</v>
      </c>
      <c r="R146" s="35" t="e">
        <f t="shared" si="2"/>
        <v>#N/A</v>
      </c>
      <c r="S146" s="36">
        <f t="shared" si="3"/>
        <v>0</v>
      </c>
      <c r="T146" s="37">
        <f t="shared" si="4"/>
        <v>0</v>
      </c>
      <c r="U146" t="s">
        <v>305</v>
      </c>
      <c r="V146" s="36" t="str">
        <f>' FX FC_AUD'!E146</f>
        <v>AUD</v>
      </c>
      <c r="W146" s="81">
        <f t="shared" si="7"/>
        <v>320000</v>
      </c>
      <c r="X146" s="82">
        <f t="shared" si="8"/>
        <v>45870</v>
      </c>
      <c r="Y146" s="38"/>
    </row>
    <row r="147" spans="1:25" x14ac:dyDescent="0.2">
      <c r="A147" s="20"/>
      <c r="B147" s="96" t="s">
        <v>306</v>
      </c>
      <c r="C147" s="97"/>
      <c r="D147" s="27">
        <v>45901</v>
      </c>
      <c r="E147" s="28" t="s">
        <v>27</v>
      </c>
      <c r="F147" s="29" t="s">
        <v>25</v>
      </c>
      <c r="G147" s="30">
        <v>480000</v>
      </c>
      <c r="H147" s="31">
        <v>480000</v>
      </c>
      <c r="I147" s="31"/>
      <c r="J147" s="32">
        <f t="shared" si="5"/>
        <v>0</v>
      </c>
      <c r="L147" s="32">
        <f t="shared" si="6"/>
        <v>480000</v>
      </c>
      <c r="M147" s="34">
        <f t="shared" si="0"/>
        <v>1</v>
      </c>
      <c r="O147" s="21"/>
      <c r="Q147" s="80" t="e">
        <f t="shared" si="1"/>
        <v>#N/A</v>
      </c>
      <c r="R147" s="35" t="e">
        <f t="shared" si="2"/>
        <v>#N/A</v>
      </c>
      <c r="S147" s="36">
        <f t="shared" si="3"/>
        <v>0</v>
      </c>
      <c r="T147" s="37">
        <f t="shared" si="4"/>
        <v>0</v>
      </c>
      <c r="U147" t="s">
        <v>305</v>
      </c>
      <c r="V147" s="36" t="str">
        <f>' FX FC_AUD'!E147</f>
        <v>AUD</v>
      </c>
      <c r="W147" s="81">
        <f t="shared" si="7"/>
        <v>480000</v>
      </c>
      <c r="X147" s="82">
        <f t="shared" si="8"/>
        <v>45901</v>
      </c>
      <c r="Y147" s="38"/>
    </row>
    <row r="148" spans="1:25" x14ac:dyDescent="0.2">
      <c r="A148" s="20"/>
      <c r="B148" s="96" t="s">
        <v>306</v>
      </c>
      <c r="C148" s="97"/>
      <c r="D148" s="27">
        <v>45931</v>
      </c>
      <c r="E148" s="28" t="s">
        <v>27</v>
      </c>
      <c r="F148" s="29" t="s">
        <v>25</v>
      </c>
      <c r="G148" s="30">
        <v>300000</v>
      </c>
      <c r="H148" s="31">
        <v>0</v>
      </c>
      <c r="I148" s="31"/>
      <c r="J148" s="32">
        <f t="shared" si="5"/>
        <v>300000</v>
      </c>
      <c r="L148" s="32">
        <f t="shared" si="6"/>
        <v>0</v>
      </c>
      <c r="M148" s="34">
        <f t="shared" si="0"/>
        <v>0</v>
      </c>
      <c r="O148" s="21"/>
      <c r="Q148" s="80" t="e">
        <f t="shared" si="1"/>
        <v>#N/A</v>
      </c>
      <c r="R148" s="35" t="e">
        <f t="shared" si="2"/>
        <v>#N/A</v>
      </c>
      <c r="S148" s="36">
        <f t="shared" si="3"/>
        <v>0</v>
      </c>
      <c r="T148" s="37">
        <f t="shared" si="4"/>
        <v>0</v>
      </c>
      <c r="U148" t="s">
        <v>305</v>
      </c>
      <c r="V148" s="36" t="str">
        <f>' FX FC_AUD'!E148</f>
        <v>AUD</v>
      </c>
      <c r="W148" s="81">
        <f t="shared" si="7"/>
        <v>300000</v>
      </c>
      <c r="X148" s="82">
        <f t="shared" si="8"/>
        <v>45931</v>
      </c>
      <c r="Y148" s="38"/>
    </row>
    <row r="149" spans="1:25" x14ac:dyDescent="0.2">
      <c r="A149" s="20"/>
      <c r="B149" s="96" t="s">
        <v>306</v>
      </c>
      <c r="C149" s="97"/>
      <c r="D149" s="27">
        <v>45962</v>
      </c>
      <c r="E149" s="28" t="s">
        <v>27</v>
      </c>
      <c r="F149" s="29" t="s">
        <v>25</v>
      </c>
      <c r="G149" s="30">
        <v>450000</v>
      </c>
      <c r="H149" s="31">
        <v>0</v>
      </c>
      <c r="I149" s="31"/>
      <c r="J149" s="32">
        <f t="shared" si="5"/>
        <v>450000</v>
      </c>
      <c r="L149" s="32">
        <f t="shared" si="6"/>
        <v>0</v>
      </c>
      <c r="M149" s="34">
        <f t="shared" si="0"/>
        <v>0</v>
      </c>
      <c r="O149" s="21"/>
      <c r="Q149" s="80" t="e">
        <f t="shared" si="1"/>
        <v>#N/A</v>
      </c>
      <c r="R149" s="35" t="e">
        <f t="shared" si="2"/>
        <v>#N/A</v>
      </c>
      <c r="S149" s="36">
        <f t="shared" si="3"/>
        <v>0</v>
      </c>
      <c r="T149" s="37">
        <f t="shared" si="4"/>
        <v>0</v>
      </c>
      <c r="U149" t="s">
        <v>305</v>
      </c>
      <c r="V149" s="36" t="str">
        <f>' FX FC_AUD'!E149</f>
        <v>AUD</v>
      </c>
      <c r="W149" s="81">
        <f t="shared" si="7"/>
        <v>450000</v>
      </c>
      <c r="X149" s="82">
        <f t="shared" si="8"/>
        <v>45962</v>
      </c>
      <c r="Y149" s="38"/>
    </row>
    <row r="150" spans="1:25" x14ac:dyDescent="0.2">
      <c r="A150" s="20"/>
      <c r="B150" s="96" t="s">
        <v>306</v>
      </c>
      <c r="C150" s="97"/>
      <c r="D150" s="27">
        <v>45992</v>
      </c>
      <c r="E150" s="28" t="s">
        <v>27</v>
      </c>
      <c r="F150" s="29" t="s">
        <v>25</v>
      </c>
      <c r="G150" s="30">
        <v>400000</v>
      </c>
      <c r="H150" s="31">
        <v>0</v>
      </c>
      <c r="I150" s="31"/>
      <c r="J150" s="32">
        <f t="shared" si="5"/>
        <v>400000</v>
      </c>
      <c r="L150" s="32">
        <f t="shared" si="6"/>
        <v>0</v>
      </c>
      <c r="M150" s="34">
        <f t="shared" si="0"/>
        <v>0</v>
      </c>
      <c r="O150" s="21"/>
      <c r="Q150" s="80" t="e">
        <f t="shared" si="1"/>
        <v>#N/A</v>
      </c>
      <c r="R150" s="35" t="e">
        <f t="shared" si="2"/>
        <v>#N/A</v>
      </c>
      <c r="S150" s="36">
        <f t="shared" si="3"/>
        <v>0</v>
      </c>
      <c r="T150" s="37">
        <f t="shared" si="4"/>
        <v>0</v>
      </c>
      <c r="U150" t="s">
        <v>305</v>
      </c>
      <c r="V150" s="36" t="str">
        <f>' FX FC_AUD'!E150</f>
        <v>AUD</v>
      </c>
      <c r="W150" s="81">
        <f t="shared" si="7"/>
        <v>400000</v>
      </c>
      <c r="X150" s="82">
        <f t="shared" si="8"/>
        <v>45992</v>
      </c>
      <c r="Y150" s="38"/>
    </row>
    <row r="151" spans="1:25" x14ac:dyDescent="0.2">
      <c r="A151" s="20"/>
      <c r="B151" s="96" t="s">
        <v>306</v>
      </c>
      <c r="C151" s="97"/>
      <c r="D151" s="27">
        <v>46023</v>
      </c>
      <c r="E151" s="28" t="s">
        <v>27</v>
      </c>
      <c r="F151" s="29" t="s">
        <v>25</v>
      </c>
      <c r="G151" s="30"/>
      <c r="H151" s="31">
        <v>0</v>
      </c>
      <c r="I151" s="31"/>
      <c r="J151" s="32">
        <f t="shared" si="5"/>
        <v>0</v>
      </c>
      <c r="L151" s="32">
        <f t="shared" si="6"/>
        <v>0</v>
      </c>
      <c r="M151" s="34" t="str">
        <f>IF(ISERR(L151/G151),"",L151/G151)</f>
        <v/>
      </c>
      <c r="O151" s="21"/>
      <c r="Q151" s="80" t="e">
        <f t="shared" si="1"/>
        <v>#N/A</v>
      </c>
      <c r="R151" s="35" t="e">
        <f t="shared" si="2"/>
        <v>#N/A</v>
      </c>
      <c r="S151" s="36">
        <f t="shared" si="3"/>
        <v>0</v>
      </c>
      <c r="T151" s="37">
        <f t="shared" si="4"/>
        <v>0</v>
      </c>
      <c r="U151" t="s">
        <v>305</v>
      </c>
      <c r="V151" s="36" t="str">
        <f>' FX FC_AUD'!E151</f>
        <v>AUD</v>
      </c>
      <c r="W151" s="81">
        <f t="shared" si="7"/>
        <v>0</v>
      </c>
      <c r="X151" s="82">
        <f t="shared" si="8"/>
        <v>46023</v>
      </c>
      <c r="Y151" s="38"/>
    </row>
    <row r="152" spans="1:25" x14ac:dyDescent="0.2">
      <c r="A152" s="20"/>
      <c r="B152" s="96" t="s">
        <v>306</v>
      </c>
      <c r="C152" s="97"/>
      <c r="D152" s="27">
        <v>46054</v>
      </c>
      <c r="E152" s="28" t="s">
        <v>27</v>
      </c>
      <c r="F152" s="29" t="s">
        <v>25</v>
      </c>
      <c r="G152" s="30"/>
      <c r="H152" s="31">
        <v>0</v>
      </c>
      <c r="I152" s="31"/>
      <c r="J152" s="32">
        <f t="shared" si="5"/>
        <v>0</v>
      </c>
      <c r="L152" s="32">
        <f t="shared" si="6"/>
        <v>0</v>
      </c>
      <c r="M152" s="34" t="str">
        <f t="shared" ref="M152:M154" si="9">IF(ISERR(L152/G152),"",L152/G152)</f>
        <v/>
      </c>
      <c r="O152" s="21"/>
      <c r="Q152" s="80" t="e">
        <f t="shared" si="1"/>
        <v>#N/A</v>
      </c>
      <c r="R152" s="35" t="e">
        <f t="shared" si="2"/>
        <v>#N/A</v>
      </c>
      <c r="S152" s="36">
        <f t="shared" si="3"/>
        <v>0</v>
      </c>
      <c r="T152" s="37">
        <f t="shared" si="4"/>
        <v>0</v>
      </c>
      <c r="U152" t="s">
        <v>305</v>
      </c>
      <c r="V152" s="36" t="str">
        <f>' FX FC_AUD'!E152</f>
        <v>AUD</v>
      </c>
      <c r="W152" s="81">
        <f t="shared" si="7"/>
        <v>0</v>
      </c>
      <c r="X152" s="82">
        <f t="shared" si="8"/>
        <v>46054</v>
      </c>
      <c r="Y152" s="38"/>
    </row>
    <row r="153" spans="1:25" x14ac:dyDescent="0.2">
      <c r="A153" s="20"/>
      <c r="B153" s="96" t="s">
        <v>306</v>
      </c>
      <c r="C153" s="97"/>
      <c r="D153" s="27">
        <v>46082</v>
      </c>
      <c r="E153" s="28" t="s">
        <v>27</v>
      </c>
      <c r="F153" s="29" t="s">
        <v>25</v>
      </c>
      <c r="G153" s="30"/>
      <c r="H153" s="31">
        <v>0</v>
      </c>
      <c r="I153" s="31"/>
      <c r="J153" s="32">
        <f t="shared" si="5"/>
        <v>0</v>
      </c>
      <c r="L153" s="32">
        <f t="shared" si="6"/>
        <v>0</v>
      </c>
      <c r="M153" s="34" t="str">
        <f t="shared" si="9"/>
        <v/>
      </c>
      <c r="O153" s="21"/>
      <c r="Q153" s="80" t="e">
        <f t="shared" si="1"/>
        <v>#N/A</v>
      </c>
      <c r="R153" s="35" t="e">
        <f t="shared" si="2"/>
        <v>#N/A</v>
      </c>
      <c r="S153" s="36">
        <f t="shared" si="3"/>
        <v>0</v>
      </c>
      <c r="T153" s="37">
        <f t="shared" si="4"/>
        <v>0</v>
      </c>
      <c r="U153" t="s">
        <v>305</v>
      </c>
      <c r="V153" s="36" t="str">
        <f>' FX FC_AUD'!E153</f>
        <v>AUD</v>
      </c>
      <c r="W153" s="81">
        <f t="shared" si="7"/>
        <v>0</v>
      </c>
      <c r="X153" s="82">
        <f t="shared" si="8"/>
        <v>46082</v>
      </c>
      <c r="Y153" s="38"/>
    </row>
    <row r="154" spans="1:25" x14ac:dyDescent="0.2">
      <c r="A154" s="20"/>
      <c r="B154" s="96" t="s">
        <v>306</v>
      </c>
      <c r="C154" s="97"/>
      <c r="D154" s="27">
        <v>46113</v>
      </c>
      <c r="E154" s="28" t="s">
        <v>27</v>
      </c>
      <c r="F154" s="29" t="s">
        <v>25</v>
      </c>
      <c r="G154" s="30"/>
      <c r="H154" s="31">
        <v>0</v>
      </c>
      <c r="I154" s="31"/>
      <c r="J154" s="32">
        <f t="shared" si="5"/>
        <v>0</v>
      </c>
      <c r="L154" s="32">
        <f t="shared" si="6"/>
        <v>0</v>
      </c>
      <c r="M154" s="34" t="str">
        <f t="shared" si="9"/>
        <v/>
      </c>
      <c r="O154" s="21"/>
      <c r="Q154" s="80" t="e">
        <f t="shared" si="1"/>
        <v>#N/A</v>
      </c>
      <c r="R154" s="35" t="e">
        <f t="shared" si="2"/>
        <v>#N/A</v>
      </c>
      <c r="S154" s="36">
        <f t="shared" si="3"/>
        <v>0</v>
      </c>
      <c r="T154" s="37">
        <f t="shared" si="4"/>
        <v>0</v>
      </c>
      <c r="U154" t="s">
        <v>305</v>
      </c>
      <c r="V154" s="36" t="str">
        <f>' FX FC_AUD'!E154</f>
        <v>AUD</v>
      </c>
      <c r="W154" s="81">
        <f t="shared" si="7"/>
        <v>0</v>
      </c>
      <c r="X154" s="82">
        <f t="shared" si="8"/>
        <v>46113</v>
      </c>
      <c r="Y154" s="38"/>
    </row>
    <row r="155" spans="1:25" x14ac:dyDescent="0.2">
      <c r="A155" s="20"/>
      <c r="B155" s="96" t="s">
        <v>306</v>
      </c>
      <c r="C155" s="97"/>
      <c r="D155" s="27">
        <v>46143</v>
      </c>
      <c r="E155" s="28" t="s">
        <v>27</v>
      </c>
      <c r="F155" s="29" t="s">
        <v>25</v>
      </c>
      <c r="G155" s="30"/>
      <c r="H155" s="31">
        <v>0</v>
      </c>
      <c r="I155" s="31"/>
      <c r="J155" s="32"/>
      <c r="L155" s="32"/>
      <c r="M155" s="34"/>
      <c r="O155" s="21"/>
      <c r="Q155" s="80" t="e">
        <f t="shared" ref="Q155" si="10">VLOOKUP(S155, SeasonRef, 2,0)</f>
        <v>#N/A</v>
      </c>
      <c r="R155" s="35" t="e">
        <f t="shared" ref="R155" si="11">VLOOKUP(S155, SeasonRef, 3,0)</f>
        <v>#N/A</v>
      </c>
      <c r="S155" s="36">
        <f t="shared" si="3"/>
        <v>0</v>
      </c>
      <c r="T155" s="37">
        <f t="shared" si="4"/>
        <v>0</v>
      </c>
      <c r="U155" t="s">
        <v>305</v>
      </c>
      <c r="V155" s="36" t="str">
        <f>' FX FC_AUD'!E155</f>
        <v>AUD</v>
      </c>
      <c r="W155" s="81">
        <f t="shared" si="7"/>
        <v>0</v>
      </c>
      <c r="X155" s="82">
        <f t="shared" si="8"/>
        <v>46143</v>
      </c>
      <c r="Y155" s="38"/>
    </row>
    <row r="156" spans="1:25" x14ac:dyDescent="0.2">
      <c r="A156" s="20"/>
      <c r="B156" s="86"/>
      <c r="C156" s="87"/>
      <c r="D156" s="39"/>
      <c r="E156" s="40"/>
      <c r="F156" s="40"/>
      <c r="G156" s="41">
        <f>SUM(G143:G155)</f>
        <v>2400000</v>
      </c>
      <c r="H156" s="41">
        <f>SUM(H143:H155)</f>
        <v>1250000</v>
      </c>
      <c r="I156" s="41">
        <f>SUM(I143:I155)</f>
        <v>0</v>
      </c>
      <c r="J156" s="41">
        <f t="shared" si="5"/>
        <v>1150000</v>
      </c>
      <c r="L156" s="41">
        <f>SUM(L143:L155)</f>
        <v>1250000</v>
      </c>
      <c r="M156" s="42">
        <f>L156/G156</f>
        <v>0.52083333333333337</v>
      </c>
      <c r="O156" s="21"/>
      <c r="Q156" s="43"/>
      <c r="R156" s="44"/>
      <c r="S156" s="44"/>
      <c r="T156" s="44"/>
      <c r="U156" s="45"/>
      <c r="V156" s="45"/>
      <c r="W156" s="45"/>
      <c r="X156" s="45"/>
      <c r="Y156" s="46"/>
    </row>
    <row r="157" spans="1:25" x14ac:dyDescent="0.2">
      <c r="A157" s="20"/>
      <c r="B157" s="47"/>
      <c r="C157" s="47"/>
      <c r="D157" s="48"/>
      <c r="E157" s="49"/>
      <c r="F157" s="49"/>
      <c r="G157" s="50"/>
      <c r="H157" s="50"/>
      <c r="I157" s="50"/>
      <c r="J157" s="50"/>
      <c r="L157" s="50"/>
      <c r="M157" s="51"/>
      <c r="O157" s="21"/>
      <c r="Q157" s="47"/>
      <c r="U157" s="49"/>
    </row>
    <row r="158" spans="1:25" ht="18" x14ac:dyDescent="0.25">
      <c r="A158" s="20"/>
      <c r="B158" s="52" t="s">
        <v>26</v>
      </c>
      <c r="C158" s="47"/>
      <c r="D158" s="48"/>
      <c r="E158" s="49"/>
      <c r="F158" s="49"/>
      <c r="G158" s="50"/>
      <c r="H158" s="50"/>
      <c r="I158" s="50"/>
      <c r="J158" s="50"/>
      <c r="L158" s="50"/>
      <c r="M158" s="51"/>
      <c r="O158" s="21"/>
      <c r="Q158" s="47"/>
      <c r="U158" s="49"/>
    </row>
    <row r="159" spans="1:25" ht="15" thickBot="1" x14ac:dyDescent="0.25">
      <c r="A159" s="53"/>
      <c r="B159" s="54"/>
      <c r="C159" s="54"/>
      <c r="D159" s="55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6"/>
    </row>
  </sheetData>
  <sheetProtection formatCells="0" formatColumns="0" formatRows="0" insertColumns="0" insertRows="0" insertHyperlinks="0" deleteColumns="0" deleteRows="0" selectLockedCells="1" sort="0" autoFilter="0" pivotTables="0"/>
  <mergeCells count="27">
    <mergeCell ref="D134:F134"/>
    <mergeCell ref="H134:H137"/>
    <mergeCell ref="I134:I137"/>
    <mergeCell ref="M134:N134"/>
    <mergeCell ref="D135:F135"/>
    <mergeCell ref="M135:N135"/>
    <mergeCell ref="D136:F136"/>
    <mergeCell ref="M136:N136"/>
    <mergeCell ref="D137:F137"/>
    <mergeCell ref="M137:N137"/>
    <mergeCell ref="B151:C151"/>
    <mergeCell ref="B139:B140"/>
    <mergeCell ref="D139:F140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2:C152"/>
    <mergeCell ref="B153:C153"/>
    <mergeCell ref="B154:C154"/>
    <mergeCell ref="B155:C155"/>
    <mergeCell ref="B156:C156"/>
  </mergeCells>
  <phoneticPr fontId="16" type="noConversion"/>
  <conditionalFormatting sqref="M143">
    <cfRule type="expression" dxfId="5" priority="1">
      <formula>$J143&lt;0</formula>
    </cfRule>
  </conditionalFormatting>
  <conditionalFormatting sqref="T140">
    <cfRule type="cellIs" dxfId="4" priority="2" operator="equal">
      <formula>"NO"</formula>
    </cfRule>
    <cfRule type="cellIs" dxfId="3" priority="3" operator="equal">
      <formula>"YES"</formula>
    </cfRule>
  </conditionalFormatting>
  <pageMargins left="0.7" right="0.7" top="0.75" bottom="0.75" header="0.3" footer="0.3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163"/>
  <sheetViews>
    <sheetView showGridLines="0" topLeftCell="A126" zoomScale="80" zoomScaleNormal="80" workbookViewId="0">
      <selection activeCell="B143" sqref="B143:C155"/>
    </sheetView>
  </sheetViews>
  <sheetFormatPr defaultColWidth="9" defaultRowHeight="14.25" x14ac:dyDescent="0.2"/>
  <cols>
    <col min="1" max="1" width="3.125" style="1" customWidth="1"/>
    <col min="2" max="2" width="17.625" style="1" customWidth="1"/>
    <col min="3" max="3" width="11.875" style="1" customWidth="1"/>
    <col min="4" max="4" width="8.875" style="1" customWidth="1"/>
    <col min="5" max="5" width="10.5" style="1" customWidth="1"/>
    <col min="6" max="6" width="10.125" style="1" customWidth="1"/>
    <col min="7" max="7" width="16" style="1" customWidth="1"/>
    <col min="8" max="10" width="14.125" style="1" customWidth="1"/>
    <col min="11" max="11" width="5.5" style="1" customWidth="1"/>
    <col min="12" max="13" width="14" style="1" customWidth="1"/>
    <col min="14" max="14" width="9" style="1"/>
    <col min="15" max="15" width="2.625" style="1" customWidth="1"/>
    <col min="16" max="16" width="4.75" style="1" customWidth="1"/>
    <col min="17" max="17" width="14.125" style="1" customWidth="1"/>
    <col min="18" max="18" width="11.125" style="1" customWidth="1"/>
    <col min="19" max="19" width="9" style="1" customWidth="1"/>
    <col min="20" max="20" width="9.625" style="1" customWidth="1"/>
    <col min="21" max="21" width="9.75" style="1" customWidth="1"/>
    <col min="22" max="22" width="9.125" style="1" customWidth="1"/>
    <col min="23" max="23" width="10.375" style="1" customWidth="1"/>
    <col min="24" max="24" width="7.75" style="1" customWidth="1"/>
    <col min="25" max="28" width="9" style="1"/>
    <col min="29" max="29" width="41.125" style="1" bestFit="1" customWidth="1"/>
    <col min="30" max="30" width="17.125" style="1" bestFit="1" customWidth="1"/>
    <col min="31" max="16384" width="9" style="1"/>
  </cols>
  <sheetData>
    <row r="1" spans="27:34" hidden="1" x14ac:dyDescent="0.2">
      <c r="AA1" s="2" t="s">
        <v>5</v>
      </c>
      <c r="AB1"/>
      <c r="AC1" s="2" t="s">
        <v>265</v>
      </c>
      <c r="AD1" s="2" t="s">
        <v>264</v>
      </c>
      <c r="AF1" t="s">
        <v>266</v>
      </c>
      <c r="AG1" t="s">
        <v>267</v>
      </c>
      <c r="AH1" t="s">
        <v>268</v>
      </c>
    </row>
    <row r="2" spans="27:34" hidden="1" x14ac:dyDescent="0.2">
      <c r="AA2" s="3" t="s">
        <v>261</v>
      </c>
      <c r="AB2"/>
      <c r="AC2" t="s">
        <v>263</v>
      </c>
      <c r="AD2" s="1" t="s">
        <v>262</v>
      </c>
      <c r="AF2" t="s">
        <v>261</v>
      </c>
      <c r="AG2" t="s">
        <v>269</v>
      </c>
      <c r="AH2" t="s">
        <v>270</v>
      </c>
    </row>
    <row r="3" spans="27:34" hidden="1" x14ac:dyDescent="0.2">
      <c r="AA3" s="3" t="s">
        <v>6</v>
      </c>
      <c r="AB3"/>
      <c r="AC3" t="s">
        <v>271</v>
      </c>
      <c r="AD3" s="1" t="s">
        <v>272</v>
      </c>
      <c r="AF3" t="s">
        <v>6</v>
      </c>
      <c r="AG3" t="s">
        <v>269</v>
      </c>
      <c r="AH3" t="s">
        <v>273</v>
      </c>
    </row>
    <row r="4" spans="27:34" hidden="1" x14ac:dyDescent="0.2">
      <c r="AA4" s="3" t="s">
        <v>257</v>
      </c>
      <c r="AB4"/>
      <c r="AC4" t="s">
        <v>274</v>
      </c>
      <c r="AD4" s="1" t="s">
        <v>275</v>
      </c>
      <c r="AF4" t="s">
        <v>257</v>
      </c>
      <c r="AG4" t="s">
        <v>269</v>
      </c>
      <c r="AH4" t="s">
        <v>270</v>
      </c>
    </row>
    <row r="5" spans="27:34" hidden="1" x14ac:dyDescent="0.2">
      <c r="AA5" s="3" t="s">
        <v>7</v>
      </c>
      <c r="AB5"/>
      <c r="AC5" t="s">
        <v>276</v>
      </c>
      <c r="AD5" s="1" t="s">
        <v>277</v>
      </c>
      <c r="AF5" t="s">
        <v>7</v>
      </c>
      <c r="AG5" t="s">
        <v>278</v>
      </c>
      <c r="AH5" t="s">
        <v>273</v>
      </c>
    </row>
    <row r="6" spans="27:34" hidden="1" x14ac:dyDescent="0.2">
      <c r="AA6" s="3" t="s">
        <v>29</v>
      </c>
      <c r="AB6"/>
      <c r="AC6" t="s">
        <v>260</v>
      </c>
      <c r="AD6" s="1" t="s">
        <v>259</v>
      </c>
      <c r="AF6" t="s">
        <v>29</v>
      </c>
      <c r="AG6" t="s">
        <v>278</v>
      </c>
      <c r="AH6" t="s">
        <v>270</v>
      </c>
    </row>
    <row r="7" spans="27:34" hidden="1" x14ac:dyDescent="0.2">
      <c r="AA7" s="3" t="s">
        <v>250</v>
      </c>
      <c r="AB7"/>
      <c r="AC7" t="s">
        <v>258</v>
      </c>
      <c r="AD7" s="1" t="s">
        <v>164</v>
      </c>
      <c r="AF7" t="s">
        <v>250</v>
      </c>
      <c r="AG7" t="s">
        <v>279</v>
      </c>
      <c r="AH7" t="s">
        <v>273</v>
      </c>
    </row>
    <row r="8" spans="27:34" hidden="1" x14ac:dyDescent="0.2">
      <c r="AA8" s="3" t="s">
        <v>247</v>
      </c>
      <c r="AB8"/>
      <c r="AC8" t="s">
        <v>256</v>
      </c>
      <c r="AD8" s="1" t="s">
        <v>255</v>
      </c>
      <c r="AF8" t="s">
        <v>247</v>
      </c>
      <c r="AG8" t="s">
        <v>279</v>
      </c>
      <c r="AH8" t="s">
        <v>270</v>
      </c>
    </row>
    <row r="9" spans="27:34" hidden="1" x14ac:dyDescent="0.2">
      <c r="AA9" s="3" t="s">
        <v>280</v>
      </c>
      <c r="AB9"/>
      <c r="AC9" t="s">
        <v>254</v>
      </c>
      <c r="AD9" s="1" t="s">
        <v>253</v>
      </c>
      <c r="AF9" t="s">
        <v>244</v>
      </c>
      <c r="AG9" t="s">
        <v>281</v>
      </c>
      <c r="AH9" t="s">
        <v>273</v>
      </c>
    </row>
    <row r="10" spans="27:34" hidden="1" x14ac:dyDescent="0.2">
      <c r="AA10" s="3" t="s">
        <v>241</v>
      </c>
      <c r="AB10"/>
      <c r="AC10" t="s">
        <v>252</v>
      </c>
      <c r="AD10" s="1" t="s">
        <v>251</v>
      </c>
    </row>
    <row r="11" spans="27:34" hidden="1" x14ac:dyDescent="0.2">
      <c r="AA11" s="3" t="s">
        <v>238</v>
      </c>
      <c r="AB11"/>
      <c r="AC11" t="s">
        <v>249</v>
      </c>
      <c r="AD11" s="1" t="s">
        <v>248</v>
      </c>
    </row>
    <row r="12" spans="27:34" hidden="1" x14ac:dyDescent="0.2">
      <c r="AA12" s="3" t="s">
        <v>235</v>
      </c>
      <c r="AB12"/>
      <c r="AC12" t="s">
        <v>246</v>
      </c>
      <c r="AD12" s="1" t="s">
        <v>245</v>
      </c>
    </row>
    <row r="13" spans="27:34" hidden="1" x14ac:dyDescent="0.2">
      <c r="AA13" s="3" t="s">
        <v>232</v>
      </c>
      <c r="AB13"/>
      <c r="AC13" t="s">
        <v>282</v>
      </c>
      <c r="AD13" s="1" t="s">
        <v>283</v>
      </c>
    </row>
    <row r="14" spans="27:34" hidden="1" x14ac:dyDescent="0.2">
      <c r="AA14" s="3"/>
      <c r="AB14"/>
      <c r="AC14" t="s">
        <v>284</v>
      </c>
      <c r="AD14" s="1" t="s">
        <v>285</v>
      </c>
    </row>
    <row r="15" spans="27:34" hidden="1" x14ac:dyDescent="0.2">
      <c r="AA15" s="3"/>
      <c r="AB15"/>
      <c r="AC15" t="s">
        <v>243</v>
      </c>
      <c r="AD15" s="1" t="s">
        <v>242</v>
      </c>
    </row>
    <row r="16" spans="27:34" hidden="1" x14ac:dyDescent="0.2">
      <c r="AA16" s="3"/>
      <c r="AB16"/>
      <c r="AC16" t="s">
        <v>286</v>
      </c>
      <c r="AD16" s="1" t="s">
        <v>287</v>
      </c>
    </row>
    <row r="17" spans="27:30" hidden="1" x14ac:dyDescent="0.2">
      <c r="AA17" s="3"/>
      <c r="AB17"/>
      <c r="AC17" t="s">
        <v>240</v>
      </c>
      <c r="AD17" s="1" t="s">
        <v>239</v>
      </c>
    </row>
    <row r="18" spans="27:30" hidden="1" x14ac:dyDescent="0.2">
      <c r="AA18" s="3"/>
      <c r="AB18"/>
      <c r="AC18" t="s">
        <v>237</v>
      </c>
      <c r="AD18" s="1" t="s">
        <v>236</v>
      </c>
    </row>
    <row r="19" spans="27:30" hidden="1" x14ac:dyDescent="0.2">
      <c r="AA19" s="3"/>
      <c r="AB19"/>
      <c r="AC19" t="s">
        <v>234</v>
      </c>
      <c r="AD19" s="1" t="s">
        <v>233</v>
      </c>
    </row>
    <row r="20" spans="27:30" hidden="1" x14ac:dyDescent="0.2">
      <c r="AA20" s="3"/>
      <c r="AB20"/>
      <c r="AC20" t="s">
        <v>231</v>
      </c>
      <c r="AD20" s="1" t="s">
        <v>230</v>
      </c>
    </row>
    <row r="21" spans="27:30" hidden="1" x14ac:dyDescent="0.2">
      <c r="AA21" s="3"/>
      <c r="AB21"/>
      <c r="AC21" t="s">
        <v>229</v>
      </c>
      <c r="AD21" s="1" t="s">
        <v>228</v>
      </c>
    </row>
    <row r="22" spans="27:30" hidden="1" x14ac:dyDescent="0.2">
      <c r="AA22" s="3"/>
      <c r="AB22"/>
      <c r="AC22" t="s">
        <v>227</v>
      </c>
      <c r="AD22" s="1" t="s">
        <v>226</v>
      </c>
    </row>
    <row r="23" spans="27:30" hidden="1" x14ac:dyDescent="0.2">
      <c r="AA23" s="3"/>
      <c r="AB23"/>
      <c r="AC23" t="s">
        <v>225</v>
      </c>
      <c r="AD23" s="1" t="s">
        <v>224</v>
      </c>
    </row>
    <row r="24" spans="27:30" hidden="1" x14ac:dyDescent="0.2">
      <c r="AA24" s="3"/>
      <c r="AB24"/>
      <c r="AC24" t="s">
        <v>223</v>
      </c>
      <c r="AD24" s="1" t="s">
        <v>222</v>
      </c>
    </row>
    <row r="25" spans="27:30" hidden="1" x14ac:dyDescent="0.2">
      <c r="AB25"/>
      <c r="AC25" t="s">
        <v>221</v>
      </c>
      <c r="AD25" s="1" t="s">
        <v>220</v>
      </c>
    </row>
    <row r="26" spans="27:30" hidden="1" x14ac:dyDescent="0.2">
      <c r="AA26"/>
      <c r="AB26"/>
      <c r="AC26" t="s">
        <v>0</v>
      </c>
      <c r="AD26" s="1" t="s">
        <v>219</v>
      </c>
    </row>
    <row r="27" spans="27:30" hidden="1" x14ac:dyDescent="0.2">
      <c r="AA27"/>
      <c r="AB27"/>
      <c r="AC27" t="s">
        <v>288</v>
      </c>
      <c r="AD27" s="1" t="s">
        <v>289</v>
      </c>
    </row>
    <row r="28" spans="27:30" hidden="1" x14ac:dyDescent="0.2">
      <c r="AA28"/>
      <c r="AB28"/>
      <c r="AC28" t="s">
        <v>218</v>
      </c>
      <c r="AD28" s="1" t="s">
        <v>217</v>
      </c>
    </row>
    <row r="29" spans="27:30" hidden="1" x14ac:dyDescent="0.2">
      <c r="AA29"/>
      <c r="AB29"/>
      <c r="AC29" t="s">
        <v>216</v>
      </c>
      <c r="AD29" s="1" t="s">
        <v>215</v>
      </c>
    </row>
    <row r="30" spans="27:30" hidden="1" x14ac:dyDescent="0.2">
      <c r="AA30"/>
      <c r="AB30"/>
      <c r="AC30" t="s">
        <v>214</v>
      </c>
      <c r="AD30" s="1" t="s">
        <v>213</v>
      </c>
    </row>
    <row r="31" spans="27:30" hidden="1" x14ac:dyDescent="0.2">
      <c r="AA31"/>
      <c r="AB31"/>
      <c r="AC31" t="s">
        <v>212</v>
      </c>
      <c r="AD31" s="1" t="s">
        <v>211</v>
      </c>
    </row>
    <row r="32" spans="27:30" hidden="1" x14ac:dyDescent="0.2">
      <c r="AA32"/>
      <c r="AB32"/>
      <c r="AC32" t="s">
        <v>210</v>
      </c>
      <c r="AD32" s="1" t="s">
        <v>209</v>
      </c>
    </row>
    <row r="33" spans="27:30" hidden="1" x14ac:dyDescent="0.2">
      <c r="AA33"/>
      <c r="AB33"/>
      <c r="AC33" t="s">
        <v>208</v>
      </c>
      <c r="AD33" s="1" t="s">
        <v>207</v>
      </c>
    </row>
    <row r="34" spans="27:30" hidden="1" x14ac:dyDescent="0.2">
      <c r="AA34"/>
      <c r="AB34"/>
      <c r="AC34" t="s">
        <v>206</v>
      </c>
      <c r="AD34" s="1" t="s">
        <v>205</v>
      </c>
    </row>
    <row r="35" spans="27:30" hidden="1" x14ac:dyDescent="0.2">
      <c r="AA35"/>
      <c r="AB35"/>
      <c r="AC35" t="s">
        <v>204</v>
      </c>
      <c r="AD35" s="1" t="s">
        <v>203</v>
      </c>
    </row>
    <row r="36" spans="27:30" hidden="1" x14ac:dyDescent="0.2">
      <c r="AA36"/>
      <c r="AB36"/>
      <c r="AC36" t="s">
        <v>202</v>
      </c>
      <c r="AD36" s="1" t="s">
        <v>201</v>
      </c>
    </row>
    <row r="37" spans="27:30" hidden="1" x14ac:dyDescent="0.2">
      <c r="AA37"/>
      <c r="AB37"/>
      <c r="AC37" t="s">
        <v>200</v>
      </c>
      <c r="AD37" s="1" t="s">
        <v>199</v>
      </c>
    </row>
    <row r="38" spans="27:30" hidden="1" x14ac:dyDescent="0.2">
      <c r="AA38"/>
      <c r="AB38"/>
      <c r="AC38" t="s">
        <v>198</v>
      </c>
      <c r="AD38" s="1" t="s">
        <v>197</v>
      </c>
    </row>
    <row r="39" spans="27:30" hidden="1" x14ac:dyDescent="0.2">
      <c r="AA39"/>
      <c r="AB39"/>
      <c r="AC39" s="1" t="s">
        <v>196</v>
      </c>
      <c r="AD39" s="1" t="s">
        <v>195</v>
      </c>
    </row>
    <row r="40" spans="27:30" hidden="1" x14ac:dyDescent="0.2">
      <c r="AA40"/>
      <c r="AB40"/>
      <c r="AC40" t="s">
        <v>194</v>
      </c>
      <c r="AD40" s="1" t="s">
        <v>193</v>
      </c>
    </row>
    <row r="41" spans="27:30" hidden="1" x14ac:dyDescent="0.2">
      <c r="AA41"/>
      <c r="AB41"/>
      <c r="AC41" t="s">
        <v>192</v>
      </c>
      <c r="AD41" s="1" t="s">
        <v>191</v>
      </c>
    </row>
    <row r="42" spans="27:30" hidden="1" x14ac:dyDescent="0.2">
      <c r="AA42"/>
      <c r="AB42"/>
      <c r="AC42" t="s">
        <v>190</v>
      </c>
      <c r="AD42" s="1" t="s">
        <v>189</v>
      </c>
    </row>
    <row r="43" spans="27:30" hidden="1" x14ac:dyDescent="0.2">
      <c r="AA43"/>
      <c r="AB43"/>
      <c r="AC43" t="s">
        <v>188</v>
      </c>
      <c r="AD43" s="1" t="s">
        <v>187</v>
      </c>
    </row>
    <row r="44" spans="27:30" hidden="1" x14ac:dyDescent="0.2">
      <c r="AA44"/>
      <c r="AB44"/>
      <c r="AC44" t="s">
        <v>186</v>
      </c>
      <c r="AD44" s="1" t="s">
        <v>185</v>
      </c>
    </row>
    <row r="45" spans="27:30" hidden="1" x14ac:dyDescent="0.2">
      <c r="AA45"/>
      <c r="AB45"/>
      <c r="AC45" t="s">
        <v>184</v>
      </c>
      <c r="AD45" s="1" t="s">
        <v>183</v>
      </c>
    </row>
    <row r="46" spans="27:30" hidden="1" x14ac:dyDescent="0.2">
      <c r="AA46"/>
      <c r="AB46"/>
      <c r="AC46" t="s">
        <v>182</v>
      </c>
      <c r="AD46" s="1" t="s">
        <v>181</v>
      </c>
    </row>
    <row r="47" spans="27:30" hidden="1" x14ac:dyDescent="0.2">
      <c r="AA47"/>
      <c r="AB47"/>
      <c r="AC47" t="s">
        <v>180</v>
      </c>
      <c r="AD47" s="1" t="s">
        <v>179</v>
      </c>
    </row>
    <row r="48" spans="27:30" hidden="1" x14ac:dyDescent="0.2">
      <c r="AA48"/>
      <c r="AB48"/>
      <c r="AC48" t="s">
        <v>178</v>
      </c>
      <c r="AD48" s="1" t="s">
        <v>177</v>
      </c>
    </row>
    <row r="49" spans="27:30" hidden="1" x14ac:dyDescent="0.2">
      <c r="AA49"/>
      <c r="AB49"/>
      <c r="AC49" t="s">
        <v>176</v>
      </c>
      <c r="AD49" s="1" t="s">
        <v>175</v>
      </c>
    </row>
    <row r="50" spans="27:30" hidden="1" x14ac:dyDescent="0.2">
      <c r="AA50"/>
      <c r="AB50"/>
      <c r="AC50" t="s">
        <v>173</v>
      </c>
      <c r="AD50" s="1" t="s">
        <v>174</v>
      </c>
    </row>
    <row r="51" spans="27:30" hidden="1" x14ac:dyDescent="0.2">
      <c r="AA51"/>
      <c r="AB51"/>
      <c r="AC51" t="s">
        <v>173</v>
      </c>
      <c r="AD51" s="1" t="s">
        <v>172</v>
      </c>
    </row>
    <row r="52" spans="27:30" hidden="1" x14ac:dyDescent="0.2">
      <c r="AA52"/>
      <c r="AB52"/>
      <c r="AC52" t="s">
        <v>171</v>
      </c>
      <c r="AD52" s="1" t="s">
        <v>170</v>
      </c>
    </row>
    <row r="53" spans="27:30" hidden="1" x14ac:dyDescent="0.2">
      <c r="AA53"/>
      <c r="AB53"/>
      <c r="AC53" t="s">
        <v>169</v>
      </c>
      <c r="AD53" s="1" t="s">
        <v>168</v>
      </c>
    </row>
    <row r="54" spans="27:30" hidden="1" x14ac:dyDescent="0.2">
      <c r="AA54"/>
      <c r="AB54"/>
      <c r="AC54" t="s">
        <v>167</v>
      </c>
      <c r="AD54" s="1" t="s">
        <v>166</v>
      </c>
    </row>
    <row r="55" spans="27:30" hidden="1" x14ac:dyDescent="0.2">
      <c r="AA55"/>
      <c r="AB55"/>
      <c r="AC55" t="s">
        <v>165</v>
      </c>
      <c r="AD55" s="1" t="s">
        <v>164</v>
      </c>
    </row>
    <row r="56" spans="27:30" hidden="1" x14ac:dyDescent="0.2">
      <c r="AA56"/>
      <c r="AB56"/>
      <c r="AC56" t="s">
        <v>163</v>
      </c>
      <c r="AD56" s="1" t="s">
        <v>162</v>
      </c>
    </row>
    <row r="57" spans="27:30" hidden="1" x14ac:dyDescent="0.2">
      <c r="AA57"/>
      <c r="AB57"/>
      <c r="AC57" t="s">
        <v>161</v>
      </c>
      <c r="AD57" s="1" t="s">
        <v>160</v>
      </c>
    </row>
    <row r="58" spans="27:30" hidden="1" x14ac:dyDescent="0.2">
      <c r="AA58"/>
      <c r="AB58"/>
      <c r="AC58" t="s">
        <v>159</v>
      </c>
      <c r="AD58" s="1" t="s">
        <v>158</v>
      </c>
    </row>
    <row r="59" spans="27:30" hidden="1" x14ac:dyDescent="0.2">
      <c r="AA59"/>
      <c r="AB59"/>
      <c r="AC59" t="s">
        <v>157</v>
      </c>
      <c r="AD59" s="1" t="s">
        <v>156</v>
      </c>
    </row>
    <row r="60" spans="27:30" hidden="1" x14ac:dyDescent="0.2">
      <c r="AA60"/>
      <c r="AB60"/>
      <c r="AC60" s="59" t="s">
        <v>155</v>
      </c>
      <c r="AD60" s="1" t="s">
        <v>154</v>
      </c>
    </row>
    <row r="61" spans="27:30" hidden="1" x14ac:dyDescent="0.2">
      <c r="AA61"/>
      <c r="AB61"/>
      <c r="AC61" s="57" t="s">
        <v>153</v>
      </c>
      <c r="AD61" s="1" t="s">
        <v>152</v>
      </c>
    </row>
    <row r="62" spans="27:30" hidden="1" x14ac:dyDescent="0.2">
      <c r="AA62"/>
      <c r="AB62"/>
      <c r="AC62" s="57" t="s">
        <v>151</v>
      </c>
      <c r="AD62" s="1" t="s">
        <v>150</v>
      </c>
    </row>
    <row r="63" spans="27:30" hidden="1" x14ac:dyDescent="0.2">
      <c r="AA63"/>
      <c r="AC63" s="57" t="s">
        <v>149</v>
      </c>
      <c r="AD63" s="1" t="s">
        <v>148</v>
      </c>
    </row>
    <row r="64" spans="27:30" hidden="1" x14ac:dyDescent="0.2">
      <c r="AA64"/>
      <c r="AC64" s="57" t="s">
        <v>147</v>
      </c>
      <c r="AD64" s="1" t="s">
        <v>146</v>
      </c>
    </row>
    <row r="65" spans="27:30" hidden="1" x14ac:dyDescent="0.2">
      <c r="AA65"/>
      <c r="AC65" s="57" t="s">
        <v>145</v>
      </c>
      <c r="AD65" s="57" t="s">
        <v>144</v>
      </c>
    </row>
    <row r="66" spans="27:30" hidden="1" x14ac:dyDescent="0.2">
      <c r="AA66"/>
      <c r="AC66" s="57" t="s">
        <v>143</v>
      </c>
      <c r="AD66" s="57" t="s">
        <v>142</v>
      </c>
    </row>
    <row r="67" spans="27:30" hidden="1" x14ac:dyDescent="0.2">
      <c r="AC67" s="57" t="s">
        <v>141</v>
      </c>
      <c r="AD67" s="57" t="s">
        <v>140</v>
      </c>
    </row>
    <row r="68" spans="27:30" hidden="1" x14ac:dyDescent="0.2">
      <c r="AC68" s="57" t="s">
        <v>139</v>
      </c>
      <c r="AD68" s="57" t="s">
        <v>138</v>
      </c>
    </row>
    <row r="69" spans="27:30" hidden="1" x14ac:dyDescent="0.2">
      <c r="AC69" s="57" t="s">
        <v>137</v>
      </c>
      <c r="AD69" s="57" t="s">
        <v>136</v>
      </c>
    </row>
    <row r="70" spans="27:30" hidden="1" x14ac:dyDescent="0.2">
      <c r="AC70" s="57" t="s">
        <v>135</v>
      </c>
      <c r="AD70" s="57" t="s">
        <v>134</v>
      </c>
    </row>
    <row r="71" spans="27:30" hidden="1" x14ac:dyDescent="0.2">
      <c r="AC71" s="57" t="s">
        <v>133</v>
      </c>
      <c r="AD71" s="57" t="s">
        <v>132</v>
      </c>
    </row>
    <row r="72" spans="27:30" hidden="1" x14ac:dyDescent="0.2">
      <c r="AC72" s="57" t="s">
        <v>131</v>
      </c>
      <c r="AD72" s="57" t="s">
        <v>130</v>
      </c>
    </row>
    <row r="73" spans="27:30" hidden="1" x14ac:dyDescent="0.2">
      <c r="AC73" s="57" t="s">
        <v>129</v>
      </c>
      <c r="AD73" s="57" t="s">
        <v>128</v>
      </c>
    </row>
    <row r="74" spans="27:30" hidden="1" x14ac:dyDescent="0.2">
      <c r="AC74" s="57" t="s">
        <v>127</v>
      </c>
      <c r="AD74" s="57" t="s">
        <v>126</v>
      </c>
    </row>
    <row r="75" spans="27:30" hidden="1" x14ac:dyDescent="0.2">
      <c r="AC75" s="58" t="s">
        <v>125</v>
      </c>
      <c r="AD75" s="58" t="s">
        <v>124</v>
      </c>
    </row>
    <row r="76" spans="27:30" hidden="1" x14ac:dyDescent="0.2">
      <c r="AC76" s="58" t="s">
        <v>123</v>
      </c>
      <c r="AD76" s="58" t="s">
        <v>122</v>
      </c>
    </row>
    <row r="77" spans="27:30" hidden="1" x14ac:dyDescent="0.2">
      <c r="AC77" s="58" t="s">
        <v>121</v>
      </c>
      <c r="AD77" s="58" t="s">
        <v>120</v>
      </c>
    </row>
    <row r="78" spans="27:30" hidden="1" x14ac:dyDescent="0.2">
      <c r="AC78" s="58" t="s">
        <v>119</v>
      </c>
      <c r="AD78" s="58" t="s">
        <v>118</v>
      </c>
    </row>
    <row r="79" spans="27:30" hidden="1" x14ac:dyDescent="0.2">
      <c r="AC79" s="58" t="s">
        <v>117</v>
      </c>
      <c r="AD79" s="58" t="s">
        <v>116</v>
      </c>
    </row>
    <row r="80" spans="27:30" hidden="1" x14ac:dyDescent="0.2">
      <c r="AC80" s="58" t="s">
        <v>115</v>
      </c>
      <c r="AD80" s="58" t="s">
        <v>114</v>
      </c>
    </row>
    <row r="81" spans="29:30" hidden="1" x14ac:dyDescent="0.2">
      <c r="AC81" s="58" t="s">
        <v>113</v>
      </c>
      <c r="AD81" s="58" t="s">
        <v>112</v>
      </c>
    </row>
    <row r="82" spans="29:30" hidden="1" x14ac:dyDescent="0.2">
      <c r="AC82" s="58" t="s">
        <v>111</v>
      </c>
      <c r="AD82" s="58" t="s">
        <v>110</v>
      </c>
    </row>
    <row r="83" spans="29:30" hidden="1" x14ac:dyDescent="0.2">
      <c r="AC83" s="58" t="s">
        <v>109</v>
      </c>
      <c r="AD83" s="58" t="s">
        <v>108</v>
      </c>
    </row>
    <row r="84" spans="29:30" hidden="1" x14ac:dyDescent="0.2">
      <c r="AC84" s="58" t="s">
        <v>107</v>
      </c>
      <c r="AD84" s="58" t="s">
        <v>106</v>
      </c>
    </row>
    <row r="85" spans="29:30" hidden="1" x14ac:dyDescent="0.2">
      <c r="AC85" s="58" t="s">
        <v>105</v>
      </c>
      <c r="AD85" s="58" t="s">
        <v>104</v>
      </c>
    </row>
    <row r="86" spans="29:30" hidden="1" x14ac:dyDescent="0.2">
      <c r="AC86" s="58" t="s">
        <v>103</v>
      </c>
      <c r="AD86" s="58" t="s">
        <v>102</v>
      </c>
    </row>
    <row r="87" spans="29:30" hidden="1" x14ac:dyDescent="0.2">
      <c r="AC87" s="58" t="s">
        <v>101</v>
      </c>
      <c r="AD87" s="58" t="s">
        <v>100</v>
      </c>
    </row>
    <row r="88" spans="29:30" hidden="1" x14ac:dyDescent="0.2">
      <c r="AC88" s="57" t="s">
        <v>99</v>
      </c>
      <c r="AD88" s="57" t="s">
        <v>98</v>
      </c>
    </row>
    <row r="89" spans="29:30" hidden="1" x14ac:dyDescent="0.2">
      <c r="AC89" s="57" t="s">
        <v>97</v>
      </c>
      <c r="AD89" s="57" t="s">
        <v>96</v>
      </c>
    </row>
    <row r="90" spans="29:30" hidden="1" x14ac:dyDescent="0.2">
      <c r="AC90" s="57" t="s">
        <v>95</v>
      </c>
      <c r="AD90" s="57" t="s">
        <v>94</v>
      </c>
    </row>
    <row r="91" spans="29:30" hidden="1" x14ac:dyDescent="0.2">
      <c r="AC91" s="57" t="s">
        <v>93</v>
      </c>
      <c r="AD91" s="57" t="s">
        <v>92</v>
      </c>
    </row>
    <row r="92" spans="29:30" hidden="1" x14ac:dyDescent="0.2">
      <c r="AC92" s="57" t="s">
        <v>91</v>
      </c>
      <c r="AD92" s="57" t="s">
        <v>90</v>
      </c>
    </row>
    <row r="93" spans="29:30" hidden="1" x14ac:dyDescent="0.2">
      <c r="AC93" s="57" t="s">
        <v>89</v>
      </c>
      <c r="AD93" s="57" t="s">
        <v>88</v>
      </c>
    </row>
    <row r="94" spans="29:30" hidden="1" x14ac:dyDescent="0.2">
      <c r="AC94" s="57" t="s">
        <v>87</v>
      </c>
      <c r="AD94" s="57" t="s">
        <v>86</v>
      </c>
    </row>
    <row r="95" spans="29:30" hidden="1" x14ac:dyDescent="0.2">
      <c r="AC95" s="57" t="s">
        <v>31</v>
      </c>
      <c r="AD95" s="57" t="s">
        <v>85</v>
      </c>
    </row>
    <row r="96" spans="29:30" hidden="1" x14ac:dyDescent="0.2">
      <c r="AC96" s="57" t="s">
        <v>84</v>
      </c>
      <c r="AD96" s="57" t="s">
        <v>83</v>
      </c>
    </row>
    <row r="97" spans="29:30" hidden="1" x14ac:dyDescent="0.2">
      <c r="AC97" s="57" t="s">
        <v>82</v>
      </c>
      <c r="AD97" s="57" t="s">
        <v>81</v>
      </c>
    </row>
    <row r="98" spans="29:30" hidden="1" x14ac:dyDescent="0.2">
      <c r="AC98" s="57" t="s">
        <v>80</v>
      </c>
      <c r="AD98" s="57" t="s">
        <v>79</v>
      </c>
    </row>
    <row r="99" spans="29:30" hidden="1" x14ac:dyDescent="0.2">
      <c r="AC99" s="57" t="s">
        <v>78</v>
      </c>
      <c r="AD99" s="57" t="s">
        <v>77</v>
      </c>
    </row>
    <row r="100" spans="29:30" hidden="1" x14ac:dyDescent="0.2">
      <c r="AC100" s="57" t="s">
        <v>76</v>
      </c>
      <c r="AD100" s="57" t="s">
        <v>75</v>
      </c>
    </row>
    <row r="101" spans="29:30" hidden="1" x14ac:dyDescent="0.2">
      <c r="AC101" s="57" t="s">
        <v>74</v>
      </c>
      <c r="AD101" s="57" t="s">
        <v>73</v>
      </c>
    </row>
    <row r="102" spans="29:30" hidden="1" x14ac:dyDescent="0.2">
      <c r="AC102" s="57" t="s">
        <v>72</v>
      </c>
      <c r="AD102" s="57" t="s">
        <v>71</v>
      </c>
    </row>
    <row r="103" spans="29:30" hidden="1" x14ac:dyDescent="0.2">
      <c r="AC103" s="57" t="s">
        <v>70</v>
      </c>
      <c r="AD103" s="57" t="s">
        <v>69</v>
      </c>
    </row>
    <row r="104" spans="29:30" hidden="1" x14ac:dyDescent="0.2">
      <c r="AC104" s="57" t="s">
        <v>68</v>
      </c>
      <c r="AD104" s="57" t="s">
        <v>67</v>
      </c>
    </row>
    <row r="105" spans="29:30" hidden="1" x14ac:dyDescent="0.2">
      <c r="AC105" s="57" t="s">
        <v>66</v>
      </c>
      <c r="AD105" s="57" t="s">
        <v>65</v>
      </c>
    </row>
    <row r="106" spans="29:30" hidden="1" x14ac:dyDescent="0.2">
      <c r="AC106" s="57" t="s">
        <v>64</v>
      </c>
      <c r="AD106" s="57" t="s">
        <v>63</v>
      </c>
    </row>
    <row r="107" spans="29:30" hidden="1" x14ac:dyDescent="0.2">
      <c r="AC107" s="57" t="s">
        <v>62</v>
      </c>
      <c r="AD107" s="57" t="s">
        <v>61</v>
      </c>
    </row>
    <row r="108" spans="29:30" hidden="1" x14ac:dyDescent="0.2">
      <c r="AC108" s="57" t="s">
        <v>60</v>
      </c>
      <c r="AD108" s="57" t="s">
        <v>59</v>
      </c>
    </row>
    <row r="109" spans="29:30" hidden="1" x14ac:dyDescent="0.2">
      <c r="AC109" s="57" t="s">
        <v>58</v>
      </c>
      <c r="AD109" s="57" t="s">
        <v>57</v>
      </c>
    </row>
    <row r="110" spans="29:30" hidden="1" x14ac:dyDescent="0.2">
      <c r="AC110" s="57" t="s">
        <v>56</v>
      </c>
      <c r="AD110" s="57" t="s">
        <v>44</v>
      </c>
    </row>
    <row r="111" spans="29:30" hidden="1" x14ac:dyDescent="0.2">
      <c r="AC111" s="57" t="s">
        <v>55</v>
      </c>
      <c r="AD111" s="57" t="s">
        <v>54</v>
      </c>
    </row>
    <row r="112" spans="29:30" hidden="1" x14ac:dyDescent="0.2">
      <c r="AC112" s="57" t="s">
        <v>53</v>
      </c>
      <c r="AD112" s="57" t="s">
        <v>52</v>
      </c>
    </row>
    <row r="113" spans="2:30" hidden="1" x14ac:dyDescent="0.2">
      <c r="AC113" s="57" t="s">
        <v>51</v>
      </c>
      <c r="AD113" s="57" t="s">
        <v>50</v>
      </c>
    </row>
    <row r="114" spans="2:30" hidden="1" x14ac:dyDescent="0.2">
      <c r="AC114" s="57" t="s">
        <v>49</v>
      </c>
      <c r="AD114" s="57" t="s">
        <v>48</v>
      </c>
    </row>
    <row r="115" spans="2:30" hidden="1" x14ac:dyDescent="0.2">
      <c r="AC115" s="57" t="s">
        <v>47</v>
      </c>
      <c r="AD115" s="57" t="s">
        <v>46</v>
      </c>
    </row>
    <row r="116" spans="2:30" hidden="1" x14ac:dyDescent="0.2">
      <c r="AC116" s="57" t="s">
        <v>45</v>
      </c>
      <c r="AD116" s="57" t="s">
        <v>44</v>
      </c>
    </row>
    <row r="117" spans="2:30" hidden="1" x14ac:dyDescent="0.2">
      <c r="AC117" s="57" t="s">
        <v>43</v>
      </c>
      <c r="AD117" s="57" t="s">
        <v>42</v>
      </c>
    </row>
    <row r="118" spans="2:30" hidden="1" x14ac:dyDescent="0.2">
      <c r="AC118" s="57" t="s">
        <v>41</v>
      </c>
      <c r="AD118" s="57" t="s">
        <v>40</v>
      </c>
    </row>
    <row r="119" spans="2:30" hidden="1" x14ac:dyDescent="0.2">
      <c r="AC119" s="57" t="s">
        <v>39</v>
      </c>
      <c r="AD119" s="57" t="s">
        <v>38</v>
      </c>
    </row>
    <row r="120" spans="2:30" hidden="1" x14ac:dyDescent="0.2">
      <c r="AC120" s="57" t="s">
        <v>37</v>
      </c>
      <c r="AD120" s="57" t="s">
        <v>36</v>
      </c>
    </row>
    <row r="121" spans="2:30" hidden="1" x14ac:dyDescent="0.2">
      <c r="AC121" s="57" t="s">
        <v>35</v>
      </c>
      <c r="AD121" s="57" t="s">
        <v>34</v>
      </c>
    </row>
    <row r="122" spans="2:30" hidden="1" x14ac:dyDescent="0.2">
      <c r="AC122" s="57" t="s">
        <v>33</v>
      </c>
      <c r="AD122" s="57" t="s">
        <v>32</v>
      </c>
    </row>
    <row r="123" spans="2:30" hidden="1" x14ac:dyDescent="0.2">
      <c r="AC123" s="57" t="s">
        <v>290</v>
      </c>
      <c r="AD123" s="57" t="s">
        <v>291</v>
      </c>
    </row>
    <row r="124" spans="2:30" hidden="1" x14ac:dyDescent="0.2"/>
    <row r="125" spans="2:30" hidden="1" x14ac:dyDescent="0.2"/>
    <row r="126" spans="2:30" x14ac:dyDescent="0.2">
      <c r="B126" s="4"/>
    </row>
    <row r="128" spans="2:30" ht="20.25" x14ac:dyDescent="0.3">
      <c r="B128" s="6"/>
    </row>
    <row r="129" spans="1:25" x14ac:dyDescent="0.2">
      <c r="B129" s="7"/>
    </row>
    <row r="130" spans="1:25" ht="15" thickBot="1" x14ac:dyDescent="0.25"/>
    <row r="131" spans="1:25" x14ac:dyDescent="0.2">
      <c r="A131" s="8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10"/>
    </row>
    <row r="132" spans="1:25" ht="23.25" x14ac:dyDescent="0.35">
      <c r="A132" s="11"/>
      <c r="B132" s="60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2"/>
      <c r="O132" s="12"/>
    </row>
    <row r="133" spans="1:25" ht="15" thickBot="1" x14ac:dyDescent="0.25">
      <c r="A133" s="11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12"/>
    </row>
    <row r="134" spans="1:25" ht="15" x14ac:dyDescent="0.2">
      <c r="A134" s="11"/>
      <c r="B134" s="13"/>
      <c r="C134" s="14"/>
      <c r="D134" s="98"/>
      <c r="E134" s="98"/>
      <c r="F134" s="99"/>
      <c r="G134" s="7"/>
      <c r="H134" s="100" t="s">
        <v>9</v>
      </c>
      <c r="I134" s="103"/>
      <c r="K134" s="7"/>
      <c r="L134" s="13" t="s">
        <v>10</v>
      </c>
      <c r="M134" s="98"/>
      <c r="N134" s="99"/>
      <c r="O134" s="12"/>
      <c r="Q134" s="63" t="s">
        <v>292</v>
      </c>
      <c r="R134" s="64"/>
      <c r="S134" s="64"/>
      <c r="T134" s="64"/>
      <c r="U134" s="64"/>
      <c r="V134" s="64"/>
      <c r="W134" s="64"/>
      <c r="X134" s="64"/>
      <c r="Y134" s="65"/>
    </row>
    <row r="135" spans="1:25" ht="15" x14ac:dyDescent="0.2">
      <c r="A135" s="11"/>
      <c r="B135" s="15"/>
      <c r="C135" s="66"/>
      <c r="D135" s="106"/>
      <c r="E135" s="106"/>
      <c r="F135" s="107"/>
      <c r="G135" s="7"/>
      <c r="H135" s="101"/>
      <c r="I135" s="104"/>
      <c r="K135" s="7"/>
      <c r="L135" s="17" t="s">
        <v>11</v>
      </c>
      <c r="M135" s="108"/>
      <c r="N135" s="109"/>
      <c r="O135" s="12"/>
      <c r="Q135" s="67"/>
      <c r="R135" s="68"/>
      <c r="S135" s="68"/>
      <c r="T135" s="68"/>
      <c r="U135" s="68"/>
      <c r="V135" s="68"/>
      <c r="W135" s="68"/>
      <c r="X135" s="68"/>
      <c r="Y135" s="69"/>
    </row>
    <row r="136" spans="1:25" ht="15" x14ac:dyDescent="0.2">
      <c r="A136" s="11"/>
      <c r="B136" s="15"/>
      <c r="C136" s="16"/>
      <c r="D136" s="106"/>
      <c r="E136" s="106"/>
      <c r="F136" s="107"/>
      <c r="G136" s="7"/>
      <c r="H136" s="101"/>
      <c r="I136" s="104"/>
      <c r="K136" s="7"/>
      <c r="L136" s="17" t="s">
        <v>12</v>
      </c>
      <c r="M136" s="108"/>
      <c r="N136" s="109"/>
      <c r="O136" s="12"/>
      <c r="Q136" s="67" t="s">
        <v>13</v>
      </c>
      <c r="R136" s="68"/>
      <c r="S136" s="68"/>
      <c r="T136" s="68"/>
      <c r="U136" s="68"/>
      <c r="V136" s="68"/>
      <c r="W136" s="68"/>
      <c r="X136" s="68"/>
      <c r="Y136" s="69"/>
    </row>
    <row r="137" spans="1:25" ht="15.75" thickBot="1" x14ac:dyDescent="0.25">
      <c r="A137" s="11"/>
      <c r="B137" s="18"/>
      <c r="C137" s="19"/>
      <c r="D137" s="110"/>
      <c r="E137" s="110"/>
      <c r="F137" s="111"/>
      <c r="G137" s="7"/>
      <c r="H137" s="102"/>
      <c r="I137" s="105"/>
      <c r="K137" s="7"/>
      <c r="L137" s="18"/>
      <c r="M137" s="110"/>
      <c r="N137" s="111"/>
      <c r="O137" s="12"/>
      <c r="Q137" s="70"/>
      <c r="R137" s="71"/>
      <c r="S137" s="71"/>
      <c r="T137" s="71"/>
      <c r="U137" s="71"/>
      <c r="V137" s="71"/>
      <c r="W137" s="71"/>
      <c r="X137" s="71"/>
      <c r="Y137" s="72"/>
    </row>
    <row r="138" spans="1:25" x14ac:dyDescent="0.2">
      <c r="A138" s="20"/>
      <c r="O138" s="21"/>
      <c r="Q138" s="22"/>
      <c r="R138" s="22"/>
      <c r="S138" s="22"/>
      <c r="T138" s="22"/>
      <c r="U138" s="22"/>
      <c r="V138" s="22"/>
    </row>
    <row r="139" spans="1:25" x14ac:dyDescent="0.2">
      <c r="A139" s="20"/>
      <c r="B139" s="88"/>
      <c r="C139" s="23"/>
      <c r="D139" s="90"/>
      <c r="E139" s="90"/>
      <c r="F139" s="91"/>
      <c r="O139" s="21"/>
      <c r="T139" s="24" t="s">
        <v>14</v>
      </c>
    </row>
    <row r="140" spans="1:25" x14ac:dyDescent="0.2">
      <c r="A140" s="20"/>
      <c r="B140" s="89"/>
      <c r="C140" s="25"/>
      <c r="D140" s="92"/>
      <c r="E140" s="92"/>
      <c r="F140" s="93"/>
      <c r="O140" s="21"/>
      <c r="T140" s="26" t="str">
        <f>IF(SUM(W143:W155)=G156,"YES","NO")</f>
        <v>YES</v>
      </c>
    </row>
    <row r="141" spans="1:25" x14ac:dyDescent="0.2">
      <c r="A141" s="20"/>
      <c r="O141" s="21"/>
      <c r="Q141" s="73" t="s">
        <v>294</v>
      </c>
      <c r="V141" s="5" t="str">
        <f>E142</f>
        <v>Buy C'cy</v>
      </c>
    </row>
    <row r="142" spans="1:25" ht="42.75" x14ac:dyDescent="0.2">
      <c r="A142" s="20"/>
      <c r="B142" s="94" t="s">
        <v>295</v>
      </c>
      <c r="C142" s="95"/>
      <c r="D142" s="83" t="s">
        <v>15</v>
      </c>
      <c r="E142" s="84" t="s">
        <v>16</v>
      </c>
      <c r="F142" s="84" t="s">
        <v>17</v>
      </c>
      <c r="G142" s="85" t="s">
        <v>18</v>
      </c>
      <c r="H142" s="83" t="s">
        <v>19</v>
      </c>
      <c r="I142" s="74" t="s">
        <v>20</v>
      </c>
      <c r="J142" s="75" t="s">
        <v>21</v>
      </c>
      <c r="L142" s="76" t="s">
        <v>22</v>
      </c>
      <c r="M142" s="75" t="s">
        <v>23</v>
      </c>
      <c r="O142" s="21"/>
      <c r="Q142" s="77" t="s">
        <v>296</v>
      </c>
      <c r="R142" s="78" t="s">
        <v>297</v>
      </c>
      <c r="S142" s="78" t="s">
        <v>298</v>
      </c>
      <c r="T142" s="78" t="s">
        <v>299</v>
      </c>
      <c r="U142" s="78" t="s">
        <v>300</v>
      </c>
      <c r="V142" s="78" t="s">
        <v>301</v>
      </c>
      <c r="W142" s="78" t="s">
        <v>302</v>
      </c>
      <c r="X142" s="78" t="s">
        <v>303</v>
      </c>
      <c r="Y142" s="79" t="s">
        <v>304</v>
      </c>
    </row>
    <row r="143" spans="1:25" x14ac:dyDescent="0.2">
      <c r="A143" s="20"/>
      <c r="B143" s="96" t="s">
        <v>306</v>
      </c>
      <c r="C143" s="97"/>
      <c r="D143" s="27">
        <v>45778</v>
      </c>
      <c r="E143" s="28" t="s">
        <v>28</v>
      </c>
      <c r="F143" s="29" t="s">
        <v>25</v>
      </c>
      <c r="G143" s="30">
        <v>0</v>
      </c>
      <c r="H143" s="31">
        <v>0</v>
      </c>
      <c r="I143" s="31"/>
      <c r="J143" s="32">
        <f>G143-H143-I143</f>
        <v>0</v>
      </c>
      <c r="L143" s="33">
        <f>H143+I143</f>
        <v>0</v>
      </c>
      <c r="M143" s="34" t="str">
        <f t="shared" ref="M143:M150" si="0">IF(ISERR(L143/G143),"",L143/G143)</f>
        <v/>
      </c>
      <c r="O143" s="21"/>
      <c r="Q143" s="80" t="e">
        <f t="shared" ref="Q143:Q154" si="1">VLOOKUP(S143, SeasonRef, 2,0)</f>
        <v>#N/A</v>
      </c>
      <c r="R143" s="35" t="e">
        <f t="shared" ref="R143:R154" si="2">VLOOKUP(S143, SeasonRef, 3,0)</f>
        <v>#N/A</v>
      </c>
      <c r="S143" s="36">
        <f t="shared" ref="S143:S155" si="3">$I$134</f>
        <v>0</v>
      </c>
      <c r="T143" s="37">
        <f t="shared" ref="T143:T155" si="4">$D$135</f>
        <v>0</v>
      </c>
      <c r="U143" t="s">
        <v>305</v>
      </c>
      <c r="V143" s="36" t="str">
        <f>' FX FC_CAD'!E143</f>
        <v>CAD</v>
      </c>
      <c r="W143" s="81">
        <f>G143</f>
        <v>0</v>
      </c>
      <c r="X143" s="82">
        <f>D143</f>
        <v>45778</v>
      </c>
      <c r="Y143" s="38"/>
    </row>
    <row r="144" spans="1:25" x14ac:dyDescent="0.2">
      <c r="A144" s="20"/>
      <c r="B144" s="96" t="s">
        <v>306</v>
      </c>
      <c r="C144" s="97"/>
      <c r="D144" s="27">
        <v>45809</v>
      </c>
      <c r="E144" s="28" t="s">
        <v>28</v>
      </c>
      <c r="F144" s="29" t="s">
        <v>25</v>
      </c>
      <c r="G144" s="30">
        <v>330000</v>
      </c>
      <c r="H144" s="31">
        <v>330000</v>
      </c>
      <c r="I144" s="31"/>
      <c r="J144" s="32">
        <f t="shared" ref="J144:J156" si="5">G144-H144-I144</f>
        <v>0</v>
      </c>
      <c r="L144" s="32">
        <f t="shared" ref="L144:L154" si="6">H144+I144</f>
        <v>330000</v>
      </c>
      <c r="M144" s="34">
        <f t="shared" si="0"/>
        <v>1</v>
      </c>
      <c r="O144" s="21"/>
      <c r="Q144" s="80" t="e">
        <f t="shared" si="1"/>
        <v>#N/A</v>
      </c>
      <c r="R144" s="35" t="e">
        <f t="shared" si="2"/>
        <v>#N/A</v>
      </c>
      <c r="S144" s="36">
        <f t="shared" si="3"/>
        <v>0</v>
      </c>
      <c r="T144" s="37">
        <f t="shared" si="4"/>
        <v>0</v>
      </c>
      <c r="U144" t="s">
        <v>305</v>
      </c>
      <c r="V144" s="36" t="str">
        <f>' FX FC_CAD'!E144</f>
        <v>CAD</v>
      </c>
      <c r="W144" s="81">
        <f t="shared" ref="W144:W155" si="7">G144</f>
        <v>330000</v>
      </c>
      <c r="X144" s="82">
        <f t="shared" ref="X144:X155" si="8">D144</f>
        <v>45809</v>
      </c>
      <c r="Y144" s="38"/>
    </row>
    <row r="145" spans="1:25" x14ac:dyDescent="0.2">
      <c r="A145" s="20"/>
      <c r="B145" s="96" t="s">
        <v>306</v>
      </c>
      <c r="C145" s="97"/>
      <c r="D145" s="27">
        <v>45839</v>
      </c>
      <c r="E145" s="28" t="s">
        <v>28</v>
      </c>
      <c r="F145" s="29" t="s">
        <v>25</v>
      </c>
      <c r="G145" s="30">
        <v>1400000</v>
      </c>
      <c r="H145" s="31">
        <v>1400000</v>
      </c>
      <c r="I145" s="31"/>
      <c r="J145" s="32">
        <f t="shared" si="5"/>
        <v>0</v>
      </c>
      <c r="L145" s="32">
        <f t="shared" si="6"/>
        <v>1400000</v>
      </c>
      <c r="M145" s="34">
        <f t="shared" si="0"/>
        <v>1</v>
      </c>
      <c r="O145" s="21"/>
      <c r="Q145" s="80" t="e">
        <f t="shared" si="1"/>
        <v>#N/A</v>
      </c>
      <c r="R145" s="35" t="e">
        <f t="shared" si="2"/>
        <v>#N/A</v>
      </c>
      <c r="S145" s="36">
        <f t="shared" si="3"/>
        <v>0</v>
      </c>
      <c r="T145" s="37">
        <f t="shared" si="4"/>
        <v>0</v>
      </c>
      <c r="U145" t="s">
        <v>305</v>
      </c>
      <c r="V145" s="36" t="str">
        <f>' FX FC_CAD'!E145</f>
        <v>CAD</v>
      </c>
      <c r="W145" s="81">
        <f t="shared" si="7"/>
        <v>1400000</v>
      </c>
      <c r="X145" s="82">
        <f t="shared" si="8"/>
        <v>45839</v>
      </c>
      <c r="Y145" s="38"/>
    </row>
    <row r="146" spans="1:25" x14ac:dyDescent="0.2">
      <c r="A146" s="20"/>
      <c r="B146" s="96" t="s">
        <v>306</v>
      </c>
      <c r="C146" s="97"/>
      <c r="D146" s="27">
        <v>45870</v>
      </c>
      <c r="E146" s="28" t="s">
        <v>28</v>
      </c>
      <c r="F146" s="29" t="s">
        <v>25</v>
      </c>
      <c r="G146" s="30">
        <v>2240000</v>
      </c>
      <c r="H146" s="31">
        <v>2240000</v>
      </c>
      <c r="I146" s="31"/>
      <c r="J146" s="32">
        <f t="shared" si="5"/>
        <v>0</v>
      </c>
      <c r="L146" s="32">
        <f t="shared" si="6"/>
        <v>2240000</v>
      </c>
      <c r="M146" s="34">
        <f t="shared" si="0"/>
        <v>1</v>
      </c>
      <c r="O146" s="21"/>
      <c r="Q146" s="80" t="e">
        <f>VLOOKUP(S146, SeasonRef, 2,0)</f>
        <v>#N/A</v>
      </c>
      <c r="R146" s="35" t="e">
        <f t="shared" si="2"/>
        <v>#N/A</v>
      </c>
      <c r="S146" s="36">
        <f t="shared" si="3"/>
        <v>0</v>
      </c>
      <c r="T146" s="37">
        <f t="shared" si="4"/>
        <v>0</v>
      </c>
      <c r="U146" t="s">
        <v>305</v>
      </c>
      <c r="V146" s="36" t="str">
        <f>' FX FC_CAD'!E146</f>
        <v>CAD</v>
      </c>
      <c r="W146" s="81">
        <f t="shared" si="7"/>
        <v>2240000</v>
      </c>
      <c r="X146" s="82">
        <f t="shared" si="8"/>
        <v>45870</v>
      </c>
      <c r="Y146" s="38"/>
    </row>
    <row r="147" spans="1:25" x14ac:dyDescent="0.2">
      <c r="A147" s="20"/>
      <c r="B147" s="96" t="s">
        <v>306</v>
      </c>
      <c r="C147" s="97"/>
      <c r="D147" s="27">
        <v>45901</v>
      </c>
      <c r="E147" s="28" t="s">
        <v>28</v>
      </c>
      <c r="F147" s="29" t="s">
        <v>25</v>
      </c>
      <c r="G147" s="30">
        <v>2580000</v>
      </c>
      <c r="H147" s="31">
        <v>880000</v>
      </c>
      <c r="I147" s="31"/>
      <c r="J147" s="32">
        <f t="shared" si="5"/>
        <v>1700000</v>
      </c>
      <c r="L147" s="32">
        <f t="shared" si="6"/>
        <v>880000</v>
      </c>
      <c r="M147" s="34">
        <f t="shared" si="0"/>
        <v>0.34108527131782945</v>
      </c>
      <c r="O147" s="21"/>
      <c r="Q147" s="80" t="e">
        <f t="shared" si="1"/>
        <v>#N/A</v>
      </c>
      <c r="R147" s="35" t="e">
        <f t="shared" si="2"/>
        <v>#N/A</v>
      </c>
      <c r="S147" s="36">
        <f t="shared" si="3"/>
        <v>0</v>
      </c>
      <c r="T147" s="37">
        <f t="shared" si="4"/>
        <v>0</v>
      </c>
      <c r="U147" t="s">
        <v>305</v>
      </c>
      <c r="V147" s="36" t="str">
        <f>' FX FC_CAD'!E147</f>
        <v>CAD</v>
      </c>
      <c r="W147" s="81">
        <f t="shared" si="7"/>
        <v>2580000</v>
      </c>
      <c r="X147" s="82">
        <f t="shared" si="8"/>
        <v>45901</v>
      </c>
      <c r="Y147" s="38"/>
    </row>
    <row r="148" spans="1:25" x14ac:dyDescent="0.2">
      <c r="A148" s="20"/>
      <c r="B148" s="96" t="s">
        <v>306</v>
      </c>
      <c r="C148" s="97"/>
      <c r="D148" s="27">
        <v>45931</v>
      </c>
      <c r="E148" s="28" t="s">
        <v>28</v>
      </c>
      <c r="F148" s="29" t="s">
        <v>25</v>
      </c>
      <c r="G148" s="30">
        <v>2700000</v>
      </c>
      <c r="H148" s="31">
        <v>900000</v>
      </c>
      <c r="I148" s="31"/>
      <c r="J148" s="32">
        <f t="shared" si="5"/>
        <v>1800000</v>
      </c>
      <c r="L148" s="32">
        <f t="shared" si="6"/>
        <v>900000</v>
      </c>
      <c r="M148" s="34">
        <f t="shared" si="0"/>
        <v>0.33333333333333331</v>
      </c>
      <c r="O148" s="21"/>
      <c r="Q148" s="80" t="e">
        <f t="shared" si="1"/>
        <v>#N/A</v>
      </c>
      <c r="R148" s="35" t="e">
        <f t="shared" si="2"/>
        <v>#N/A</v>
      </c>
      <c r="S148" s="36">
        <f t="shared" si="3"/>
        <v>0</v>
      </c>
      <c r="T148" s="37">
        <f t="shared" si="4"/>
        <v>0</v>
      </c>
      <c r="U148" t="s">
        <v>305</v>
      </c>
      <c r="V148" s="36" t="str">
        <f>' FX FC_CAD'!E148</f>
        <v>CAD</v>
      </c>
      <c r="W148" s="81">
        <f t="shared" si="7"/>
        <v>2700000</v>
      </c>
      <c r="X148" s="82">
        <f t="shared" si="8"/>
        <v>45931</v>
      </c>
      <c r="Y148" s="38"/>
    </row>
    <row r="149" spans="1:25" x14ac:dyDescent="0.2">
      <c r="A149" s="20"/>
      <c r="B149" s="96" t="s">
        <v>306</v>
      </c>
      <c r="C149" s="97"/>
      <c r="D149" s="27">
        <v>45962</v>
      </c>
      <c r="E149" s="28" t="s">
        <v>28</v>
      </c>
      <c r="F149" s="29" t="s">
        <v>25</v>
      </c>
      <c r="G149" s="30">
        <v>750000</v>
      </c>
      <c r="H149" s="31">
        <v>0</v>
      </c>
      <c r="I149" s="31"/>
      <c r="J149" s="32">
        <f t="shared" si="5"/>
        <v>750000</v>
      </c>
      <c r="L149" s="32">
        <f t="shared" si="6"/>
        <v>0</v>
      </c>
      <c r="M149" s="34">
        <f t="shared" si="0"/>
        <v>0</v>
      </c>
      <c r="O149" s="21"/>
      <c r="Q149" s="80" t="e">
        <f t="shared" si="1"/>
        <v>#N/A</v>
      </c>
      <c r="R149" s="35" t="e">
        <f t="shared" si="2"/>
        <v>#N/A</v>
      </c>
      <c r="S149" s="36">
        <f t="shared" si="3"/>
        <v>0</v>
      </c>
      <c r="T149" s="37">
        <f t="shared" si="4"/>
        <v>0</v>
      </c>
      <c r="U149" t="s">
        <v>305</v>
      </c>
      <c r="V149" s="36" t="str">
        <f>' FX FC_CAD'!E149</f>
        <v>CAD</v>
      </c>
      <c r="W149" s="81">
        <f t="shared" si="7"/>
        <v>750000</v>
      </c>
      <c r="X149" s="82">
        <f t="shared" si="8"/>
        <v>45962</v>
      </c>
      <c r="Y149" s="38"/>
    </row>
    <row r="150" spans="1:25" x14ac:dyDescent="0.2">
      <c r="A150" s="20"/>
      <c r="B150" s="96" t="s">
        <v>306</v>
      </c>
      <c r="C150" s="97"/>
      <c r="D150" s="27">
        <v>45992</v>
      </c>
      <c r="E150" s="28" t="s">
        <v>28</v>
      </c>
      <c r="F150" s="29" t="s">
        <v>25</v>
      </c>
      <c r="G150" s="30">
        <v>0</v>
      </c>
      <c r="H150" s="31">
        <v>0</v>
      </c>
      <c r="I150" s="31"/>
      <c r="J150" s="32">
        <f t="shared" si="5"/>
        <v>0</v>
      </c>
      <c r="L150" s="32">
        <f t="shared" si="6"/>
        <v>0</v>
      </c>
      <c r="M150" s="34" t="str">
        <f t="shared" si="0"/>
        <v/>
      </c>
      <c r="O150" s="21"/>
      <c r="Q150" s="80" t="e">
        <f t="shared" si="1"/>
        <v>#N/A</v>
      </c>
      <c r="R150" s="35" t="e">
        <f t="shared" si="2"/>
        <v>#N/A</v>
      </c>
      <c r="S150" s="36">
        <f t="shared" si="3"/>
        <v>0</v>
      </c>
      <c r="T150" s="37">
        <f t="shared" si="4"/>
        <v>0</v>
      </c>
      <c r="U150" t="s">
        <v>305</v>
      </c>
      <c r="V150" s="36" t="str">
        <f>' FX FC_CAD'!E150</f>
        <v>CAD</v>
      </c>
      <c r="W150" s="81">
        <f t="shared" si="7"/>
        <v>0</v>
      </c>
      <c r="X150" s="82">
        <f t="shared" si="8"/>
        <v>45992</v>
      </c>
      <c r="Y150" s="38"/>
    </row>
    <row r="151" spans="1:25" x14ac:dyDescent="0.2">
      <c r="A151" s="20"/>
      <c r="B151" s="96" t="s">
        <v>306</v>
      </c>
      <c r="C151" s="97"/>
      <c r="D151" s="27">
        <v>46023</v>
      </c>
      <c r="E151" s="28" t="s">
        <v>28</v>
      </c>
      <c r="F151" s="29" t="s">
        <v>25</v>
      </c>
      <c r="G151" s="30"/>
      <c r="H151" s="31">
        <v>0</v>
      </c>
      <c r="I151" s="31"/>
      <c r="J151" s="32">
        <f t="shared" si="5"/>
        <v>0</v>
      </c>
      <c r="L151" s="32">
        <f t="shared" si="6"/>
        <v>0</v>
      </c>
      <c r="M151" s="34" t="str">
        <f>IF(ISERR(L151/G151),"",L151/G151)</f>
        <v/>
      </c>
      <c r="O151" s="21"/>
      <c r="Q151" s="80" t="e">
        <f t="shared" si="1"/>
        <v>#N/A</v>
      </c>
      <c r="R151" s="35" t="e">
        <f t="shared" si="2"/>
        <v>#N/A</v>
      </c>
      <c r="S151" s="36">
        <f t="shared" si="3"/>
        <v>0</v>
      </c>
      <c r="T151" s="37">
        <f t="shared" si="4"/>
        <v>0</v>
      </c>
      <c r="U151" t="s">
        <v>305</v>
      </c>
      <c r="V151" s="36" t="str">
        <f>' FX FC_CAD'!E151</f>
        <v>CAD</v>
      </c>
      <c r="W151" s="81">
        <f t="shared" si="7"/>
        <v>0</v>
      </c>
      <c r="X151" s="82">
        <f t="shared" si="8"/>
        <v>46023</v>
      </c>
      <c r="Y151" s="38"/>
    </row>
    <row r="152" spans="1:25" x14ac:dyDescent="0.2">
      <c r="A152" s="20"/>
      <c r="B152" s="96" t="s">
        <v>306</v>
      </c>
      <c r="C152" s="97"/>
      <c r="D152" s="27">
        <v>46054</v>
      </c>
      <c r="E152" s="28" t="s">
        <v>28</v>
      </c>
      <c r="F152" s="29" t="s">
        <v>25</v>
      </c>
      <c r="G152" s="30"/>
      <c r="H152" s="31">
        <v>0</v>
      </c>
      <c r="I152" s="31"/>
      <c r="J152" s="32">
        <f t="shared" si="5"/>
        <v>0</v>
      </c>
      <c r="L152" s="32">
        <f t="shared" si="6"/>
        <v>0</v>
      </c>
      <c r="M152" s="34" t="str">
        <f t="shared" ref="M152:M154" si="9">IF(ISERR(L152/G152),"",L152/G152)</f>
        <v/>
      </c>
      <c r="O152" s="21"/>
      <c r="Q152" s="80" t="e">
        <f t="shared" si="1"/>
        <v>#N/A</v>
      </c>
      <c r="R152" s="35" t="e">
        <f t="shared" si="2"/>
        <v>#N/A</v>
      </c>
      <c r="S152" s="36">
        <f t="shared" si="3"/>
        <v>0</v>
      </c>
      <c r="T152" s="37">
        <f t="shared" si="4"/>
        <v>0</v>
      </c>
      <c r="U152" t="s">
        <v>305</v>
      </c>
      <c r="V152" s="36" t="str">
        <f>' FX FC_CAD'!E152</f>
        <v>CAD</v>
      </c>
      <c r="W152" s="81">
        <f t="shared" si="7"/>
        <v>0</v>
      </c>
      <c r="X152" s="82">
        <f t="shared" si="8"/>
        <v>46054</v>
      </c>
      <c r="Y152" s="38"/>
    </row>
    <row r="153" spans="1:25" x14ac:dyDescent="0.2">
      <c r="A153" s="20"/>
      <c r="B153" s="96" t="s">
        <v>306</v>
      </c>
      <c r="C153" s="97"/>
      <c r="D153" s="27">
        <v>46082</v>
      </c>
      <c r="E153" s="28" t="s">
        <v>28</v>
      </c>
      <c r="F153" s="29" t="s">
        <v>25</v>
      </c>
      <c r="G153" s="30"/>
      <c r="H153" s="31">
        <v>0</v>
      </c>
      <c r="I153" s="31"/>
      <c r="J153" s="32">
        <f t="shared" si="5"/>
        <v>0</v>
      </c>
      <c r="L153" s="32">
        <f t="shared" si="6"/>
        <v>0</v>
      </c>
      <c r="M153" s="34" t="str">
        <f t="shared" si="9"/>
        <v/>
      </c>
      <c r="O153" s="21"/>
      <c r="Q153" s="80" t="e">
        <f t="shared" si="1"/>
        <v>#N/A</v>
      </c>
      <c r="R153" s="35" t="e">
        <f t="shared" si="2"/>
        <v>#N/A</v>
      </c>
      <c r="S153" s="36">
        <f t="shared" si="3"/>
        <v>0</v>
      </c>
      <c r="T153" s="37">
        <f t="shared" si="4"/>
        <v>0</v>
      </c>
      <c r="U153" t="s">
        <v>305</v>
      </c>
      <c r="V153" s="36" t="str">
        <f>' FX FC_CAD'!E153</f>
        <v>CAD</v>
      </c>
      <c r="W153" s="81">
        <f t="shared" si="7"/>
        <v>0</v>
      </c>
      <c r="X153" s="82">
        <f t="shared" si="8"/>
        <v>46082</v>
      </c>
      <c r="Y153" s="38"/>
    </row>
    <row r="154" spans="1:25" x14ac:dyDescent="0.2">
      <c r="A154" s="20"/>
      <c r="B154" s="96" t="s">
        <v>306</v>
      </c>
      <c r="C154" s="97"/>
      <c r="D154" s="27">
        <v>46113</v>
      </c>
      <c r="E154" s="28" t="s">
        <v>28</v>
      </c>
      <c r="F154" s="29" t="s">
        <v>25</v>
      </c>
      <c r="G154" s="30"/>
      <c r="H154" s="31">
        <v>0</v>
      </c>
      <c r="I154" s="31"/>
      <c r="J154" s="32">
        <f t="shared" si="5"/>
        <v>0</v>
      </c>
      <c r="L154" s="32">
        <f t="shared" si="6"/>
        <v>0</v>
      </c>
      <c r="M154" s="34" t="str">
        <f t="shared" si="9"/>
        <v/>
      </c>
      <c r="O154" s="21"/>
      <c r="Q154" s="80" t="e">
        <f t="shared" si="1"/>
        <v>#N/A</v>
      </c>
      <c r="R154" s="35" t="e">
        <f t="shared" si="2"/>
        <v>#N/A</v>
      </c>
      <c r="S154" s="36">
        <f t="shared" si="3"/>
        <v>0</v>
      </c>
      <c r="T154" s="37">
        <f t="shared" si="4"/>
        <v>0</v>
      </c>
      <c r="U154" t="s">
        <v>305</v>
      </c>
      <c r="V154" s="36" t="str">
        <f>' FX FC_CAD'!E154</f>
        <v>CAD</v>
      </c>
      <c r="W154" s="81">
        <f t="shared" si="7"/>
        <v>0</v>
      </c>
      <c r="X154" s="82">
        <f t="shared" si="8"/>
        <v>46113</v>
      </c>
      <c r="Y154" s="38"/>
    </row>
    <row r="155" spans="1:25" x14ac:dyDescent="0.2">
      <c r="A155" s="20"/>
      <c r="B155" s="96" t="s">
        <v>306</v>
      </c>
      <c r="C155" s="97"/>
      <c r="D155" s="27">
        <v>46143</v>
      </c>
      <c r="E155" s="28" t="s">
        <v>28</v>
      </c>
      <c r="F155" s="29" t="s">
        <v>25</v>
      </c>
      <c r="G155" s="30"/>
      <c r="H155" s="31">
        <v>0</v>
      </c>
      <c r="I155" s="31"/>
      <c r="J155" s="32"/>
      <c r="L155" s="32"/>
      <c r="M155" s="34"/>
      <c r="O155" s="21"/>
      <c r="Q155" s="80" t="e">
        <f t="shared" ref="Q155" si="10">VLOOKUP(S155, SeasonRef, 2,0)</f>
        <v>#N/A</v>
      </c>
      <c r="R155" s="35" t="e">
        <f t="shared" ref="R155" si="11">VLOOKUP(S155, SeasonRef, 3,0)</f>
        <v>#N/A</v>
      </c>
      <c r="S155" s="36">
        <f t="shared" si="3"/>
        <v>0</v>
      </c>
      <c r="T155" s="37">
        <f t="shared" si="4"/>
        <v>0</v>
      </c>
      <c r="U155" t="s">
        <v>305</v>
      </c>
      <c r="V155" s="36" t="str">
        <f>' FX FC_CAD'!E155</f>
        <v>CAD</v>
      </c>
      <c r="W155" s="81">
        <f t="shared" si="7"/>
        <v>0</v>
      </c>
      <c r="X155" s="82">
        <f t="shared" si="8"/>
        <v>46143</v>
      </c>
      <c r="Y155" s="38"/>
    </row>
    <row r="156" spans="1:25" x14ac:dyDescent="0.2">
      <c r="A156" s="20"/>
      <c r="B156" s="86"/>
      <c r="C156" s="87"/>
      <c r="D156" s="39"/>
      <c r="E156" s="40"/>
      <c r="F156" s="40"/>
      <c r="G156" s="41">
        <f>SUM(G143:G155)</f>
        <v>10000000</v>
      </c>
      <c r="H156" s="41">
        <f>SUM(H143:H155)</f>
        <v>5750000</v>
      </c>
      <c r="I156" s="41">
        <f>SUM(I143:I155)</f>
        <v>0</v>
      </c>
      <c r="J156" s="41">
        <f t="shared" si="5"/>
        <v>4250000</v>
      </c>
      <c r="L156" s="41">
        <f>SUM(L143:L155)</f>
        <v>5750000</v>
      </c>
      <c r="M156" s="42">
        <f>L156/G156</f>
        <v>0.57499999999999996</v>
      </c>
      <c r="O156" s="21"/>
      <c r="Q156" s="43"/>
      <c r="R156" s="44"/>
      <c r="S156" s="44"/>
      <c r="T156" s="44"/>
      <c r="U156" s="45"/>
      <c r="V156" s="45"/>
      <c r="W156" s="45"/>
      <c r="X156" s="45"/>
      <c r="Y156" s="46"/>
    </row>
    <row r="157" spans="1:25" x14ac:dyDescent="0.2">
      <c r="A157" s="20"/>
      <c r="B157" s="47"/>
      <c r="C157" s="47"/>
      <c r="D157" s="48"/>
      <c r="E157" s="49"/>
      <c r="F157" s="49"/>
      <c r="G157" s="50"/>
      <c r="H157" s="50"/>
      <c r="I157" s="50"/>
      <c r="J157" s="50"/>
      <c r="L157" s="50"/>
      <c r="M157" s="51"/>
      <c r="O157" s="21"/>
      <c r="Q157" s="47"/>
      <c r="U157" s="49"/>
    </row>
    <row r="158" spans="1:25" ht="18" x14ac:dyDescent="0.25">
      <c r="A158" s="20"/>
      <c r="B158" s="52" t="s">
        <v>26</v>
      </c>
      <c r="C158" s="47"/>
      <c r="D158" s="48"/>
      <c r="E158" s="49"/>
      <c r="F158" s="49"/>
      <c r="G158" s="50"/>
      <c r="H158" s="50"/>
      <c r="I158" s="50"/>
      <c r="J158" s="50"/>
      <c r="L158" s="50"/>
      <c r="M158" s="51"/>
      <c r="O158" s="21"/>
      <c r="Q158" s="47"/>
      <c r="U158" s="49"/>
    </row>
    <row r="159" spans="1:25" ht="15" thickBot="1" x14ac:dyDescent="0.25">
      <c r="A159" s="53"/>
      <c r="B159" s="54"/>
      <c r="C159" s="54"/>
      <c r="D159" s="55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6"/>
    </row>
    <row r="163" spans="7:7" x14ac:dyDescent="0.2">
      <c r="G163" s="50"/>
    </row>
  </sheetData>
  <sheetProtection formatCells="0" formatColumns="0" formatRows="0" insertColumns="0" insertRows="0" insertHyperlinks="0" deleteColumns="0" deleteRows="0" selectLockedCells="1" sort="0" autoFilter="0" pivotTables="0"/>
  <mergeCells count="27">
    <mergeCell ref="D134:F134"/>
    <mergeCell ref="H134:H137"/>
    <mergeCell ref="I134:I137"/>
    <mergeCell ref="M134:N134"/>
    <mergeCell ref="D135:F135"/>
    <mergeCell ref="M135:N135"/>
    <mergeCell ref="D136:F136"/>
    <mergeCell ref="M136:N136"/>
    <mergeCell ref="D137:F137"/>
    <mergeCell ref="M137:N137"/>
    <mergeCell ref="B151:C151"/>
    <mergeCell ref="B139:B140"/>
    <mergeCell ref="D139:F140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2:C152"/>
    <mergeCell ref="B153:C153"/>
    <mergeCell ref="B154:C154"/>
    <mergeCell ref="B155:C155"/>
    <mergeCell ref="B156:C156"/>
  </mergeCells>
  <phoneticPr fontId="16" type="noConversion"/>
  <conditionalFormatting sqref="M143">
    <cfRule type="expression" dxfId="2" priority="1">
      <formula>$J143&lt;0</formula>
    </cfRule>
  </conditionalFormatting>
  <conditionalFormatting sqref="T140">
    <cfRule type="cellIs" dxfId="1" priority="2" operator="equal">
      <formula>"NO"</formula>
    </cfRule>
    <cfRule type="cellIs" dxfId="0" priority="3" operator="equal">
      <formula>"YES"</formula>
    </cfRule>
  </conditionalFormatting>
  <pageMargins left="0.7" right="0.7" top="0.75" bottom="0.75" header="0.3" footer="0.3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kky xmlns="d71a2cd5-e7a9-4a8a-9224-091b5c2c8b98" xsi:nil="true"/>
    <TaxCatchAll xmlns="42e0db27-5714-46b5-8ea1-7208958deb6a" xsi:nil="true"/>
    <lcf76f155ced4ddcb4097134ff3c332f xmlns="d71a2cd5-e7a9-4a8a-9224-091b5c2c8b9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1BE11FB8E2AD429DA016F7BB496397" ma:contentTypeVersion="19" ma:contentTypeDescription="Create a new document." ma:contentTypeScope="" ma:versionID="e4b451baa054c1ff3be75fdcb6a43199">
  <xsd:schema xmlns:xsd="http://www.w3.org/2001/XMLSchema" xmlns:xs="http://www.w3.org/2001/XMLSchema" xmlns:p="http://schemas.microsoft.com/office/2006/metadata/properties" xmlns:ns2="d71a2cd5-e7a9-4a8a-9224-091b5c2c8b98" xmlns:ns3="42e0db27-5714-46b5-8ea1-7208958deb6a" targetNamespace="http://schemas.microsoft.com/office/2006/metadata/properties" ma:root="true" ma:fieldsID="7ff3a20355039f0db278d738c14222cd" ns2:_="" ns3:_="">
    <xsd:import namespace="d71a2cd5-e7a9-4a8a-9224-091b5c2c8b98"/>
    <xsd:import namespace="42e0db27-5714-46b5-8ea1-7208958deb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lkky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1a2cd5-e7a9-4a8a-9224-091b5c2c8b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lkky" ma:index="12" nillable="true" ma:displayName="Text" ma:internalName="lkky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b8089e34-835d-4700-8242-4310708c87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0db27-5714-46b5-8ea1-7208958deb6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593ff23-fa53-4dae-a676-11ba7c7a75b2}" ma:internalName="TaxCatchAll" ma:showField="CatchAllData" ma:web="42e0db27-5714-46b5-8ea1-7208958deb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52A3C-6F48-4DA8-8E79-6BDFC2B6D8E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2e0db27-5714-46b5-8ea1-7208958deb6a"/>
    <ds:schemaRef ds:uri="d71a2cd5-e7a9-4a8a-9224-091b5c2c8b9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287B3D6-C851-4536-8D00-DA628E761D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FA925F-6D72-46FB-A9A7-E827214C50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1a2cd5-e7a9-4a8a-9224-091b5c2c8b98"/>
    <ds:schemaRef ds:uri="42e0db27-5714-46b5-8ea1-7208958deb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 FX FC_AED</vt:lpstr>
      <vt:lpstr> FX FC_AUD</vt:lpstr>
      <vt:lpstr> FX FC_CAD</vt:lpstr>
      <vt:lpstr>' FX FC_AED'!Print_Area</vt:lpstr>
      <vt:lpstr>' FX FC_AUD'!Print_Area</vt:lpstr>
      <vt:lpstr>' FX FC_CAD'!Print_Area</vt:lpstr>
      <vt:lpstr>' FX FC_AED'!SeasonRef</vt:lpstr>
      <vt:lpstr>' FX FC_AUD'!SeasonRef</vt:lpstr>
      <vt:lpstr>' FX FC_CAD'!SeasonRef</vt:lpstr>
    </vt:vector>
  </TitlesOfParts>
  <Company>TUI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Joe, Savage</dc:creator>
  <cp:lastModifiedBy>Zied Guiga</cp:lastModifiedBy>
  <cp:lastPrinted>2020-02-27T10:40:24Z</cp:lastPrinted>
  <dcterms:created xsi:type="dcterms:W3CDTF">2013-05-01T10:48:15Z</dcterms:created>
  <dcterms:modified xsi:type="dcterms:W3CDTF">2024-07-23T09:40:10Z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SV_HIDDEN_GRID_QUERY_LIST_4F35BF76-6C0D-4D9B-82B2-816C12CF3733">
    <vt:lpwstr>empty_477D106A-C0D6-4607-AEBD-E2C9D60EA279</vt:lpwstr>
  </property>
  <property fmtid="{D5CDD505-2E9C-101B-9397-08002B2CF9AE}" pid="5" name="ContentTypeId">
    <vt:lpwstr>0x010100CD1BE11FB8E2AD429DA016F7BB496397</vt:lpwstr>
  </property>
  <property fmtid="{D5CDD505-2E9C-101B-9397-08002B2CF9AE}" pid="6" name="Order">
    <vt:r8>935200</vt:r8>
  </property>
  <property fmtid="{D5CDD505-2E9C-101B-9397-08002B2CF9AE}" pid="7" name="MediaServiceImageTags">
    <vt:lpwstr/>
  </property>
</Properties>
</file>