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927" codeName="{DF908ECD-C663-F43C-BE37-009161E90720}"/>
  <workbookPr filterPrivacy="1" codeName="ThisWorkbook"/>
  <bookViews>
    <workbookView xWindow="240" yWindow="135" windowWidth="26835" windowHeight="17115"/>
  </bookViews>
  <sheets>
    <sheet name="DEVIS" sheetId="1" r:id="rId1"/>
    <sheet name="catalogue" sheetId="4" r:id="rId2"/>
    <sheet name="N° de devis" sheetId="3" r:id="rId3"/>
    <sheet name="Configuration de la société" sheetId="2" r:id="rId4"/>
  </sheets>
  <externalReferences>
    <externalReference r:id="rId5"/>
  </externalReferences>
  <definedNames>
    <definedName name="Configurationdelasociété_Abréviationdedevise">INDEX(Configurationdelasociété[VALEUR],MATCH("Abréviation de devise",Configurationdelasociété[INFORMATIONS SUR VOTRE SOCIÉTÉ],0))</definedName>
    <definedName name="Configurationdelasociété_Acheminementbancaire">INDEX(Configurationdelasociété[VALEUR],MATCH("Numéro d’acheminement (code SWIFT)",Configurationdelasociété[INFORMATIONS SUR VOTRE SOCIÉTÉ],0))</definedName>
    <definedName name="Configurationdelasociété_Adressebanque">INDEX(Configurationdelasociété[VALEUR],MATCH("Adresse de la banque",Configurationdelasociété[INFORMATIONS SUR VOTRE SOCIÉTÉ],0))</definedName>
    <definedName name="Configurationdelasociété_Adresseligne1">INDEX(Configurationdelasociété[VALEUR],MATCH("Adresse ligne 1",Configurationdelasociété[INFORMATIONS SUR VOTRE SOCIÉTÉ],0))</definedName>
    <definedName name="Configurationdelasociété_Adresseligne2">INDEX(Configurationdelasociété[VALEUR],MATCH("Adresse ligne 2",Configurationdelasociété[INFORMATIONS SUR VOTRE SOCIÉTÉ],0))</definedName>
    <definedName name="Configurationdelasociété_Adresseligne3">INDEX(Configurationdelasociété[VALEUR],MATCH("Adresse ligne 3",Configurationdelasociété[INFORMATIONS SUR VOTRE SOCIÉTÉ],0))</definedName>
    <definedName name="Configurationdelasociété_Adresseligne4">INDEX(Configurationdelasociété[VALEUR],MATCH("Adresse ligne 4",Configurationdelasociété[INFORMATIONS SUR VOTRE SOCIÉTÉ],0))</definedName>
    <definedName name="Configurationdelasociété_Adresseligne5">INDEX(Configurationdelasociété[VALEUR],MATCH("Adresse ligne 5",Configurationdelasociété[INFORMATIONS SUR VOTRE SOCIÉTÉ],0))</definedName>
    <definedName name="Configurationdelasociété_Bénéficiaireduchèque">INDEX(Configurationdelasociété[VALEUR],MATCH("Libeller les chèques à l’ordre de",Configurationdelasociété[INFORMATIONS SUR VOTRE SOCIÉTÉ],0))</definedName>
    <definedName name="Configurationdelasociété_Comptebancaire">INDEX(Configurationdelasociété[VALEUR],MATCH("Numéro de compte",Configurationdelasociété[INFORMATIONS SUR VOTRE SOCIÉTÉ],0))</definedName>
    <definedName name="Configurationdelasociété_Nomdebanque">INDEX(Configurationdelasociété[VALEUR],MATCH("Nom de la banque",Configurationdelasociété[INFORMATIONS SUR VOTRE SOCIÉTÉ],0))</definedName>
    <definedName name="Configurationdelasociété_Nomdelabanquedubénéficiaire">INDEX(Configurationdelasociété[VALEUR],MATCH("Nom du bénéficiaire du virement bancaire",Configurationdelasociété[INFORMATIONS SUR VOTRE SOCIÉTÉ],0))</definedName>
    <definedName name="Configurationdelasociété_Nomdelasociété">INDEX(Configurationdelasociété[VALEUR],MATCH("Nom de la société",Configurationdelasociété[INFORMATIONS SUR VOTRE SOCIÉTÉ],0))</definedName>
    <definedName name="Configurationdelasociété_votreemail">INDEX(Configurationdelasociété[VALEUR],MATCH("E-mail",Configurationdelasociété[INFORMATIONS SUR VOTRE SOCIÉTÉ],0))</definedName>
    <definedName name="Configurationdelasociété_votrenom">INDEX(Configurationdelasociété[VALEUR],MATCH("Votre nom",Configurationdelasociété[INFORMATIONS SUR VOTRE SOCIÉTÉ],0))</definedName>
    <definedName name="Configurationdelasociété_votretélécopie">INDEX(Configurationdelasociété[VALEUR],MATCH("Télécopie",Configurationdelasociété[INFORMATIONS SUR VOTRE SOCIÉTÉ],0))</definedName>
    <definedName name="Configurationdelasociété_votretéléphone">INDEX(Configurationdelasociété[VALEUR],MATCH("Téléphone",Configurationdelasociété[INFORMATIONS SUR VOTRE SOCIÉTÉ],0))</definedName>
    <definedName name="Configurationdelasociété_votreURL">INDEX(Configurationdelasociété[VALEUR],MATCH("Site web",Configurationdelasociété[INFORMATIONS SUR VOTRE SOCIÉTÉ],0))</definedName>
    <definedName name="Numérodefacture">DEVIS!$D$2</definedName>
    <definedName name="postes2" localSheetId="2">'[1]Feuil1 (2)'!$A$3:$A$7</definedName>
    <definedName name="Totalfacture">DEVIS!$F$32</definedName>
    <definedName name="_xlnm.Print_Area" localSheetId="0">DEVIS!$B$1:$G$44</definedName>
  </definedNames>
  <calcPr calcId="162913"/>
</workbook>
</file>

<file path=xl/calcChain.xml><?xml version="1.0" encoding="utf-8"?>
<calcChain xmlns="http://schemas.openxmlformats.org/spreadsheetml/2006/main">
  <c r="B16" i="3" l="1"/>
  <c r="C7" i="3"/>
  <c r="C8" i="3" s="1"/>
  <c r="C9" i="3" s="1"/>
  <c r="C10" i="3" s="1"/>
  <c r="C11" i="3" s="1"/>
  <c r="C12" i="3" s="1"/>
  <c r="C13" i="3" s="1"/>
  <c r="C14" i="3" s="1"/>
  <c r="C15" i="3" s="1"/>
  <c r="C16" i="3" s="1"/>
  <c r="C17" i="3" s="1"/>
  <c r="J5" i="3"/>
  <c r="I5" i="3"/>
  <c r="B3" i="1" l="1"/>
  <c r="E32" i="1"/>
  <c r="B43" i="1" l="1"/>
  <c r="F38" i="1" l="1"/>
  <c r="F37" i="1" l="1"/>
  <c r="B41" i="1"/>
  <c r="B40" i="1"/>
  <c r="B39" i="1"/>
  <c r="B38" i="1"/>
  <c r="B37" i="1"/>
  <c r="B36" i="1"/>
  <c r="F14" i="1" l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41" i="1" l="1"/>
  <c r="F40" i="1"/>
  <c r="F39" i="1"/>
  <c r="F36" i="1"/>
  <c r="F9" i="1" l="1"/>
  <c r="F30" i="1" l="1"/>
  <c r="F32" i="1" s="1"/>
  <c r="B12" i="3"/>
  <c r="B7" i="3"/>
  <c r="B13" i="3"/>
  <c r="B8" i="3"/>
  <c r="B11" i="3"/>
  <c r="B17" i="3"/>
  <c r="B15" i="3"/>
  <c r="B9" i="3"/>
  <c r="B14" i="3"/>
  <c r="B6" i="3"/>
  <c r="B10" i="3"/>
</calcChain>
</file>

<file path=xl/sharedStrings.xml><?xml version="1.0" encoding="utf-8"?>
<sst xmlns="http://schemas.openxmlformats.org/spreadsheetml/2006/main" count="78" uniqueCount="68">
  <si>
    <t>Remise</t>
  </si>
  <si>
    <t>Total H.T.</t>
  </si>
  <si>
    <t>T.V.A.</t>
  </si>
  <si>
    <t>Votre nom</t>
  </si>
  <si>
    <t>Téléphone</t>
  </si>
  <si>
    <t>Site web</t>
  </si>
  <si>
    <t>Télécopie</t>
  </si>
  <si>
    <t>Abréviation de devise</t>
  </si>
  <si>
    <t>EUR</t>
  </si>
  <si>
    <t>Nom de la banque</t>
  </si>
  <si>
    <t>Adresse de la banque</t>
  </si>
  <si>
    <t>Numéro de compte</t>
  </si>
  <si>
    <t>Numéro d’acheminement (code SWIFT)</t>
  </si>
  <si>
    <t>Adresse ligne 1</t>
  </si>
  <si>
    <t>Adresse ligne 2</t>
  </si>
  <si>
    <t>Adresse ligne 3</t>
  </si>
  <si>
    <t>Adresse ligne 4</t>
  </si>
  <si>
    <t>Adresse ligne 5</t>
  </si>
  <si>
    <t>Nom de la société</t>
  </si>
  <si>
    <t>Nom du bénéficiaire du virement bancaire</t>
  </si>
  <si>
    <t>Libeller les chèques à l’ordre de</t>
  </si>
  <si>
    <t>MICHEL PEREIRA</t>
  </si>
  <si>
    <t>Fabrikam, Inc.</t>
  </si>
  <si>
    <t>1234 rue des Oiseaux</t>
  </si>
  <si>
    <t>INFORMATIONS SUR LE PAIEMENT</t>
  </si>
  <si>
    <t>AUTRES INFORMATIONS</t>
  </si>
  <si>
    <t>VALEUR</t>
  </si>
  <si>
    <t>INFORMATIONS SUR VOTRE SOCIÉTÉ</t>
  </si>
  <si>
    <t>CONFIGURATION DE LA SOCIÉTÉ</t>
  </si>
  <si>
    <t>234 rue de la Cathédrale, 33000 Bordeaux</t>
  </si>
  <si>
    <t>E-mail</t>
  </si>
  <si>
    <t>33000 Bordeaux</t>
  </si>
  <si>
    <t xml:space="preserve"> </t>
  </si>
  <si>
    <t>Devis n°</t>
  </si>
  <si>
    <t>01XXXXXX</t>
  </si>
  <si>
    <t>Société générale</t>
  </si>
  <si>
    <t>S2018-195</t>
  </si>
  <si>
    <t>Désignation</t>
  </si>
  <si>
    <t>Référence</t>
  </si>
  <si>
    <t>Quantité</t>
  </si>
  <si>
    <t>Prix net unitaire</t>
  </si>
  <si>
    <t>Prix total</t>
  </si>
  <si>
    <t xml:space="preserve">Sonde de température de soufflage </t>
  </si>
  <si>
    <t xml:space="preserve">Capteur de pression </t>
  </si>
  <si>
    <t>Unité :</t>
  </si>
  <si>
    <t xml:space="preserve">N° de série : </t>
  </si>
  <si>
    <t>G0304056</t>
  </si>
  <si>
    <t>OFFRES/DEVIS SERVICE - 2017</t>
  </si>
  <si>
    <t>Numéros d'Offre/Dossier</t>
  </si>
  <si>
    <t>Date du devis</t>
  </si>
  <si>
    <t>Devis effectuée par:</t>
  </si>
  <si>
    <t>Date de la demande client</t>
  </si>
  <si>
    <t>Clients</t>
  </si>
  <si>
    <t>Projets-Installations</t>
  </si>
  <si>
    <t>Montant de l'Offre</t>
  </si>
  <si>
    <t>Commande enregistrée</t>
  </si>
  <si>
    <t>Type d'offre</t>
  </si>
  <si>
    <t>Total Annuel</t>
  </si>
  <si>
    <t>parts</t>
  </si>
  <si>
    <t>170001</t>
  </si>
  <si>
    <t>interventions</t>
  </si>
  <si>
    <t xml:space="preserve"> Référence</t>
  </si>
  <si>
    <t xml:space="preserve">Désignation </t>
  </si>
  <si>
    <t xml:space="preserve">Prix </t>
  </si>
  <si>
    <t>Unité</t>
  </si>
  <si>
    <t>KAPPA V EVO</t>
  </si>
  <si>
    <t xml:space="preserve">Boite à outils </t>
  </si>
  <si>
    <t>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</si>
</sst>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9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&quot;$&quot;#,##0.00"/>
    <numFmt numFmtId="165" formatCode="&quot;$&quot;#,##0.00;;\-"/>
    <numFmt numFmtId="166" formatCode="#,##0.00;;"/>
    <numFmt numFmtId="167" formatCode="General;;"/>
    <numFmt numFmtId="168" formatCode="dd\ mmmm\ yyyy"/>
    <numFmt numFmtId="169" formatCode="#,##0.00\ &quot;€&quot;"/>
    <numFmt numFmtId="170" formatCode="#,##0.00\ &quot;€&quot;;[Red]#,##0.00\ &quot;€&quot;"/>
  </numFmts>
  <fonts count="40" x14ac:knownFonts="1">
    <font>
      <sz val="8"/>
      <color theme="3"/>
      <name val="Verdana"/>
      <family val="2"/>
      <scheme val="minor"/>
    </font>
    <font>
      <sz val="11"/>
      <color theme="1"/>
      <name val="Verdana"/>
      <family val="2"/>
      <scheme val="minor"/>
    </font>
    <font>
      <sz val="11"/>
      <name val="Verdana"/>
      <family val="2"/>
      <scheme val="minor"/>
    </font>
    <font>
      <sz val="8"/>
      <color theme="3"/>
      <name val="Verdana"/>
      <family val="2"/>
      <scheme val="minor"/>
    </font>
    <font>
      <sz val="10"/>
      <color theme="1"/>
      <name val="Sylfaen"/>
      <family val="1"/>
      <scheme val="major"/>
    </font>
    <font>
      <b/>
      <sz val="8"/>
      <color theme="3"/>
      <name val="Verdana"/>
      <family val="2"/>
      <scheme val="minor"/>
    </font>
    <font>
      <sz val="20"/>
      <color theme="3"/>
      <name val="Sylfaen"/>
      <family val="1"/>
      <scheme val="major"/>
    </font>
    <font>
      <b/>
      <sz val="11"/>
      <color theme="1"/>
      <name val="Verdana"/>
      <family val="2"/>
      <scheme val="minor"/>
    </font>
    <font>
      <u/>
      <sz val="8"/>
      <color theme="10"/>
      <name val="Verdana"/>
      <family val="2"/>
      <scheme val="minor"/>
    </font>
    <font>
      <b/>
      <i/>
      <sz val="20"/>
      <name val="Calibri"/>
      <family val="2"/>
    </font>
    <font>
      <i/>
      <sz val="11"/>
      <name val="Calibri"/>
      <family val="2"/>
    </font>
    <font>
      <b/>
      <sz val="11"/>
      <color indexed="17"/>
      <name val="Calibri"/>
      <family val="2"/>
    </font>
    <font>
      <b/>
      <i/>
      <sz val="11"/>
      <name val="Calibri"/>
      <family val="2"/>
    </font>
    <font>
      <b/>
      <sz val="11"/>
      <name val="Calibri"/>
      <family val="2"/>
    </font>
    <font>
      <b/>
      <i/>
      <sz val="11"/>
      <color indexed="10"/>
      <name val="Calibri"/>
      <family val="2"/>
    </font>
    <font>
      <b/>
      <i/>
      <sz val="11"/>
      <color indexed="17"/>
      <name val="Calibri"/>
      <family val="2"/>
    </font>
    <font>
      <b/>
      <sz val="11"/>
      <color indexed="8"/>
      <name val="Calibri"/>
      <family val="2"/>
    </font>
    <font>
      <sz val="11"/>
      <color indexed="17"/>
      <name val="Calibri"/>
      <family val="2"/>
    </font>
    <font>
      <b/>
      <sz val="11"/>
      <color indexed="10"/>
      <name val="Calibri"/>
      <family val="2"/>
    </font>
    <font>
      <sz val="11"/>
      <name val="Arial Narrow"/>
      <family val="2"/>
    </font>
    <font>
      <sz val="11"/>
      <name val="Verdana"/>
      <family val="2"/>
      <scheme val="minor"/>
    </font>
    <font>
      <sz val="20"/>
      <name val="Arial Narrow"/>
      <family val="2"/>
    </font>
    <font>
      <sz val="20"/>
      <color rgb="FF3A62D2"/>
      <name val="Arial Narrow"/>
      <family val="2"/>
    </font>
    <font>
      <sz val="20"/>
      <color theme="4"/>
      <name val="Arial Narrow"/>
      <family val="2"/>
    </font>
    <font>
      <sz val="8"/>
      <name val="Arial Narrow"/>
      <family val="2"/>
    </font>
    <font>
      <sz val="22"/>
      <color theme="4"/>
      <name val="Arial Narrow"/>
      <family val="2"/>
    </font>
    <font>
      <b/>
      <sz val="8"/>
      <color theme="3"/>
      <name val="Arial Narrow"/>
      <family val="2"/>
    </font>
    <font>
      <sz val="8"/>
      <color theme="3"/>
      <name val="Arial Narrow"/>
      <family val="2"/>
    </font>
    <font>
      <b/>
      <sz val="16"/>
      <color rgb="FF00679A"/>
      <name val="Arial Narrow"/>
      <family val="2"/>
    </font>
    <font>
      <b/>
      <i/>
      <sz val="8"/>
      <color theme="3"/>
      <name val="Arial Narrow"/>
      <family val="2"/>
    </font>
    <font>
      <sz val="11"/>
      <color rgb="FF969696"/>
      <name val="Arial Narrow"/>
      <family val="2"/>
    </font>
    <font>
      <sz val="10"/>
      <color theme="1"/>
      <name val="Arial Narrow"/>
      <family val="2"/>
    </font>
    <font>
      <sz val="8"/>
      <color theme="1"/>
      <name val="Arial Narrow"/>
      <family val="2"/>
    </font>
    <font>
      <sz val="11"/>
      <color rgb="FF3A62D2"/>
      <name val="Arial Narrow"/>
      <family val="2"/>
    </font>
    <font>
      <sz val="10"/>
      <color rgb="FF3A62D2"/>
      <name val="Arial Narrow"/>
      <family val="2"/>
    </font>
    <font>
      <sz val="10"/>
      <color theme="4" tint="-0.249977111117893"/>
      <name val="Arial Narrow"/>
      <family val="2"/>
    </font>
    <font>
      <sz val="7"/>
      <color rgb="FF473530"/>
      <name val="Verdana"/>
      <family val="2"/>
      <scheme val="minor"/>
    </font>
    <font>
      <i/>
      <sz val="28"/>
      <name val="Arial Narrow"/>
      <family val="2"/>
    </font>
    <font>
      <i/>
      <sz val="28"/>
      <color theme="3"/>
      <name val="Arial Narrow"/>
      <family val="2"/>
    </font>
    <font>
      <sz val="8"/>
      <color rgb="FF473530"/>
      <name val="Verdana"/>
      <family val="2"/>
    </font>
  </fonts>
  <fills count="11">
    <fill>
      <patternFill patternType="none"/>
    </fill>
    <fill>
      <patternFill patternType="gray125"/>
    </fill>
    <fill>
      <patternFill patternType="solid">
        <fgColor theme="5" tint="0.59999389629810485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ECCCA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79998168889431442"/>
        <bgColor indexed="64"/>
      </patternFill>
    </fill>
  </fills>
  <borders count="15">
    <border>
      <left/>
      <right/>
      <top/>
      <bottom/>
      <diagonal/>
    </border>
    <border>
      <left/>
      <right/>
      <top style="thin">
        <color theme="2"/>
      </top>
      <bottom/>
      <diagonal/>
    </border>
    <border>
      <left/>
      <right/>
      <top/>
      <bottom style="thick">
        <color theme="3"/>
      </bottom>
      <diagonal/>
    </border>
    <border>
      <left/>
      <right/>
      <top/>
      <bottom style="thick">
        <color rgb="FF92D050"/>
      </bottom>
      <diagonal/>
    </border>
    <border>
      <left/>
      <right/>
      <top/>
      <bottom style="medium">
        <color rgb="FF002060"/>
      </bottom>
      <diagonal/>
    </border>
    <border>
      <left/>
      <right/>
      <top style="thick">
        <color rgb="FF92D050"/>
      </top>
      <bottom style="medium">
        <color rgb="FF002060"/>
      </bottom>
      <diagonal/>
    </border>
    <border>
      <left/>
      <right/>
      <top/>
      <bottom style="thin">
        <color rgb="FF00206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2060"/>
      </left>
      <right/>
      <top/>
      <bottom/>
      <diagonal/>
    </border>
    <border>
      <left/>
      <right style="medium">
        <color rgb="FF002060"/>
      </right>
      <top/>
      <bottom/>
      <diagonal/>
    </border>
    <border>
      <left style="medium">
        <color rgb="FF002060"/>
      </left>
      <right/>
      <top/>
      <bottom style="medium">
        <color rgb="FF002060"/>
      </bottom>
      <diagonal/>
    </border>
    <border>
      <left/>
      <right style="medium">
        <color rgb="FF002060"/>
      </right>
      <top/>
      <bottom style="medium">
        <color rgb="FF00206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>
      <alignment vertical="center"/>
    </xf>
    <xf numFmtId="44" fontId="3" fillId="0" borderId="0" applyFont="0" applyFill="0" applyBorder="0" applyAlignment="0" applyProtection="0"/>
    <xf numFmtId="0" fontId="1" fillId="2" borderId="0" applyNumberFormat="0" applyBorder="0" applyAlignment="0" applyProtection="0"/>
    <xf numFmtId="0" fontId="8" fillId="0" borderId="0" applyNumberFormat="0" applyFill="0" applyBorder="0" applyAlignment="0" applyProtection="0">
      <alignment vertical="center"/>
    </xf>
  </cellStyleXfs>
  <cellXfs count="112">
    <xf numFmtId="0" fontId="0" fillId="0" borderId="0" xfId="0">
      <alignment vertical="center"/>
    </xf>
    <xf numFmtId="0" fontId="4" fillId="0" borderId="0" xfId="0" applyFont="1" applyFill="1" applyBorder="1" applyAlignment="1">
      <alignment horizontal="left" vertical="center"/>
    </xf>
    <xf numFmtId="0" fontId="2" fillId="0" borderId="2" xfId="0" applyFont="1" applyFill="1" applyBorder="1">
      <alignment vertical="center"/>
    </xf>
    <xf numFmtId="0" fontId="0" fillId="0" borderId="0" xfId="0" applyFill="1">
      <alignment vertical="center"/>
    </xf>
    <xf numFmtId="0" fontId="6" fillId="0" borderId="2" xfId="0" applyFont="1" applyFill="1" applyBorder="1" applyAlignment="1">
      <alignment horizontal="left"/>
    </xf>
    <xf numFmtId="0" fontId="3" fillId="0" borderId="0" xfId="0" applyFont="1" applyFill="1" applyBorder="1" applyAlignment="1" applyProtection="1">
      <alignment horizontal="left" vertical="center"/>
      <protection locked="0"/>
    </xf>
    <xf numFmtId="0" fontId="3" fillId="0" borderId="0" xfId="0" applyFont="1" applyFill="1" applyBorder="1" applyAlignment="1">
      <alignment horizontal="left" vertical="center"/>
    </xf>
    <xf numFmtId="0" fontId="0" fillId="0" borderId="0" xfId="0" applyFont="1" applyFill="1" applyBorder="1" applyAlignment="1" applyProtection="1">
      <alignment horizontal="left" vertical="center"/>
      <protection locked="0"/>
    </xf>
    <xf numFmtId="0" fontId="5" fillId="0" borderId="0" xfId="0" applyFont="1" applyFill="1" applyBorder="1" applyAlignment="1">
      <alignment horizontal="left" vertical="center"/>
    </xf>
    <xf numFmtId="0" fontId="0" fillId="0" borderId="0" xfId="0" applyFont="1" applyFill="1" applyBorder="1" applyAlignment="1">
      <alignment horizontal="left" vertical="center"/>
    </xf>
    <xf numFmtId="0" fontId="8" fillId="0" borderId="0" xfId="3" applyFill="1" applyBorder="1" applyAlignment="1" applyProtection="1">
      <alignment horizontal="left" vertical="center"/>
      <protection locked="0"/>
    </xf>
    <xf numFmtId="0" fontId="0" fillId="6" borderId="0" xfId="0" applyFill="1" applyAlignment="1"/>
    <xf numFmtId="170" fontId="11" fillId="6" borderId="0" xfId="0" applyNumberFormat="1" applyFont="1" applyFill="1" applyAlignment="1">
      <alignment horizontal="right" vertical="center" wrapText="1"/>
    </xf>
    <xf numFmtId="49" fontId="12" fillId="6" borderId="0" xfId="0" applyNumberFormat="1" applyFont="1" applyFill="1" applyAlignment="1">
      <alignment horizontal="center" vertical="center" wrapText="1"/>
    </xf>
    <xf numFmtId="49" fontId="14" fillId="6" borderId="0" xfId="0" applyNumberFormat="1" applyFont="1" applyFill="1" applyAlignment="1">
      <alignment horizontal="center" vertical="center" wrapText="1"/>
    </xf>
    <xf numFmtId="170" fontId="15" fillId="6" borderId="0" xfId="0" applyNumberFormat="1" applyFont="1" applyFill="1" applyAlignment="1">
      <alignment horizontal="center" vertical="center" wrapText="1"/>
    </xf>
    <xf numFmtId="0" fontId="16" fillId="6" borderId="0" xfId="0" applyFont="1" applyFill="1" applyAlignment="1">
      <alignment horizontal="right"/>
    </xf>
    <xf numFmtId="0" fontId="16" fillId="6" borderId="0" xfId="0" applyFont="1" applyFill="1" applyAlignment="1"/>
    <xf numFmtId="0" fontId="0" fillId="6" borderId="0" xfId="0" applyFill="1" applyAlignment="1">
      <alignment horizontal="center"/>
    </xf>
    <xf numFmtId="0" fontId="17" fillId="6" borderId="0" xfId="0" applyFont="1" applyFill="1" applyAlignment="1"/>
    <xf numFmtId="0" fontId="18" fillId="6" borderId="0" xfId="0" applyFont="1" applyFill="1" applyAlignment="1">
      <alignment horizontal="center"/>
    </xf>
    <xf numFmtId="0" fontId="18" fillId="6" borderId="0" xfId="0" applyFont="1" applyFill="1" applyAlignment="1">
      <alignment horizontal="right"/>
    </xf>
    <xf numFmtId="0" fontId="14" fillId="6" borderId="0" xfId="0" applyFont="1" applyFill="1" applyAlignment="1">
      <alignment horizontal="right"/>
    </xf>
    <xf numFmtId="7" fontId="18" fillId="6" borderId="0" xfId="0" applyNumberFormat="1" applyFont="1" applyFill="1" applyAlignment="1"/>
    <xf numFmtId="7" fontId="11" fillId="6" borderId="0" xfId="0" applyNumberFormat="1" applyFont="1" applyFill="1" applyAlignment="1"/>
    <xf numFmtId="0" fontId="7" fillId="7" borderId="7" xfId="2" applyFont="1" applyFill="1" applyBorder="1"/>
    <xf numFmtId="0" fontId="7" fillId="7" borderId="7" xfId="2" applyFont="1" applyFill="1" applyBorder="1" applyAlignment="1">
      <alignment horizontal="right"/>
    </xf>
    <xf numFmtId="49" fontId="7" fillId="7" borderId="7" xfId="2" applyNumberFormat="1" applyFont="1" applyFill="1" applyBorder="1"/>
    <xf numFmtId="14" fontId="7" fillId="7" borderId="7" xfId="2" applyNumberFormat="1" applyFont="1" applyFill="1" applyBorder="1"/>
    <xf numFmtId="14" fontId="7" fillId="7" borderId="7" xfId="2" applyNumberFormat="1" applyFont="1" applyFill="1" applyBorder="1" applyAlignment="1">
      <alignment horizontal="center"/>
    </xf>
    <xf numFmtId="0" fontId="7" fillId="7" borderId="7" xfId="2" applyFont="1" applyFill="1" applyBorder="1" applyAlignment="1">
      <alignment horizontal="center"/>
    </xf>
    <xf numFmtId="7" fontId="7" fillId="7" borderId="7" xfId="2" applyNumberFormat="1" applyFont="1" applyFill="1" applyBorder="1"/>
    <xf numFmtId="0" fontId="7" fillId="8" borderId="7" xfId="2" applyFont="1" applyFill="1" applyBorder="1"/>
    <xf numFmtId="0" fontId="7" fillId="8" borderId="7" xfId="2" applyFont="1" applyFill="1" applyBorder="1" applyAlignment="1">
      <alignment horizontal="right"/>
    </xf>
    <xf numFmtId="49" fontId="7" fillId="8" borderId="7" xfId="2" applyNumberFormat="1" applyFont="1" applyFill="1" applyBorder="1"/>
    <xf numFmtId="14" fontId="7" fillId="8" borderId="7" xfId="2" applyNumberFormat="1" applyFont="1" applyFill="1" applyBorder="1"/>
    <xf numFmtId="0" fontId="7" fillId="8" borderId="7" xfId="2" applyFont="1" applyFill="1" applyBorder="1" applyAlignment="1">
      <alignment horizontal="center"/>
    </xf>
    <xf numFmtId="44" fontId="7" fillId="8" borderId="7" xfId="1" applyFont="1" applyFill="1" applyBorder="1"/>
    <xf numFmtId="7" fontId="7" fillId="8" borderId="7" xfId="2" applyNumberFormat="1" applyFont="1" applyFill="1" applyBorder="1"/>
    <xf numFmtId="14" fontId="7" fillId="8" borderId="7" xfId="2" applyNumberFormat="1" applyFont="1" applyFill="1" applyBorder="1" applyAlignment="1">
      <alignment horizontal="center"/>
    </xf>
    <xf numFmtId="14" fontId="7" fillId="9" borderId="7" xfId="2" applyNumberFormat="1" applyFont="1" applyFill="1" applyBorder="1"/>
    <xf numFmtId="0" fontId="7" fillId="9" borderId="7" xfId="2" applyFont="1" applyFill="1" applyBorder="1" applyAlignment="1">
      <alignment horizontal="center"/>
    </xf>
    <xf numFmtId="0" fontId="5" fillId="10" borderId="0" xfId="0" applyFont="1" applyFill="1">
      <alignment vertical="center"/>
    </xf>
    <xf numFmtId="0" fontId="0" fillId="0" borderId="0" xfId="0" applyAlignment="1">
      <alignment horizontal="center" vertical="center"/>
    </xf>
    <xf numFmtId="0" fontId="19" fillId="0" borderId="0" xfId="0" applyFont="1" applyFill="1">
      <alignment vertical="center"/>
    </xf>
    <xf numFmtId="0" fontId="20" fillId="0" borderId="0" xfId="0" applyFont="1" applyFill="1">
      <alignment vertical="center"/>
    </xf>
    <xf numFmtId="0" fontId="21" fillId="0" borderId="3" xfId="0" applyFont="1" applyFill="1" applyBorder="1" applyAlignment="1">
      <alignment vertical="center"/>
    </xf>
    <xf numFmtId="0" fontId="22" fillId="0" borderId="3" xfId="0" applyFont="1" applyFill="1" applyBorder="1" applyAlignment="1">
      <alignment horizontal="left" vertical="center"/>
    </xf>
    <xf numFmtId="0" fontId="23" fillId="0" borderId="3" xfId="0" applyNumberFormat="1" applyFont="1" applyFill="1" applyBorder="1" applyAlignment="1">
      <alignment vertical="center"/>
    </xf>
    <xf numFmtId="0" fontId="19" fillId="0" borderId="3" xfId="0" applyFont="1" applyFill="1" applyBorder="1">
      <alignment vertical="center"/>
    </xf>
    <xf numFmtId="0" fontId="20" fillId="0" borderId="8" xfId="0" applyFont="1" applyFill="1" applyBorder="1">
      <alignment vertical="center"/>
    </xf>
    <xf numFmtId="0" fontId="20" fillId="0" borderId="0" xfId="0" applyFont="1" applyFill="1" applyBorder="1">
      <alignment vertical="center"/>
    </xf>
    <xf numFmtId="0" fontId="20" fillId="0" borderId="9" xfId="0" applyFont="1" applyFill="1" applyBorder="1">
      <alignment vertical="center"/>
    </xf>
    <xf numFmtId="0" fontId="26" fillId="0" borderId="0" xfId="0" applyFont="1" applyFill="1" applyAlignment="1">
      <alignment horizontal="right"/>
    </xf>
    <xf numFmtId="0" fontId="26" fillId="0" borderId="0" xfId="0" applyFont="1" applyFill="1" applyAlignment="1">
      <alignment horizontal="left"/>
    </xf>
    <xf numFmtId="167" fontId="26" fillId="0" borderId="0" xfId="0" applyNumberFormat="1" applyFont="1" applyFill="1" applyAlignment="1">
      <alignment horizontal="right"/>
    </xf>
    <xf numFmtId="167" fontId="26" fillId="0" borderId="0" xfId="0" applyNumberFormat="1" applyFont="1" applyFill="1" applyAlignment="1">
      <alignment horizontal="left"/>
    </xf>
    <xf numFmtId="167" fontId="27" fillId="0" borderId="0" xfId="0" applyNumberFormat="1" applyFont="1" applyFill="1" applyAlignment="1">
      <alignment horizontal="right"/>
    </xf>
    <xf numFmtId="167" fontId="27" fillId="0" borderId="0" xfId="0" applyNumberFormat="1" applyFont="1" applyFill="1">
      <alignment vertical="center"/>
    </xf>
    <xf numFmtId="0" fontId="27" fillId="0" borderId="0" xfId="0" applyFont="1" applyFill="1">
      <alignment vertical="center"/>
    </xf>
    <xf numFmtId="0" fontId="27" fillId="0" borderId="3" xfId="0" applyFont="1" applyFill="1" applyBorder="1">
      <alignment vertical="center"/>
    </xf>
    <xf numFmtId="0" fontId="28" fillId="0" borderId="3" xfId="0" applyFont="1" applyFill="1" applyBorder="1" applyAlignment="1">
      <alignment horizontal="right" indent="1"/>
    </xf>
    <xf numFmtId="164" fontId="29" fillId="0" borderId="3" xfId="0" applyNumberFormat="1" applyFont="1" applyFill="1" applyBorder="1">
      <alignment vertical="center"/>
    </xf>
    <xf numFmtId="167" fontId="30" fillId="0" borderId="0" xfId="0" applyNumberFormat="1" applyFont="1" applyFill="1">
      <alignment vertical="center"/>
    </xf>
    <xf numFmtId="0" fontId="31" fillId="3" borderId="0" xfId="0" applyFont="1" applyFill="1" applyBorder="1" applyAlignment="1">
      <alignment horizontal="center" vertical="center"/>
    </xf>
    <xf numFmtId="167" fontId="32" fillId="5" borderId="0" xfId="0" applyNumberFormat="1" applyFont="1" applyFill="1" applyBorder="1" applyAlignment="1">
      <alignment horizontal="center" vertical="center"/>
    </xf>
    <xf numFmtId="167" fontId="32" fillId="5" borderId="0" xfId="0" applyNumberFormat="1" applyFont="1" applyFill="1" applyBorder="1" applyAlignment="1">
      <alignment horizontal="left" vertical="center" indent="1"/>
    </xf>
    <xf numFmtId="166" fontId="32" fillId="5" borderId="0" xfId="0" applyNumberFormat="1" applyFont="1" applyFill="1" applyBorder="1" applyAlignment="1">
      <alignment horizontal="right" vertical="center" indent="1"/>
    </xf>
    <xf numFmtId="167" fontId="32" fillId="4" borderId="0" xfId="0" applyNumberFormat="1" applyFont="1" applyFill="1" applyBorder="1" applyAlignment="1">
      <alignment horizontal="center" vertical="center"/>
    </xf>
    <xf numFmtId="167" fontId="32" fillId="4" borderId="0" xfId="0" applyNumberFormat="1" applyFont="1" applyFill="1" applyBorder="1" applyAlignment="1">
      <alignment horizontal="left" vertical="center" indent="1"/>
    </xf>
    <xf numFmtId="166" fontId="32" fillId="4" borderId="0" xfId="0" applyNumberFormat="1" applyFont="1" applyFill="1" applyBorder="1" applyAlignment="1">
      <alignment horizontal="right" vertical="center" indent="1"/>
    </xf>
    <xf numFmtId="0" fontId="20" fillId="0" borderId="10" xfId="0" applyFont="1" applyFill="1" applyBorder="1">
      <alignment vertical="center"/>
    </xf>
    <xf numFmtId="0" fontId="20" fillId="0" borderId="4" xfId="0" applyFont="1" applyFill="1" applyBorder="1">
      <alignment vertical="center"/>
    </xf>
    <xf numFmtId="0" fontId="20" fillId="0" borderId="11" xfId="0" applyFont="1" applyFill="1" applyBorder="1">
      <alignment vertical="center"/>
    </xf>
    <xf numFmtId="0" fontId="20" fillId="0" borderId="0" xfId="0" applyFont="1" applyFill="1" applyAlignment="1">
      <alignment vertical="top"/>
    </xf>
    <xf numFmtId="0" fontId="24" fillId="0" borderId="1" xfId="0" applyFont="1" applyFill="1" applyBorder="1">
      <alignment vertical="center"/>
    </xf>
    <xf numFmtId="9" fontId="27" fillId="0" borderId="1" xfId="0" applyNumberFormat="1" applyFont="1" applyFill="1" applyBorder="1" applyAlignment="1">
      <alignment horizontal="right"/>
    </xf>
    <xf numFmtId="0" fontId="27" fillId="0" borderId="1" xfId="0" applyFont="1" applyFill="1" applyBorder="1" applyAlignment="1">
      <alignment horizontal="right" vertical="center" indent="1"/>
    </xf>
    <xf numFmtId="165" fontId="27" fillId="0" borderId="1" xfId="0" applyNumberFormat="1" applyFont="1" applyFill="1" applyBorder="1" applyAlignment="1">
      <alignment horizontal="right" vertical="center" indent="1"/>
    </xf>
    <xf numFmtId="0" fontId="24" fillId="0" borderId="0" xfId="0" applyFont="1" applyFill="1">
      <alignment vertical="center"/>
    </xf>
    <xf numFmtId="0" fontId="27" fillId="0" borderId="0" xfId="0" applyFont="1" applyFill="1" applyAlignment="1">
      <alignment horizontal="right" indent="1"/>
    </xf>
    <xf numFmtId="0" fontId="27" fillId="0" borderId="0" xfId="0" applyFont="1" applyFill="1" applyAlignment="1">
      <alignment horizontal="right" vertical="center" indent="1"/>
    </xf>
    <xf numFmtId="169" fontId="27" fillId="0" borderId="0" xfId="0" applyNumberFormat="1" applyFont="1" applyFill="1" applyAlignment="1">
      <alignment horizontal="right" vertical="center" indent="1"/>
    </xf>
    <xf numFmtId="0" fontId="24" fillId="0" borderId="6" xfId="0" applyFont="1" applyFill="1" applyBorder="1" applyAlignment="1">
      <alignment vertical="top"/>
    </xf>
    <xf numFmtId="10" fontId="27" fillId="0" borderId="6" xfId="0" applyNumberFormat="1" applyFont="1" applyFill="1" applyBorder="1" applyAlignment="1">
      <alignment horizontal="right" indent="1"/>
    </xf>
    <xf numFmtId="0" fontId="27" fillId="0" borderId="6" xfId="0" applyFont="1" applyFill="1" applyBorder="1" applyAlignment="1">
      <alignment horizontal="right" vertical="center" indent="1"/>
    </xf>
    <xf numFmtId="165" fontId="27" fillId="0" borderId="6" xfId="0" applyNumberFormat="1" applyFont="1" applyFill="1" applyBorder="1" applyAlignment="1">
      <alignment horizontal="right" vertical="center" indent="1"/>
    </xf>
    <xf numFmtId="0" fontId="19" fillId="0" borderId="0" xfId="0" applyFont="1" applyFill="1" applyBorder="1">
      <alignment vertical="center"/>
    </xf>
    <xf numFmtId="0" fontId="34" fillId="0" borderId="0" xfId="0" applyFont="1" applyFill="1" applyBorder="1" applyAlignment="1">
      <alignment horizontal="left"/>
    </xf>
    <xf numFmtId="0" fontId="35" fillId="0" borderId="0" xfId="0" applyFont="1" applyFill="1">
      <alignment vertical="center"/>
    </xf>
    <xf numFmtId="0" fontId="34" fillId="0" borderId="0" xfId="0" applyFont="1" applyFill="1" applyBorder="1" applyAlignment="1">
      <alignment horizontal="right"/>
    </xf>
    <xf numFmtId="0" fontId="27" fillId="0" borderId="0" xfId="0" applyFont="1" applyFill="1" applyAlignment="1">
      <alignment horizontal="right"/>
    </xf>
    <xf numFmtId="0" fontId="19" fillId="0" borderId="4" xfId="0" applyFont="1" applyFill="1" applyBorder="1">
      <alignment vertical="center"/>
    </xf>
    <xf numFmtId="0" fontId="36" fillId="0" borderId="0" xfId="0" applyFont="1">
      <alignment vertical="center"/>
    </xf>
    <xf numFmtId="0" fontId="25" fillId="0" borderId="5" xfId="0" applyFont="1" applyFill="1" applyBorder="1" applyAlignment="1">
      <alignment horizontal="right" vertical="center" indent="1"/>
    </xf>
    <xf numFmtId="168" fontId="24" fillId="0" borderId="5" xfId="0" applyNumberFormat="1" applyFont="1" applyFill="1" applyBorder="1" applyAlignment="1">
      <alignment horizontal="left" vertical="center"/>
    </xf>
    <xf numFmtId="0" fontId="26" fillId="0" borderId="0" xfId="0" applyFont="1" applyFill="1" applyBorder="1" applyAlignment="1">
      <alignment horizontal="left" vertical="center" wrapText="1"/>
    </xf>
    <xf numFmtId="0" fontId="33" fillId="0" borderId="0" xfId="0" applyFont="1" applyFill="1" applyBorder="1" applyAlignment="1">
      <alignment horizontal="right" vertical="center" indent="1"/>
    </xf>
    <xf numFmtId="0" fontId="33" fillId="0" borderId="3" xfId="0" applyFont="1" applyFill="1" applyBorder="1" applyAlignment="1">
      <alignment horizontal="right" vertical="center" indent="1"/>
    </xf>
    <xf numFmtId="169" fontId="33" fillId="0" borderId="0" xfId="0" applyNumberFormat="1" applyFont="1" applyFill="1" applyBorder="1" applyAlignment="1">
      <alignment horizontal="right" vertical="center" indent="1"/>
    </xf>
    <xf numFmtId="169" fontId="33" fillId="0" borderId="3" xfId="0" applyNumberFormat="1" applyFont="1" applyFill="1" applyBorder="1" applyAlignment="1">
      <alignment horizontal="right" vertical="center" indent="1"/>
    </xf>
    <xf numFmtId="0" fontId="26" fillId="0" borderId="0" xfId="0" applyFont="1" applyFill="1">
      <alignment vertical="center"/>
    </xf>
    <xf numFmtId="0" fontId="27" fillId="0" borderId="0" xfId="0" applyFont="1" applyFill="1">
      <alignment vertical="center"/>
    </xf>
    <xf numFmtId="167" fontId="27" fillId="0" borderId="0" xfId="0" applyNumberFormat="1" applyFont="1" applyFill="1">
      <alignment vertical="center"/>
    </xf>
    <xf numFmtId="49" fontId="9" fillId="6" borderId="0" xfId="0" applyNumberFormat="1" applyFont="1" applyFill="1" applyAlignment="1">
      <alignment horizontal="center" vertical="center" wrapText="1"/>
    </xf>
    <xf numFmtId="0" fontId="10" fillId="6" borderId="0" xfId="0" applyFont="1" applyFill="1" applyAlignment="1">
      <alignment horizontal="center" vertical="center"/>
    </xf>
    <xf numFmtId="49" fontId="12" fillId="6" borderId="0" xfId="0" applyNumberFormat="1" applyFont="1" applyFill="1" applyAlignment="1">
      <alignment horizontal="center" vertical="center" wrapText="1"/>
    </xf>
    <xf numFmtId="0" fontId="13" fillId="6" borderId="0" xfId="0" applyFont="1" applyFill="1" applyAlignment="1">
      <alignment horizontal="center" vertical="center"/>
    </xf>
    <xf numFmtId="0" fontId="0" fillId="0" borderId="2" xfId="0" applyFill="1" applyBorder="1" applyAlignment="1">
      <alignment horizontal="left"/>
    </xf>
    <xf numFmtId="0" fontId="37" fillId="3" borderId="12" xfId="0" applyFont="1" applyFill="1" applyBorder="1" applyAlignment="1">
      <alignment horizontal="center" vertical="center"/>
    </xf>
    <xf numFmtId="0" fontId="38" fillId="3" borderId="13" xfId="0" applyFont="1" applyFill="1" applyBorder="1" applyAlignment="1">
      <alignment horizontal="center" vertical="center"/>
    </xf>
    <xf numFmtId="0" fontId="38" fillId="3" borderId="14" xfId="0" applyFont="1" applyFill="1" applyBorder="1" applyAlignment="1">
      <alignment horizontal="center" vertical="center"/>
    </xf>
  </cellXfs>
  <cellStyles count="4">
    <cellStyle name="40 % - Accent2" xfId="2" builtinId="35"/>
    <cellStyle name="Lien hypertexte" xfId="3" builtinId="8"/>
    <cellStyle name="Monétaire" xfId="1" builtinId="4"/>
    <cellStyle name="Normal" xfId="0" builtinId="0" customBuiltin="1"/>
  </cellStyles>
  <dxfs count="19">
    <dxf>
      <font>
        <strike/>
        <outline/>
        <shadow/>
        <u val="none"/>
        <vertAlign val="baseline"/>
        <sz val="8"/>
        <color theme="3"/>
        <name val="Verdana"/>
        <scheme val="minor"/>
      </font>
      <alignment horizontal="left" vertical="center" textRotation="0" wrapText="0" indent="0" justifyLastLine="0" shrinkToFit="0" readingOrder="0"/>
    </dxf>
    <dxf>
      <font>
        <strike/>
        <outline/>
        <shadow/>
        <u val="none"/>
        <vertAlign val="baseline"/>
        <sz val="8"/>
        <color theme="3"/>
        <name val="Verdana"/>
        <scheme val="minor"/>
      </font>
      <alignment horizontal="left" vertical="center" textRotation="0" wrapText="0" indent="0" justifyLastLine="0" shrinkToFit="0" readingOrder="0"/>
    </dxf>
    <dxf>
      <font>
        <strike/>
        <outline/>
        <shadow/>
        <u val="none"/>
        <vertAlign val="baseline"/>
        <sz val="8"/>
        <color theme="3"/>
        <name val="Verdana"/>
        <scheme val="minor"/>
      </font>
      <alignment horizontal="left" vertical="center" textRotation="0" wrapText="0" indent="0" justifyLastLine="0" shrinkToFit="0" readingOrder="0"/>
    </dxf>
    <dxf>
      <font>
        <strike/>
        <outline/>
        <shadow/>
        <u val="none"/>
        <vertAlign val="baseline"/>
        <sz val="10"/>
        <color theme="1"/>
        <name val="Sylfaen"/>
        <scheme val="maj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Arial Narrow"/>
        <scheme val="none"/>
      </font>
      <numFmt numFmtId="166" formatCode="#,##0.00;;"/>
    </dxf>
    <dxf>
      <font>
        <strike val="0"/>
        <outline val="0"/>
        <shadow val="0"/>
        <u val="none"/>
        <vertAlign val="baseline"/>
        <sz val="8"/>
        <name val="Arial Narrow"/>
        <scheme val="none"/>
      </font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Verdana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Arial Narrow"/>
        <scheme val="none"/>
      </font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Verdan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Narrow"/>
        <scheme val="none"/>
      </font>
      <numFmt numFmtId="167" formatCode="General;;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Verdan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name val="Arial Narrow"/>
        <scheme val="none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name val="Arial Narrow"/>
        <scheme val="none"/>
      </font>
    </dxf>
    <dxf>
      <font>
        <strike val="0"/>
        <outline val="0"/>
        <shadow val="0"/>
        <u val="none"/>
        <vertAlign val="baseline"/>
        <name val="Arial Narrow"/>
        <scheme val="none"/>
      </font>
    </dxf>
    <dxf>
      <font>
        <b/>
        <strike val="0"/>
        <outline val="0"/>
        <shadow val="0"/>
        <u val="none"/>
        <vertAlign val="baseline"/>
        <sz val="10"/>
        <color theme="1"/>
        <name val="Arial Narrow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</dxf>
    <dxf>
      <font>
        <b val="0"/>
        <i val="0"/>
        <color theme="3"/>
      </font>
      <fill>
        <patternFill>
          <bgColor theme="2" tint="0.79998168889431442"/>
        </patternFill>
      </fill>
      <border diagonalUp="0" diagonalDown="0">
        <left/>
        <right/>
        <top/>
        <bottom/>
        <vertical/>
        <horizontal/>
      </border>
    </dxf>
    <dxf>
      <font>
        <color theme="3"/>
      </font>
      <fill>
        <patternFill patternType="none">
          <bgColor auto="1"/>
        </patternFill>
      </fill>
      <border diagonalUp="0" diagonalDown="0">
        <left/>
        <right/>
        <top style="thin">
          <color theme="2"/>
        </top>
        <bottom style="thin">
          <color theme="3"/>
        </bottom>
        <vertical/>
        <horizontal/>
      </border>
    </dxf>
    <dxf>
      <font>
        <b val="0"/>
        <i val="0"/>
        <color theme="4" tint="-0.24994659260841701"/>
      </font>
      <fill>
        <patternFill patternType="none">
          <bgColor auto="1"/>
        </patternFill>
      </fill>
      <border>
        <left/>
        <right/>
        <top/>
        <bottom style="thin">
          <color theme="2"/>
        </bottom>
        <vertical/>
        <horizontal/>
      </border>
    </dxf>
    <dxf>
      <font>
        <color theme="3"/>
      </font>
      <fill>
        <patternFill patternType="none">
          <bgColor auto="1"/>
        </patternFill>
      </fill>
      <border diagonalUp="0" diagonalDown="0">
        <left/>
        <right/>
        <top/>
        <bottom/>
        <vertical/>
        <horizontal/>
      </border>
    </dxf>
  </dxfs>
  <tableStyles count="1" defaultTableStyle="Billing Invoice" defaultPivotStyle="PivotStyleLight16">
    <tableStyle name="Billing Invoice" pivot="0" count="4">
      <tableStyleElement type="wholeTable" dxfId="18"/>
      <tableStyleElement type="headerRow" dxfId="17"/>
      <tableStyleElement type="totalRow" dxfId="16"/>
      <tableStyleElement type="firstRowStripe" dxfId="15"/>
    </tableStyle>
  </tableStyles>
  <colors>
    <mruColors>
      <color rgb="FF3A62D2"/>
      <color rgb="FFFFFFFF"/>
      <color rgb="FFF7F7F7"/>
      <color rgb="FFF0FFD9"/>
      <color rgb="FFF2F2F2"/>
      <color rgb="FF009AE4"/>
      <color rgb="FF757575"/>
      <color rgb="FF969696"/>
      <color rgb="FF00679A"/>
      <color rgb="FF0091D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Worksheet!A1"/><Relationship Id="rId1" Type="http://schemas.openxmlformats.org/officeDocument/2006/relationships/hyperlink" Target="#Facture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133350</xdr:colOff>
          <xdr:row>2</xdr:row>
          <xdr:rowOff>285750</xdr:rowOff>
        </xdr:from>
        <xdr:to>
          <xdr:col>11</xdr:col>
          <xdr:colOff>104775</xdr:colOff>
          <xdr:row>5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473530"/>
                  </a:solidFill>
                  <a:latin typeface="Verdana"/>
                  <a:ea typeface="Verdana"/>
                  <a:cs typeface="Verdana"/>
                </a:rPr>
                <a:t>Créer un nouvel article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142876</xdr:colOff>
          <xdr:row>5</xdr:row>
          <xdr:rowOff>152400</xdr:rowOff>
        </xdr:from>
        <xdr:to>
          <xdr:col>11</xdr:col>
          <xdr:colOff>133350</xdr:colOff>
          <xdr:row>7</xdr:row>
          <xdr:rowOff>171450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9D13C7E8-8CBC-4759-9ED3-23854E61003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285750</xdr:colOff>
      <xdr:row>1</xdr:row>
      <xdr:rowOff>0</xdr:rowOff>
    </xdr:from>
    <xdr:to>
      <xdr:col>6</xdr:col>
      <xdr:colOff>133351</xdr:colOff>
      <xdr:row>3</xdr:row>
      <xdr:rowOff>0</xdr:rowOff>
    </xdr:to>
    <xdr:grpSp>
      <xdr:nvGrpSpPr>
        <xdr:cNvPr id="4" name="Groupe 3" descr="&quot;&quot;" title="Bouton de navigation de facture">
          <a:hlinkClick xmlns:r="http://schemas.openxmlformats.org/officeDocument/2006/relationships" r:id="rId1" tooltip="Cliquer pour afficher ou modifier la facture"/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GrpSpPr/>
      </xdr:nvGrpSpPr>
      <xdr:grpSpPr>
        <a:xfrm>
          <a:off x="5629275" y="438150"/>
          <a:ext cx="1676401" cy="523875"/>
          <a:chOff x="5191125" y="438150"/>
          <a:chExt cx="1676401" cy="523875"/>
        </a:xfrm>
      </xdr:grpSpPr>
      <xdr:grpSp>
        <xdr:nvGrpSpPr>
          <xdr:cNvPr id="11" name="Groupe 10">
            <a:hlinkClick xmlns:r="http://schemas.openxmlformats.org/officeDocument/2006/relationships" r:id="rId2" tooltip="Go to Worksheet"/>
            <a:extLst>
              <a:ext uri="{FF2B5EF4-FFF2-40B4-BE49-F238E27FC236}">
                <a16:creationId xmlns:a16="http://schemas.microsoft.com/office/drawing/2014/main" id="{00000000-0008-0000-0300-00000B000000}"/>
              </a:ext>
            </a:extLst>
          </xdr:cNvPr>
          <xdr:cNvGrpSpPr/>
        </xdr:nvGrpSpPr>
        <xdr:grpSpPr>
          <a:xfrm>
            <a:off x="5305424" y="542926"/>
            <a:ext cx="1444752" cy="310896"/>
            <a:chOff x="10191750" y="1095375"/>
            <a:chExt cx="1444752" cy="310896"/>
          </a:xfrm>
        </xdr:grpSpPr>
        <xdr:sp macro="[0]!shpButtonCompany_Click" textlink="">
          <xdr:nvSpPr>
            <xdr:cNvPr id="16" name="Zone de texte 15">
              <a:extLst>
                <a:ext uri="{FF2B5EF4-FFF2-40B4-BE49-F238E27FC236}">
                  <a16:creationId xmlns:a16="http://schemas.microsoft.com/office/drawing/2014/main" id="{00000000-0008-0000-0300-000010000000}"/>
                </a:ext>
              </a:extLst>
            </xdr:cNvPr>
            <xdr:cNvSpPr txBox="1"/>
          </xdr:nvSpPr>
          <xdr:spPr>
            <a:xfrm>
              <a:off x="10191750" y="1095375"/>
              <a:ext cx="1444752" cy="310896"/>
            </a:xfrm>
            <a:prstGeom prst="rect">
              <a:avLst/>
            </a:prstGeom>
            <a:solidFill>
              <a:schemeClr val="accen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en-US" sz="1050">
                  <a:solidFill>
                    <a:schemeClr val="bg1"/>
                  </a:solidFill>
                </a:rPr>
                <a:t>FATURE</a:t>
              </a:r>
            </a:p>
          </xdr:txBody>
        </xdr:sp>
        <xdr:sp macro="[0]!shpButtonCompany_Click" textlink="">
          <xdr:nvSpPr>
            <xdr:cNvPr id="17" name="Zone de texte 16">
              <a:hlinkClick xmlns:r="http://schemas.openxmlformats.org/officeDocument/2006/relationships" r:id="rId1"/>
              <a:extLst>
                <a:ext uri="{FF2B5EF4-FFF2-40B4-BE49-F238E27FC236}">
                  <a16:creationId xmlns:a16="http://schemas.microsoft.com/office/drawing/2014/main" id="{00000000-0008-0000-0300-000011000000}"/>
                </a:ext>
              </a:extLst>
            </xdr:cNvPr>
            <xdr:cNvSpPr txBox="1"/>
          </xdr:nvSpPr>
          <xdr:spPr>
            <a:xfrm>
              <a:off x="10220326" y="1123950"/>
              <a:ext cx="1380744" cy="246888"/>
            </a:xfrm>
            <a:prstGeom prst="rect">
              <a:avLst/>
            </a:prstGeom>
            <a:noFill/>
            <a:ln w="9525" cmpd="sng">
              <a:solidFill>
                <a:srgbClr val="FFFFFF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endParaRPr lang="en-US" sz="1100"/>
            </a:p>
          </xdr:txBody>
        </xdr:sp>
      </xdr:grpSp>
      <xdr:grpSp>
        <xdr:nvGrpSpPr>
          <xdr:cNvPr id="2" name="Groupe 1">
            <a:extLst>
              <a:ext uri="{FF2B5EF4-FFF2-40B4-BE49-F238E27FC236}">
                <a16:creationId xmlns:a16="http://schemas.microsoft.com/office/drawing/2014/main" id="{00000000-0008-0000-0300-000002000000}"/>
              </a:ext>
            </a:extLst>
          </xdr:cNvPr>
          <xdr:cNvGrpSpPr/>
        </xdr:nvGrpSpPr>
        <xdr:grpSpPr>
          <a:xfrm>
            <a:off x="5191125" y="438150"/>
            <a:ext cx="1676401" cy="523875"/>
            <a:chOff x="5191125" y="438150"/>
            <a:chExt cx="1676401" cy="523875"/>
          </a:xfrm>
        </xdr:grpSpPr>
        <xdr:sp macro="" textlink="">
          <xdr:nvSpPr>
            <xdr:cNvPr id="9" name="Zone de texte 8">
              <a:extLst>
                <a:ext uri="{FF2B5EF4-FFF2-40B4-BE49-F238E27FC236}">
                  <a16:creationId xmlns:a16="http://schemas.microsoft.com/office/drawing/2014/main" id="{00000000-0008-0000-0300-000009000000}"/>
                </a:ext>
              </a:extLst>
            </xdr:cNvPr>
            <xdr:cNvSpPr txBox="1"/>
          </xdr:nvSpPr>
          <xdr:spPr>
            <a:xfrm>
              <a:off x="5191125" y="457201"/>
              <a:ext cx="1673352" cy="504824"/>
            </a:xfrm>
            <a:prstGeom prst="rect">
              <a:avLst/>
            </a:prstGeom>
            <a:noFill/>
            <a:ln>
              <a:solidFill>
                <a:schemeClr val="bg2"/>
              </a:solidFill>
            </a:ln>
            <a:effectLst/>
          </xdr:spPr>
          <xdr:style>
            <a:lnRef idx="1">
              <a:schemeClr val="accent3"/>
            </a:lnRef>
            <a:fillRef idx="2">
              <a:schemeClr val="accent3"/>
            </a:fillRef>
            <a:effectRef idx="1">
              <a:schemeClr val="accent3"/>
            </a:effectRef>
            <a:fontRef idx="minor">
              <a:schemeClr val="dk1"/>
            </a:fontRef>
          </xdr:style>
          <xdr:txBody>
            <a:bodyPr vertOverflow="clip" horzOverflow="clip" wrap="square" tIns="182880" bIns="91440" rtlCol="0" anchor="t"/>
            <a:lstStyle/>
            <a:p>
              <a:endParaRPr lang="en-US" sz="700" baseline="0">
                <a:solidFill>
                  <a:schemeClr val="tx2"/>
                </a:solidFill>
              </a:endParaRPr>
            </a:p>
            <a:p>
              <a:endParaRPr lang="en-US" sz="700" baseline="0">
                <a:solidFill>
                  <a:schemeClr val="tx2"/>
                </a:solidFill>
              </a:endParaRPr>
            </a:p>
            <a:p>
              <a:endParaRPr lang="en-US" sz="700" baseline="0">
                <a:solidFill>
                  <a:schemeClr val="tx2"/>
                </a:solidFill>
              </a:endParaRPr>
            </a:p>
            <a:p>
              <a:endParaRPr lang="en-US" sz="700" baseline="0">
                <a:solidFill>
                  <a:schemeClr val="tx2"/>
                </a:solidFill>
              </a:endParaRPr>
            </a:p>
            <a:p>
              <a:endParaRPr lang="en-US" sz="700" baseline="0">
                <a:solidFill>
                  <a:schemeClr val="tx2"/>
                </a:solidFill>
              </a:endParaRPr>
            </a:p>
            <a:p>
              <a:endParaRPr lang="en-US" sz="700" baseline="0">
                <a:solidFill>
                  <a:schemeClr val="tx2"/>
                </a:solidFill>
              </a:endParaRPr>
            </a:p>
          </xdr:txBody>
        </xdr:sp>
        <xdr:cxnSp macro="">
          <xdr:nvCxnSpPr>
            <xdr:cNvPr id="13" name="Lien droit 12">
              <a:extLst>
                <a:ext uri="{FF2B5EF4-FFF2-40B4-BE49-F238E27FC236}">
                  <a16:creationId xmlns:a16="http://schemas.microsoft.com/office/drawing/2014/main" id="{00000000-0008-0000-0300-00000D000000}"/>
                </a:ext>
              </a:extLst>
            </xdr:cNvPr>
            <xdr:cNvCxnSpPr/>
          </xdr:nvCxnSpPr>
          <xdr:spPr>
            <a:xfrm>
              <a:off x="5191126" y="438150"/>
              <a:ext cx="1676400" cy="0"/>
            </a:xfrm>
            <a:prstGeom prst="line">
              <a:avLst/>
            </a:prstGeom>
            <a:ln w="25400">
              <a:solidFill>
                <a:schemeClr val="tx2"/>
              </a:solidFill>
              <a:miter lim="800000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</xdr:grpSp>
    </xdr:grp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wdmycloud\Florent\Document\Travail\Num&#233;ros%20de%20devis%20Service%20201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 (2)"/>
      <sheetName val="Feuil1"/>
      <sheetName val="STAT"/>
    </sheetNames>
    <sheetDataSet>
      <sheetData sheetId="0">
        <row r="3">
          <cell r="A3" t="str">
            <v xml:space="preserve"> </v>
          </cell>
        </row>
        <row r="4">
          <cell r="A4" t="str">
            <v>maintenance</v>
          </cell>
        </row>
        <row r="5">
          <cell r="A5" t="str">
            <v>parts</v>
          </cell>
        </row>
        <row r="6">
          <cell r="A6" t="str">
            <v>interventions</v>
          </cell>
        </row>
        <row r="7">
          <cell r="A7" t="str">
            <v>MES</v>
          </cell>
        </row>
      </sheetData>
      <sheetData sheetId="1" refreshError="1"/>
      <sheetData sheetId="2" refreshError="1"/>
    </sheetDataSet>
  </externalBook>
</externalLink>
</file>

<file path=xl/tables/table1.xml><?xml version="1.0" encoding="utf-8"?>
<table xmlns="http://schemas.openxmlformats.org/spreadsheetml/2006/main" id="2" name="Détailsfacture" displayName="Détailsfacture" ref="B13:F28" headerRowDxfId="14" dataDxfId="13" totalsRowDxfId="12">
  <tableColumns count="5">
    <tableColumn id="1" name="Quantité" dataDxfId="11" totalsRowDxfId="10"/>
    <tableColumn id="3" name="Désignation" dataDxfId="9" totalsRowDxfId="8"/>
    <tableColumn id="2" name="Référence" dataDxfId="7" totalsRowDxfId="6"/>
    <tableColumn id="9" name="Prix net unitaire" dataDxfId="5"/>
    <tableColumn id="10" name="Prix total" dataDxfId="4">
      <calculatedColumnFormula>IFERROR(Détailsfacture[[#This Row],[Prix net unitaire]]*Détailsfacture[[#This Row],[Quantité]],"")</calculatedColumnFormula>
    </tableColumn>
  </tableColumns>
  <tableStyleInfo name="TableStyleMedium11" showFirstColumn="0" showLastColumn="0" showRowStripes="1" showColumnStripes="0"/>
  <extLst>
    <ext xmlns:x14="http://schemas.microsoft.com/office/spreadsheetml/2009/9/main" uri="{504A1905-F514-4f6f-8877-14C23A59335A}">
      <x14:table altText="Invoice Grid Printout Table" altTextSummary="This is a read-only table summarizing the invoice worksheet in a fashion that is ready to be printed as the actual invoice."/>
    </ext>
  </extLst>
</table>
</file>

<file path=xl/tables/table2.xml><?xml version="1.0" encoding="utf-8"?>
<table xmlns="http://schemas.openxmlformats.org/spreadsheetml/2006/main" id="5" name="Configurationdelasociété" displayName="Configurationdelasociété" ref="B2:C20" totalsRowShown="0" headerRowDxfId="3" dataDxfId="2">
  <tableColumns count="2">
    <tableColumn id="1" name="INFORMATIONS SUR VOTRE SOCIÉTÉ" dataDxfId="1"/>
    <tableColumn id="2" name="VALEUR" dataDxfId="0"/>
  </tableColumns>
  <tableStyleInfo name="Billing Invoice" showFirstColumn="0" showLastColumn="0" showRowStripes="1" showColumnStripes="0"/>
  <extLst>
    <ext xmlns:x14="http://schemas.microsoft.com/office/spreadsheetml/2009/9/main" uri="{504A1905-F514-4f6f-8877-14C23A59335A}">
      <x14:table altText="Company Setup Table" altTextSummary="This is a table for defining the user's company information, i.e. company name, address, phone, website, bank address, etc."/>
    </ext>
  </extLst>
</table>
</file>

<file path=xl/theme/theme1.xml><?xml version="1.0" encoding="utf-8"?>
<a:theme xmlns:a="http://schemas.openxmlformats.org/drawingml/2006/main" name="Office Theme">
  <a:themeElements>
    <a:clrScheme name="Billing Invoice">
      <a:dk1>
        <a:sysClr val="windowText" lastClr="000000"/>
      </a:dk1>
      <a:lt1>
        <a:sysClr val="window" lastClr="FFFFFF"/>
      </a:lt1>
      <a:dk2>
        <a:srgbClr val="473530"/>
      </a:dk2>
      <a:lt2>
        <a:srgbClr val="DED0AF"/>
      </a:lt2>
      <a:accent1>
        <a:srgbClr val="E37000"/>
      </a:accent1>
      <a:accent2>
        <a:srgbClr val="FFC01C"/>
      </a:accent2>
      <a:accent3>
        <a:srgbClr val="389F7C"/>
      </a:accent3>
      <a:accent4>
        <a:srgbClr val="ED8803"/>
      </a:accent4>
      <a:accent5>
        <a:srgbClr val="389FCD"/>
      </a:accent5>
      <a:accent6>
        <a:srgbClr val="8358AC"/>
      </a:accent6>
      <a:hlink>
        <a:srgbClr val="389FCD"/>
      </a:hlink>
      <a:folHlink>
        <a:srgbClr val="8358AC"/>
      </a:folHlink>
    </a:clrScheme>
    <a:fontScheme name="Billing Invoice">
      <a:majorFont>
        <a:latin typeface="Sylfaen"/>
        <a:ea typeface=""/>
        <a:cs typeface=""/>
      </a:majorFont>
      <a:minorFont>
        <a:latin typeface="Verdana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>
    <tabColor theme="4" tint="-0.499984740745262"/>
    <pageSetUpPr autoPageBreaks="0"/>
  </sheetPr>
  <dimension ref="B1:O44"/>
  <sheetViews>
    <sheetView showGridLines="0" tabSelected="1" zoomScaleNormal="100" zoomScaleSheetLayoutView="100" workbookViewId="0">
      <selection activeCell="Q12" sqref="Q12"/>
    </sheetView>
  </sheetViews>
  <sheetFormatPr baseColWidth="10" defaultColWidth="9.140625" defaultRowHeight="14.25" x14ac:dyDescent="0.15"/>
  <cols>
    <col min="1" max="1" width="4" style="45" customWidth="1"/>
    <col min="2" max="2" width="12.5703125" style="45" customWidth="1"/>
    <col min="3" max="3" width="27.85546875" style="45" customWidth="1"/>
    <col min="4" max="4" width="9.7109375" style="45" customWidth="1"/>
    <col min="5" max="5" width="16.28515625" style="45" customWidth="1"/>
    <col min="6" max="6" width="16.5703125" style="45" customWidth="1"/>
    <col min="7" max="7" width="4" style="45" customWidth="1"/>
    <col min="8" max="16384" width="9.140625" style="45"/>
  </cols>
  <sheetData>
    <row r="1" spans="2:15" ht="27" customHeight="1" thickBot="1" x14ac:dyDescent="0.2">
      <c r="B1" s="44"/>
      <c r="C1" s="44"/>
      <c r="D1" s="44"/>
      <c r="E1" s="44"/>
      <c r="F1" s="44"/>
    </row>
    <row r="2" spans="2:15" ht="43.5" customHeight="1" thickBot="1" x14ac:dyDescent="0.2">
      <c r="B2" s="46" t="s">
        <v>33</v>
      </c>
      <c r="C2" s="47" t="s">
        <v>36</v>
      </c>
      <c r="D2" s="48"/>
      <c r="E2" s="49"/>
      <c r="F2" s="49"/>
      <c r="I2" s="109" t="s">
        <v>66</v>
      </c>
      <c r="J2" s="110"/>
      <c r="K2" s="110"/>
      <c r="L2" s="110"/>
      <c r="M2" s="110"/>
      <c r="N2" s="110"/>
      <c r="O2" s="111"/>
    </row>
    <row r="3" spans="2:15" ht="24" customHeight="1" thickTop="1" thickBot="1" x14ac:dyDescent="0.2">
      <c r="B3" s="95">
        <f ca="1">TODAY()</f>
        <v>42877</v>
      </c>
      <c r="C3" s="95"/>
      <c r="D3" s="95"/>
      <c r="E3" s="94"/>
      <c r="F3" s="94"/>
      <c r="G3" s="45" t="s">
        <v>32</v>
      </c>
      <c r="I3" s="50"/>
      <c r="J3" s="51"/>
      <c r="K3" s="51"/>
      <c r="L3" s="51"/>
      <c r="M3" s="51"/>
      <c r="N3" s="51"/>
      <c r="O3" s="52"/>
    </row>
    <row r="4" spans="2:15" ht="16.5" x14ac:dyDescent="0.15">
      <c r="B4" s="44"/>
      <c r="C4" s="44"/>
      <c r="D4" s="44"/>
      <c r="E4" s="44"/>
      <c r="F4" s="44"/>
      <c r="I4" s="50"/>
      <c r="J4" s="51"/>
      <c r="K4" s="51"/>
      <c r="L4" s="51"/>
      <c r="M4" s="51"/>
      <c r="N4" s="51"/>
      <c r="O4" s="52"/>
    </row>
    <row r="5" spans="2:15" x14ac:dyDescent="0.25">
      <c r="B5" s="101" t="s">
        <v>21</v>
      </c>
      <c r="C5" s="101"/>
      <c r="D5" s="101"/>
      <c r="E5" s="53" t="s">
        <v>44</v>
      </c>
      <c r="F5" s="54" t="s">
        <v>67</v>
      </c>
      <c r="I5" s="50"/>
      <c r="J5" s="51"/>
      <c r="K5" s="51"/>
      <c r="L5" s="51"/>
      <c r="M5" s="51"/>
      <c r="N5" s="51"/>
      <c r="O5" s="52"/>
    </row>
    <row r="6" spans="2:15" x14ac:dyDescent="0.25">
      <c r="B6" s="102" t="s">
        <v>22</v>
      </c>
      <c r="C6" s="102"/>
      <c r="D6" s="102"/>
      <c r="E6" s="55" t="s">
        <v>45</v>
      </c>
      <c r="F6" s="56" t="s">
        <v>46</v>
      </c>
      <c r="I6" s="50"/>
      <c r="J6" s="51"/>
      <c r="K6" s="51"/>
      <c r="L6" s="51"/>
      <c r="M6" s="51"/>
      <c r="N6" s="51"/>
      <c r="O6" s="52"/>
    </row>
    <row r="7" spans="2:15" x14ac:dyDescent="0.25">
      <c r="B7" s="103" t="s">
        <v>23</v>
      </c>
      <c r="C7" s="103"/>
      <c r="D7" s="103"/>
      <c r="E7" s="57"/>
      <c r="F7" s="57"/>
      <c r="I7" s="50"/>
      <c r="J7" s="51"/>
      <c r="K7" s="51"/>
      <c r="L7" s="51"/>
      <c r="M7" s="51"/>
      <c r="N7" s="51"/>
      <c r="O7" s="52"/>
    </row>
    <row r="8" spans="2:15" ht="16.5" x14ac:dyDescent="0.25">
      <c r="B8" s="103" t="s">
        <v>31</v>
      </c>
      <c r="C8" s="103"/>
      <c r="D8" s="103"/>
      <c r="E8" s="44"/>
      <c r="F8" s="57">
        <v>0</v>
      </c>
      <c r="I8" s="50"/>
      <c r="J8" s="51"/>
      <c r="K8" s="51"/>
      <c r="L8" s="51"/>
      <c r="M8" s="51"/>
      <c r="N8" s="51"/>
      <c r="O8" s="52"/>
    </row>
    <row r="9" spans="2:15" ht="12.75" customHeight="1" x14ac:dyDescent="0.25">
      <c r="B9" s="58"/>
      <c r="C9" s="58"/>
      <c r="D9" s="59"/>
      <c r="E9" s="44"/>
      <c r="F9" s="57">
        <f>Configurationdelasociété_Adresseligne4</f>
        <v>0</v>
      </c>
      <c r="I9" s="50"/>
      <c r="J9" s="51"/>
      <c r="K9" s="51"/>
      <c r="L9" s="51"/>
      <c r="M9" s="51"/>
      <c r="N9" s="51"/>
      <c r="O9" s="52"/>
    </row>
    <row r="10" spans="2:15" ht="6.75" customHeight="1" x14ac:dyDescent="0.25">
      <c r="B10" s="58"/>
      <c r="C10" s="58"/>
      <c r="D10" s="59"/>
      <c r="E10" s="44"/>
      <c r="F10" s="57"/>
      <c r="I10" s="50"/>
      <c r="J10" s="51"/>
      <c r="K10" s="51"/>
      <c r="L10" s="51"/>
      <c r="M10" s="51"/>
      <c r="N10" s="51"/>
      <c r="O10" s="52"/>
    </row>
    <row r="11" spans="2:15" ht="6" customHeight="1" thickBot="1" x14ac:dyDescent="0.35">
      <c r="B11" s="60"/>
      <c r="C11" s="60"/>
      <c r="D11" s="49"/>
      <c r="E11" s="61"/>
      <c r="F11" s="62"/>
      <c r="I11" s="50"/>
      <c r="J11" s="51"/>
      <c r="K11" s="51"/>
      <c r="L11" s="51"/>
      <c r="M11" s="51"/>
      <c r="N11" s="51"/>
      <c r="O11" s="52"/>
    </row>
    <row r="12" spans="2:15" ht="17.25" thickTop="1" x14ac:dyDescent="0.15">
      <c r="B12" s="63"/>
      <c r="C12" s="63"/>
      <c r="D12" s="44"/>
      <c r="E12" s="44"/>
      <c r="F12" s="44"/>
      <c r="I12" s="50"/>
      <c r="J12" s="51"/>
      <c r="K12" s="51"/>
      <c r="L12" s="51"/>
      <c r="M12" s="51"/>
      <c r="N12" s="51"/>
      <c r="O12" s="52"/>
    </row>
    <row r="13" spans="2:15" x14ac:dyDescent="0.15">
      <c r="B13" s="64" t="s">
        <v>39</v>
      </c>
      <c r="C13" s="64" t="s">
        <v>37</v>
      </c>
      <c r="D13" s="64" t="s">
        <v>38</v>
      </c>
      <c r="E13" s="64" t="s">
        <v>40</v>
      </c>
      <c r="F13" s="64" t="s">
        <v>41</v>
      </c>
      <c r="I13" s="50"/>
      <c r="J13" s="51"/>
      <c r="K13" s="51"/>
      <c r="L13" s="51"/>
      <c r="M13" s="51"/>
      <c r="N13" s="51"/>
      <c r="O13" s="52"/>
    </row>
    <row r="14" spans="2:15" ht="18.75" customHeight="1" x14ac:dyDescent="0.15">
      <c r="B14" s="65">
        <v>2</v>
      </c>
      <c r="C14" s="66" t="s">
        <v>42</v>
      </c>
      <c r="D14" s="65">
        <v>80140403</v>
      </c>
      <c r="E14" s="67">
        <v>112.34</v>
      </c>
      <c r="F14" s="67">
        <f>IFERROR(Détailsfacture[[#This Row],[Prix net unitaire]]*Détailsfacture[[#This Row],[Quantité]],"")</f>
        <v>224.68</v>
      </c>
      <c r="I14" s="50"/>
      <c r="J14" s="51"/>
      <c r="K14" s="51"/>
      <c r="L14" s="51"/>
      <c r="M14" s="51"/>
      <c r="N14" s="51"/>
      <c r="O14" s="52"/>
    </row>
    <row r="15" spans="2:15" ht="18.75" customHeight="1" thickBot="1" x14ac:dyDescent="0.2">
      <c r="B15" s="68">
        <v>3</v>
      </c>
      <c r="C15" s="69" t="s">
        <v>43</v>
      </c>
      <c r="D15" s="68">
        <v>80140466</v>
      </c>
      <c r="E15" s="70">
        <v>145.54</v>
      </c>
      <c r="F15" s="70">
        <f>IFERROR(Détailsfacture[[#This Row],[Prix net unitaire]]*Détailsfacture[[#This Row],[Quantité]],"")</f>
        <v>436.62</v>
      </c>
      <c r="I15" s="71"/>
      <c r="J15" s="72"/>
      <c r="K15" s="72"/>
      <c r="L15" s="72"/>
      <c r="M15" s="72"/>
      <c r="N15" s="72"/>
      <c r="O15" s="73"/>
    </row>
    <row r="16" spans="2:15" ht="18.75" customHeight="1" x14ac:dyDescent="0.15">
      <c r="B16" s="66"/>
      <c r="C16" s="66"/>
      <c r="D16" s="66"/>
      <c r="E16" s="67"/>
      <c r="F16" s="67">
        <f>IFERROR(Détailsfacture[[#This Row],[Prix net unitaire]]*Détailsfacture[[#This Row],[Quantité]],"")</f>
        <v>0</v>
      </c>
    </row>
    <row r="17" spans="2:9" ht="18.75" customHeight="1" x14ac:dyDescent="0.15">
      <c r="B17" s="69"/>
      <c r="C17" s="69"/>
      <c r="D17" s="69"/>
      <c r="E17" s="70"/>
      <c r="F17" s="70">
        <f>IFERROR(Détailsfacture[[#This Row],[Prix net unitaire]]*Détailsfacture[[#This Row],[Quantité]],"")</f>
        <v>0</v>
      </c>
    </row>
    <row r="18" spans="2:9" ht="18.75" customHeight="1" x14ac:dyDescent="0.15">
      <c r="B18" s="66"/>
      <c r="C18" s="66"/>
      <c r="D18" s="66">
        <v>8016870</v>
      </c>
      <c r="E18" s="67"/>
      <c r="F18" s="67">
        <f>IFERROR(Détailsfacture[[#This Row],[Prix net unitaire]]*Détailsfacture[[#This Row],[Quantité]],"")</f>
        <v>0</v>
      </c>
    </row>
    <row r="19" spans="2:9" ht="18.75" customHeight="1" x14ac:dyDescent="0.15">
      <c r="B19" s="69"/>
      <c r="C19" s="69"/>
      <c r="D19" s="69"/>
      <c r="E19" s="70"/>
      <c r="F19" s="70">
        <f>IFERROR(Détailsfacture[[#This Row],[Prix net unitaire]]*Détailsfacture[[#This Row],[Quantité]],"")</f>
        <v>0</v>
      </c>
    </row>
    <row r="20" spans="2:9" ht="18.75" customHeight="1" x14ac:dyDescent="0.15">
      <c r="B20" s="66"/>
      <c r="C20" s="66"/>
      <c r="D20" s="66"/>
      <c r="E20" s="67"/>
      <c r="F20" s="67">
        <f>IFERROR(Détailsfacture[[#This Row],[Prix net unitaire]]*Détailsfacture[[#This Row],[Quantité]],"")</f>
        <v>0</v>
      </c>
    </row>
    <row r="21" spans="2:9" ht="18.75" customHeight="1" x14ac:dyDescent="0.15">
      <c r="B21" s="69"/>
      <c r="C21" s="69"/>
      <c r="D21" s="69"/>
      <c r="E21" s="70"/>
      <c r="F21" s="70">
        <f>IFERROR(Détailsfacture[[#This Row],[Prix net unitaire]]*Détailsfacture[[#This Row],[Quantité]],"")</f>
        <v>0</v>
      </c>
    </row>
    <row r="22" spans="2:9" ht="18.75" customHeight="1" x14ac:dyDescent="0.15">
      <c r="B22" s="66"/>
      <c r="C22" s="66"/>
      <c r="D22" s="66"/>
      <c r="E22" s="67"/>
      <c r="F22" s="67">
        <f>IFERROR(Détailsfacture[[#This Row],[Prix net unitaire]]*Détailsfacture[[#This Row],[Quantité]],"")</f>
        <v>0</v>
      </c>
    </row>
    <row r="23" spans="2:9" ht="18.75" customHeight="1" x14ac:dyDescent="0.15">
      <c r="B23" s="69"/>
      <c r="C23" s="69"/>
      <c r="D23" s="69"/>
      <c r="E23" s="70"/>
      <c r="F23" s="70">
        <f>IFERROR(Détailsfacture[[#This Row],[Prix net unitaire]]*Détailsfacture[[#This Row],[Quantité]],"")</f>
        <v>0</v>
      </c>
    </row>
    <row r="24" spans="2:9" ht="18.75" customHeight="1" x14ac:dyDescent="0.15">
      <c r="B24" s="66"/>
      <c r="C24" s="66"/>
      <c r="D24" s="66"/>
      <c r="E24" s="67"/>
      <c r="F24" s="67">
        <f>IFERROR(Détailsfacture[[#This Row],[Prix net unitaire]]*Détailsfacture[[#This Row],[Quantité]],"")</f>
        <v>0</v>
      </c>
    </row>
    <row r="25" spans="2:9" ht="18.75" customHeight="1" x14ac:dyDescent="0.15">
      <c r="B25" s="69"/>
      <c r="C25" s="69"/>
      <c r="D25" s="69"/>
      <c r="E25" s="70"/>
      <c r="F25" s="70">
        <f>IFERROR(Détailsfacture[[#This Row],[Prix net unitaire]]*Détailsfacture[[#This Row],[Quantité]],"")</f>
        <v>0</v>
      </c>
    </row>
    <row r="26" spans="2:9" ht="18.75" customHeight="1" x14ac:dyDescent="0.15">
      <c r="B26" s="66"/>
      <c r="C26" s="66"/>
      <c r="D26" s="66"/>
      <c r="E26" s="67"/>
      <c r="F26" s="67">
        <f>IFERROR(Détailsfacture[[#This Row],[Prix net unitaire]]*Détailsfacture[[#This Row],[Quantité]],"")</f>
        <v>0</v>
      </c>
    </row>
    <row r="27" spans="2:9" ht="18.75" customHeight="1" x14ac:dyDescent="0.15">
      <c r="B27" s="69"/>
      <c r="C27" s="69"/>
      <c r="D27" s="69"/>
      <c r="E27" s="70"/>
      <c r="F27" s="70">
        <f>IFERROR(Détailsfacture[[#This Row],[Prix net unitaire]]*Détailsfacture[[#This Row],[Quantité]],"")</f>
        <v>0</v>
      </c>
      <c r="G27" s="74"/>
      <c r="H27" s="74"/>
      <c r="I27" s="74"/>
    </row>
    <row r="28" spans="2:9" s="74" customFormat="1" ht="18.75" customHeight="1" x14ac:dyDescent="0.15">
      <c r="B28" s="66"/>
      <c r="C28" s="66"/>
      <c r="D28" s="66"/>
      <c r="E28" s="67"/>
      <c r="F28" s="67">
        <f>IFERROR(Détailsfacture[[#This Row],[Prix net unitaire]]*Détailsfacture[[#This Row],[Quantité]],"")</f>
        <v>0</v>
      </c>
      <c r="G28" s="45"/>
      <c r="H28" s="45"/>
      <c r="I28" s="45"/>
    </row>
    <row r="29" spans="2:9" ht="18.75" hidden="1" customHeight="1" x14ac:dyDescent="0.25">
      <c r="B29" s="75"/>
      <c r="C29" s="75"/>
      <c r="D29" s="76"/>
      <c r="E29" s="77" t="s">
        <v>0</v>
      </c>
      <c r="F29" s="78"/>
    </row>
    <row r="30" spans="2:9" ht="18" customHeight="1" x14ac:dyDescent="0.25">
      <c r="B30" s="79"/>
      <c r="C30" s="79"/>
      <c r="D30" s="80"/>
      <c r="E30" s="81" t="s">
        <v>1</v>
      </c>
      <c r="F30" s="82">
        <f>SUM(Détailsfacture[Prix total])-F29</f>
        <v>661.3</v>
      </c>
    </row>
    <row r="31" spans="2:9" ht="18" customHeight="1" x14ac:dyDescent="0.25">
      <c r="B31" s="83"/>
      <c r="C31" s="83"/>
      <c r="D31" s="84"/>
      <c r="E31" s="85" t="s">
        <v>2</v>
      </c>
      <c r="F31" s="86"/>
    </row>
    <row r="32" spans="2:9" ht="18" customHeight="1" x14ac:dyDescent="0.15">
      <c r="B32" s="87"/>
      <c r="C32" s="87"/>
      <c r="D32" s="87"/>
      <c r="E32" s="97" t="str">
        <f>REPT(Configurationdelasociété_Abréviationdedevise,LEN(Configurationdelasociété_Abréviationdedevise)&gt;0) &amp; " TOTAL"</f>
        <v>EUR TOTAL</v>
      </c>
      <c r="F32" s="99">
        <f>F30+F31</f>
        <v>661.3</v>
      </c>
    </row>
    <row r="33" spans="2:9" ht="18" customHeight="1" thickBot="1" x14ac:dyDescent="0.2">
      <c r="B33" s="49"/>
      <c r="C33" s="49"/>
      <c r="D33" s="49"/>
      <c r="E33" s="98"/>
      <c r="F33" s="100"/>
    </row>
    <row r="34" spans="2:9" ht="17.25" thickTop="1" x14ac:dyDescent="0.15">
      <c r="B34" s="44"/>
      <c r="C34" s="44"/>
      <c r="D34" s="44"/>
      <c r="E34" s="44"/>
      <c r="F34" s="44"/>
    </row>
    <row r="35" spans="2:9" x14ac:dyDescent="0.2">
      <c r="B35" s="88" t="s">
        <v>24</v>
      </c>
      <c r="C35" s="88"/>
      <c r="D35" s="89"/>
      <c r="E35" s="89"/>
      <c r="F35" s="90" t="s">
        <v>25</v>
      </c>
    </row>
    <row r="36" spans="2:9" x14ac:dyDescent="0.25">
      <c r="B36" s="59" t="str">
        <f>"Nom du bénéficiaire: " &amp; Configurationdelasociété_Nomdelabanquedubénéficiaire</f>
        <v xml:space="preserve">Nom du bénéficiaire: </v>
      </c>
      <c r="C36" s="59"/>
      <c r="D36" s="59"/>
      <c r="E36" s="59"/>
      <c r="F36" s="91">
        <f>IFERROR(Configurationdelasociété_votrenom,"")</f>
        <v>0</v>
      </c>
    </row>
    <row r="37" spans="2:9" x14ac:dyDescent="0.25">
      <c r="B37" s="59" t="str">
        <f>"Nom de la banque: " &amp; Configurationdelasociété_Nomdebanque</f>
        <v>Nom de la banque: Société générale</v>
      </c>
      <c r="C37" s="59"/>
      <c r="D37" s="59"/>
      <c r="E37" s="59"/>
      <c r="F37" s="91" t="str">
        <f>IFERROR("Téléphone : " &amp; Configurationdelasociété_votretéléphone,"")</f>
        <v>Téléphone : 801686001</v>
      </c>
    </row>
    <row r="38" spans="2:9" x14ac:dyDescent="0.25">
      <c r="B38" s="59" t="str">
        <f>"Adresse de la banque: " &amp; Configurationdelasociété_Adressebanque</f>
        <v>Adresse de la banque: 234 rue de la Cathédrale, 33000 Bordeaux</v>
      </c>
      <c r="C38" s="59"/>
      <c r="D38" s="59"/>
      <c r="E38" s="59"/>
      <c r="F38" s="91" t="str">
        <f>IFERROR("Télécopie: " &amp; Configurationdelasociété_votretélécopie,"")</f>
        <v>Télécopie: 01XXXXXX</v>
      </c>
    </row>
    <row r="39" spans="2:9" x14ac:dyDescent="0.25">
      <c r="B39" s="59" t="str">
        <f>"Numéro de compte: " &amp; Configurationdelasociété_Comptebancaire</f>
        <v>Numéro de compte: 1234567</v>
      </c>
      <c r="C39" s="59"/>
      <c r="D39" s="59"/>
      <c r="E39" s="59"/>
      <c r="F39" s="91">
        <f>IFERROR(Configurationdelasociété_votreURL,"")</f>
        <v>0</v>
      </c>
    </row>
    <row r="40" spans="2:9" ht="15" customHeight="1" x14ac:dyDescent="0.25">
      <c r="B40" s="59" t="str">
        <f>"Numéro d’acheminement (code SWIFT): " &amp; Configurationdelasociété_Acheminementbancaire</f>
        <v>Numéro d’acheminement (code SWIFT): 9876543210</v>
      </c>
      <c r="C40" s="59"/>
      <c r="D40" s="59"/>
      <c r="E40" s="59"/>
      <c r="F40" s="91">
        <f>IFERROR(Configurationdelasociété_votreemail,"")</f>
        <v>0</v>
      </c>
    </row>
    <row r="41" spans="2:9" x14ac:dyDescent="0.25">
      <c r="B41" s="59" t="str">
        <f>"Référence de paiement: " &amp; Numérodefacture</f>
        <v xml:space="preserve">Référence de paiement: </v>
      </c>
      <c r="C41" s="59"/>
      <c r="D41" s="59"/>
      <c r="E41" s="59"/>
      <c r="F41" s="91" t="str">
        <f>IFERROR(IF(LEN(Client_PO),"Contract/PO: " &amp; Client_PO,""),"")</f>
        <v/>
      </c>
    </row>
    <row r="42" spans="2:9" ht="17.25" thickBot="1" x14ac:dyDescent="0.2">
      <c r="B42" s="92"/>
      <c r="C42" s="92"/>
      <c r="D42" s="92"/>
      <c r="E42" s="92"/>
      <c r="F42" s="92"/>
      <c r="I42" s="93"/>
    </row>
    <row r="43" spans="2:9" ht="27" customHeight="1" x14ac:dyDescent="0.15">
      <c r="B43" s="96" t="str">
        <f>UPPER("Le paiement doit être effectué par virement bancaire ou par chèque à l’ordre de " &amp; Configurationdelasociété_Bénéficiaireduchèque &amp; ".")</f>
        <v>LE PAIEMENT DOIT ÊTRE EFFECTUÉ PAR VIREMENT BANCAIRE OU PAR CHÈQUE À L’ORDRE DE .</v>
      </c>
      <c r="C43" s="96"/>
      <c r="D43" s="96"/>
      <c r="E43" s="96"/>
      <c r="F43" s="96"/>
      <c r="I43" s="93"/>
    </row>
    <row r="44" spans="2:9" ht="16.5" x14ac:dyDescent="0.15">
      <c r="B44" s="44"/>
      <c r="C44" s="44"/>
      <c r="D44" s="44"/>
      <c r="E44" s="44"/>
      <c r="F44" s="44"/>
    </row>
  </sheetData>
  <sheetProtection selectLockedCells="1" selectUnlockedCells="1"/>
  <mergeCells count="10">
    <mergeCell ref="I2:O2"/>
    <mergeCell ref="E3:F3"/>
    <mergeCell ref="B3:D3"/>
    <mergeCell ref="B43:F43"/>
    <mergeCell ref="E32:E33"/>
    <mergeCell ref="F32:F33"/>
    <mergeCell ref="B5:D5"/>
    <mergeCell ref="B6:D6"/>
    <mergeCell ref="B7:D7"/>
    <mergeCell ref="B8:D8"/>
  </mergeCells>
  <printOptions horizontalCentered="1"/>
  <pageMargins left="0.25" right="0.25" top="0.5" bottom="0.5" header="0.3" footer="0.3"/>
  <pageSetup orientation="portrait" verticalDpi="300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8</xdr:col>
                <xdr:colOff>142875</xdr:colOff>
                <xdr:row>5</xdr:row>
                <xdr:rowOff>152400</xdr:rowOff>
              </from>
              <to>
                <xdr:col>11</xdr:col>
                <xdr:colOff>133350</xdr:colOff>
                <xdr:row>7</xdr:row>
                <xdr:rowOff>171450</xdr:rowOff>
              </to>
            </anchor>
          </controlPr>
        </control>
      </mc:Choice>
      <mc:Fallback>
        <control shapeId="1026" r:id="rId4" name="CommandButton1"/>
      </mc:Fallback>
    </mc:AlternateContent>
    <mc:AlternateContent xmlns:mc="http://schemas.openxmlformats.org/markup-compatibility/2006">
      <mc:Choice Requires="x14">
        <control shapeId="1025" r:id="rId6" name="Button 1">
          <controlPr defaultSize="0" print="0" autoFill="0" autoPict="0" macro="[0]!Bouton1_Cliquer">
            <anchor moveWithCells="1" sizeWithCells="1">
              <from>
                <xdr:col>8</xdr:col>
                <xdr:colOff>133350</xdr:colOff>
                <xdr:row>2</xdr:row>
                <xdr:rowOff>285750</xdr:rowOff>
              </from>
              <to>
                <xdr:col>11</xdr:col>
                <xdr:colOff>104775</xdr:colOff>
                <xdr:row>5</xdr:row>
                <xdr:rowOff>28575</xdr:rowOff>
              </to>
            </anchor>
          </controlPr>
        </control>
      </mc:Choice>
    </mc:AlternateContent>
  </controls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3"/>
  <sheetViews>
    <sheetView zoomScale="115" zoomScaleNormal="115" workbookViewId="0">
      <selection activeCell="E15" sqref="E15"/>
    </sheetView>
  </sheetViews>
  <sheetFormatPr baseColWidth="10" defaultRowHeight="10.5" x14ac:dyDescent="0.15"/>
  <cols>
    <col min="1" max="2" width="23.42578125" customWidth="1"/>
    <col min="3" max="3" width="16.140625" customWidth="1"/>
    <col min="4" max="4" width="18.42578125" customWidth="1"/>
  </cols>
  <sheetData>
    <row r="1" spans="1:4" x14ac:dyDescent="0.15">
      <c r="A1" s="42" t="s">
        <v>61</v>
      </c>
      <c r="B1" s="42" t="s">
        <v>62</v>
      </c>
      <c r="C1" s="42" t="s">
        <v>63</v>
      </c>
      <c r="D1" s="42" t="s">
        <v>64</v>
      </c>
    </row>
    <row r="3" spans="1:4" x14ac:dyDescent="0.15">
      <c r="A3" s="43">
        <v>8016870</v>
      </c>
      <c r="B3" s="43"/>
      <c r="C3">
        <v>69.3</v>
      </c>
      <c r="D3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7"/>
  <sheetViews>
    <sheetView workbookViewId="0">
      <selection activeCell="F9" sqref="F9"/>
    </sheetView>
  </sheetViews>
  <sheetFormatPr baseColWidth="10" defaultRowHeight="10.5" x14ac:dyDescent="0.15"/>
  <cols>
    <col min="1" max="1" width="16" customWidth="1"/>
  </cols>
  <sheetData>
    <row r="1" spans="1:10" ht="15" x14ac:dyDescent="0.15">
      <c r="A1" s="11"/>
      <c r="B1" s="104" t="s">
        <v>47</v>
      </c>
      <c r="C1" s="105"/>
      <c r="D1" s="105"/>
      <c r="E1" s="105"/>
      <c r="F1" s="105"/>
      <c r="G1" s="105"/>
      <c r="H1" s="105"/>
      <c r="I1" s="105"/>
      <c r="J1" s="12"/>
    </row>
    <row r="2" spans="1:10" ht="15" x14ac:dyDescent="0.15">
      <c r="A2" s="11"/>
      <c r="B2" s="105"/>
      <c r="C2" s="105"/>
      <c r="D2" s="105"/>
      <c r="E2" s="105"/>
      <c r="F2" s="105"/>
      <c r="G2" s="105"/>
      <c r="H2" s="105"/>
      <c r="I2" s="105"/>
      <c r="J2" s="12"/>
    </row>
    <row r="3" spans="1:10" ht="45" x14ac:dyDescent="0.15">
      <c r="A3" s="11"/>
      <c r="B3" s="106" t="s">
        <v>48</v>
      </c>
      <c r="C3" s="107"/>
      <c r="D3" s="13" t="s">
        <v>49</v>
      </c>
      <c r="E3" s="13" t="s">
        <v>50</v>
      </c>
      <c r="F3" s="13" t="s">
        <v>51</v>
      </c>
      <c r="G3" s="13" t="s">
        <v>52</v>
      </c>
      <c r="H3" s="13" t="s">
        <v>53</v>
      </c>
      <c r="I3" s="14" t="s">
        <v>54</v>
      </c>
      <c r="J3" s="15" t="s">
        <v>55</v>
      </c>
    </row>
    <row r="4" spans="1:10" ht="15" x14ac:dyDescent="0.25">
      <c r="A4" s="11"/>
      <c r="B4" s="16"/>
      <c r="C4" s="17"/>
      <c r="D4" s="11"/>
      <c r="E4" s="18"/>
      <c r="F4" s="18"/>
      <c r="G4" s="11"/>
      <c r="H4" s="11"/>
      <c r="I4" s="11"/>
      <c r="J4" s="19"/>
    </row>
    <row r="5" spans="1:10" ht="15" x14ac:dyDescent="0.25">
      <c r="A5" s="20" t="s">
        <v>56</v>
      </c>
      <c r="B5" s="21"/>
      <c r="C5" s="17"/>
      <c r="D5" s="11"/>
      <c r="E5" s="18"/>
      <c r="F5" s="18"/>
      <c r="G5" s="11"/>
      <c r="H5" s="22" t="s">
        <v>57</v>
      </c>
      <c r="I5" s="23">
        <f>SUM(I6:I1570)</f>
        <v>0</v>
      </c>
      <c r="J5" s="24">
        <f>SUM(J6:J1570)</f>
        <v>0</v>
      </c>
    </row>
    <row r="6" spans="1:10" ht="14.25" x14ac:dyDescent="0.2">
      <c r="A6" s="25" t="s">
        <v>58</v>
      </c>
      <c r="B6" s="26">
        <f t="shared" ref="B6:B17" ca="1" si="0">IF(A6=$A$5,$B$5,IF(A6=$A$4,$B$4,IF(A6=$A$6,$B$6,IF(A6=$A$7,$B$7,IF(A6=$A$3,$B$3,"")))))</f>
        <v>5</v>
      </c>
      <c r="C6" s="27" t="s">
        <v>59</v>
      </c>
      <c r="D6" s="28"/>
      <c r="E6" s="29"/>
      <c r="F6" s="28"/>
      <c r="G6" s="30"/>
      <c r="H6" s="30"/>
      <c r="I6" s="31"/>
      <c r="J6" s="31"/>
    </row>
    <row r="7" spans="1:10" ht="14.25" x14ac:dyDescent="0.2">
      <c r="A7" s="32" t="s">
        <v>58</v>
      </c>
      <c r="B7" s="33">
        <f t="shared" ca="1" si="0"/>
        <v>5</v>
      </c>
      <c r="C7" s="34">
        <f>(C6+1)</f>
        <v>170002</v>
      </c>
      <c r="D7" s="35"/>
      <c r="E7" s="36"/>
      <c r="F7" s="35"/>
      <c r="G7" s="36"/>
      <c r="H7" s="36"/>
      <c r="I7" s="37"/>
      <c r="J7" s="38"/>
    </row>
    <row r="8" spans="1:10" ht="14.25" x14ac:dyDescent="0.2">
      <c r="A8" s="25" t="s">
        <v>58</v>
      </c>
      <c r="B8" s="26">
        <f t="shared" ca="1" si="0"/>
        <v>5</v>
      </c>
      <c r="C8" s="27">
        <f>(C7+1)</f>
        <v>170003</v>
      </c>
      <c r="D8" s="28"/>
      <c r="E8" s="30"/>
      <c r="F8" s="28"/>
      <c r="G8" s="30"/>
      <c r="H8" s="30"/>
      <c r="I8" s="31"/>
      <c r="J8" s="31"/>
    </row>
    <row r="9" spans="1:10" ht="14.25" x14ac:dyDescent="0.2">
      <c r="A9" s="32" t="s">
        <v>58</v>
      </c>
      <c r="B9" s="33">
        <f t="shared" ca="1" si="0"/>
        <v>5</v>
      </c>
      <c r="C9" s="34">
        <f t="shared" ref="C9:C17" si="1">(C8+1)</f>
        <v>170004</v>
      </c>
      <c r="D9" s="35"/>
      <c r="E9" s="36"/>
      <c r="F9" s="35"/>
      <c r="G9" s="36"/>
      <c r="H9" s="36"/>
      <c r="I9" s="37"/>
      <c r="J9" s="38"/>
    </row>
    <row r="10" spans="1:10" ht="14.25" x14ac:dyDescent="0.2">
      <c r="A10" s="25" t="s">
        <v>58</v>
      </c>
      <c r="B10" s="26">
        <f t="shared" ca="1" si="0"/>
        <v>5</v>
      </c>
      <c r="C10" s="27">
        <f t="shared" si="1"/>
        <v>170005</v>
      </c>
      <c r="D10" s="28"/>
      <c r="E10" s="30"/>
      <c r="F10" s="28"/>
      <c r="G10" s="30"/>
      <c r="H10" s="30"/>
      <c r="I10" s="31"/>
      <c r="J10" s="31"/>
    </row>
    <row r="11" spans="1:10" ht="14.25" x14ac:dyDescent="0.2">
      <c r="A11" s="32" t="s">
        <v>58</v>
      </c>
      <c r="B11" s="33">
        <f t="shared" ca="1" si="0"/>
        <v>5</v>
      </c>
      <c r="C11" s="34">
        <f t="shared" si="1"/>
        <v>170006</v>
      </c>
      <c r="D11" s="35"/>
      <c r="E11" s="36"/>
      <c r="F11" s="35"/>
      <c r="G11" s="36"/>
      <c r="H11" s="36"/>
      <c r="I11" s="37"/>
      <c r="J11" s="38"/>
    </row>
    <row r="12" spans="1:10" ht="14.25" x14ac:dyDescent="0.2">
      <c r="A12" s="25" t="s">
        <v>58</v>
      </c>
      <c r="B12" s="26">
        <f t="shared" ca="1" si="0"/>
        <v>5</v>
      </c>
      <c r="C12" s="27">
        <f t="shared" si="1"/>
        <v>170007</v>
      </c>
      <c r="D12" s="40"/>
      <c r="E12" s="41"/>
      <c r="F12" s="40"/>
      <c r="G12" s="30"/>
      <c r="H12" s="30"/>
      <c r="I12" s="31"/>
      <c r="J12" s="31"/>
    </row>
    <row r="13" spans="1:10" ht="14.25" x14ac:dyDescent="0.2">
      <c r="A13" s="32" t="s">
        <v>58</v>
      </c>
      <c r="B13" s="33">
        <f t="shared" ca="1" si="0"/>
        <v>5</v>
      </c>
      <c r="C13" s="34">
        <f t="shared" si="1"/>
        <v>170008</v>
      </c>
      <c r="D13" s="35"/>
      <c r="E13" s="36"/>
      <c r="F13" s="35"/>
      <c r="G13" s="36"/>
      <c r="H13" s="36"/>
      <c r="I13" s="37"/>
      <c r="J13" s="38"/>
    </row>
    <row r="14" spans="1:10" ht="14.25" x14ac:dyDescent="0.2">
      <c r="A14" s="25" t="s">
        <v>58</v>
      </c>
      <c r="B14" s="26">
        <f t="shared" ca="1" si="0"/>
        <v>5</v>
      </c>
      <c r="C14" s="27">
        <f t="shared" si="1"/>
        <v>170009</v>
      </c>
      <c r="D14" s="28"/>
      <c r="E14" s="30"/>
      <c r="F14" s="28"/>
      <c r="G14" s="30"/>
      <c r="H14" s="30"/>
      <c r="I14" s="31"/>
      <c r="J14" s="31"/>
    </row>
    <row r="15" spans="1:10" ht="14.25" x14ac:dyDescent="0.2">
      <c r="A15" s="32" t="s">
        <v>58</v>
      </c>
      <c r="B15" s="33">
        <f t="shared" ca="1" si="0"/>
        <v>5</v>
      </c>
      <c r="C15" s="34">
        <f t="shared" si="1"/>
        <v>170010</v>
      </c>
      <c r="D15" s="35"/>
      <c r="E15" s="36"/>
      <c r="F15" s="39"/>
      <c r="G15" s="36"/>
      <c r="H15" s="36"/>
      <c r="I15" s="37"/>
      <c r="J15" s="38"/>
    </row>
    <row r="16" spans="1:10" ht="14.25" x14ac:dyDescent="0.2">
      <c r="A16" s="25" t="s">
        <v>60</v>
      </c>
      <c r="B16" s="26" t="str">
        <f t="shared" si="0"/>
        <v/>
      </c>
      <c r="C16" s="27">
        <f t="shared" si="1"/>
        <v>170011</v>
      </c>
      <c r="D16" s="28"/>
      <c r="E16" s="30"/>
      <c r="F16" s="29"/>
      <c r="G16" s="30"/>
      <c r="H16" s="30"/>
      <c r="I16" s="31"/>
      <c r="J16" s="31"/>
    </row>
    <row r="17" spans="1:10" ht="14.25" x14ac:dyDescent="0.2">
      <c r="A17" s="32" t="s">
        <v>58</v>
      </c>
      <c r="B17" s="33">
        <f t="shared" ca="1" si="0"/>
        <v>5</v>
      </c>
      <c r="C17" s="34">
        <f t="shared" si="1"/>
        <v>170012</v>
      </c>
      <c r="D17" s="35"/>
      <c r="E17" s="36"/>
      <c r="F17" s="39"/>
      <c r="G17" s="36"/>
      <c r="H17" s="36"/>
      <c r="I17" s="37"/>
      <c r="J17" s="38"/>
    </row>
  </sheetData>
  <mergeCells count="2">
    <mergeCell ref="B1:I2"/>
    <mergeCell ref="B3:C3"/>
  </mergeCells>
  <dataValidations count="1">
    <dataValidation type="list" allowBlank="1" showInputMessage="1" showErrorMessage="1" sqref="A6:A17">
      <formula1>postes2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theme="4"/>
    <pageSetUpPr autoPageBreaks="0" fitToPage="1"/>
  </sheetPr>
  <dimension ref="B1:C22"/>
  <sheetViews>
    <sheetView showGridLines="0" zoomScaleNormal="100" workbookViewId="0">
      <selection activeCell="F20" sqref="F20"/>
    </sheetView>
  </sheetViews>
  <sheetFormatPr baseColWidth="10" defaultColWidth="9.140625" defaultRowHeight="18.75" customHeight="1" x14ac:dyDescent="0.15"/>
  <cols>
    <col min="1" max="1" width="4" style="3" customWidth="1"/>
    <col min="2" max="2" width="39.28515625" style="3" customWidth="1"/>
    <col min="3" max="3" width="36.85546875" style="3" customWidth="1"/>
    <col min="4" max="16384" width="9.140625" style="3"/>
  </cols>
  <sheetData>
    <row r="1" spans="2:3" ht="34.5" customHeight="1" thickBot="1" x14ac:dyDescent="0.5">
      <c r="B1" s="4" t="s">
        <v>28</v>
      </c>
      <c r="C1" s="2"/>
    </row>
    <row r="2" spans="2:3" ht="22.5" customHeight="1" thickTop="1" x14ac:dyDescent="0.15">
      <c r="B2" s="1" t="s">
        <v>27</v>
      </c>
      <c r="C2" s="1" t="s">
        <v>26</v>
      </c>
    </row>
    <row r="3" spans="2:3" ht="18.75" customHeight="1" x14ac:dyDescent="0.15">
      <c r="B3" s="6" t="s">
        <v>3</v>
      </c>
      <c r="C3" s="7"/>
    </row>
    <row r="4" spans="2:3" ht="18.75" customHeight="1" x14ac:dyDescent="0.15">
      <c r="B4" s="6" t="s">
        <v>18</v>
      </c>
      <c r="C4" s="7"/>
    </row>
    <row r="5" spans="2:3" ht="18.75" customHeight="1" x14ac:dyDescent="0.15">
      <c r="B5" s="6" t="s">
        <v>13</v>
      </c>
      <c r="C5" s="7"/>
    </row>
    <row r="6" spans="2:3" ht="18.75" customHeight="1" x14ac:dyDescent="0.15">
      <c r="B6" s="6" t="s">
        <v>14</v>
      </c>
      <c r="C6" s="7"/>
    </row>
    <row r="7" spans="2:3" ht="18.75" customHeight="1" x14ac:dyDescent="0.15">
      <c r="B7" s="6" t="s">
        <v>15</v>
      </c>
      <c r="C7" s="5"/>
    </row>
    <row r="8" spans="2:3" ht="18.75" customHeight="1" x14ac:dyDescent="0.15">
      <c r="B8" s="6" t="s">
        <v>16</v>
      </c>
      <c r="C8" s="5"/>
    </row>
    <row r="9" spans="2:3" ht="18.75" customHeight="1" x14ac:dyDescent="0.15">
      <c r="B9" s="6" t="s">
        <v>17</v>
      </c>
      <c r="C9" s="5"/>
    </row>
    <row r="10" spans="2:3" ht="18.75" customHeight="1" x14ac:dyDescent="0.15">
      <c r="B10" s="6" t="s">
        <v>4</v>
      </c>
      <c r="C10" s="7">
        <v>801686001</v>
      </c>
    </row>
    <row r="11" spans="2:3" ht="18.75" customHeight="1" x14ac:dyDescent="0.15">
      <c r="B11" s="6" t="s">
        <v>6</v>
      </c>
      <c r="C11" s="7" t="s">
        <v>34</v>
      </c>
    </row>
    <row r="12" spans="2:3" ht="18.75" customHeight="1" x14ac:dyDescent="0.15">
      <c r="B12" s="6" t="s">
        <v>5</v>
      </c>
      <c r="C12" s="10"/>
    </row>
    <row r="13" spans="2:3" ht="18.75" customHeight="1" x14ac:dyDescent="0.15">
      <c r="B13" s="6" t="s">
        <v>30</v>
      </c>
      <c r="C13" s="10"/>
    </row>
    <row r="14" spans="2:3" ht="18.75" customHeight="1" x14ac:dyDescent="0.15">
      <c r="B14" s="6" t="s">
        <v>7</v>
      </c>
      <c r="C14" s="5" t="s">
        <v>8</v>
      </c>
    </row>
    <row r="15" spans="2:3" ht="18.75" customHeight="1" x14ac:dyDescent="0.15">
      <c r="B15" s="6" t="s">
        <v>19</v>
      </c>
      <c r="C15" s="7"/>
    </row>
    <row r="16" spans="2:3" ht="18.75" customHeight="1" x14ac:dyDescent="0.15">
      <c r="B16" s="6" t="s">
        <v>9</v>
      </c>
      <c r="C16" s="7" t="s">
        <v>35</v>
      </c>
    </row>
    <row r="17" spans="2:3" ht="18.75" customHeight="1" x14ac:dyDescent="0.15">
      <c r="B17" s="9" t="s">
        <v>10</v>
      </c>
      <c r="C17" s="5" t="s">
        <v>29</v>
      </c>
    </row>
    <row r="18" spans="2:3" ht="18.75" customHeight="1" x14ac:dyDescent="0.15">
      <c r="B18" s="9" t="s">
        <v>11</v>
      </c>
      <c r="C18" s="5">
        <v>1234567</v>
      </c>
    </row>
    <row r="19" spans="2:3" ht="18.75" customHeight="1" x14ac:dyDescent="0.15">
      <c r="B19" s="6" t="s">
        <v>12</v>
      </c>
      <c r="C19" s="5">
        <v>9876543210</v>
      </c>
    </row>
    <row r="20" spans="2:3" ht="18.75" customHeight="1" x14ac:dyDescent="0.15">
      <c r="B20" s="8" t="s">
        <v>20</v>
      </c>
      <c r="C20" s="7"/>
    </row>
    <row r="21" spans="2:3" ht="9.75" customHeight="1" thickBot="1" x14ac:dyDescent="0.2">
      <c r="B21" s="108"/>
      <c r="C21" s="108"/>
    </row>
    <row r="22" spans="2:3" ht="18.75" customHeight="1" thickTop="1" x14ac:dyDescent="0.15"/>
  </sheetData>
  <sheetProtection selectLockedCells="1"/>
  <mergeCells count="1">
    <mergeCell ref="B21:C21"/>
  </mergeCells>
  <printOptions horizontalCentered="1"/>
  <pageMargins left="0.7" right="0.7" top="0.75" bottom="0.75" header="0.3" footer="0.3"/>
  <pageSetup fitToHeight="0" orientation="portrait" verticalDpi="0" r:id="rId1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888D9997-754F-4B4E-A300-C8A481225541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DEVIS</vt:lpstr>
      <vt:lpstr>catalogue</vt:lpstr>
      <vt:lpstr>N° de devis</vt:lpstr>
      <vt:lpstr>Configuration de la société</vt:lpstr>
      <vt:lpstr>Numérodefacture</vt:lpstr>
      <vt:lpstr>Totalfacture</vt:lpstr>
      <vt:lpstr>DEVIS!Zone_d_impression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/>
  <cp:keywords/>
  <cp:lastModifiedBy/>
  <dcterms:created xsi:type="dcterms:W3CDTF">2017-05-11T19:52:04Z</dcterms:created>
  <dcterms:modified xsi:type="dcterms:W3CDTF">2017-05-22T21:10:43Z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TC031076339991</vt:lpwstr>
  </property>
</Properties>
</file>