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Sebastien\Downloads\"/>
    </mc:Choice>
  </mc:AlternateContent>
  <bookViews>
    <workbookView xWindow="0" yWindow="0" windowWidth="28800" windowHeight="12435" activeTab="1"/>
  </bookViews>
  <sheets>
    <sheet name="Matrice de base" sheetId="12" r:id="rId1"/>
    <sheet name="Décembre - Chef" sheetId="1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7" i="14" l="1"/>
  <c r="T27" i="14"/>
  <c r="R31" i="14"/>
  <c r="S25" i="14"/>
  <c r="H83" i="14"/>
  <c r="P7" i="14"/>
  <c r="Q7" i="14"/>
  <c r="R7" i="14"/>
  <c r="S7" i="14"/>
  <c r="T7" i="14"/>
  <c r="U7" i="14"/>
  <c r="V7" i="14"/>
  <c r="P9" i="14"/>
  <c r="Q9" i="14"/>
  <c r="R9" i="14"/>
  <c r="S9" i="14"/>
  <c r="T9" i="14"/>
  <c r="U9" i="14"/>
  <c r="V9" i="14"/>
  <c r="P11" i="14"/>
  <c r="Q11" i="14"/>
  <c r="R11" i="14"/>
  <c r="S11" i="14"/>
  <c r="T11" i="14"/>
  <c r="U11" i="14"/>
  <c r="V11" i="14"/>
  <c r="P13" i="14"/>
  <c r="Q13" i="14"/>
  <c r="R13" i="14"/>
  <c r="S13" i="14"/>
  <c r="T13" i="14"/>
  <c r="U13" i="14"/>
  <c r="V13" i="14"/>
  <c r="P15" i="14"/>
  <c r="Q15" i="14"/>
  <c r="R15" i="14"/>
  <c r="S15" i="14"/>
  <c r="T15" i="14"/>
  <c r="U15" i="14"/>
  <c r="V15" i="14"/>
  <c r="P17" i="14"/>
  <c r="Q17" i="14"/>
  <c r="R17" i="14"/>
  <c r="S17" i="14"/>
  <c r="T17" i="14"/>
  <c r="U17" i="14"/>
  <c r="V17" i="14"/>
  <c r="P19" i="14"/>
  <c r="Q19" i="14"/>
  <c r="R19" i="14"/>
  <c r="S19" i="14"/>
  <c r="T19" i="14"/>
  <c r="U19" i="14"/>
  <c r="V19" i="14"/>
  <c r="P21" i="14"/>
  <c r="Q21" i="14"/>
  <c r="R21" i="14"/>
  <c r="S21" i="14"/>
  <c r="T21" i="14"/>
  <c r="U21" i="14"/>
  <c r="V21" i="14"/>
  <c r="P23" i="14"/>
  <c r="Q23" i="14"/>
  <c r="R23" i="14"/>
  <c r="S23" i="14"/>
  <c r="T23" i="14"/>
  <c r="U23" i="14"/>
  <c r="V23" i="14"/>
  <c r="P25" i="14"/>
  <c r="Q25" i="14"/>
  <c r="R25" i="14"/>
  <c r="T25" i="14"/>
  <c r="U25" i="14"/>
  <c r="V25" i="14"/>
  <c r="P27" i="14"/>
  <c r="Q27" i="14"/>
  <c r="R27" i="14"/>
  <c r="U27" i="14"/>
  <c r="V27" i="14"/>
  <c r="P29" i="14"/>
  <c r="Q29" i="14"/>
  <c r="R29" i="14"/>
  <c r="S29" i="14"/>
  <c r="T29" i="14"/>
  <c r="U29" i="14"/>
  <c r="V29" i="14"/>
  <c r="P31" i="14"/>
  <c r="Q31" i="14"/>
  <c r="S31" i="14"/>
  <c r="T31" i="14"/>
  <c r="U31" i="14"/>
  <c r="V31" i="14"/>
  <c r="P33" i="14"/>
  <c r="Q33" i="14"/>
  <c r="R33" i="14"/>
  <c r="S33" i="14"/>
  <c r="T33" i="14"/>
  <c r="U33" i="14"/>
  <c r="V33" i="14"/>
  <c r="P35" i="14"/>
  <c r="Q35" i="14"/>
  <c r="R35" i="14"/>
  <c r="S35" i="14"/>
  <c r="T35" i="14"/>
  <c r="U35" i="14"/>
  <c r="V35" i="14"/>
  <c r="P37" i="14"/>
  <c r="Q37" i="14"/>
  <c r="R37" i="14"/>
  <c r="S37" i="14"/>
  <c r="T37" i="14"/>
  <c r="U37" i="14"/>
  <c r="V37" i="14"/>
  <c r="P39" i="14"/>
  <c r="Q39" i="14"/>
  <c r="R39" i="14"/>
  <c r="S39" i="14"/>
  <c r="T39" i="14"/>
  <c r="U39" i="14"/>
  <c r="V39" i="14"/>
  <c r="P41" i="14"/>
  <c r="Q41" i="14"/>
  <c r="R41" i="14"/>
  <c r="S41" i="14"/>
  <c r="T41" i="14"/>
  <c r="U41" i="14"/>
  <c r="V41" i="14"/>
  <c r="P43" i="14"/>
  <c r="Q43" i="14"/>
  <c r="R43" i="14"/>
  <c r="S43" i="14"/>
  <c r="T43" i="14"/>
  <c r="U43" i="14"/>
  <c r="V43" i="14"/>
  <c r="P45" i="14"/>
  <c r="Q45" i="14"/>
  <c r="R45" i="14"/>
  <c r="S45" i="14"/>
  <c r="T45" i="14"/>
  <c r="U45" i="14"/>
  <c r="V45" i="14"/>
  <c r="P47" i="14"/>
  <c r="Q47" i="14"/>
  <c r="R47" i="14"/>
  <c r="S47" i="14"/>
  <c r="T47" i="14"/>
  <c r="U47" i="14"/>
  <c r="V47" i="14"/>
  <c r="P49" i="14"/>
  <c r="Q49" i="14"/>
  <c r="R49" i="14"/>
  <c r="S49" i="14"/>
  <c r="T49" i="14"/>
  <c r="U49" i="14"/>
  <c r="V49" i="14"/>
  <c r="P51" i="14"/>
  <c r="Q51" i="14"/>
  <c r="R51" i="14"/>
  <c r="S51" i="14"/>
  <c r="T51" i="14"/>
  <c r="U51" i="14"/>
  <c r="V51" i="14"/>
  <c r="P53" i="14"/>
  <c r="Q53" i="14"/>
  <c r="R53" i="14"/>
  <c r="S53" i="14"/>
  <c r="T53" i="14"/>
  <c r="U53" i="14"/>
  <c r="V53" i="14"/>
  <c r="P55" i="14"/>
  <c r="Q55" i="14"/>
  <c r="R55" i="14"/>
  <c r="S55" i="14"/>
  <c r="T55" i="14"/>
  <c r="U55" i="14"/>
  <c r="V55" i="14"/>
  <c r="P57" i="14"/>
  <c r="Q57" i="14"/>
  <c r="R57" i="14"/>
  <c r="S57" i="14"/>
  <c r="T57" i="14"/>
  <c r="U57" i="14"/>
  <c r="V57" i="14"/>
  <c r="P59" i="14"/>
  <c r="Q59" i="14"/>
  <c r="R59" i="14"/>
  <c r="S59" i="14"/>
  <c r="T59" i="14"/>
  <c r="U59" i="14"/>
  <c r="V59" i="14"/>
  <c r="P61" i="14"/>
  <c r="Q61" i="14"/>
  <c r="R61" i="14"/>
  <c r="S61" i="14"/>
  <c r="T61" i="14"/>
  <c r="U61" i="14"/>
  <c r="V61" i="14"/>
  <c r="P63" i="14"/>
  <c r="Q63" i="14"/>
  <c r="R63" i="14"/>
  <c r="S63" i="14"/>
  <c r="T63" i="14"/>
  <c r="U63" i="14"/>
  <c r="V63" i="14"/>
  <c r="P65" i="14"/>
  <c r="Q65" i="14"/>
  <c r="R65" i="14"/>
  <c r="S65" i="14"/>
  <c r="T65" i="14"/>
  <c r="U65" i="14"/>
  <c r="V65" i="14"/>
  <c r="P67" i="14"/>
  <c r="Q67" i="14"/>
  <c r="R67" i="14"/>
  <c r="S67" i="14"/>
  <c r="T67" i="14"/>
  <c r="U67" i="14"/>
  <c r="V67" i="14"/>
  <c r="P69" i="14"/>
  <c r="Q69" i="14"/>
  <c r="R69" i="14"/>
  <c r="S69" i="14"/>
  <c r="T69" i="14"/>
  <c r="U69" i="14"/>
  <c r="V69" i="14"/>
  <c r="P71" i="14"/>
  <c r="Q71" i="14"/>
  <c r="R71" i="14"/>
  <c r="S71" i="14"/>
  <c r="T71" i="14"/>
  <c r="U71" i="14"/>
  <c r="V71" i="14"/>
  <c r="O9" i="14"/>
  <c r="O11" i="14"/>
  <c r="O13" i="14"/>
  <c r="O15" i="14"/>
  <c r="O17" i="14"/>
  <c r="O19" i="14"/>
  <c r="O21" i="14"/>
  <c r="O23" i="14"/>
  <c r="O25" i="14"/>
  <c r="O27" i="14"/>
  <c r="O29" i="14"/>
  <c r="O31" i="14"/>
  <c r="O33" i="14"/>
  <c r="O35" i="14"/>
  <c r="O37" i="14"/>
  <c r="O39" i="14"/>
  <c r="O41" i="14"/>
  <c r="O43" i="14"/>
  <c r="O45" i="14"/>
  <c r="O47" i="14"/>
  <c r="O49" i="14"/>
  <c r="O51" i="14"/>
  <c r="O53" i="14"/>
  <c r="O55" i="14"/>
  <c r="O57" i="14"/>
  <c r="O59" i="14"/>
  <c r="O61" i="14"/>
  <c r="O63" i="14"/>
  <c r="O65" i="14"/>
  <c r="O67" i="14"/>
  <c r="O69" i="14"/>
  <c r="O71" i="14"/>
  <c r="E82" i="14" l="1" a="1"/>
  <c r="E82" i="14" s="1"/>
  <c r="F82" i="14" a="1"/>
  <c r="F82" i="14" s="1"/>
  <c r="G82" i="14" a="1"/>
  <c r="G82" i="14" s="1"/>
  <c r="H82" i="14" a="1"/>
  <c r="H82" i="14" s="1"/>
  <c r="I82" i="14" a="1"/>
  <c r="I82" i="14" s="1"/>
  <c r="J82" i="14" a="1"/>
  <c r="J82" i="14" s="1"/>
  <c r="K82" i="14" a="1"/>
  <c r="K82" i="14" s="1"/>
  <c r="D82" i="14" a="1"/>
  <c r="D82" i="14" s="1"/>
  <c r="E81" i="14" a="1"/>
  <c r="E81" i="14" s="1"/>
  <c r="F81" i="14" a="1"/>
  <c r="F81" i="14" s="1"/>
  <c r="G81" i="14" a="1"/>
  <c r="G81" i="14" s="1"/>
  <c r="H81" i="14" a="1"/>
  <c r="H81" i="14" s="1"/>
  <c r="I81" i="14" a="1"/>
  <c r="I81" i="14" s="1"/>
  <c r="J81" i="14" a="1"/>
  <c r="J81" i="14" s="1"/>
  <c r="K81" i="14" a="1"/>
  <c r="K81" i="14" s="1"/>
  <c r="D81" i="14" a="1"/>
  <c r="D81" i="14" s="1"/>
  <c r="E84" i="14" a="1"/>
  <c r="E84" i="14" s="1"/>
  <c r="F84" i="14" a="1"/>
  <c r="F84" i="14" s="1"/>
  <c r="G84" i="14" a="1"/>
  <c r="G84" i="14" s="1"/>
  <c r="H84" i="14" a="1"/>
  <c r="H84" i="14" s="1"/>
  <c r="I84" i="14" a="1"/>
  <c r="I84" i="14" s="1"/>
  <c r="J84" i="14" a="1"/>
  <c r="J84" i="14" s="1"/>
  <c r="K84" i="14" a="1"/>
  <c r="K84" i="14" s="1"/>
  <c r="D84" i="14" a="1"/>
  <c r="D84" i="14" s="1"/>
  <c r="E83" i="14" a="1"/>
  <c r="E83" i="14" s="1"/>
  <c r="F83" i="14" a="1"/>
  <c r="F83" i="14" s="1"/>
  <c r="G83" i="14" a="1"/>
  <c r="G83" i="14" s="1"/>
  <c r="I83" i="14" a="1"/>
  <c r="I83" i="14" s="1"/>
  <c r="J83" i="14" a="1"/>
  <c r="J83" i="14" s="1"/>
  <c r="K83" i="14" a="1"/>
  <c r="K83" i="14" s="1"/>
  <c r="D83" i="14" a="1"/>
  <c r="D83" i="14" s="1"/>
  <c r="G80" i="14" a="1"/>
  <c r="G80" i="14" s="1"/>
  <c r="H80" i="14" a="1"/>
  <c r="H80" i="14" s="1"/>
  <c r="I80" i="14" a="1"/>
  <c r="I80" i="14" s="1"/>
  <c r="J80" i="14" a="1"/>
  <c r="J80" i="14" s="1"/>
  <c r="K80" i="14" a="1"/>
  <c r="K80" i="14" s="1"/>
  <c r="F80" i="14" a="1"/>
  <c r="F80" i="14" s="1"/>
  <c r="E80" i="14" a="1"/>
  <c r="E80" i="14" s="1"/>
  <c r="D80" i="14" a="1"/>
  <c r="D80" i="14" s="1"/>
  <c r="O7" i="14" l="1"/>
  <c r="V81" i="14" l="1"/>
  <c r="U81" i="14"/>
  <c r="T81" i="14"/>
  <c r="S81" i="14"/>
  <c r="R81" i="14"/>
  <c r="Q81" i="14"/>
  <c r="P81" i="14"/>
  <c r="O81" i="14"/>
  <c r="P80" i="14"/>
  <c r="Q80" i="14"/>
  <c r="R80" i="14"/>
  <c r="S80" i="14"/>
  <c r="T80" i="14"/>
  <c r="U80" i="14"/>
  <c r="V80" i="14"/>
  <c r="O80" i="14"/>
  <c r="P79" i="14"/>
  <c r="Q79" i="14"/>
  <c r="R79" i="14"/>
  <c r="S79" i="14"/>
  <c r="T79" i="14"/>
  <c r="U79" i="14"/>
  <c r="V79" i="14"/>
  <c r="O79" i="14"/>
  <c r="P78" i="14"/>
  <c r="Q78" i="14"/>
  <c r="R78" i="14"/>
  <c r="S78" i="14"/>
  <c r="T78" i="14"/>
  <c r="U78" i="14"/>
  <c r="V78" i="14"/>
  <c r="O78" i="14"/>
  <c r="E75" i="14"/>
  <c r="F75" i="14"/>
  <c r="G75" i="14"/>
  <c r="H75" i="14"/>
  <c r="I75" i="14"/>
  <c r="J75" i="14"/>
  <c r="K75" i="14"/>
  <c r="D75" i="14"/>
  <c r="U83" i="14" l="1"/>
  <c r="V83" i="14"/>
  <c r="U82" i="14"/>
  <c r="U84" i="14"/>
  <c r="V84" i="14"/>
  <c r="V82" i="14"/>
  <c r="O84" i="14"/>
  <c r="P83" i="14"/>
  <c r="O83" i="14"/>
  <c r="O82" i="14"/>
  <c r="R83" i="14" l="1"/>
  <c r="S83" i="14"/>
  <c r="T83" i="14"/>
  <c r="Q83" i="14"/>
  <c r="T84" i="14"/>
  <c r="P82" i="14"/>
  <c r="P84" i="14"/>
  <c r="T82" i="14"/>
  <c r="S82" i="14"/>
  <c r="S84" i="14"/>
  <c r="Q82" i="14"/>
  <c r="Q84" i="14"/>
  <c r="R82" i="14"/>
  <c r="R84" i="14"/>
  <c r="M65" i="12"/>
  <c r="N65" i="12"/>
  <c r="O65" i="12"/>
  <c r="P65" i="12"/>
  <c r="Q65" i="12"/>
  <c r="L65" i="12"/>
  <c r="W83" i="14" l="1"/>
  <c r="W82" i="14"/>
  <c r="W84" i="14"/>
  <c r="H69" i="12"/>
  <c r="G69" i="12"/>
  <c r="F69" i="12"/>
  <c r="E69" i="12"/>
  <c r="D69" i="12"/>
  <c r="C69" i="12"/>
  <c r="H68" i="12"/>
  <c r="G68" i="12"/>
  <c r="F68" i="12"/>
  <c r="E68" i="12"/>
  <c r="D68" i="12"/>
  <c r="C68" i="12"/>
  <c r="Q67" i="12"/>
  <c r="P67" i="12"/>
  <c r="O67" i="12"/>
  <c r="N67" i="12"/>
  <c r="M67" i="12"/>
  <c r="L67" i="12"/>
  <c r="H67" i="12"/>
  <c r="G67" i="12"/>
  <c r="F67" i="12"/>
  <c r="E67" i="12"/>
  <c r="D67" i="12"/>
  <c r="C67" i="12"/>
  <c r="Q66" i="12"/>
  <c r="P66" i="12"/>
  <c r="O66" i="12"/>
  <c r="N66" i="12"/>
  <c r="N70" i="12" s="1"/>
  <c r="M66" i="12"/>
  <c r="M70" i="12" s="1"/>
  <c r="L66" i="12"/>
  <c r="L70" i="12" s="1"/>
  <c r="H66" i="12"/>
  <c r="G66" i="12"/>
  <c r="F66" i="12"/>
  <c r="E66" i="12"/>
  <c r="D66" i="12"/>
  <c r="C66" i="12"/>
  <c r="Q69" i="12"/>
  <c r="P69" i="12"/>
  <c r="O69" i="12"/>
  <c r="N69" i="12"/>
  <c r="M69" i="12"/>
  <c r="L69" i="12"/>
  <c r="Q64" i="12"/>
  <c r="P64" i="12"/>
  <c r="O64" i="12"/>
  <c r="N64" i="12"/>
  <c r="N68" i="12" s="1"/>
  <c r="M64" i="12"/>
  <c r="M68" i="12" s="1"/>
  <c r="L64" i="12"/>
  <c r="L68" i="12" s="1"/>
  <c r="H61" i="12"/>
  <c r="G61" i="12"/>
  <c r="F61" i="12"/>
  <c r="E61" i="12"/>
  <c r="D61" i="12"/>
  <c r="C61" i="12"/>
  <c r="Q57" i="12"/>
  <c r="P57" i="12"/>
  <c r="O57" i="12"/>
  <c r="N57" i="12"/>
  <c r="M57" i="12"/>
  <c r="L57" i="12"/>
  <c r="Q55" i="12"/>
  <c r="P55" i="12"/>
  <c r="O55" i="12"/>
  <c r="N55" i="12"/>
  <c r="M55" i="12"/>
  <c r="L55" i="12"/>
  <c r="Q53" i="12"/>
  <c r="P53" i="12"/>
  <c r="O53" i="12"/>
  <c r="N53" i="12"/>
  <c r="M53" i="12"/>
  <c r="L53" i="12"/>
  <c r="Q51" i="12"/>
  <c r="P51" i="12"/>
  <c r="O51" i="12"/>
  <c r="N51" i="12"/>
  <c r="M51" i="12"/>
  <c r="L51" i="12"/>
  <c r="Q49" i="12"/>
  <c r="P49" i="12"/>
  <c r="O49" i="12"/>
  <c r="N49" i="12"/>
  <c r="M49" i="12"/>
  <c r="L49" i="12"/>
  <c r="Q47" i="12"/>
  <c r="P47" i="12"/>
  <c r="O47" i="12"/>
  <c r="N47" i="12"/>
  <c r="M47" i="12"/>
  <c r="L47" i="12"/>
  <c r="Q43" i="12"/>
  <c r="P43" i="12"/>
  <c r="O43" i="12"/>
  <c r="N43" i="12"/>
  <c r="M43" i="12"/>
  <c r="L43" i="12"/>
  <c r="Q41" i="12"/>
  <c r="P41" i="12"/>
  <c r="O41" i="12"/>
  <c r="N41" i="12"/>
  <c r="M41" i="12"/>
  <c r="L41" i="12"/>
  <c r="Q39" i="12"/>
  <c r="P39" i="12"/>
  <c r="O39" i="12"/>
  <c r="N39" i="12"/>
  <c r="M39" i="12"/>
  <c r="L39" i="12"/>
  <c r="Q37" i="12"/>
  <c r="P37" i="12"/>
  <c r="O37" i="12"/>
  <c r="N37" i="12"/>
  <c r="M37" i="12"/>
  <c r="L37" i="12"/>
  <c r="Q35" i="12"/>
  <c r="P35" i="12"/>
  <c r="O35" i="12"/>
  <c r="N35" i="12"/>
  <c r="M35" i="12"/>
  <c r="L35" i="12"/>
  <c r="Q33" i="12"/>
  <c r="P33" i="12"/>
  <c r="O33" i="12"/>
  <c r="N33" i="12"/>
  <c r="M33" i="12"/>
  <c r="L33" i="12"/>
  <c r="Q29" i="12"/>
  <c r="P29" i="12"/>
  <c r="O29" i="12"/>
  <c r="N29" i="12"/>
  <c r="M29" i="12"/>
  <c r="L29" i="12"/>
  <c r="Q27" i="12"/>
  <c r="P27" i="12"/>
  <c r="O27" i="12"/>
  <c r="N27" i="12"/>
  <c r="M27" i="12"/>
  <c r="L27" i="12"/>
  <c r="Q25" i="12"/>
  <c r="P25" i="12"/>
  <c r="O25" i="12"/>
  <c r="N25" i="12"/>
  <c r="M25" i="12"/>
  <c r="L25" i="12"/>
  <c r="Q23" i="12"/>
  <c r="P23" i="12"/>
  <c r="O23" i="12"/>
  <c r="N23" i="12"/>
  <c r="M23" i="12"/>
  <c r="L23" i="12"/>
  <c r="Q21" i="12"/>
  <c r="P21" i="12"/>
  <c r="O21" i="12"/>
  <c r="N21" i="12"/>
  <c r="M21" i="12"/>
  <c r="L21" i="12"/>
  <c r="Q19" i="12"/>
  <c r="P19" i="12"/>
  <c r="O19" i="12"/>
  <c r="N19" i="12"/>
  <c r="M19" i="12"/>
  <c r="L19" i="12"/>
  <c r="Q15" i="12"/>
  <c r="P15" i="12"/>
  <c r="O15" i="12"/>
  <c r="N15" i="12"/>
  <c r="M15" i="12"/>
  <c r="L15" i="12"/>
  <c r="Q13" i="12"/>
  <c r="P13" i="12"/>
  <c r="O13" i="12"/>
  <c r="N13" i="12"/>
  <c r="M13" i="12"/>
  <c r="L13" i="12"/>
  <c r="Q11" i="12"/>
  <c r="P11" i="12"/>
  <c r="O11" i="12"/>
  <c r="N11" i="12"/>
  <c r="M11" i="12"/>
  <c r="L11" i="12"/>
  <c r="Q9" i="12"/>
  <c r="P9" i="12"/>
  <c r="O9" i="12"/>
  <c r="N9" i="12"/>
  <c r="M9" i="12"/>
  <c r="L9" i="12"/>
  <c r="Q7" i="12"/>
  <c r="P7" i="12"/>
  <c r="O7" i="12"/>
  <c r="N7" i="12"/>
  <c r="M7" i="12"/>
  <c r="L7" i="12"/>
  <c r="Q68" i="12" l="1"/>
  <c r="E70" i="12"/>
  <c r="F70" i="12"/>
  <c r="Q70" i="12"/>
  <c r="G70" i="12"/>
  <c r="H70" i="12"/>
  <c r="P68" i="12"/>
  <c r="R68" i="12" s="1"/>
  <c r="C70" i="12"/>
  <c r="P70" i="12"/>
  <c r="O68" i="12"/>
  <c r="D70" i="12"/>
  <c r="O70" i="12"/>
  <c r="R70" i="12"/>
  <c r="R69" i="12"/>
</calcChain>
</file>

<file path=xl/sharedStrings.xml><?xml version="1.0" encoding="utf-8"?>
<sst xmlns="http://schemas.openxmlformats.org/spreadsheetml/2006/main" count="236" uniqueCount="59">
  <si>
    <t>Employé 1</t>
  </si>
  <si>
    <t>Employé 2</t>
  </si>
  <si>
    <t>Employé 3</t>
  </si>
  <si>
    <t>Employé 4</t>
  </si>
  <si>
    <t>Employé 5</t>
  </si>
  <si>
    <t>Employé 6</t>
  </si>
  <si>
    <t>Janvier 2015</t>
  </si>
  <si>
    <t>SEMAINE 2</t>
  </si>
  <si>
    <t>SEMAINE 3</t>
  </si>
  <si>
    <t>SEMAINE 4</t>
  </si>
  <si>
    <t>SEMAINE 5</t>
  </si>
  <si>
    <t>Total</t>
  </si>
  <si>
    <t>Total 1er S</t>
  </si>
  <si>
    <t>Total 2nd S</t>
  </si>
  <si>
    <t>Total 3ème S</t>
  </si>
  <si>
    <t>Total 4ème S</t>
  </si>
  <si>
    <t>Amplitude</t>
  </si>
  <si>
    <t>TOTAUX</t>
  </si>
  <si>
    <t>Vincent</t>
  </si>
  <si>
    <t>Remy</t>
  </si>
  <si>
    <t>Sébastien</t>
  </si>
  <si>
    <t>Evelyne</t>
  </si>
  <si>
    <t>Eric David</t>
  </si>
  <si>
    <t>Jean-Phlippe</t>
  </si>
  <si>
    <t>Fermeture à
22:00</t>
  </si>
  <si>
    <t>Ouverture</t>
  </si>
  <si>
    <t>Soirée dont
fermeture</t>
  </si>
  <si>
    <t>Taux de
fermeture</t>
  </si>
  <si>
    <t>Taux de
soirée</t>
  </si>
  <si>
    <t>Taux
d'ouverture</t>
  </si>
  <si>
    <t>Jean-Philippe</t>
  </si>
  <si>
    <t>Moyenne</t>
  </si>
  <si>
    <t>Jours
travaillés</t>
  </si>
  <si>
    <t>Repos/
Congès</t>
  </si>
  <si>
    <t>Décembre 2014</t>
  </si>
  <si>
    <t>SEMAINE 49</t>
  </si>
  <si>
    <t>SEMAINE 50</t>
  </si>
  <si>
    <t>SEMAINE 51</t>
  </si>
  <si>
    <t>SEMAINE 52</t>
  </si>
  <si>
    <t>OUVERT</t>
  </si>
  <si>
    <t>NOEL</t>
  </si>
  <si>
    <t>Renfort 1</t>
  </si>
  <si>
    <t>Renfort 2</t>
  </si>
  <si>
    <t>SEMAINE 1</t>
  </si>
  <si>
    <t>FERIE</t>
  </si>
  <si>
    <t>Sebastien</t>
  </si>
  <si>
    <t>NON</t>
  </si>
  <si>
    <t>Total 5ème S</t>
  </si>
  <si>
    <t>INVENTAIRE</t>
  </si>
  <si>
    <t>REPOS</t>
  </si>
  <si>
    <t>DOMINICAL</t>
  </si>
  <si>
    <t>Lundi</t>
  </si>
  <si>
    <t>Mardi</t>
  </si>
  <si>
    <t>Mercredi</t>
  </si>
  <si>
    <t>Jeudi</t>
  </si>
  <si>
    <t>Vendredi</t>
  </si>
  <si>
    <t>Samedi</t>
  </si>
  <si>
    <t>Dimanche</t>
  </si>
  <si>
    <t>Jour de l'an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</si>
</sst>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m"/>
    <numFmt numFmtId="165" formatCode="[$-40C]d\-mmm;@"/>
    <numFmt numFmtId="166" formatCode="h:mm;@"/>
    <numFmt numFmtId="167" formatCode="[h]:mm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sz val="22"/>
      <name val="Arial"/>
      <family val="2"/>
    </font>
    <font>
      <b/>
      <u/>
      <sz val="22"/>
      <name val="Arial"/>
      <family val="2"/>
    </font>
    <font>
      <b/>
      <sz val="18"/>
      <name val="Arial"/>
      <family val="2"/>
    </font>
    <font>
      <b/>
      <sz val="16"/>
      <color theme="0"/>
      <name val="Arial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i/>
      <sz val="16"/>
      <name val="Arial"/>
      <family val="2"/>
    </font>
    <font>
      <b/>
      <i/>
      <sz val="18"/>
      <name val="Arial"/>
      <family val="2"/>
    </font>
    <font>
      <b/>
      <i/>
      <sz val="20"/>
      <color rgb="FFFF0000"/>
      <name val="Arial"/>
      <family val="2"/>
    </font>
    <font>
      <sz val="20"/>
      <name val="Arial"/>
      <family val="2"/>
    </font>
    <font>
      <sz val="36"/>
      <color theme="1"/>
      <name val="Calibri"/>
      <family val="2"/>
      <scheme val="minor"/>
    </font>
    <font>
      <sz val="36"/>
      <name val="Arial"/>
      <family val="2"/>
    </font>
    <font>
      <b/>
      <sz val="16"/>
      <color theme="1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sz val="14"/>
      <color theme="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4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49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49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2" fillId="0" borderId="0" applyFont="0" applyFill="0" applyBorder="0" applyAlignment="0" applyProtection="0"/>
  </cellStyleXfs>
  <cellXfs count="184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164" fontId="3" fillId="2" borderId="8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166" fontId="6" fillId="4" borderId="1" xfId="1" applyNumberFormat="1" applyFont="1" applyFill="1" applyBorder="1" applyAlignment="1">
      <alignment horizontal="center" vertical="center" wrapText="1"/>
    </xf>
    <xf numFmtId="166" fontId="6" fillId="4" borderId="3" xfId="1" applyNumberFormat="1" applyFont="1" applyFill="1" applyBorder="1" applyAlignment="1">
      <alignment horizontal="center" vertical="center" wrapText="1"/>
    </xf>
    <xf numFmtId="166" fontId="6" fillId="7" borderId="1" xfId="1" applyNumberFormat="1" applyFont="1" applyFill="1" applyBorder="1" applyAlignment="1">
      <alignment horizontal="center" vertical="center" wrapText="1"/>
    </xf>
    <xf numFmtId="166" fontId="6" fillId="7" borderId="3" xfId="1" applyNumberFormat="1" applyFont="1" applyFill="1" applyBorder="1" applyAlignment="1">
      <alignment horizontal="center" vertical="center" wrapText="1"/>
    </xf>
    <xf numFmtId="166" fontId="6" fillId="5" borderId="1" xfId="1" applyNumberFormat="1" applyFont="1" applyFill="1" applyBorder="1" applyAlignment="1">
      <alignment horizontal="center" vertical="center" wrapText="1"/>
    </xf>
    <xf numFmtId="166" fontId="6" fillId="5" borderId="3" xfId="1" applyNumberFormat="1" applyFont="1" applyFill="1" applyBorder="1" applyAlignment="1">
      <alignment horizontal="center" vertical="center" wrapText="1"/>
    </xf>
    <xf numFmtId="166" fontId="6" fillId="3" borderId="1" xfId="1" applyNumberFormat="1" applyFont="1" applyFill="1" applyBorder="1" applyAlignment="1">
      <alignment horizontal="center" vertical="center"/>
    </xf>
    <xf numFmtId="166" fontId="6" fillId="3" borderId="3" xfId="1" applyNumberFormat="1" applyFont="1" applyFill="1" applyBorder="1" applyAlignment="1">
      <alignment horizontal="center" vertical="center"/>
    </xf>
    <xf numFmtId="166" fontId="6" fillId="9" borderId="1" xfId="1" applyNumberFormat="1" applyFont="1" applyFill="1" applyBorder="1" applyAlignment="1">
      <alignment horizontal="center" vertical="center"/>
    </xf>
    <xf numFmtId="166" fontId="6" fillId="9" borderId="3" xfId="1" applyNumberFormat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167" fontId="5" fillId="0" borderId="4" xfId="1" applyNumberFormat="1" applyFont="1" applyBorder="1" applyAlignment="1">
      <alignment horizontal="center" vertical="center"/>
    </xf>
    <xf numFmtId="167" fontId="5" fillId="0" borderId="4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67" fontId="4" fillId="0" borderId="4" xfId="1" applyNumberFormat="1" applyFont="1" applyBorder="1" applyAlignment="1">
      <alignment horizontal="center" vertical="center" wrapText="1"/>
    </xf>
    <xf numFmtId="164" fontId="3" fillId="2" borderId="10" xfId="1" applyNumberFormat="1" applyFont="1" applyFill="1" applyBorder="1" applyAlignment="1">
      <alignment horizontal="center" vertical="center"/>
    </xf>
    <xf numFmtId="0" fontId="1" fillId="6" borderId="4" xfId="1" applyFont="1" applyFill="1" applyBorder="1" applyAlignment="1">
      <alignment horizontal="center" vertical="center"/>
    </xf>
    <xf numFmtId="165" fontId="3" fillId="6" borderId="4" xfId="1" applyNumberFormat="1" applyFont="1" applyFill="1" applyBorder="1" applyAlignment="1">
      <alignment horizontal="center" vertical="center" wrapText="1"/>
    </xf>
    <xf numFmtId="0" fontId="4" fillId="6" borderId="4" xfId="1" applyNumberFormat="1" applyFont="1" applyFill="1" applyBorder="1" applyAlignment="1">
      <alignment horizontal="center" vertical="center" wrapText="1"/>
    </xf>
    <xf numFmtId="0" fontId="4" fillId="6" borderId="4" xfId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65" fontId="3" fillId="0" borderId="0" xfId="1" applyNumberFormat="1" applyFont="1" applyFill="1" applyBorder="1" applyAlignment="1">
      <alignment horizontal="center" vertical="center"/>
    </xf>
    <xf numFmtId="167" fontId="5" fillId="0" borderId="14" xfId="1" applyNumberFormat="1" applyFont="1" applyBorder="1" applyAlignment="1">
      <alignment horizontal="center" vertical="center"/>
    </xf>
    <xf numFmtId="167" fontId="5" fillId="0" borderId="14" xfId="1" applyNumberFormat="1" applyFont="1" applyBorder="1" applyAlignment="1">
      <alignment horizontal="center" vertical="center" wrapText="1"/>
    </xf>
    <xf numFmtId="167" fontId="4" fillId="0" borderId="14" xfId="1" applyNumberFormat="1" applyFont="1" applyBorder="1" applyAlignment="1">
      <alignment horizontal="center" vertical="center" wrapText="1"/>
    </xf>
    <xf numFmtId="0" fontId="2" fillId="0" borderId="12" xfId="1" applyFont="1" applyBorder="1" applyAlignment="1">
      <alignment vertical="center" textRotation="255" wrapText="1"/>
    </xf>
    <xf numFmtId="0" fontId="5" fillId="0" borderId="12" xfId="1" applyFont="1" applyFill="1" applyBorder="1" applyAlignment="1">
      <alignment horizontal="center" vertical="center"/>
    </xf>
    <xf numFmtId="0" fontId="5" fillId="11" borderId="4" xfId="1" applyFont="1" applyFill="1" applyBorder="1" applyAlignment="1">
      <alignment horizontal="center" vertical="center"/>
    </xf>
    <xf numFmtId="0" fontId="3" fillId="6" borderId="0" xfId="1" applyFont="1" applyFill="1" applyAlignment="1">
      <alignment horizontal="center" vertical="center"/>
    </xf>
    <xf numFmtId="0" fontId="1" fillId="6" borderId="0" xfId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5" fillId="11" borderId="4" xfId="1" applyFont="1" applyFill="1" applyBorder="1" applyAlignment="1">
      <alignment horizontal="center" vertical="center" wrapText="1"/>
    </xf>
    <xf numFmtId="9" fontId="15" fillId="3" borderId="4" xfId="2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1" fillId="10" borderId="4" xfId="0" applyNumberFormat="1" applyFont="1" applyFill="1" applyBorder="1" applyAlignment="1">
      <alignment horizontal="center" vertical="center"/>
    </xf>
    <xf numFmtId="0" fontId="11" fillId="10" borderId="4" xfId="1" applyNumberFormat="1" applyFont="1" applyFill="1" applyBorder="1" applyAlignment="1">
      <alignment horizontal="center" vertical="center"/>
    </xf>
    <xf numFmtId="9" fontId="13" fillId="11" borderId="4" xfId="2" applyFont="1" applyFill="1" applyBorder="1" applyAlignment="1">
      <alignment horizontal="center" vertical="center"/>
    </xf>
    <xf numFmtId="0" fontId="14" fillId="11" borderId="4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/>
    </xf>
    <xf numFmtId="0" fontId="1" fillId="6" borderId="2" xfId="1" applyFill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1" applyNumberFormat="1" applyFont="1" applyFill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6" borderId="4" xfId="0" applyFill="1" applyBorder="1"/>
    <xf numFmtId="0" fontId="0" fillId="6" borderId="5" xfId="0" applyFill="1" applyBorder="1"/>
    <xf numFmtId="0" fontId="0" fillId="6" borderId="7" xfId="0" applyFill="1" applyBorder="1"/>
    <xf numFmtId="0" fontId="5" fillId="2" borderId="9" xfId="1" applyFont="1" applyFill="1" applyBorder="1" applyAlignment="1">
      <alignment horizontal="center" vertical="center"/>
    </xf>
    <xf numFmtId="165" fontId="3" fillId="6" borderId="0" xfId="1" applyNumberFormat="1" applyFont="1" applyFill="1" applyBorder="1" applyAlignment="1">
      <alignment horizontal="center" vertical="center"/>
    </xf>
    <xf numFmtId="0" fontId="0" fillId="6" borderId="0" xfId="0" applyFill="1"/>
    <xf numFmtId="0" fontId="1" fillId="6" borderId="2" xfId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66" fontId="6" fillId="3" borderId="1" xfId="1" applyNumberFormat="1" applyFont="1" applyFill="1" applyBorder="1" applyAlignment="1">
      <alignment horizontal="center" vertical="center" wrapText="1"/>
    </xf>
    <xf numFmtId="166" fontId="6" fillId="3" borderId="3" xfId="1" applyNumberFormat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66" fontId="6" fillId="6" borderId="1" xfId="1" applyNumberFormat="1" applyFont="1" applyFill="1" applyBorder="1" applyAlignment="1">
      <alignment horizontal="center" vertical="center"/>
    </xf>
    <xf numFmtId="166" fontId="6" fillId="6" borderId="3" xfId="1" applyNumberFormat="1" applyFont="1" applyFill="1" applyBorder="1" applyAlignment="1">
      <alignment horizontal="center" vertical="center"/>
    </xf>
    <xf numFmtId="166" fontId="6" fillId="6" borderId="0" xfId="1" applyNumberFormat="1" applyFont="1" applyFill="1" applyBorder="1" applyAlignment="1">
      <alignment horizontal="center" vertical="center"/>
    </xf>
    <xf numFmtId="0" fontId="1" fillId="6" borderId="0" xfId="1" applyFill="1" applyBorder="1" applyAlignment="1">
      <alignment horizontal="center" vertical="center"/>
    </xf>
    <xf numFmtId="166" fontId="6" fillId="12" borderId="1" xfId="1" applyNumberFormat="1" applyFont="1" applyFill="1" applyBorder="1" applyAlignment="1">
      <alignment horizontal="center" vertical="center"/>
    </xf>
    <xf numFmtId="166" fontId="6" fillId="12" borderId="3" xfId="1" applyNumberFormat="1" applyFont="1" applyFill="1" applyBorder="1" applyAlignment="1">
      <alignment horizontal="center" vertical="center"/>
    </xf>
    <xf numFmtId="166" fontId="6" fillId="13" borderId="1" xfId="1" applyNumberFormat="1" applyFont="1" applyFill="1" applyBorder="1" applyAlignment="1">
      <alignment horizontal="center" vertical="center"/>
    </xf>
    <xf numFmtId="166" fontId="6" fillId="14" borderId="1" xfId="1" applyNumberFormat="1" applyFont="1" applyFill="1" applyBorder="1" applyAlignment="1">
      <alignment horizontal="center" vertical="center" wrapText="1"/>
    </xf>
    <xf numFmtId="166" fontId="6" fillId="15" borderId="1" xfId="1" applyNumberFormat="1" applyFont="1" applyFill="1" applyBorder="1" applyAlignment="1">
      <alignment horizontal="center" vertical="center"/>
    </xf>
    <xf numFmtId="166" fontId="6" fillId="16" borderId="1" xfId="1" applyNumberFormat="1" applyFont="1" applyFill="1" applyBorder="1" applyAlignment="1">
      <alignment horizontal="center" vertical="center"/>
    </xf>
    <xf numFmtId="166" fontId="6" fillId="17" borderId="1" xfId="1" applyNumberFormat="1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/>
    </xf>
    <xf numFmtId="166" fontId="6" fillId="13" borderId="3" xfId="1" applyNumberFormat="1" applyFont="1" applyFill="1" applyBorder="1" applyAlignment="1">
      <alignment horizontal="center" vertical="center"/>
    </xf>
    <xf numFmtId="166" fontId="6" fillId="14" borderId="3" xfId="1" applyNumberFormat="1" applyFont="1" applyFill="1" applyBorder="1" applyAlignment="1">
      <alignment horizontal="center" vertical="center" wrapText="1"/>
    </xf>
    <xf numFmtId="166" fontId="6" fillId="15" borderId="3" xfId="1" applyNumberFormat="1" applyFont="1" applyFill="1" applyBorder="1" applyAlignment="1">
      <alignment horizontal="center" vertical="center"/>
    </xf>
    <xf numFmtId="166" fontId="6" fillId="16" borderId="3" xfId="1" applyNumberFormat="1" applyFont="1" applyFill="1" applyBorder="1" applyAlignment="1">
      <alignment horizontal="center" vertical="center"/>
    </xf>
    <xf numFmtId="166" fontId="6" fillId="17" borderId="3" xfId="1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/>
    </xf>
    <xf numFmtId="166" fontId="6" fillId="18" borderId="1" xfId="1" applyNumberFormat="1" applyFont="1" applyFill="1" applyBorder="1" applyAlignment="1">
      <alignment horizontal="center" vertical="center" wrapText="1"/>
    </xf>
    <xf numFmtId="166" fontId="6" fillId="18" borderId="3" xfId="1" applyNumberFormat="1" applyFont="1" applyFill="1" applyBorder="1" applyAlignment="1">
      <alignment horizontal="center" vertical="center" wrapText="1"/>
    </xf>
    <xf numFmtId="166" fontId="6" fillId="19" borderId="1" xfId="1" applyNumberFormat="1" applyFont="1" applyFill="1" applyBorder="1" applyAlignment="1">
      <alignment horizontal="center" vertical="center"/>
    </xf>
    <xf numFmtId="166" fontId="6" fillId="19" borderId="3" xfId="1" applyNumberFormat="1" applyFont="1" applyFill="1" applyBorder="1" applyAlignment="1">
      <alignment horizontal="center" vertical="center"/>
    </xf>
    <xf numFmtId="166" fontId="6" fillId="15" borderId="1" xfId="1" applyNumberFormat="1" applyFont="1" applyFill="1" applyBorder="1" applyAlignment="1">
      <alignment horizontal="center" vertical="center" wrapText="1"/>
    </xf>
    <xf numFmtId="166" fontId="6" fillId="15" borderId="3" xfId="1" applyNumberFormat="1" applyFont="1" applyFill="1" applyBorder="1" applyAlignment="1">
      <alignment horizontal="center" vertical="center" wrapText="1"/>
    </xf>
    <xf numFmtId="166" fontId="6" fillId="20" borderId="1" xfId="1" applyNumberFormat="1" applyFont="1" applyFill="1" applyBorder="1" applyAlignment="1">
      <alignment horizontal="center" vertical="center" wrapText="1"/>
    </xf>
    <xf numFmtId="166" fontId="6" fillId="21" borderId="1" xfId="1" applyNumberFormat="1" applyFont="1" applyFill="1" applyBorder="1" applyAlignment="1">
      <alignment horizontal="center" vertical="center"/>
    </xf>
    <xf numFmtId="166" fontId="6" fillId="21" borderId="1" xfId="1" applyNumberFormat="1" applyFont="1" applyFill="1" applyBorder="1" applyAlignment="1">
      <alignment horizontal="center" vertical="center" wrapText="1"/>
    </xf>
    <xf numFmtId="166" fontId="6" fillId="20" borderId="3" xfId="1" applyNumberFormat="1" applyFont="1" applyFill="1" applyBorder="1" applyAlignment="1">
      <alignment horizontal="center" vertical="center" wrapText="1"/>
    </xf>
    <xf numFmtId="166" fontId="6" fillId="21" borderId="3" xfId="1" applyNumberFormat="1" applyFont="1" applyFill="1" applyBorder="1" applyAlignment="1">
      <alignment horizontal="center" vertical="center"/>
    </xf>
    <xf numFmtId="166" fontId="6" fillId="21" borderId="3" xfId="1" applyNumberFormat="1" applyFont="1" applyFill="1" applyBorder="1" applyAlignment="1">
      <alignment horizontal="center" vertical="center" wrapText="1"/>
    </xf>
    <xf numFmtId="166" fontId="21" fillId="22" borderId="1" xfId="1" applyNumberFormat="1" applyFont="1" applyFill="1" applyBorder="1" applyAlignment="1">
      <alignment horizontal="center" vertical="center"/>
    </xf>
    <xf numFmtId="166" fontId="21" fillId="22" borderId="3" xfId="1" applyNumberFormat="1" applyFont="1" applyFill="1" applyBorder="1" applyAlignment="1">
      <alignment horizontal="center" vertical="center"/>
    </xf>
    <xf numFmtId="166" fontId="6" fillId="2" borderId="0" xfId="1" applyNumberFormat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0" fontId="1" fillId="6" borderId="11" xfId="1" applyFill="1" applyBorder="1" applyAlignment="1">
      <alignment horizontal="center" vertical="center"/>
    </xf>
    <xf numFmtId="164" fontId="3" fillId="2" borderId="18" xfId="1" applyNumberFormat="1" applyFont="1" applyFill="1" applyBorder="1" applyAlignment="1">
      <alignment horizontal="center" vertical="center"/>
    </xf>
    <xf numFmtId="0" fontId="1" fillId="6" borderId="13" xfId="1" applyFill="1" applyBorder="1" applyAlignment="1">
      <alignment horizontal="center" vertical="center"/>
    </xf>
    <xf numFmtId="164" fontId="3" fillId="2" borderId="19" xfId="1" applyNumberFormat="1" applyFont="1" applyFill="1" applyBorder="1" applyAlignment="1">
      <alignment horizontal="center" vertical="center"/>
    </xf>
    <xf numFmtId="166" fontId="20" fillId="22" borderId="1" xfId="1" applyNumberFormat="1" applyFont="1" applyFill="1" applyBorder="1" applyAlignment="1">
      <alignment horizontal="center" vertical="center"/>
    </xf>
    <xf numFmtId="166" fontId="20" fillId="22" borderId="3" xfId="1" applyNumberFormat="1" applyFont="1" applyFill="1" applyBorder="1" applyAlignment="1">
      <alignment horizontal="center" vertical="center"/>
    </xf>
    <xf numFmtId="20" fontId="9" fillId="22" borderId="1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20" fontId="9" fillId="22" borderId="3" xfId="1" applyNumberFormat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20" fontId="9" fillId="22" borderId="6" xfId="1" applyNumberFormat="1" applyFont="1" applyFill="1" applyBorder="1" applyAlignment="1">
      <alignment horizontal="center" vertical="center"/>
    </xf>
    <xf numFmtId="0" fontId="2" fillId="0" borderId="0" xfId="1" applyFont="1" applyBorder="1" applyAlignment="1">
      <alignment vertical="center" textRotation="255" wrapText="1"/>
    </xf>
    <xf numFmtId="0" fontId="0" fillId="0" borderId="12" xfId="0" applyBorder="1"/>
    <xf numFmtId="0" fontId="1" fillId="0" borderId="12" xfId="1" applyFill="1" applyBorder="1" applyAlignment="1">
      <alignment horizontal="center" vertical="center"/>
    </xf>
    <xf numFmtId="0" fontId="5" fillId="6" borderId="1" xfId="1" applyFont="1" applyFill="1" applyBorder="1" applyAlignment="1">
      <alignment vertical="center"/>
    </xf>
    <xf numFmtId="0" fontId="5" fillId="6" borderId="3" xfId="1" applyFont="1" applyFill="1" applyBorder="1" applyAlignment="1">
      <alignment vertical="center"/>
    </xf>
    <xf numFmtId="166" fontId="6" fillId="2" borderId="11" xfId="1" applyNumberFormat="1" applyFont="1" applyFill="1" applyBorder="1" applyAlignment="1">
      <alignment vertical="center" wrapText="1"/>
    </xf>
    <xf numFmtId="166" fontId="6" fillId="2" borderId="15" xfId="1" applyNumberFormat="1" applyFont="1" applyFill="1" applyBorder="1" applyAlignment="1">
      <alignment vertical="center" wrapText="1"/>
    </xf>
    <xf numFmtId="166" fontId="6" fillId="23" borderId="12" xfId="1" applyNumberFormat="1" applyFont="1" applyFill="1" applyBorder="1" applyAlignment="1">
      <alignment vertical="center" wrapText="1"/>
    </xf>
    <xf numFmtId="166" fontId="6" fillId="23" borderId="0" xfId="1" applyNumberFormat="1" applyFont="1" applyFill="1" applyBorder="1" applyAlignment="1">
      <alignment vertical="center" wrapText="1"/>
    </xf>
    <xf numFmtId="166" fontId="6" fillId="2" borderId="12" xfId="1" applyNumberFormat="1" applyFont="1" applyFill="1" applyBorder="1" applyAlignment="1">
      <alignment vertical="center" wrapText="1"/>
    </xf>
    <xf numFmtId="166" fontId="6" fillId="2" borderId="0" xfId="1" applyNumberFormat="1" applyFont="1" applyFill="1" applyBorder="1" applyAlignment="1">
      <alignment vertical="center" wrapText="1"/>
    </xf>
    <xf numFmtId="166" fontId="6" fillId="2" borderId="12" xfId="1" applyNumberFormat="1" applyFont="1" applyFill="1" applyBorder="1" applyAlignment="1">
      <alignment vertical="center"/>
    </xf>
    <xf numFmtId="166" fontId="6" fillId="2" borderId="0" xfId="1" applyNumberFormat="1" applyFont="1" applyFill="1" applyBorder="1" applyAlignment="1">
      <alignment vertical="center"/>
    </xf>
    <xf numFmtId="166" fontId="6" fillId="6" borderId="12" xfId="1" applyNumberFormat="1" applyFont="1" applyFill="1" applyBorder="1" applyAlignment="1">
      <alignment vertical="center"/>
    </xf>
    <xf numFmtId="166" fontId="6" fillId="6" borderId="0" xfId="1" applyNumberFormat="1" applyFont="1" applyFill="1" applyBorder="1" applyAlignment="1">
      <alignment vertical="center"/>
    </xf>
    <xf numFmtId="0" fontId="10" fillId="6" borderId="1" xfId="1" applyFont="1" applyFill="1" applyBorder="1" applyAlignment="1">
      <alignment vertical="center"/>
    </xf>
    <xf numFmtId="0" fontId="10" fillId="6" borderId="3" xfId="1" applyFont="1" applyFill="1" applyBorder="1" applyAlignment="1">
      <alignment vertical="center"/>
    </xf>
    <xf numFmtId="9" fontId="13" fillId="11" borderId="16" xfId="2" applyNumberFormat="1" applyFont="1" applyFill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0" fontId="1" fillId="6" borderId="2" xfId="1" applyFill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  <xf numFmtId="0" fontId="1" fillId="2" borderId="13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textRotation="255" wrapText="1"/>
    </xf>
    <xf numFmtId="0" fontId="2" fillId="0" borderId="2" xfId="1" applyFont="1" applyBorder="1" applyAlignment="1">
      <alignment horizontal="center" vertical="center" textRotation="255" wrapText="1"/>
    </xf>
    <xf numFmtId="0" fontId="2" fillId="0" borderId="3" xfId="1" applyFont="1" applyBorder="1" applyAlignment="1">
      <alignment horizontal="center" vertical="center" textRotation="255" wrapText="1"/>
    </xf>
    <xf numFmtId="0" fontId="5" fillId="6" borderId="4" xfId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3" xfId="0" applyNumberFormat="1" applyFont="1" applyBorder="1" applyAlignment="1">
      <alignment horizontal="center" vertical="center"/>
    </xf>
    <xf numFmtId="166" fontId="4" fillId="0" borderId="4" xfId="1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/>
    </xf>
    <xf numFmtId="165" fontId="3" fillId="0" borderId="3" xfId="1" applyNumberFormat="1" applyFont="1" applyFill="1" applyBorder="1" applyAlignment="1">
      <alignment horizontal="center" vertical="center"/>
    </xf>
    <xf numFmtId="0" fontId="1" fillId="6" borderId="3" xfId="1" applyFill="1" applyBorder="1" applyAlignment="1">
      <alignment horizontal="center" vertical="center"/>
    </xf>
    <xf numFmtId="0" fontId="10" fillId="6" borderId="1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 textRotation="255" wrapText="1"/>
    </xf>
    <xf numFmtId="0" fontId="2" fillId="0" borderId="6" xfId="1" applyFont="1" applyBorder="1" applyAlignment="1">
      <alignment horizontal="center" vertical="center" textRotation="255" wrapText="1"/>
    </xf>
    <xf numFmtId="0" fontId="2" fillId="0" borderId="7" xfId="1" applyFont="1" applyBorder="1" applyAlignment="1">
      <alignment horizontal="center" vertical="center" textRotation="255" wrapText="1"/>
    </xf>
    <xf numFmtId="49" fontId="2" fillId="0" borderId="0" xfId="1" applyNumberFormat="1" applyFont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66" fontId="4" fillId="8" borderId="4" xfId="1" applyNumberFormat="1" applyFont="1" applyFill="1" applyBorder="1" applyAlignment="1">
      <alignment horizontal="center" vertical="center" wrapText="1"/>
    </xf>
    <xf numFmtId="0" fontId="4" fillId="8" borderId="4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3" fillId="0" borderId="14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165" fontId="3" fillId="0" borderId="5" xfId="1" applyNumberFormat="1" applyFont="1" applyFill="1" applyBorder="1" applyAlignment="1">
      <alignment horizontal="center" vertical="center"/>
    </xf>
    <xf numFmtId="165" fontId="3" fillId="0" borderId="7" xfId="1" applyNumberFormat="1" applyFont="1" applyFill="1" applyBorder="1" applyAlignment="1">
      <alignment horizontal="center" vertical="center"/>
    </xf>
    <xf numFmtId="0" fontId="1" fillId="6" borderId="14" xfId="1" applyFill="1" applyBorder="1" applyAlignment="1">
      <alignment horizontal="center" vertical="center"/>
    </xf>
    <xf numFmtId="0" fontId="1" fillId="6" borderId="16" xfId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" fillId="6" borderId="11" xfId="1" applyFill="1" applyBorder="1" applyAlignment="1">
      <alignment horizontal="center" vertical="center"/>
    </xf>
    <xf numFmtId="0" fontId="1" fillId="6" borderId="5" xfId="1" applyFill="1" applyBorder="1" applyAlignment="1">
      <alignment horizontal="center" vertical="center"/>
    </xf>
    <xf numFmtId="0" fontId="1" fillId="6" borderId="13" xfId="1" applyFill="1" applyBorder="1" applyAlignment="1">
      <alignment horizontal="center" vertical="center"/>
    </xf>
    <xf numFmtId="0" fontId="1" fillId="6" borderId="7" xfId="1" applyFill="1" applyBorder="1" applyAlignment="1">
      <alignment horizontal="center" vertical="center"/>
    </xf>
    <xf numFmtId="0" fontId="3" fillId="12" borderId="14" xfId="1" applyFont="1" applyFill="1" applyBorder="1" applyAlignment="1">
      <alignment horizontal="center" vertical="center"/>
    </xf>
    <xf numFmtId="166" fontId="6" fillId="2" borderId="12" xfId="1" applyNumberFormat="1" applyFont="1" applyFill="1" applyBorder="1" applyAlignment="1">
      <alignment horizontal="center" vertical="center" wrapText="1"/>
    </xf>
    <xf numFmtId="166" fontId="6" fillId="2" borderId="0" xfId="1" applyNumberFormat="1" applyFont="1" applyFill="1" applyBorder="1" applyAlignment="1">
      <alignment horizontal="center" vertical="center" wrapText="1"/>
    </xf>
    <xf numFmtId="0" fontId="5" fillId="8" borderId="1" xfId="1" applyFont="1" applyFill="1" applyBorder="1" applyAlignment="1">
      <alignment horizontal="center" vertical="center"/>
    </xf>
    <xf numFmtId="0" fontId="5" fillId="8" borderId="3" xfId="1" applyFont="1" applyFill="1" applyBorder="1" applyAlignment="1">
      <alignment horizontal="center" vertical="center"/>
    </xf>
    <xf numFmtId="165" fontId="22" fillId="6" borderId="1" xfId="1" applyNumberFormat="1" applyFont="1" applyFill="1" applyBorder="1" applyAlignment="1">
      <alignment horizontal="center" vertical="center"/>
    </xf>
    <xf numFmtId="165" fontId="22" fillId="6" borderId="3" xfId="1" applyNumberFormat="1" applyFont="1" applyFill="1" applyBorder="1" applyAlignment="1">
      <alignment horizontal="center" vertical="center"/>
    </xf>
    <xf numFmtId="165" fontId="3" fillId="12" borderId="5" xfId="1" applyNumberFormat="1" applyFont="1" applyFill="1" applyBorder="1" applyAlignment="1">
      <alignment horizontal="center" vertical="center"/>
    </xf>
    <xf numFmtId="165" fontId="3" fillId="12" borderId="7" xfId="1" applyNumberFormat="1" applyFont="1" applyFill="1" applyBorder="1" applyAlignment="1">
      <alignment horizontal="center" vertical="center"/>
    </xf>
    <xf numFmtId="166" fontId="4" fillId="24" borderId="4" xfId="1" applyNumberFormat="1" applyFont="1" applyFill="1" applyBorder="1" applyAlignment="1">
      <alignment horizontal="center" vertical="center" wrapText="1"/>
    </xf>
    <xf numFmtId="0" fontId="4" fillId="24" borderId="4" xfId="1" applyFont="1" applyFill="1" applyBorder="1" applyAlignment="1">
      <alignment horizontal="center" vertical="center" wrapText="1"/>
    </xf>
  </cellXfs>
  <cellStyles count="3">
    <cellStyle name="Normal" xfId="0" builtinId="0"/>
    <cellStyle name="Normal_Horaires equipe Image Nomade Mars" xfId="1"/>
    <cellStyle name="Pourcentage" xfId="2" builtinId="5"/>
  </cellStyles>
  <dxfs count="82">
    <dxf>
      <font>
        <b val="0"/>
        <i val="0"/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 val="0"/>
        <i val="0"/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P161"/>
  <sheetViews>
    <sheetView zoomScale="55" zoomScaleNormal="5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57" sqref="L57:L58"/>
    </sheetView>
  </sheetViews>
  <sheetFormatPr baseColWidth="10" defaultColWidth="20.7109375" defaultRowHeight="15" x14ac:dyDescent="0.25"/>
  <cols>
    <col min="1" max="1" width="3.5703125" style="1" customWidth="1"/>
    <col min="2" max="2" width="20.7109375" style="1" customWidth="1"/>
    <col min="3" max="3" width="30.7109375" style="1" customWidth="1"/>
    <col min="4" max="4" width="30.7109375" style="2" customWidth="1"/>
    <col min="5" max="8" width="30.7109375" style="1" customWidth="1"/>
    <col min="9" max="9" width="13.85546875" style="1" customWidth="1"/>
    <col min="11" max="11" width="20.7109375" style="1"/>
    <col min="12" max="17" width="30.7109375" style="1" customWidth="1"/>
    <col min="18" max="18" width="20.7109375" style="1"/>
    <col min="19" max="19" width="23" style="1" bestFit="1" customWidth="1"/>
    <col min="20" max="255" width="20.7109375" style="1"/>
    <col min="256" max="256" width="3.5703125" style="1" customWidth="1"/>
    <col min="257" max="257" width="21.5703125" style="1" customWidth="1"/>
    <col min="258" max="263" width="30.7109375" style="1" customWidth="1"/>
    <col min="264" max="264" width="13.85546875" style="1" customWidth="1"/>
    <col min="265" max="265" width="30.7109375" style="1" customWidth="1"/>
    <col min="266" max="511" width="20.7109375" style="1"/>
    <col min="512" max="512" width="3.5703125" style="1" customWidth="1"/>
    <col min="513" max="513" width="21.5703125" style="1" customWidth="1"/>
    <col min="514" max="519" width="30.7109375" style="1" customWidth="1"/>
    <col min="520" max="520" width="13.85546875" style="1" customWidth="1"/>
    <col min="521" max="521" width="30.7109375" style="1" customWidth="1"/>
    <col min="522" max="767" width="20.7109375" style="1"/>
    <col min="768" max="768" width="3.5703125" style="1" customWidth="1"/>
    <col min="769" max="769" width="21.5703125" style="1" customWidth="1"/>
    <col min="770" max="775" width="30.7109375" style="1" customWidth="1"/>
    <col min="776" max="776" width="13.85546875" style="1" customWidth="1"/>
    <col min="777" max="777" width="30.7109375" style="1" customWidth="1"/>
    <col min="778" max="1023" width="20.7109375" style="1"/>
    <col min="1024" max="1024" width="3.5703125" style="1" customWidth="1"/>
    <col min="1025" max="1025" width="21.5703125" style="1" customWidth="1"/>
    <col min="1026" max="1031" width="30.7109375" style="1" customWidth="1"/>
    <col min="1032" max="1032" width="13.85546875" style="1" customWidth="1"/>
    <col min="1033" max="1033" width="30.7109375" style="1" customWidth="1"/>
    <col min="1034" max="1279" width="20.7109375" style="1"/>
    <col min="1280" max="1280" width="3.5703125" style="1" customWidth="1"/>
    <col min="1281" max="1281" width="21.5703125" style="1" customWidth="1"/>
    <col min="1282" max="1287" width="30.7109375" style="1" customWidth="1"/>
    <col min="1288" max="1288" width="13.85546875" style="1" customWidth="1"/>
    <col min="1289" max="1289" width="30.7109375" style="1" customWidth="1"/>
    <col min="1290" max="1535" width="20.7109375" style="1"/>
    <col min="1536" max="1536" width="3.5703125" style="1" customWidth="1"/>
    <col min="1537" max="1537" width="21.5703125" style="1" customWidth="1"/>
    <col min="1538" max="1543" width="30.7109375" style="1" customWidth="1"/>
    <col min="1544" max="1544" width="13.85546875" style="1" customWidth="1"/>
    <col min="1545" max="1545" width="30.7109375" style="1" customWidth="1"/>
    <col min="1546" max="1791" width="20.7109375" style="1"/>
    <col min="1792" max="1792" width="3.5703125" style="1" customWidth="1"/>
    <col min="1793" max="1793" width="21.5703125" style="1" customWidth="1"/>
    <col min="1794" max="1799" width="30.7109375" style="1" customWidth="1"/>
    <col min="1800" max="1800" width="13.85546875" style="1" customWidth="1"/>
    <col min="1801" max="1801" width="30.7109375" style="1" customWidth="1"/>
    <col min="1802" max="2047" width="20.7109375" style="1"/>
    <col min="2048" max="2048" width="3.5703125" style="1" customWidth="1"/>
    <col min="2049" max="2049" width="21.5703125" style="1" customWidth="1"/>
    <col min="2050" max="2055" width="30.7109375" style="1" customWidth="1"/>
    <col min="2056" max="2056" width="13.85546875" style="1" customWidth="1"/>
    <col min="2057" max="2057" width="30.7109375" style="1" customWidth="1"/>
    <col min="2058" max="2303" width="20.7109375" style="1"/>
    <col min="2304" max="2304" width="3.5703125" style="1" customWidth="1"/>
    <col min="2305" max="2305" width="21.5703125" style="1" customWidth="1"/>
    <col min="2306" max="2311" width="30.7109375" style="1" customWidth="1"/>
    <col min="2312" max="2312" width="13.85546875" style="1" customWidth="1"/>
    <col min="2313" max="2313" width="30.7109375" style="1" customWidth="1"/>
    <col min="2314" max="2559" width="20.7109375" style="1"/>
    <col min="2560" max="2560" width="3.5703125" style="1" customWidth="1"/>
    <col min="2561" max="2561" width="21.5703125" style="1" customWidth="1"/>
    <col min="2562" max="2567" width="30.7109375" style="1" customWidth="1"/>
    <col min="2568" max="2568" width="13.85546875" style="1" customWidth="1"/>
    <col min="2569" max="2569" width="30.7109375" style="1" customWidth="1"/>
    <col min="2570" max="2815" width="20.7109375" style="1"/>
    <col min="2816" max="2816" width="3.5703125" style="1" customWidth="1"/>
    <col min="2817" max="2817" width="21.5703125" style="1" customWidth="1"/>
    <col min="2818" max="2823" width="30.7109375" style="1" customWidth="1"/>
    <col min="2824" max="2824" width="13.85546875" style="1" customWidth="1"/>
    <col min="2825" max="2825" width="30.7109375" style="1" customWidth="1"/>
    <col min="2826" max="3071" width="20.7109375" style="1"/>
    <col min="3072" max="3072" width="3.5703125" style="1" customWidth="1"/>
    <col min="3073" max="3073" width="21.5703125" style="1" customWidth="1"/>
    <col min="3074" max="3079" width="30.7109375" style="1" customWidth="1"/>
    <col min="3080" max="3080" width="13.85546875" style="1" customWidth="1"/>
    <col min="3081" max="3081" width="30.7109375" style="1" customWidth="1"/>
    <col min="3082" max="3327" width="20.7109375" style="1"/>
    <col min="3328" max="3328" width="3.5703125" style="1" customWidth="1"/>
    <col min="3329" max="3329" width="21.5703125" style="1" customWidth="1"/>
    <col min="3330" max="3335" width="30.7109375" style="1" customWidth="1"/>
    <col min="3336" max="3336" width="13.85546875" style="1" customWidth="1"/>
    <col min="3337" max="3337" width="30.7109375" style="1" customWidth="1"/>
    <col min="3338" max="3583" width="20.7109375" style="1"/>
    <col min="3584" max="3584" width="3.5703125" style="1" customWidth="1"/>
    <col min="3585" max="3585" width="21.5703125" style="1" customWidth="1"/>
    <col min="3586" max="3591" width="30.7109375" style="1" customWidth="1"/>
    <col min="3592" max="3592" width="13.85546875" style="1" customWidth="1"/>
    <col min="3593" max="3593" width="30.7109375" style="1" customWidth="1"/>
    <col min="3594" max="3839" width="20.7109375" style="1"/>
    <col min="3840" max="3840" width="3.5703125" style="1" customWidth="1"/>
    <col min="3841" max="3841" width="21.5703125" style="1" customWidth="1"/>
    <col min="3842" max="3847" width="30.7109375" style="1" customWidth="1"/>
    <col min="3848" max="3848" width="13.85546875" style="1" customWidth="1"/>
    <col min="3849" max="3849" width="30.7109375" style="1" customWidth="1"/>
    <col min="3850" max="4095" width="20.7109375" style="1"/>
    <col min="4096" max="4096" width="3.5703125" style="1" customWidth="1"/>
    <col min="4097" max="4097" width="21.5703125" style="1" customWidth="1"/>
    <col min="4098" max="4103" width="30.7109375" style="1" customWidth="1"/>
    <col min="4104" max="4104" width="13.85546875" style="1" customWidth="1"/>
    <col min="4105" max="4105" width="30.7109375" style="1" customWidth="1"/>
    <col min="4106" max="4351" width="20.7109375" style="1"/>
    <col min="4352" max="4352" width="3.5703125" style="1" customWidth="1"/>
    <col min="4353" max="4353" width="21.5703125" style="1" customWidth="1"/>
    <col min="4354" max="4359" width="30.7109375" style="1" customWidth="1"/>
    <col min="4360" max="4360" width="13.85546875" style="1" customWidth="1"/>
    <col min="4361" max="4361" width="30.7109375" style="1" customWidth="1"/>
    <col min="4362" max="4607" width="20.7109375" style="1"/>
    <col min="4608" max="4608" width="3.5703125" style="1" customWidth="1"/>
    <col min="4609" max="4609" width="21.5703125" style="1" customWidth="1"/>
    <col min="4610" max="4615" width="30.7109375" style="1" customWidth="1"/>
    <col min="4616" max="4616" width="13.85546875" style="1" customWidth="1"/>
    <col min="4617" max="4617" width="30.7109375" style="1" customWidth="1"/>
    <col min="4618" max="4863" width="20.7109375" style="1"/>
    <col min="4864" max="4864" width="3.5703125" style="1" customWidth="1"/>
    <col min="4865" max="4865" width="21.5703125" style="1" customWidth="1"/>
    <col min="4866" max="4871" width="30.7109375" style="1" customWidth="1"/>
    <col min="4872" max="4872" width="13.85546875" style="1" customWidth="1"/>
    <col min="4873" max="4873" width="30.7109375" style="1" customWidth="1"/>
    <col min="4874" max="5119" width="20.7109375" style="1"/>
    <col min="5120" max="5120" width="3.5703125" style="1" customWidth="1"/>
    <col min="5121" max="5121" width="21.5703125" style="1" customWidth="1"/>
    <col min="5122" max="5127" width="30.7109375" style="1" customWidth="1"/>
    <col min="5128" max="5128" width="13.85546875" style="1" customWidth="1"/>
    <col min="5129" max="5129" width="30.7109375" style="1" customWidth="1"/>
    <col min="5130" max="5375" width="20.7109375" style="1"/>
    <col min="5376" max="5376" width="3.5703125" style="1" customWidth="1"/>
    <col min="5377" max="5377" width="21.5703125" style="1" customWidth="1"/>
    <col min="5378" max="5383" width="30.7109375" style="1" customWidth="1"/>
    <col min="5384" max="5384" width="13.85546875" style="1" customWidth="1"/>
    <col min="5385" max="5385" width="30.7109375" style="1" customWidth="1"/>
    <col min="5386" max="5631" width="20.7109375" style="1"/>
    <col min="5632" max="5632" width="3.5703125" style="1" customWidth="1"/>
    <col min="5633" max="5633" width="21.5703125" style="1" customWidth="1"/>
    <col min="5634" max="5639" width="30.7109375" style="1" customWidth="1"/>
    <col min="5640" max="5640" width="13.85546875" style="1" customWidth="1"/>
    <col min="5641" max="5641" width="30.7109375" style="1" customWidth="1"/>
    <col min="5642" max="5887" width="20.7109375" style="1"/>
    <col min="5888" max="5888" width="3.5703125" style="1" customWidth="1"/>
    <col min="5889" max="5889" width="21.5703125" style="1" customWidth="1"/>
    <col min="5890" max="5895" width="30.7109375" style="1" customWidth="1"/>
    <col min="5896" max="5896" width="13.85546875" style="1" customWidth="1"/>
    <col min="5897" max="5897" width="30.7109375" style="1" customWidth="1"/>
    <col min="5898" max="6143" width="20.7109375" style="1"/>
    <col min="6144" max="6144" width="3.5703125" style="1" customWidth="1"/>
    <col min="6145" max="6145" width="21.5703125" style="1" customWidth="1"/>
    <col min="6146" max="6151" width="30.7109375" style="1" customWidth="1"/>
    <col min="6152" max="6152" width="13.85546875" style="1" customWidth="1"/>
    <col min="6153" max="6153" width="30.7109375" style="1" customWidth="1"/>
    <col min="6154" max="6399" width="20.7109375" style="1"/>
    <col min="6400" max="6400" width="3.5703125" style="1" customWidth="1"/>
    <col min="6401" max="6401" width="21.5703125" style="1" customWidth="1"/>
    <col min="6402" max="6407" width="30.7109375" style="1" customWidth="1"/>
    <col min="6408" max="6408" width="13.85546875" style="1" customWidth="1"/>
    <col min="6409" max="6409" width="30.7109375" style="1" customWidth="1"/>
    <col min="6410" max="6655" width="20.7109375" style="1"/>
    <col min="6656" max="6656" width="3.5703125" style="1" customWidth="1"/>
    <col min="6657" max="6657" width="21.5703125" style="1" customWidth="1"/>
    <col min="6658" max="6663" width="30.7109375" style="1" customWidth="1"/>
    <col min="6664" max="6664" width="13.85546875" style="1" customWidth="1"/>
    <col min="6665" max="6665" width="30.7109375" style="1" customWidth="1"/>
    <col min="6666" max="6911" width="20.7109375" style="1"/>
    <col min="6912" max="6912" width="3.5703125" style="1" customWidth="1"/>
    <col min="6913" max="6913" width="21.5703125" style="1" customWidth="1"/>
    <col min="6914" max="6919" width="30.7109375" style="1" customWidth="1"/>
    <col min="6920" max="6920" width="13.85546875" style="1" customWidth="1"/>
    <col min="6921" max="6921" width="30.7109375" style="1" customWidth="1"/>
    <col min="6922" max="7167" width="20.7109375" style="1"/>
    <col min="7168" max="7168" width="3.5703125" style="1" customWidth="1"/>
    <col min="7169" max="7169" width="21.5703125" style="1" customWidth="1"/>
    <col min="7170" max="7175" width="30.7109375" style="1" customWidth="1"/>
    <col min="7176" max="7176" width="13.85546875" style="1" customWidth="1"/>
    <col min="7177" max="7177" width="30.7109375" style="1" customWidth="1"/>
    <col min="7178" max="7423" width="20.7109375" style="1"/>
    <col min="7424" max="7424" width="3.5703125" style="1" customWidth="1"/>
    <col min="7425" max="7425" width="21.5703125" style="1" customWidth="1"/>
    <col min="7426" max="7431" width="30.7109375" style="1" customWidth="1"/>
    <col min="7432" max="7432" width="13.85546875" style="1" customWidth="1"/>
    <col min="7433" max="7433" width="30.7109375" style="1" customWidth="1"/>
    <col min="7434" max="7679" width="20.7109375" style="1"/>
    <col min="7680" max="7680" width="3.5703125" style="1" customWidth="1"/>
    <col min="7681" max="7681" width="21.5703125" style="1" customWidth="1"/>
    <col min="7682" max="7687" width="30.7109375" style="1" customWidth="1"/>
    <col min="7688" max="7688" width="13.85546875" style="1" customWidth="1"/>
    <col min="7689" max="7689" width="30.7109375" style="1" customWidth="1"/>
    <col min="7690" max="7935" width="20.7109375" style="1"/>
    <col min="7936" max="7936" width="3.5703125" style="1" customWidth="1"/>
    <col min="7937" max="7937" width="21.5703125" style="1" customWidth="1"/>
    <col min="7938" max="7943" width="30.7109375" style="1" customWidth="1"/>
    <col min="7944" max="7944" width="13.85546875" style="1" customWidth="1"/>
    <col min="7945" max="7945" width="30.7109375" style="1" customWidth="1"/>
    <col min="7946" max="8191" width="20.7109375" style="1"/>
    <col min="8192" max="8192" width="3.5703125" style="1" customWidth="1"/>
    <col min="8193" max="8193" width="21.5703125" style="1" customWidth="1"/>
    <col min="8194" max="8199" width="30.7109375" style="1" customWidth="1"/>
    <col min="8200" max="8200" width="13.85546875" style="1" customWidth="1"/>
    <col min="8201" max="8201" width="30.7109375" style="1" customWidth="1"/>
    <col min="8202" max="8447" width="20.7109375" style="1"/>
    <col min="8448" max="8448" width="3.5703125" style="1" customWidth="1"/>
    <col min="8449" max="8449" width="21.5703125" style="1" customWidth="1"/>
    <col min="8450" max="8455" width="30.7109375" style="1" customWidth="1"/>
    <col min="8456" max="8456" width="13.85546875" style="1" customWidth="1"/>
    <col min="8457" max="8457" width="30.7109375" style="1" customWidth="1"/>
    <col min="8458" max="8703" width="20.7109375" style="1"/>
    <col min="8704" max="8704" width="3.5703125" style="1" customWidth="1"/>
    <col min="8705" max="8705" width="21.5703125" style="1" customWidth="1"/>
    <col min="8706" max="8711" width="30.7109375" style="1" customWidth="1"/>
    <col min="8712" max="8712" width="13.85546875" style="1" customWidth="1"/>
    <col min="8713" max="8713" width="30.7109375" style="1" customWidth="1"/>
    <col min="8714" max="8959" width="20.7109375" style="1"/>
    <col min="8960" max="8960" width="3.5703125" style="1" customWidth="1"/>
    <col min="8961" max="8961" width="21.5703125" style="1" customWidth="1"/>
    <col min="8962" max="8967" width="30.7109375" style="1" customWidth="1"/>
    <col min="8968" max="8968" width="13.85546875" style="1" customWidth="1"/>
    <col min="8969" max="8969" width="30.7109375" style="1" customWidth="1"/>
    <col min="8970" max="9215" width="20.7109375" style="1"/>
    <col min="9216" max="9216" width="3.5703125" style="1" customWidth="1"/>
    <col min="9217" max="9217" width="21.5703125" style="1" customWidth="1"/>
    <col min="9218" max="9223" width="30.7109375" style="1" customWidth="1"/>
    <col min="9224" max="9224" width="13.85546875" style="1" customWidth="1"/>
    <col min="9225" max="9225" width="30.7109375" style="1" customWidth="1"/>
    <col min="9226" max="9471" width="20.7109375" style="1"/>
    <col min="9472" max="9472" width="3.5703125" style="1" customWidth="1"/>
    <col min="9473" max="9473" width="21.5703125" style="1" customWidth="1"/>
    <col min="9474" max="9479" width="30.7109375" style="1" customWidth="1"/>
    <col min="9480" max="9480" width="13.85546875" style="1" customWidth="1"/>
    <col min="9481" max="9481" width="30.7109375" style="1" customWidth="1"/>
    <col min="9482" max="9727" width="20.7109375" style="1"/>
    <col min="9728" max="9728" width="3.5703125" style="1" customWidth="1"/>
    <col min="9729" max="9729" width="21.5703125" style="1" customWidth="1"/>
    <col min="9730" max="9735" width="30.7109375" style="1" customWidth="1"/>
    <col min="9736" max="9736" width="13.85546875" style="1" customWidth="1"/>
    <col min="9737" max="9737" width="30.7109375" style="1" customWidth="1"/>
    <col min="9738" max="9983" width="20.7109375" style="1"/>
    <col min="9984" max="9984" width="3.5703125" style="1" customWidth="1"/>
    <col min="9985" max="9985" width="21.5703125" style="1" customWidth="1"/>
    <col min="9986" max="9991" width="30.7109375" style="1" customWidth="1"/>
    <col min="9992" max="9992" width="13.85546875" style="1" customWidth="1"/>
    <col min="9993" max="9993" width="30.7109375" style="1" customWidth="1"/>
    <col min="9994" max="10239" width="20.7109375" style="1"/>
    <col min="10240" max="10240" width="3.5703125" style="1" customWidth="1"/>
    <col min="10241" max="10241" width="21.5703125" style="1" customWidth="1"/>
    <col min="10242" max="10247" width="30.7109375" style="1" customWidth="1"/>
    <col min="10248" max="10248" width="13.85546875" style="1" customWidth="1"/>
    <col min="10249" max="10249" width="30.7109375" style="1" customWidth="1"/>
    <col min="10250" max="10495" width="20.7109375" style="1"/>
    <col min="10496" max="10496" width="3.5703125" style="1" customWidth="1"/>
    <col min="10497" max="10497" width="21.5703125" style="1" customWidth="1"/>
    <col min="10498" max="10503" width="30.7109375" style="1" customWidth="1"/>
    <col min="10504" max="10504" width="13.85546875" style="1" customWidth="1"/>
    <col min="10505" max="10505" width="30.7109375" style="1" customWidth="1"/>
    <col min="10506" max="10751" width="20.7109375" style="1"/>
    <col min="10752" max="10752" width="3.5703125" style="1" customWidth="1"/>
    <col min="10753" max="10753" width="21.5703125" style="1" customWidth="1"/>
    <col min="10754" max="10759" width="30.7109375" style="1" customWidth="1"/>
    <col min="10760" max="10760" width="13.85546875" style="1" customWidth="1"/>
    <col min="10761" max="10761" width="30.7109375" style="1" customWidth="1"/>
    <col min="10762" max="11007" width="20.7109375" style="1"/>
    <col min="11008" max="11008" width="3.5703125" style="1" customWidth="1"/>
    <col min="11009" max="11009" width="21.5703125" style="1" customWidth="1"/>
    <col min="11010" max="11015" width="30.7109375" style="1" customWidth="1"/>
    <col min="11016" max="11016" width="13.85546875" style="1" customWidth="1"/>
    <col min="11017" max="11017" width="30.7109375" style="1" customWidth="1"/>
    <col min="11018" max="11263" width="20.7109375" style="1"/>
    <col min="11264" max="11264" width="3.5703125" style="1" customWidth="1"/>
    <col min="11265" max="11265" width="21.5703125" style="1" customWidth="1"/>
    <col min="11266" max="11271" width="30.7109375" style="1" customWidth="1"/>
    <col min="11272" max="11272" width="13.85546875" style="1" customWidth="1"/>
    <col min="11273" max="11273" width="30.7109375" style="1" customWidth="1"/>
    <col min="11274" max="11519" width="20.7109375" style="1"/>
    <col min="11520" max="11520" width="3.5703125" style="1" customWidth="1"/>
    <col min="11521" max="11521" width="21.5703125" style="1" customWidth="1"/>
    <col min="11522" max="11527" width="30.7109375" style="1" customWidth="1"/>
    <col min="11528" max="11528" width="13.85546875" style="1" customWidth="1"/>
    <col min="11529" max="11529" width="30.7109375" style="1" customWidth="1"/>
    <col min="11530" max="11775" width="20.7109375" style="1"/>
    <col min="11776" max="11776" width="3.5703125" style="1" customWidth="1"/>
    <col min="11777" max="11777" width="21.5703125" style="1" customWidth="1"/>
    <col min="11778" max="11783" width="30.7109375" style="1" customWidth="1"/>
    <col min="11784" max="11784" width="13.85546875" style="1" customWidth="1"/>
    <col min="11785" max="11785" width="30.7109375" style="1" customWidth="1"/>
    <col min="11786" max="12031" width="20.7109375" style="1"/>
    <col min="12032" max="12032" width="3.5703125" style="1" customWidth="1"/>
    <col min="12033" max="12033" width="21.5703125" style="1" customWidth="1"/>
    <col min="12034" max="12039" width="30.7109375" style="1" customWidth="1"/>
    <col min="12040" max="12040" width="13.85546875" style="1" customWidth="1"/>
    <col min="12041" max="12041" width="30.7109375" style="1" customWidth="1"/>
    <col min="12042" max="12287" width="20.7109375" style="1"/>
    <col min="12288" max="12288" width="3.5703125" style="1" customWidth="1"/>
    <col min="12289" max="12289" width="21.5703125" style="1" customWidth="1"/>
    <col min="12290" max="12295" width="30.7109375" style="1" customWidth="1"/>
    <col min="12296" max="12296" width="13.85546875" style="1" customWidth="1"/>
    <col min="12297" max="12297" width="30.7109375" style="1" customWidth="1"/>
    <col min="12298" max="12543" width="20.7109375" style="1"/>
    <col min="12544" max="12544" width="3.5703125" style="1" customWidth="1"/>
    <col min="12545" max="12545" width="21.5703125" style="1" customWidth="1"/>
    <col min="12546" max="12551" width="30.7109375" style="1" customWidth="1"/>
    <col min="12552" max="12552" width="13.85546875" style="1" customWidth="1"/>
    <col min="12553" max="12553" width="30.7109375" style="1" customWidth="1"/>
    <col min="12554" max="12799" width="20.7109375" style="1"/>
    <col min="12800" max="12800" width="3.5703125" style="1" customWidth="1"/>
    <col min="12801" max="12801" width="21.5703125" style="1" customWidth="1"/>
    <col min="12802" max="12807" width="30.7109375" style="1" customWidth="1"/>
    <col min="12808" max="12808" width="13.85546875" style="1" customWidth="1"/>
    <col min="12809" max="12809" width="30.7109375" style="1" customWidth="1"/>
    <col min="12810" max="13055" width="20.7109375" style="1"/>
    <col min="13056" max="13056" width="3.5703125" style="1" customWidth="1"/>
    <col min="13057" max="13057" width="21.5703125" style="1" customWidth="1"/>
    <col min="13058" max="13063" width="30.7109375" style="1" customWidth="1"/>
    <col min="13064" max="13064" width="13.85546875" style="1" customWidth="1"/>
    <col min="13065" max="13065" width="30.7109375" style="1" customWidth="1"/>
    <col min="13066" max="13311" width="20.7109375" style="1"/>
    <col min="13312" max="13312" width="3.5703125" style="1" customWidth="1"/>
    <col min="13313" max="13313" width="21.5703125" style="1" customWidth="1"/>
    <col min="13314" max="13319" width="30.7109375" style="1" customWidth="1"/>
    <col min="13320" max="13320" width="13.85546875" style="1" customWidth="1"/>
    <col min="13321" max="13321" width="30.7109375" style="1" customWidth="1"/>
    <col min="13322" max="13567" width="20.7109375" style="1"/>
    <col min="13568" max="13568" width="3.5703125" style="1" customWidth="1"/>
    <col min="13569" max="13569" width="21.5703125" style="1" customWidth="1"/>
    <col min="13570" max="13575" width="30.7109375" style="1" customWidth="1"/>
    <col min="13576" max="13576" width="13.85546875" style="1" customWidth="1"/>
    <col min="13577" max="13577" width="30.7109375" style="1" customWidth="1"/>
    <col min="13578" max="13823" width="20.7109375" style="1"/>
    <col min="13824" max="13824" width="3.5703125" style="1" customWidth="1"/>
    <col min="13825" max="13825" width="21.5703125" style="1" customWidth="1"/>
    <col min="13826" max="13831" width="30.7109375" style="1" customWidth="1"/>
    <col min="13832" max="13832" width="13.85546875" style="1" customWidth="1"/>
    <col min="13833" max="13833" width="30.7109375" style="1" customWidth="1"/>
    <col min="13834" max="14079" width="20.7109375" style="1"/>
    <col min="14080" max="14080" width="3.5703125" style="1" customWidth="1"/>
    <col min="14081" max="14081" width="21.5703125" style="1" customWidth="1"/>
    <col min="14082" max="14087" width="30.7109375" style="1" customWidth="1"/>
    <col min="14088" max="14088" width="13.85546875" style="1" customWidth="1"/>
    <col min="14089" max="14089" width="30.7109375" style="1" customWidth="1"/>
    <col min="14090" max="14335" width="20.7109375" style="1"/>
    <col min="14336" max="14336" width="3.5703125" style="1" customWidth="1"/>
    <col min="14337" max="14337" width="21.5703125" style="1" customWidth="1"/>
    <col min="14338" max="14343" width="30.7109375" style="1" customWidth="1"/>
    <col min="14344" max="14344" width="13.85546875" style="1" customWidth="1"/>
    <col min="14345" max="14345" width="30.7109375" style="1" customWidth="1"/>
    <col min="14346" max="14591" width="20.7109375" style="1"/>
    <col min="14592" max="14592" width="3.5703125" style="1" customWidth="1"/>
    <col min="14593" max="14593" width="21.5703125" style="1" customWidth="1"/>
    <col min="14594" max="14599" width="30.7109375" style="1" customWidth="1"/>
    <col min="14600" max="14600" width="13.85546875" style="1" customWidth="1"/>
    <col min="14601" max="14601" width="30.7109375" style="1" customWidth="1"/>
    <col min="14602" max="14847" width="20.7109375" style="1"/>
    <col min="14848" max="14848" width="3.5703125" style="1" customWidth="1"/>
    <col min="14849" max="14849" width="21.5703125" style="1" customWidth="1"/>
    <col min="14850" max="14855" width="30.7109375" style="1" customWidth="1"/>
    <col min="14856" max="14856" width="13.85546875" style="1" customWidth="1"/>
    <col min="14857" max="14857" width="30.7109375" style="1" customWidth="1"/>
    <col min="14858" max="15103" width="20.7109375" style="1"/>
    <col min="15104" max="15104" width="3.5703125" style="1" customWidth="1"/>
    <col min="15105" max="15105" width="21.5703125" style="1" customWidth="1"/>
    <col min="15106" max="15111" width="30.7109375" style="1" customWidth="1"/>
    <col min="15112" max="15112" width="13.85546875" style="1" customWidth="1"/>
    <col min="15113" max="15113" width="30.7109375" style="1" customWidth="1"/>
    <col min="15114" max="15359" width="20.7109375" style="1"/>
    <col min="15360" max="15360" width="3.5703125" style="1" customWidth="1"/>
    <col min="15361" max="15361" width="21.5703125" style="1" customWidth="1"/>
    <col min="15362" max="15367" width="30.7109375" style="1" customWidth="1"/>
    <col min="15368" max="15368" width="13.85546875" style="1" customWidth="1"/>
    <col min="15369" max="15369" width="30.7109375" style="1" customWidth="1"/>
    <col min="15370" max="15615" width="20.7109375" style="1"/>
    <col min="15616" max="15616" width="3.5703125" style="1" customWidth="1"/>
    <col min="15617" max="15617" width="21.5703125" style="1" customWidth="1"/>
    <col min="15618" max="15623" width="30.7109375" style="1" customWidth="1"/>
    <col min="15624" max="15624" width="13.85546875" style="1" customWidth="1"/>
    <col min="15625" max="15625" width="30.7109375" style="1" customWidth="1"/>
    <col min="15626" max="15871" width="20.7109375" style="1"/>
    <col min="15872" max="15872" width="3.5703125" style="1" customWidth="1"/>
    <col min="15873" max="15873" width="21.5703125" style="1" customWidth="1"/>
    <col min="15874" max="15879" width="30.7109375" style="1" customWidth="1"/>
    <col min="15880" max="15880" width="13.85546875" style="1" customWidth="1"/>
    <col min="15881" max="15881" width="30.7109375" style="1" customWidth="1"/>
    <col min="15882" max="16127" width="20.7109375" style="1"/>
    <col min="16128" max="16128" width="3.5703125" style="1" customWidth="1"/>
    <col min="16129" max="16129" width="21.5703125" style="1" customWidth="1"/>
    <col min="16130" max="16135" width="30.7109375" style="1" customWidth="1"/>
    <col min="16136" max="16136" width="13.85546875" style="1" customWidth="1"/>
    <col min="16137" max="16137" width="30.7109375" style="1" customWidth="1"/>
    <col min="16138" max="16384" width="20.7109375" style="1"/>
  </cols>
  <sheetData>
    <row r="1" spans="1:20" ht="18.75" customHeight="1" x14ac:dyDescent="0.25"/>
    <row r="2" spans="1:20" s="2" customFormat="1" ht="49.5" customHeight="1" thickBot="1" x14ac:dyDescent="0.3">
      <c r="A2" s="1"/>
      <c r="B2" s="151" t="s">
        <v>6</v>
      </c>
      <c r="C2" s="151"/>
      <c r="D2" s="151"/>
      <c r="E2" s="151"/>
      <c r="F2" s="151"/>
      <c r="G2" s="151"/>
      <c r="H2" s="151"/>
      <c r="I2" s="151"/>
      <c r="J2"/>
      <c r="K2" s="152" t="s">
        <v>16</v>
      </c>
      <c r="L2" s="152"/>
      <c r="M2" s="152"/>
      <c r="N2" s="152"/>
      <c r="O2" s="152"/>
      <c r="P2" s="152"/>
      <c r="Q2" s="152"/>
      <c r="R2" s="5"/>
      <c r="S2" s="5"/>
      <c r="T2" s="5"/>
    </row>
    <row r="3" spans="1:20" s="2" customFormat="1" ht="50.1" customHeight="1" thickBot="1" x14ac:dyDescent="0.3">
      <c r="A3" s="1"/>
      <c r="B3" s="21"/>
      <c r="C3" s="26" t="s">
        <v>0</v>
      </c>
      <c r="D3" s="26" t="s">
        <v>1</v>
      </c>
      <c r="E3" s="26" t="s">
        <v>2</v>
      </c>
      <c r="F3" s="26" t="s">
        <v>3</v>
      </c>
      <c r="G3" s="26" t="s">
        <v>4</v>
      </c>
      <c r="H3" s="26" t="s">
        <v>5</v>
      </c>
      <c r="I3" s="3"/>
      <c r="J3"/>
      <c r="K3" s="22"/>
      <c r="L3" s="26" t="s">
        <v>0</v>
      </c>
      <c r="M3" s="26" t="s">
        <v>1</v>
      </c>
      <c r="N3" s="26" t="s">
        <v>2</v>
      </c>
      <c r="O3" s="26" t="s">
        <v>3</v>
      </c>
      <c r="P3" s="26" t="s">
        <v>4</v>
      </c>
      <c r="Q3" s="26" t="s">
        <v>5</v>
      </c>
      <c r="R3" s="34"/>
    </row>
    <row r="4" spans="1:20" s="2" customFormat="1" ht="50.1" customHeight="1" thickBot="1" x14ac:dyDescent="0.3">
      <c r="B4" s="4">
        <v>41791</v>
      </c>
      <c r="C4" s="52">
        <v>0</v>
      </c>
      <c r="D4" s="52">
        <v>0</v>
      </c>
      <c r="E4" s="52">
        <v>0</v>
      </c>
      <c r="F4" s="52">
        <v>0</v>
      </c>
      <c r="G4" s="52">
        <v>0</v>
      </c>
      <c r="H4" s="52">
        <v>0</v>
      </c>
      <c r="I4" s="133" t="s">
        <v>7</v>
      </c>
      <c r="J4"/>
      <c r="K4" s="23"/>
      <c r="L4" s="24"/>
      <c r="M4" s="25"/>
      <c r="N4" s="25"/>
      <c r="O4" s="25"/>
      <c r="P4" s="25"/>
      <c r="Q4" s="25"/>
      <c r="R4" s="44"/>
    </row>
    <row r="5" spans="1:20" s="2" customFormat="1" ht="24.95" customHeight="1" thickBot="1" x14ac:dyDescent="0.3">
      <c r="B5" s="143">
        <v>42009</v>
      </c>
      <c r="C5" s="14"/>
      <c r="D5" s="6">
        <v>0.33333333333333331</v>
      </c>
      <c r="E5" s="12">
        <v>0.4375</v>
      </c>
      <c r="F5" s="12">
        <v>0.4375</v>
      </c>
      <c r="G5" s="10">
        <v>0.5</v>
      </c>
      <c r="H5" s="8">
        <v>0.60416666666666663</v>
      </c>
      <c r="I5" s="149"/>
      <c r="J5"/>
      <c r="K5" s="143">
        <v>42009</v>
      </c>
      <c r="L5" s="153"/>
      <c r="M5" s="153"/>
      <c r="N5" s="153"/>
      <c r="O5" s="153"/>
      <c r="P5" s="153"/>
      <c r="Q5" s="153"/>
      <c r="R5" s="128"/>
    </row>
    <row r="6" spans="1:20" s="2" customFormat="1" ht="24.95" customHeight="1" thickBot="1" x14ac:dyDescent="0.3">
      <c r="B6" s="144"/>
      <c r="C6" s="15"/>
      <c r="D6" s="7">
        <v>0.64583333333333337</v>
      </c>
      <c r="E6" s="13">
        <v>0.75</v>
      </c>
      <c r="F6" s="13">
        <v>0.75</v>
      </c>
      <c r="G6" s="11">
        <v>0.8125</v>
      </c>
      <c r="H6" s="9">
        <v>0.91666666666666663</v>
      </c>
      <c r="I6" s="149"/>
      <c r="J6"/>
      <c r="K6" s="144"/>
      <c r="L6" s="154"/>
      <c r="M6" s="154"/>
      <c r="N6" s="154"/>
      <c r="O6" s="154"/>
      <c r="P6" s="154"/>
      <c r="Q6" s="154"/>
      <c r="R6" s="128"/>
    </row>
    <row r="7" spans="1:20" s="2" customFormat="1" ht="24.95" customHeight="1" thickBot="1" x14ac:dyDescent="0.3">
      <c r="A7" s="1"/>
      <c r="B7" s="143">
        <v>42010</v>
      </c>
      <c r="C7" s="8">
        <v>0.60416666666666663</v>
      </c>
      <c r="D7" s="14"/>
      <c r="E7" s="6">
        <v>0.33333333333333331</v>
      </c>
      <c r="F7" s="12">
        <v>0.4375</v>
      </c>
      <c r="G7" s="12">
        <v>0.4375</v>
      </c>
      <c r="H7" s="10">
        <v>0.5</v>
      </c>
      <c r="I7" s="149"/>
      <c r="J7"/>
      <c r="K7" s="143">
        <v>42010</v>
      </c>
      <c r="L7" s="141">
        <f t="shared" ref="L7:Q7" si="0">MOD(C7-C6,1)</f>
        <v>0.60416666666666663</v>
      </c>
      <c r="M7" s="141">
        <f t="shared" si="0"/>
        <v>0.35416666666666663</v>
      </c>
      <c r="N7" s="141">
        <f t="shared" si="0"/>
        <v>0.58333333333333326</v>
      </c>
      <c r="O7" s="141">
        <f t="shared" si="0"/>
        <v>0.6875</v>
      </c>
      <c r="P7" s="141">
        <f t="shared" si="0"/>
        <v>0.625</v>
      </c>
      <c r="Q7" s="141">
        <f t="shared" si="0"/>
        <v>0.58333333333333337</v>
      </c>
      <c r="R7" s="128"/>
    </row>
    <row r="8" spans="1:20" s="2" customFormat="1" ht="24.95" customHeight="1" thickBot="1" x14ac:dyDescent="0.3">
      <c r="A8" s="1"/>
      <c r="B8" s="144"/>
      <c r="C8" s="9">
        <v>0.91666666666666663</v>
      </c>
      <c r="D8" s="15"/>
      <c r="E8" s="7">
        <v>0.64583333333333337</v>
      </c>
      <c r="F8" s="13">
        <v>0.75</v>
      </c>
      <c r="G8" s="13">
        <v>0.75</v>
      </c>
      <c r="H8" s="11">
        <v>0.8125</v>
      </c>
      <c r="I8" s="149"/>
      <c r="J8"/>
      <c r="K8" s="144"/>
      <c r="L8" s="142"/>
      <c r="M8" s="142"/>
      <c r="N8" s="142"/>
      <c r="O8" s="142"/>
      <c r="P8" s="142"/>
      <c r="Q8" s="142"/>
      <c r="R8" s="128"/>
    </row>
    <row r="9" spans="1:20" s="2" customFormat="1" ht="24.95" customHeight="1" thickBot="1" x14ac:dyDescent="0.3">
      <c r="B9" s="143">
        <v>42011</v>
      </c>
      <c r="C9" s="10">
        <v>0.5</v>
      </c>
      <c r="D9" s="8">
        <v>0.60416666666666663</v>
      </c>
      <c r="E9" s="14"/>
      <c r="F9" s="6">
        <v>0.33333333333333331</v>
      </c>
      <c r="G9" s="12">
        <v>0.4375</v>
      </c>
      <c r="H9" s="12">
        <v>0.4375</v>
      </c>
      <c r="I9" s="149"/>
      <c r="J9"/>
      <c r="K9" s="143">
        <v>42011</v>
      </c>
      <c r="L9" s="141">
        <f t="shared" ref="L9:Q9" si="1">MOD(C9-C8,1)</f>
        <v>0.58333333333333337</v>
      </c>
      <c r="M9" s="141">
        <f t="shared" si="1"/>
        <v>0.60416666666666663</v>
      </c>
      <c r="N9" s="141">
        <f t="shared" si="1"/>
        <v>0.35416666666666663</v>
      </c>
      <c r="O9" s="141">
        <f t="shared" si="1"/>
        <v>0.58333333333333326</v>
      </c>
      <c r="P9" s="141">
        <f t="shared" si="1"/>
        <v>0.6875</v>
      </c>
      <c r="Q9" s="141">
        <f t="shared" si="1"/>
        <v>0.625</v>
      </c>
      <c r="R9" s="128"/>
    </row>
    <row r="10" spans="1:20" s="2" customFormat="1" ht="24.95" customHeight="1" thickBot="1" x14ac:dyDescent="0.3">
      <c r="B10" s="144"/>
      <c r="C10" s="11">
        <v>0.8125</v>
      </c>
      <c r="D10" s="9">
        <v>0.91666666666666663</v>
      </c>
      <c r="E10" s="15"/>
      <c r="F10" s="7">
        <v>0.64583333333333337</v>
      </c>
      <c r="G10" s="13">
        <v>0.75</v>
      </c>
      <c r="H10" s="13">
        <v>0.75</v>
      </c>
      <c r="I10" s="149"/>
      <c r="J10"/>
      <c r="K10" s="144"/>
      <c r="L10" s="142"/>
      <c r="M10" s="142"/>
      <c r="N10" s="142"/>
      <c r="O10" s="142"/>
      <c r="P10" s="142"/>
      <c r="Q10" s="142"/>
      <c r="R10" s="128"/>
    </row>
    <row r="11" spans="1:20" s="2" customFormat="1" ht="24.95" customHeight="1" thickBot="1" x14ac:dyDescent="0.3">
      <c r="B11" s="143">
        <v>42012</v>
      </c>
      <c r="C11" s="12">
        <v>0.4375</v>
      </c>
      <c r="D11" s="10">
        <v>0.5</v>
      </c>
      <c r="E11" s="8">
        <v>0.60416666666666663</v>
      </c>
      <c r="F11" s="14"/>
      <c r="G11" s="6">
        <v>0.33333333333333331</v>
      </c>
      <c r="H11" s="12">
        <v>0.4375</v>
      </c>
      <c r="I11" s="149"/>
      <c r="J11"/>
      <c r="K11" s="143">
        <v>42012</v>
      </c>
      <c r="L11" s="141">
        <f t="shared" ref="L11:Q11" si="2">MOD(C11-C10,1)</f>
        <v>0.625</v>
      </c>
      <c r="M11" s="141">
        <f t="shared" si="2"/>
        <v>0.58333333333333337</v>
      </c>
      <c r="N11" s="141">
        <f t="shared" si="2"/>
        <v>0.60416666666666663</v>
      </c>
      <c r="O11" s="141">
        <f>MOD(F11-F10,1)</f>
        <v>0.35416666666666663</v>
      </c>
      <c r="P11" s="141">
        <f t="shared" si="2"/>
        <v>0.58333333333333326</v>
      </c>
      <c r="Q11" s="141">
        <f t="shared" si="2"/>
        <v>0.6875</v>
      </c>
      <c r="R11" s="128"/>
    </row>
    <row r="12" spans="1:20" s="2" customFormat="1" ht="24.95" customHeight="1" thickBot="1" x14ac:dyDescent="0.3">
      <c r="B12" s="144"/>
      <c r="C12" s="13">
        <v>0.75</v>
      </c>
      <c r="D12" s="11">
        <v>0.8125</v>
      </c>
      <c r="E12" s="9">
        <v>0.91666666666666663</v>
      </c>
      <c r="F12" s="15"/>
      <c r="G12" s="7">
        <v>0.64583333333333337</v>
      </c>
      <c r="H12" s="13">
        <v>0.75</v>
      </c>
      <c r="I12" s="149"/>
      <c r="J12"/>
      <c r="K12" s="144"/>
      <c r="L12" s="142"/>
      <c r="M12" s="142"/>
      <c r="N12" s="142"/>
      <c r="O12" s="142"/>
      <c r="P12" s="142"/>
      <c r="Q12" s="142"/>
      <c r="R12" s="128"/>
    </row>
    <row r="13" spans="1:20" s="2" customFormat="1" ht="24.95" customHeight="1" thickBot="1" x14ac:dyDescent="0.3">
      <c r="A13" s="1"/>
      <c r="B13" s="143">
        <v>42013</v>
      </c>
      <c r="C13" s="12">
        <v>0.4375</v>
      </c>
      <c r="D13" s="12">
        <v>0.4375</v>
      </c>
      <c r="E13" s="10">
        <v>0.5</v>
      </c>
      <c r="F13" s="8">
        <v>0.60416666666666663</v>
      </c>
      <c r="G13" s="14"/>
      <c r="H13" s="6">
        <v>0.33333333333333331</v>
      </c>
      <c r="I13" s="149"/>
      <c r="J13"/>
      <c r="K13" s="143">
        <v>42013</v>
      </c>
      <c r="L13" s="141">
        <f t="shared" ref="L13:Q13" si="3">MOD(C13-C12,1)</f>
        <v>0.6875</v>
      </c>
      <c r="M13" s="141">
        <f t="shared" si="3"/>
        <v>0.625</v>
      </c>
      <c r="N13" s="141">
        <f t="shared" si="3"/>
        <v>0.58333333333333337</v>
      </c>
      <c r="O13" s="141">
        <f t="shared" si="3"/>
        <v>0.60416666666666663</v>
      </c>
      <c r="P13" s="141">
        <f t="shared" si="3"/>
        <v>0.35416666666666663</v>
      </c>
      <c r="Q13" s="141">
        <f t="shared" si="3"/>
        <v>0.58333333333333326</v>
      </c>
      <c r="R13" s="128"/>
    </row>
    <row r="14" spans="1:20" s="2" customFormat="1" ht="24.95" customHeight="1" thickBot="1" x14ac:dyDescent="0.3">
      <c r="A14" s="1"/>
      <c r="B14" s="144"/>
      <c r="C14" s="13">
        <v>0.75</v>
      </c>
      <c r="D14" s="13">
        <v>0.75</v>
      </c>
      <c r="E14" s="11">
        <v>0.8125</v>
      </c>
      <c r="F14" s="9">
        <v>0.91666666666666663</v>
      </c>
      <c r="G14" s="15"/>
      <c r="H14" s="7">
        <v>0.64583333333333337</v>
      </c>
      <c r="I14" s="149"/>
      <c r="J14"/>
      <c r="K14" s="144"/>
      <c r="L14" s="142"/>
      <c r="M14" s="142"/>
      <c r="N14" s="142"/>
      <c r="O14" s="142"/>
      <c r="P14" s="142"/>
      <c r="Q14" s="142"/>
      <c r="R14" s="128"/>
    </row>
    <row r="15" spans="1:20" s="2" customFormat="1" ht="24.95" customHeight="1" thickBot="1" x14ac:dyDescent="0.3">
      <c r="A15" s="1"/>
      <c r="B15" s="143">
        <v>42014</v>
      </c>
      <c r="C15" s="6">
        <v>0.33333333333333331</v>
      </c>
      <c r="D15" s="12">
        <v>0.4375</v>
      </c>
      <c r="E15" s="12">
        <v>0.4375</v>
      </c>
      <c r="F15" s="10">
        <v>0.5</v>
      </c>
      <c r="G15" s="8">
        <v>0.60416666666666663</v>
      </c>
      <c r="H15" s="14"/>
      <c r="I15" s="149"/>
      <c r="J15"/>
      <c r="K15" s="143">
        <v>42014</v>
      </c>
      <c r="L15" s="141">
        <f>MOD(C15-C14,1)</f>
        <v>0.58333333333333326</v>
      </c>
      <c r="M15" s="141">
        <f t="shared" ref="M15:Q15" si="4">MOD(D15-D14,1)</f>
        <v>0.6875</v>
      </c>
      <c r="N15" s="141">
        <f>MOD(E15-E14,1)</f>
        <v>0.625</v>
      </c>
      <c r="O15" s="141">
        <f t="shared" si="4"/>
        <v>0.58333333333333337</v>
      </c>
      <c r="P15" s="141">
        <f t="shared" si="4"/>
        <v>0.60416666666666663</v>
      </c>
      <c r="Q15" s="141">
        <f t="shared" si="4"/>
        <v>0.35416666666666663</v>
      </c>
      <c r="R15" s="128"/>
    </row>
    <row r="16" spans="1:20" s="2" customFormat="1" ht="24.95" customHeight="1" thickBot="1" x14ac:dyDescent="0.3">
      <c r="A16" s="1"/>
      <c r="B16" s="144"/>
      <c r="C16" s="7">
        <v>0.64583333333333337</v>
      </c>
      <c r="D16" s="13">
        <v>0.75</v>
      </c>
      <c r="E16" s="13">
        <v>0.75</v>
      </c>
      <c r="F16" s="11">
        <v>0.8125</v>
      </c>
      <c r="G16" s="9">
        <v>0.91666666666666663</v>
      </c>
      <c r="H16" s="15"/>
      <c r="I16" s="150"/>
      <c r="J16"/>
      <c r="K16" s="144"/>
      <c r="L16" s="142"/>
      <c r="M16" s="142"/>
      <c r="N16" s="142"/>
      <c r="O16" s="142"/>
      <c r="P16" s="142"/>
      <c r="Q16" s="142"/>
      <c r="R16" s="128"/>
    </row>
    <row r="17" spans="1:18" s="2" customFormat="1" ht="24.95" customHeight="1" x14ac:dyDescent="0.25">
      <c r="B17" s="143">
        <v>42015</v>
      </c>
      <c r="C17" s="146" t="s">
        <v>5</v>
      </c>
      <c r="D17" s="146" t="s">
        <v>0</v>
      </c>
      <c r="E17" s="146" t="s">
        <v>1</v>
      </c>
      <c r="F17" s="146" t="s">
        <v>2</v>
      </c>
      <c r="G17" s="146" t="s">
        <v>3</v>
      </c>
      <c r="H17" s="146" t="s">
        <v>4</v>
      </c>
      <c r="I17" s="148" t="s">
        <v>8</v>
      </c>
      <c r="J17"/>
      <c r="K17" s="143">
        <v>42015</v>
      </c>
      <c r="L17" s="146" t="s">
        <v>5</v>
      </c>
      <c r="M17" s="146" t="s">
        <v>0</v>
      </c>
      <c r="N17" s="146" t="s">
        <v>1</v>
      </c>
      <c r="O17" s="146" t="s">
        <v>2</v>
      </c>
      <c r="P17" s="146" t="s">
        <v>3</v>
      </c>
      <c r="Q17" s="146" t="s">
        <v>4</v>
      </c>
      <c r="R17" s="128"/>
    </row>
    <row r="18" spans="1:18" s="2" customFormat="1" ht="24.95" customHeight="1" thickBot="1" x14ac:dyDescent="0.3">
      <c r="B18" s="144"/>
      <c r="C18" s="147"/>
      <c r="D18" s="147"/>
      <c r="E18" s="147"/>
      <c r="F18" s="147"/>
      <c r="G18" s="147"/>
      <c r="H18" s="147"/>
      <c r="I18" s="149"/>
      <c r="J18"/>
      <c r="K18" s="144"/>
      <c r="L18" s="147"/>
      <c r="M18" s="147"/>
      <c r="N18" s="147"/>
      <c r="O18" s="147"/>
      <c r="P18" s="147"/>
      <c r="Q18" s="147"/>
      <c r="R18" s="128"/>
    </row>
    <row r="19" spans="1:18" s="2" customFormat="1" ht="24.95" customHeight="1" thickBot="1" x14ac:dyDescent="0.3">
      <c r="B19" s="143">
        <v>42016</v>
      </c>
      <c r="C19" s="14"/>
      <c r="D19" s="6">
        <v>0.33333333333333331</v>
      </c>
      <c r="E19" s="12">
        <v>0.4375</v>
      </c>
      <c r="F19" s="12">
        <v>0.4375</v>
      </c>
      <c r="G19" s="10">
        <v>0.5</v>
      </c>
      <c r="H19" s="8">
        <v>0.60416666666666663</v>
      </c>
      <c r="I19" s="149"/>
      <c r="J19"/>
      <c r="K19" s="143">
        <v>42016</v>
      </c>
      <c r="L19" s="141">
        <f>MOD(C19-C16,1)</f>
        <v>0.35416666666666663</v>
      </c>
      <c r="M19" s="141">
        <f>MOD(D19-D16,1)</f>
        <v>0.58333333333333326</v>
      </c>
      <c r="N19" s="141">
        <f t="shared" ref="N19:Q19" si="5">MOD(E19-E16,1)</f>
        <v>0.6875</v>
      </c>
      <c r="O19" s="141">
        <f t="shared" si="5"/>
        <v>0.625</v>
      </c>
      <c r="P19" s="141">
        <f t="shared" si="5"/>
        <v>0.58333333333333337</v>
      </c>
      <c r="Q19" s="141">
        <f t="shared" si="5"/>
        <v>0.60416666666666663</v>
      </c>
      <c r="R19" s="128"/>
    </row>
    <row r="20" spans="1:18" s="2" customFormat="1" ht="24.95" customHeight="1" thickBot="1" x14ac:dyDescent="0.3">
      <c r="B20" s="144"/>
      <c r="C20" s="15"/>
      <c r="D20" s="7">
        <v>0.64583333333333337</v>
      </c>
      <c r="E20" s="13">
        <v>0.75</v>
      </c>
      <c r="F20" s="13">
        <v>0.75</v>
      </c>
      <c r="G20" s="11">
        <v>0.8125</v>
      </c>
      <c r="H20" s="9">
        <v>0.91666666666666663</v>
      </c>
      <c r="I20" s="149"/>
      <c r="J20"/>
      <c r="K20" s="144"/>
      <c r="L20" s="142"/>
      <c r="M20" s="142"/>
      <c r="N20" s="142"/>
      <c r="O20" s="142"/>
      <c r="P20" s="142"/>
      <c r="Q20" s="142"/>
      <c r="R20" s="128"/>
    </row>
    <row r="21" spans="1:18" s="2" customFormat="1" ht="24.95" customHeight="1" thickBot="1" x14ac:dyDescent="0.3">
      <c r="A21" s="1"/>
      <c r="B21" s="143">
        <v>42017</v>
      </c>
      <c r="C21" s="8">
        <v>0.60416666666666663</v>
      </c>
      <c r="D21" s="14"/>
      <c r="E21" s="6">
        <v>0.33333333333333331</v>
      </c>
      <c r="F21" s="12">
        <v>0.4375</v>
      </c>
      <c r="G21" s="12">
        <v>0.4375</v>
      </c>
      <c r="H21" s="10">
        <v>0.5</v>
      </c>
      <c r="I21" s="149"/>
      <c r="J21"/>
      <c r="K21" s="143">
        <v>42017</v>
      </c>
      <c r="L21" s="141">
        <f>MOD(C21-C20,1)</f>
        <v>0.60416666666666663</v>
      </c>
      <c r="M21" s="141">
        <f t="shared" ref="M21" si="6">MOD(D21-D18,1)</f>
        <v>0</v>
      </c>
      <c r="N21" s="141">
        <f t="shared" ref="N21:Q29" si="7">MOD(E21-E20,1)</f>
        <v>0.58333333333333326</v>
      </c>
      <c r="O21" s="141">
        <f t="shared" si="7"/>
        <v>0.6875</v>
      </c>
      <c r="P21" s="141">
        <f t="shared" si="7"/>
        <v>0.625</v>
      </c>
      <c r="Q21" s="141">
        <f t="shared" si="7"/>
        <v>0.58333333333333337</v>
      </c>
      <c r="R21" s="128"/>
    </row>
    <row r="22" spans="1:18" s="2" customFormat="1" ht="24.95" customHeight="1" thickBot="1" x14ac:dyDescent="0.3">
      <c r="A22" s="1"/>
      <c r="B22" s="144"/>
      <c r="C22" s="9">
        <v>0.91666666666666663</v>
      </c>
      <c r="D22" s="15"/>
      <c r="E22" s="7">
        <v>0.64583333333333337</v>
      </c>
      <c r="F22" s="13">
        <v>0.75</v>
      </c>
      <c r="G22" s="13">
        <v>0.75</v>
      </c>
      <c r="H22" s="11">
        <v>0.8125</v>
      </c>
      <c r="I22" s="149"/>
      <c r="J22"/>
      <c r="K22" s="144"/>
      <c r="L22" s="142"/>
      <c r="M22" s="142"/>
      <c r="N22" s="142"/>
      <c r="O22" s="142"/>
      <c r="P22" s="142"/>
      <c r="Q22" s="142"/>
      <c r="R22" s="128"/>
    </row>
    <row r="23" spans="1:18" s="2" customFormat="1" ht="24.95" customHeight="1" thickBot="1" x14ac:dyDescent="0.3">
      <c r="B23" s="143">
        <v>42018</v>
      </c>
      <c r="C23" s="10">
        <v>0.5</v>
      </c>
      <c r="D23" s="8">
        <v>0.60416666666666663</v>
      </c>
      <c r="E23" s="14"/>
      <c r="F23" s="6">
        <v>0.33333333333333331</v>
      </c>
      <c r="G23" s="12">
        <v>0.4375</v>
      </c>
      <c r="H23" s="12">
        <v>0.4375</v>
      </c>
      <c r="I23" s="149"/>
      <c r="J23"/>
      <c r="K23" s="143">
        <v>42018</v>
      </c>
      <c r="L23" s="141">
        <f t="shared" ref="L23" si="8">MOD(C23-C22,1)</f>
        <v>0.58333333333333337</v>
      </c>
      <c r="M23" s="141">
        <f t="shared" ref="M23" si="9">MOD(D23-D20,1)</f>
        <v>0.95833333333333326</v>
      </c>
      <c r="N23" s="141">
        <f t="shared" si="7"/>
        <v>0.35416666666666663</v>
      </c>
      <c r="O23" s="141">
        <f t="shared" si="7"/>
        <v>0.58333333333333326</v>
      </c>
      <c r="P23" s="141">
        <f t="shared" si="7"/>
        <v>0.6875</v>
      </c>
      <c r="Q23" s="141">
        <f t="shared" si="7"/>
        <v>0.625</v>
      </c>
      <c r="R23" s="128"/>
    </row>
    <row r="24" spans="1:18" s="2" customFormat="1" ht="24.95" customHeight="1" thickBot="1" x14ac:dyDescent="0.3">
      <c r="B24" s="144"/>
      <c r="C24" s="11">
        <v>0.8125</v>
      </c>
      <c r="D24" s="9">
        <v>0.91666666666666663</v>
      </c>
      <c r="E24" s="15"/>
      <c r="F24" s="7">
        <v>0.64583333333333337</v>
      </c>
      <c r="G24" s="13">
        <v>0.75</v>
      </c>
      <c r="H24" s="13">
        <v>0.75</v>
      </c>
      <c r="I24" s="149"/>
      <c r="J24"/>
      <c r="K24" s="144"/>
      <c r="L24" s="142"/>
      <c r="M24" s="142"/>
      <c r="N24" s="142"/>
      <c r="O24" s="142"/>
      <c r="P24" s="142"/>
      <c r="Q24" s="142"/>
      <c r="R24" s="128"/>
    </row>
    <row r="25" spans="1:18" s="2" customFormat="1" ht="24.95" customHeight="1" thickBot="1" x14ac:dyDescent="0.3">
      <c r="B25" s="143">
        <v>42019</v>
      </c>
      <c r="C25" s="12">
        <v>0.4375</v>
      </c>
      <c r="D25" s="10">
        <v>0.5</v>
      </c>
      <c r="E25" s="8">
        <v>0.60416666666666663</v>
      </c>
      <c r="F25" s="14"/>
      <c r="G25" s="6">
        <v>0.33333333333333331</v>
      </c>
      <c r="H25" s="12">
        <v>0.4375</v>
      </c>
      <c r="I25" s="149"/>
      <c r="J25"/>
      <c r="K25" s="143">
        <v>42019</v>
      </c>
      <c r="L25" s="141">
        <f t="shared" ref="L25" si="10">MOD(C25-C24,1)</f>
        <v>0.625</v>
      </c>
      <c r="M25" s="141">
        <f t="shared" ref="M25" si="11">MOD(D25-D22,1)</f>
        <v>0.5</v>
      </c>
      <c r="N25" s="141">
        <f t="shared" si="7"/>
        <v>0.60416666666666663</v>
      </c>
      <c r="O25" s="141">
        <f t="shared" si="7"/>
        <v>0.35416666666666663</v>
      </c>
      <c r="P25" s="141">
        <f t="shared" si="7"/>
        <v>0.58333333333333326</v>
      </c>
      <c r="Q25" s="141">
        <f t="shared" si="7"/>
        <v>0.6875</v>
      </c>
      <c r="R25" s="128"/>
    </row>
    <row r="26" spans="1:18" s="2" customFormat="1" ht="24.95" customHeight="1" thickBot="1" x14ac:dyDescent="0.3">
      <c r="B26" s="144"/>
      <c r="C26" s="13">
        <v>0.75</v>
      </c>
      <c r="D26" s="11">
        <v>0.8125</v>
      </c>
      <c r="E26" s="9">
        <v>0.91666666666666663</v>
      </c>
      <c r="F26" s="15"/>
      <c r="G26" s="7">
        <v>0.64583333333333337</v>
      </c>
      <c r="H26" s="13">
        <v>0.75</v>
      </c>
      <c r="I26" s="149"/>
      <c r="J26"/>
      <c r="K26" s="144"/>
      <c r="L26" s="142"/>
      <c r="M26" s="142"/>
      <c r="N26" s="142"/>
      <c r="O26" s="142"/>
      <c r="P26" s="142"/>
      <c r="Q26" s="142"/>
      <c r="R26" s="128"/>
    </row>
    <row r="27" spans="1:18" s="2" customFormat="1" ht="24.95" customHeight="1" thickBot="1" x14ac:dyDescent="0.3">
      <c r="A27" s="1"/>
      <c r="B27" s="143">
        <v>42020</v>
      </c>
      <c r="C27" s="12">
        <v>0.4375</v>
      </c>
      <c r="D27" s="12">
        <v>0.4375</v>
      </c>
      <c r="E27" s="10">
        <v>0.5</v>
      </c>
      <c r="F27" s="8">
        <v>0.60416666666666663</v>
      </c>
      <c r="G27" s="14"/>
      <c r="H27" s="6">
        <v>0.33333333333333331</v>
      </c>
      <c r="I27" s="149"/>
      <c r="J27"/>
      <c r="K27" s="143">
        <v>42020</v>
      </c>
      <c r="L27" s="141">
        <f t="shared" ref="L27" si="12">MOD(C27-C26,1)</f>
        <v>0.6875</v>
      </c>
      <c r="M27" s="141">
        <f t="shared" ref="M27" si="13">MOD(D27-D24,1)</f>
        <v>0.52083333333333337</v>
      </c>
      <c r="N27" s="141">
        <f t="shared" si="7"/>
        <v>0.58333333333333337</v>
      </c>
      <c r="O27" s="141">
        <f t="shared" si="7"/>
        <v>0.60416666666666663</v>
      </c>
      <c r="P27" s="141">
        <f t="shared" si="7"/>
        <v>0.35416666666666663</v>
      </c>
      <c r="Q27" s="141">
        <f t="shared" si="7"/>
        <v>0.58333333333333326</v>
      </c>
      <c r="R27" s="128"/>
    </row>
    <row r="28" spans="1:18" s="2" customFormat="1" ht="24.95" customHeight="1" thickBot="1" x14ac:dyDescent="0.3">
      <c r="A28" s="1"/>
      <c r="B28" s="144"/>
      <c r="C28" s="13">
        <v>0.75</v>
      </c>
      <c r="D28" s="13">
        <v>0.75</v>
      </c>
      <c r="E28" s="11">
        <v>0.8125</v>
      </c>
      <c r="F28" s="9">
        <v>0.91666666666666663</v>
      </c>
      <c r="G28" s="15"/>
      <c r="H28" s="7">
        <v>0.64583333333333337</v>
      </c>
      <c r="I28" s="149"/>
      <c r="J28"/>
      <c r="K28" s="144"/>
      <c r="L28" s="142"/>
      <c r="M28" s="142"/>
      <c r="N28" s="142"/>
      <c r="O28" s="142"/>
      <c r="P28" s="142"/>
      <c r="Q28" s="142"/>
      <c r="R28" s="128"/>
    </row>
    <row r="29" spans="1:18" s="2" customFormat="1" ht="24.95" customHeight="1" thickBot="1" x14ac:dyDescent="0.3">
      <c r="A29" s="1"/>
      <c r="B29" s="143">
        <v>42021</v>
      </c>
      <c r="C29" s="6">
        <v>0.33333333333333331</v>
      </c>
      <c r="D29" s="12">
        <v>0.4375</v>
      </c>
      <c r="E29" s="12">
        <v>0.4375</v>
      </c>
      <c r="F29" s="10">
        <v>0.5</v>
      </c>
      <c r="G29" s="8">
        <v>0.60416666666666663</v>
      </c>
      <c r="H29" s="14"/>
      <c r="I29" s="149"/>
      <c r="J29"/>
      <c r="K29" s="143">
        <v>42021</v>
      </c>
      <c r="L29" s="141">
        <f t="shared" ref="L29" si="14">MOD(C29-C28,1)</f>
        <v>0.58333333333333326</v>
      </c>
      <c r="M29" s="141">
        <f t="shared" ref="M29" si="15">MOD(D29-D26,1)</f>
        <v>0.625</v>
      </c>
      <c r="N29" s="141">
        <f t="shared" si="7"/>
        <v>0.625</v>
      </c>
      <c r="O29" s="141">
        <f t="shared" si="7"/>
        <v>0.58333333333333337</v>
      </c>
      <c r="P29" s="141">
        <f t="shared" si="7"/>
        <v>0.60416666666666663</v>
      </c>
      <c r="Q29" s="141">
        <f t="shared" si="7"/>
        <v>0.35416666666666663</v>
      </c>
      <c r="R29" s="128"/>
    </row>
    <row r="30" spans="1:18" s="2" customFormat="1" ht="24.95" customHeight="1" thickBot="1" x14ac:dyDescent="0.3">
      <c r="A30" s="1"/>
      <c r="B30" s="144"/>
      <c r="C30" s="7">
        <v>0.64583333333333337</v>
      </c>
      <c r="D30" s="13">
        <v>0.75</v>
      </c>
      <c r="E30" s="13">
        <v>0.75</v>
      </c>
      <c r="F30" s="11">
        <v>0.8125</v>
      </c>
      <c r="G30" s="9">
        <v>0.91666666666666663</v>
      </c>
      <c r="H30" s="15"/>
      <c r="I30" s="150"/>
      <c r="J30"/>
      <c r="K30" s="144"/>
      <c r="L30" s="142"/>
      <c r="M30" s="142"/>
      <c r="N30" s="142"/>
      <c r="O30" s="142"/>
      <c r="P30" s="142"/>
      <c r="Q30" s="142"/>
      <c r="R30" s="128"/>
    </row>
    <row r="31" spans="1:18" s="2" customFormat="1" ht="24.95" customHeight="1" x14ac:dyDescent="0.25">
      <c r="B31" s="143">
        <v>42022</v>
      </c>
      <c r="C31" s="146" t="s">
        <v>4</v>
      </c>
      <c r="D31" s="146" t="s">
        <v>5</v>
      </c>
      <c r="E31" s="146" t="s">
        <v>0</v>
      </c>
      <c r="F31" s="146" t="s">
        <v>1</v>
      </c>
      <c r="G31" s="146" t="s">
        <v>2</v>
      </c>
      <c r="H31" s="146" t="s">
        <v>3</v>
      </c>
      <c r="I31" s="148" t="s">
        <v>9</v>
      </c>
      <c r="J31"/>
      <c r="K31" s="143">
        <v>42022</v>
      </c>
      <c r="L31" s="146" t="s">
        <v>4</v>
      </c>
      <c r="M31" s="146" t="s">
        <v>5</v>
      </c>
      <c r="N31" s="146" t="s">
        <v>0</v>
      </c>
      <c r="O31" s="146" t="s">
        <v>1</v>
      </c>
      <c r="P31" s="146" t="s">
        <v>2</v>
      </c>
      <c r="Q31" s="146" t="s">
        <v>3</v>
      </c>
      <c r="R31" s="128"/>
    </row>
    <row r="32" spans="1:18" s="2" customFormat="1" ht="24.95" customHeight="1" thickBot="1" x14ac:dyDescent="0.3">
      <c r="B32" s="144"/>
      <c r="C32" s="147"/>
      <c r="D32" s="147"/>
      <c r="E32" s="147"/>
      <c r="F32" s="147"/>
      <c r="G32" s="147"/>
      <c r="H32" s="147"/>
      <c r="I32" s="149"/>
      <c r="J32"/>
      <c r="K32" s="144"/>
      <c r="L32" s="147"/>
      <c r="M32" s="147"/>
      <c r="N32" s="147"/>
      <c r="O32" s="147"/>
      <c r="P32" s="147"/>
      <c r="Q32" s="147"/>
      <c r="R32" s="128"/>
    </row>
    <row r="33" spans="1:18" s="2" customFormat="1" ht="24.95" customHeight="1" thickBot="1" x14ac:dyDescent="0.3">
      <c r="B33" s="143">
        <v>42023</v>
      </c>
      <c r="C33" s="14"/>
      <c r="D33" s="6">
        <v>0.33333333333333331</v>
      </c>
      <c r="E33" s="12">
        <v>0.4375</v>
      </c>
      <c r="F33" s="12">
        <v>0.4375</v>
      </c>
      <c r="G33" s="10">
        <v>0.5</v>
      </c>
      <c r="H33" s="8">
        <v>0.60416666666666663</v>
      </c>
      <c r="I33" s="149"/>
      <c r="J33"/>
      <c r="K33" s="143">
        <v>42023</v>
      </c>
      <c r="L33" s="141">
        <f>MOD(C33-C30,1)</f>
        <v>0.35416666666666663</v>
      </c>
      <c r="M33" s="141">
        <f t="shared" ref="M33:Q33" si="16">MOD(D33-D30,1)</f>
        <v>0.58333333333333326</v>
      </c>
      <c r="N33" s="141">
        <f t="shared" si="16"/>
        <v>0.6875</v>
      </c>
      <c r="O33" s="141">
        <f t="shared" si="16"/>
        <v>0.625</v>
      </c>
      <c r="P33" s="141">
        <f t="shared" si="16"/>
        <v>0.58333333333333337</v>
      </c>
      <c r="Q33" s="141">
        <f t="shared" si="16"/>
        <v>0.60416666666666663</v>
      </c>
      <c r="R33" s="128"/>
    </row>
    <row r="34" spans="1:18" s="2" customFormat="1" ht="24.95" customHeight="1" thickBot="1" x14ac:dyDescent="0.3">
      <c r="B34" s="144"/>
      <c r="C34" s="15"/>
      <c r="D34" s="7">
        <v>0.64583333333333337</v>
      </c>
      <c r="E34" s="13">
        <v>0.75</v>
      </c>
      <c r="F34" s="13">
        <v>0.75</v>
      </c>
      <c r="G34" s="11">
        <v>0.8125</v>
      </c>
      <c r="H34" s="9">
        <v>0.91666666666666663</v>
      </c>
      <c r="I34" s="149"/>
      <c r="J34"/>
      <c r="K34" s="144"/>
      <c r="L34" s="142"/>
      <c r="M34" s="142"/>
      <c r="N34" s="142"/>
      <c r="O34" s="142"/>
      <c r="P34" s="142"/>
      <c r="Q34" s="142"/>
      <c r="R34" s="128"/>
    </row>
    <row r="35" spans="1:18" s="2" customFormat="1" ht="24.95" customHeight="1" thickBot="1" x14ac:dyDescent="0.3">
      <c r="A35" s="1"/>
      <c r="B35" s="143">
        <v>42024</v>
      </c>
      <c r="C35" s="8">
        <v>0.60416666666666663</v>
      </c>
      <c r="D35" s="14"/>
      <c r="E35" s="6">
        <v>0.33333333333333331</v>
      </c>
      <c r="F35" s="12">
        <v>0.4375</v>
      </c>
      <c r="G35" s="12">
        <v>0.4375</v>
      </c>
      <c r="H35" s="10">
        <v>0.5</v>
      </c>
      <c r="I35" s="149"/>
      <c r="J35"/>
      <c r="K35" s="143">
        <v>42024</v>
      </c>
      <c r="L35" s="141">
        <f>MOD(C35-C34,1)</f>
        <v>0.60416666666666663</v>
      </c>
      <c r="M35" s="141">
        <f t="shared" ref="M35:Q43" si="17">MOD(D35-D34,1)</f>
        <v>0.35416666666666663</v>
      </c>
      <c r="N35" s="141">
        <f t="shared" si="17"/>
        <v>0.58333333333333326</v>
      </c>
      <c r="O35" s="141">
        <f t="shared" si="17"/>
        <v>0.6875</v>
      </c>
      <c r="P35" s="141">
        <f t="shared" si="17"/>
        <v>0.625</v>
      </c>
      <c r="Q35" s="141">
        <f t="shared" si="17"/>
        <v>0.58333333333333337</v>
      </c>
      <c r="R35" s="128"/>
    </row>
    <row r="36" spans="1:18" s="2" customFormat="1" ht="24.95" customHeight="1" thickBot="1" x14ac:dyDescent="0.3">
      <c r="A36" s="1"/>
      <c r="B36" s="144"/>
      <c r="C36" s="9">
        <v>0.91666666666666663</v>
      </c>
      <c r="D36" s="15"/>
      <c r="E36" s="7">
        <v>0.64583333333333337</v>
      </c>
      <c r="F36" s="13">
        <v>0.75</v>
      </c>
      <c r="G36" s="13">
        <v>0.75</v>
      </c>
      <c r="H36" s="11">
        <v>0.8125</v>
      </c>
      <c r="I36" s="149"/>
      <c r="J36"/>
      <c r="K36" s="144"/>
      <c r="L36" s="142"/>
      <c r="M36" s="142"/>
      <c r="N36" s="142"/>
      <c r="O36" s="142"/>
      <c r="P36" s="142"/>
      <c r="Q36" s="142"/>
      <c r="R36" s="128"/>
    </row>
    <row r="37" spans="1:18" s="2" customFormat="1" ht="24.95" customHeight="1" thickBot="1" x14ac:dyDescent="0.3">
      <c r="B37" s="143">
        <v>42025</v>
      </c>
      <c r="C37" s="10">
        <v>0.5</v>
      </c>
      <c r="D37" s="8">
        <v>0.60416666666666663</v>
      </c>
      <c r="E37" s="14"/>
      <c r="F37" s="6">
        <v>0.33333333333333331</v>
      </c>
      <c r="G37" s="12">
        <v>0.4375</v>
      </c>
      <c r="H37" s="12">
        <v>0.4375</v>
      </c>
      <c r="I37" s="149"/>
      <c r="J37"/>
      <c r="K37" s="143">
        <v>42025</v>
      </c>
      <c r="L37" s="141">
        <f t="shared" ref="L37" si="18">MOD(C37-C36,1)</f>
        <v>0.58333333333333337</v>
      </c>
      <c r="M37" s="141">
        <f t="shared" si="17"/>
        <v>0.60416666666666663</v>
      </c>
      <c r="N37" s="141">
        <f t="shared" si="17"/>
        <v>0.35416666666666663</v>
      </c>
      <c r="O37" s="141">
        <f t="shared" si="17"/>
        <v>0.58333333333333326</v>
      </c>
      <c r="P37" s="141">
        <f t="shared" si="17"/>
        <v>0.6875</v>
      </c>
      <c r="Q37" s="141">
        <f t="shared" si="17"/>
        <v>0.625</v>
      </c>
      <c r="R37" s="128"/>
    </row>
    <row r="38" spans="1:18" s="2" customFormat="1" ht="24.95" customHeight="1" thickBot="1" x14ac:dyDescent="0.3">
      <c r="B38" s="144"/>
      <c r="C38" s="11">
        <v>0.8125</v>
      </c>
      <c r="D38" s="9">
        <v>0.91666666666666663</v>
      </c>
      <c r="E38" s="15"/>
      <c r="F38" s="7">
        <v>0.64583333333333337</v>
      </c>
      <c r="G38" s="13">
        <v>0.75</v>
      </c>
      <c r="H38" s="13">
        <v>0.75</v>
      </c>
      <c r="I38" s="149"/>
      <c r="J38"/>
      <c r="K38" s="144"/>
      <c r="L38" s="142"/>
      <c r="M38" s="142"/>
      <c r="N38" s="142"/>
      <c r="O38" s="142"/>
      <c r="P38" s="142"/>
      <c r="Q38" s="142"/>
      <c r="R38" s="128"/>
    </row>
    <row r="39" spans="1:18" s="2" customFormat="1" ht="24.95" customHeight="1" thickBot="1" x14ac:dyDescent="0.3">
      <c r="B39" s="143">
        <v>42026</v>
      </c>
      <c r="C39" s="12">
        <v>0.4375</v>
      </c>
      <c r="D39" s="10">
        <v>0.5</v>
      </c>
      <c r="E39" s="8">
        <v>0.60416666666666663</v>
      </c>
      <c r="F39" s="14"/>
      <c r="G39" s="6">
        <v>0.33333333333333331</v>
      </c>
      <c r="H39" s="12">
        <v>0.4375</v>
      </c>
      <c r="I39" s="149"/>
      <c r="J39"/>
      <c r="K39" s="143">
        <v>42026</v>
      </c>
      <c r="L39" s="141">
        <f t="shared" ref="L39" si="19">MOD(C39-C38,1)</f>
        <v>0.625</v>
      </c>
      <c r="M39" s="141">
        <f t="shared" si="17"/>
        <v>0.58333333333333337</v>
      </c>
      <c r="N39" s="141">
        <f t="shared" si="17"/>
        <v>0.60416666666666663</v>
      </c>
      <c r="O39" s="141">
        <f>MOD(F39-F38,1)</f>
        <v>0.35416666666666663</v>
      </c>
      <c r="P39" s="141">
        <f t="shared" si="17"/>
        <v>0.58333333333333326</v>
      </c>
      <c r="Q39" s="141">
        <f t="shared" si="17"/>
        <v>0.6875</v>
      </c>
      <c r="R39" s="128"/>
    </row>
    <row r="40" spans="1:18" s="2" customFormat="1" ht="24.95" customHeight="1" thickBot="1" x14ac:dyDescent="0.3">
      <c r="B40" s="144"/>
      <c r="C40" s="13">
        <v>0.75</v>
      </c>
      <c r="D40" s="11">
        <v>0.8125</v>
      </c>
      <c r="E40" s="9">
        <v>0.91666666666666663</v>
      </c>
      <c r="F40" s="15"/>
      <c r="G40" s="7">
        <v>0.64583333333333337</v>
      </c>
      <c r="H40" s="13">
        <v>0.75</v>
      </c>
      <c r="I40" s="149"/>
      <c r="J40"/>
      <c r="K40" s="144"/>
      <c r="L40" s="142"/>
      <c r="M40" s="142"/>
      <c r="N40" s="142"/>
      <c r="O40" s="142"/>
      <c r="P40" s="142"/>
      <c r="Q40" s="142"/>
      <c r="R40" s="128"/>
    </row>
    <row r="41" spans="1:18" s="2" customFormat="1" ht="24.95" customHeight="1" thickBot="1" x14ac:dyDescent="0.3">
      <c r="A41" s="1"/>
      <c r="B41" s="143">
        <v>42027</v>
      </c>
      <c r="C41" s="12">
        <v>0.4375</v>
      </c>
      <c r="D41" s="12">
        <v>0.4375</v>
      </c>
      <c r="E41" s="10">
        <v>0.5</v>
      </c>
      <c r="F41" s="8">
        <v>0.60416666666666663</v>
      </c>
      <c r="G41" s="14"/>
      <c r="H41" s="6">
        <v>0.33333333333333331</v>
      </c>
      <c r="I41" s="149"/>
      <c r="J41"/>
      <c r="K41" s="143">
        <v>42027</v>
      </c>
      <c r="L41" s="141">
        <f t="shared" ref="L41" si="20">MOD(C41-C40,1)</f>
        <v>0.6875</v>
      </c>
      <c r="M41" s="141">
        <f t="shared" si="17"/>
        <v>0.625</v>
      </c>
      <c r="N41" s="141">
        <f t="shared" si="17"/>
        <v>0.58333333333333337</v>
      </c>
      <c r="O41" s="141">
        <f t="shared" si="17"/>
        <v>0.60416666666666663</v>
      </c>
      <c r="P41" s="141">
        <f>MOD(G41-G40,1)</f>
        <v>0.35416666666666663</v>
      </c>
      <c r="Q41" s="141">
        <f t="shared" si="17"/>
        <v>0.58333333333333326</v>
      </c>
      <c r="R41" s="128"/>
    </row>
    <row r="42" spans="1:18" s="2" customFormat="1" ht="24.95" customHeight="1" thickBot="1" x14ac:dyDescent="0.3">
      <c r="A42" s="1"/>
      <c r="B42" s="144"/>
      <c r="C42" s="13">
        <v>0.75</v>
      </c>
      <c r="D42" s="13">
        <v>0.75</v>
      </c>
      <c r="E42" s="11">
        <v>0.8125</v>
      </c>
      <c r="F42" s="9">
        <v>0.91666666666666663</v>
      </c>
      <c r="G42" s="15"/>
      <c r="H42" s="7">
        <v>0.64583333333333337</v>
      </c>
      <c r="I42" s="149"/>
      <c r="J42"/>
      <c r="K42" s="144"/>
      <c r="L42" s="142"/>
      <c r="M42" s="142"/>
      <c r="N42" s="142"/>
      <c r="O42" s="142"/>
      <c r="P42" s="142"/>
      <c r="Q42" s="142"/>
      <c r="R42" s="128"/>
    </row>
    <row r="43" spans="1:18" s="2" customFormat="1" ht="24.95" customHeight="1" thickBot="1" x14ac:dyDescent="0.3">
      <c r="A43" s="1"/>
      <c r="B43" s="143">
        <v>42028</v>
      </c>
      <c r="C43" s="6">
        <v>0.33333333333333331</v>
      </c>
      <c r="D43" s="12">
        <v>0.4375</v>
      </c>
      <c r="E43" s="12">
        <v>0.4375</v>
      </c>
      <c r="F43" s="10">
        <v>0.5</v>
      </c>
      <c r="G43" s="8">
        <v>0.60416666666666663</v>
      </c>
      <c r="H43" s="14"/>
      <c r="I43" s="149"/>
      <c r="J43"/>
      <c r="K43" s="143">
        <v>42028</v>
      </c>
      <c r="L43" s="141">
        <f t="shared" ref="L43" si="21">MOD(C43-C42,1)</f>
        <v>0.58333333333333326</v>
      </c>
      <c r="M43" s="141">
        <f t="shared" si="17"/>
        <v>0.6875</v>
      </c>
      <c r="N43" s="141">
        <f t="shared" si="17"/>
        <v>0.625</v>
      </c>
      <c r="O43" s="141">
        <f t="shared" si="17"/>
        <v>0.58333333333333337</v>
      </c>
      <c r="P43" s="141">
        <f t="shared" si="17"/>
        <v>0.60416666666666663</v>
      </c>
      <c r="Q43" s="141">
        <f t="shared" si="17"/>
        <v>0.35416666666666663</v>
      </c>
      <c r="R43" s="128"/>
    </row>
    <row r="44" spans="1:18" s="2" customFormat="1" ht="24.95" customHeight="1" thickBot="1" x14ac:dyDescent="0.3">
      <c r="A44" s="1"/>
      <c r="B44" s="144"/>
      <c r="C44" s="7">
        <v>0.64583333333333337</v>
      </c>
      <c r="D44" s="13">
        <v>0.75</v>
      </c>
      <c r="E44" s="13">
        <v>0.75</v>
      </c>
      <c r="F44" s="11">
        <v>0.8125</v>
      </c>
      <c r="G44" s="9">
        <v>0.91666666666666663</v>
      </c>
      <c r="H44" s="15"/>
      <c r="I44" s="150"/>
      <c r="J44"/>
      <c r="K44" s="144"/>
      <c r="L44" s="142"/>
      <c r="M44" s="142"/>
      <c r="N44" s="142"/>
      <c r="O44" s="142"/>
      <c r="P44" s="142"/>
      <c r="Q44" s="142"/>
      <c r="R44" s="128"/>
    </row>
    <row r="45" spans="1:18" s="2" customFormat="1" ht="24.95" customHeight="1" x14ac:dyDescent="0.25">
      <c r="B45" s="143">
        <v>42029</v>
      </c>
      <c r="C45" s="146" t="s">
        <v>3</v>
      </c>
      <c r="D45" s="146" t="s">
        <v>4</v>
      </c>
      <c r="E45" s="146" t="s">
        <v>5</v>
      </c>
      <c r="F45" s="146" t="s">
        <v>0</v>
      </c>
      <c r="G45" s="146" t="s">
        <v>1</v>
      </c>
      <c r="H45" s="146" t="s">
        <v>2</v>
      </c>
      <c r="I45" s="133" t="s">
        <v>10</v>
      </c>
      <c r="J45"/>
      <c r="K45" s="143">
        <v>42029</v>
      </c>
      <c r="L45" s="146" t="s">
        <v>3</v>
      </c>
      <c r="M45" s="146" t="s">
        <v>4</v>
      </c>
      <c r="N45" s="146" t="s">
        <v>5</v>
      </c>
      <c r="O45" s="146" t="s">
        <v>0</v>
      </c>
      <c r="P45" s="146" t="s">
        <v>1</v>
      </c>
      <c r="Q45" s="146" t="s">
        <v>2</v>
      </c>
      <c r="R45" s="128"/>
    </row>
    <row r="46" spans="1:18" s="2" customFormat="1" ht="24.95" customHeight="1" thickBot="1" x14ac:dyDescent="0.3">
      <c r="B46" s="144"/>
      <c r="C46" s="147"/>
      <c r="D46" s="147"/>
      <c r="E46" s="147"/>
      <c r="F46" s="147"/>
      <c r="G46" s="147"/>
      <c r="H46" s="147"/>
      <c r="I46" s="134"/>
      <c r="J46"/>
      <c r="K46" s="144"/>
      <c r="L46" s="147"/>
      <c r="M46" s="147"/>
      <c r="N46" s="147"/>
      <c r="O46" s="147"/>
      <c r="P46" s="147"/>
      <c r="Q46" s="147"/>
      <c r="R46" s="128"/>
    </row>
    <row r="47" spans="1:18" s="2" customFormat="1" ht="24.95" customHeight="1" thickBot="1" x14ac:dyDescent="0.3">
      <c r="B47" s="143">
        <v>42030</v>
      </c>
      <c r="C47" s="14"/>
      <c r="D47" s="6">
        <v>0.33333333333333331</v>
      </c>
      <c r="E47" s="12">
        <v>0.4375</v>
      </c>
      <c r="F47" s="12">
        <v>0.4375</v>
      </c>
      <c r="G47" s="10">
        <v>0.5</v>
      </c>
      <c r="H47" s="8">
        <v>0.60416666666666663</v>
      </c>
      <c r="I47" s="134"/>
      <c r="J47"/>
      <c r="K47" s="143">
        <v>42030</v>
      </c>
      <c r="L47" s="141">
        <f>MOD(C47-C44,1)</f>
        <v>0.35416666666666663</v>
      </c>
      <c r="M47" s="141">
        <f t="shared" ref="M47:Q47" si="22">MOD(D47-D44,1)</f>
        <v>0.58333333333333326</v>
      </c>
      <c r="N47" s="141">
        <f t="shared" si="22"/>
        <v>0.6875</v>
      </c>
      <c r="O47" s="141">
        <f t="shared" si="22"/>
        <v>0.625</v>
      </c>
      <c r="P47" s="141">
        <f t="shared" si="22"/>
        <v>0.58333333333333337</v>
      </c>
      <c r="Q47" s="141">
        <f t="shared" si="22"/>
        <v>0.60416666666666663</v>
      </c>
      <c r="R47" s="128"/>
    </row>
    <row r="48" spans="1:18" s="2" customFormat="1" ht="24.95" customHeight="1" thickBot="1" x14ac:dyDescent="0.3">
      <c r="B48" s="144"/>
      <c r="C48" s="15"/>
      <c r="D48" s="7">
        <v>0.64583333333333337</v>
      </c>
      <c r="E48" s="13">
        <v>0.75</v>
      </c>
      <c r="F48" s="13">
        <v>0.75</v>
      </c>
      <c r="G48" s="11">
        <v>0.8125</v>
      </c>
      <c r="H48" s="9">
        <v>0.91666666666666663</v>
      </c>
      <c r="I48" s="134"/>
      <c r="J48"/>
      <c r="K48" s="144"/>
      <c r="L48" s="142"/>
      <c r="M48" s="142"/>
      <c r="N48" s="142"/>
      <c r="O48" s="142"/>
      <c r="P48" s="142"/>
      <c r="Q48" s="142"/>
      <c r="R48" s="128"/>
    </row>
    <row r="49" spans="1:18" s="2" customFormat="1" ht="24.95" customHeight="1" thickBot="1" x14ac:dyDescent="0.3">
      <c r="A49" s="1"/>
      <c r="B49" s="143">
        <v>42031</v>
      </c>
      <c r="C49" s="8">
        <v>0.60416666666666663</v>
      </c>
      <c r="D49" s="14"/>
      <c r="E49" s="6">
        <v>0.33333333333333331</v>
      </c>
      <c r="F49" s="12">
        <v>0.4375</v>
      </c>
      <c r="G49" s="12">
        <v>0.4375</v>
      </c>
      <c r="H49" s="10">
        <v>0.5</v>
      </c>
      <c r="I49" s="134"/>
      <c r="J49"/>
      <c r="K49" s="143">
        <v>42031</v>
      </c>
      <c r="L49" s="141">
        <f>MOD(C49-C48,1)</f>
        <v>0.60416666666666663</v>
      </c>
      <c r="M49" s="141">
        <f t="shared" ref="M49:Q49" si="23">MOD(D49-D48,1)</f>
        <v>0.35416666666666663</v>
      </c>
      <c r="N49" s="141">
        <f t="shared" si="23"/>
        <v>0.58333333333333326</v>
      </c>
      <c r="O49" s="141">
        <f t="shared" si="23"/>
        <v>0.6875</v>
      </c>
      <c r="P49" s="141">
        <f t="shared" si="23"/>
        <v>0.625</v>
      </c>
      <c r="Q49" s="141">
        <f t="shared" si="23"/>
        <v>0.58333333333333337</v>
      </c>
      <c r="R49" s="128"/>
    </row>
    <row r="50" spans="1:18" s="2" customFormat="1" ht="24.95" customHeight="1" thickBot="1" x14ac:dyDescent="0.3">
      <c r="A50" s="1"/>
      <c r="B50" s="144"/>
      <c r="C50" s="9">
        <v>0.91666666666666663</v>
      </c>
      <c r="D50" s="15"/>
      <c r="E50" s="7">
        <v>0.64583333333333337</v>
      </c>
      <c r="F50" s="13">
        <v>0.75</v>
      </c>
      <c r="G50" s="13">
        <v>0.75</v>
      </c>
      <c r="H50" s="11">
        <v>0.8125</v>
      </c>
      <c r="I50" s="134"/>
      <c r="J50"/>
      <c r="K50" s="144"/>
      <c r="L50" s="142"/>
      <c r="M50" s="142"/>
      <c r="N50" s="142"/>
      <c r="O50" s="142"/>
      <c r="P50" s="142"/>
      <c r="Q50" s="142"/>
      <c r="R50" s="128"/>
    </row>
    <row r="51" spans="1:18" s="2" customFormat="1" ht="24.95" customHeight="1" thickBot="1" x14ac:dyDescent="0.3">
      <c r="B51" s="143">
        <v>42032</v>
      </c>
      <c r="C51" s="10">
        <v>0.5</v>
      </c>
      <c r="D51" s="8">
        <v>0.60416666666666663</v>
      </c>
      <c r="E51" s="14"/>
      <c r="F51" s="6">
        <v>0.33333333333333331</v>
      </c>
      <c r="G51" s="12">
        <v>0.4375</v>
      </c>
      <c r="H51" s="12">
        <v>0.4375</v>
      </c>
      <c r="I51" s="134"/>
      <c r="J51"/>
      <c r="K51" s="143">
        <v>42032</v>
      </c>
      <c r="L51" s="141">
        <f t="shared" ref="L51:Q51" si="24">MOD(C51-C50,1)</f>
        <v>0.58333333333333337</v>
      </c>
      <c r="M51" s="141">
        <f t="shared" si="24"/>
        <v>0.60416666666666663</v>
      </c>
      <c r="N51" s="141">
        <f t="shared" si="24"/>
        <v>0.35416666666666663</v>
      </c>
      <c r="O51" s="141">
        <f t="shared" si="24"/>
        <v>0.58333333333333326</v>
      </c>
      <c r="P51" s="141">
        <f t="shared" si="24"/>
        <v>0.6875</v>
      </c>
      <c r="Q51" s="141">
        <f t="shared" si="24"/>
        <v>0.625</v>
      </c>
      <c r="R51" s="128"/>
    </row>
    <row r="52" spans="1:18" s="2" customFormat="1" ht="24.95" customHeight="1" thickBot="1" x14ac:dyDescent="0.3">
      <c r="B52" s="144"/>
      <c r="C52" s="11">
        <v>0.8125</v>
      </c>
      <c r="D52" s="9">
        <v>0.91666666666666663</v>
      </c>
      <c r="E52" s="15"/>
      <c r="F52" s="7">
        <v>0.64583333333333337</v>
      </c>
      <c r="G52" s="13">
        <v>0.75</v>
      </c>
      <c r="H52" s="13">
        <v>0.75</v>
      </c>
      <c r="I52" s="134"/>
      <c r="J52"/>
      <c r="K52" s="144"/>
      <c r="L52" s="142"/>
      <c r="M52" s="142"/>
      <c r="N52" s="142"/>
      <c r="O52" s="142"/>
      <c r="P52" s="142"/>
      <c r="Q52" s="142"/>
      <c r="R52" s="128"/>
    </row>
    <row r="53" spans="1:18" s="2" customFormat="1" ht="24.95" customHeight="1" thickBot="1" x14ac:dyDescent="0.3">
      <c r="B53" s="143">
        <v>42033</v>
      </c>
      <c r="C53" s="12">
        <v>0.4375</v>
      </c>
      <c r="D53" s="10">
        <v>0.5</v>
      </c>
      <c r="E53" s="8">
        <v>0.60416666666666663</v>
      </c>
      <c r="F53" s="14"/>
      <c r="G53" s="6">
        <v>0.33333333333333331</v>
      </c>
      <c r="H53" s="12">
        <v>0.4375</v>
      </c>
      <c r="I53" s="134"/>
      <c r="J53"/>
      <c r="K53" s="143">
        <v>42033</v>
      </c>
      <c r="L53" s="141">
        <f t="shared" ref="L53:Q53" si="25">MOD(C53-C52,1)</f>
        <v>0.625</v>
      </c>
      <c r="M53" s="141">
        <f t="shared" si="25"/>
        <v>0.58333333333333337</v>
      </c>
      <c r="N53" s="141">
        <f t="shared" si="25"/>
        <v>0.60416666666666663</v>
      </c>
      <c r="O53" s="141">
        <f>MOD(F53-F52,1)</f>
        <v>0.35416666666666663</v>
      </c>
      <c r="P53" s="141">
        <f t="shared" si="25"/>
        <v>0.58333333333333326</v>
      </c>
      <c r="Q53" s="141">
        <f t="shared" si="25"/>
        <v>0.6875</v>
      </c>
      <c r="R53" s="128"/>
    </row>
    <row r="54" spans="1:18" s="2" customFormat="1" ht="24.95" customHeight="1" thickBot="1" x14ac:dyDescent="0.3">
      <c r="B54" s="144"/>
      <c r="C54" s="13">
        <v>0.75</v>
      </c>
      <c r="D54" s="11">
        <v>0.8125</v>
      </c>
      <c r="E54" s="9">
        <v>0.91666666666666663</v>
      </c>
      <c r="F54" s="15"/>
      <c r="G54" s="7">
        <v>0.64583333333333337</v>
      </c>
      <c r="H54" s="13">
        <v>0.75</v>
      </c>
      <c r="I54" s="134"/>
      <c r="J54"/>
      <c r="K54" s="144"/>
      <c r="L54" s="142"/>
      <c r="M54" s="142"/>
      <c r="N54" s="142"/>
      <c r="O54" s="142"/>
      <c r="P54" s="142"/>
      <c r="Q54" s="142"/>
      <c r="R54" s="128"/>
    </row>
    <row r="55" spans="1:18" s="2" customFormat="1" ht="24.95" customHeight="1" thickBot="1" x14ac:dyDescent="0.3">
      <c r="A55" s="1"/>
      <c r="B55" s="143">
        <v>42034</v>
      </c>
      <c r="C55" s="12">
        <v>0.4375</v>
      </c>
      <c r="D55" s="12">
        <v>0.4375</v>
      </c>
      <c r="E55" s="10">
        <v>0.5</v>
      </c>
      <c r="F55" s="8">
        <v>0.60416666666666663</v>
      </c>
      <c r="G55" s="14"/>
      <c r="H55" s="6">
        <v>0.33333333333333331</v>
      </c>
      <c r="I55" s="134"/>
      <c r="J55"/>
      <c r="K55" s="143">
        <v>42034</v>
      </c>
      <c r="L55" s="141">
        <f t="shared" ref="L55:Q55" si="26">MOD(C55-C54,1)</f>
        <v>0.6875</v>
      </c>
      <c r="M55" s="141">
        <f t="shared" si="26"/>
        <v>0.625</v>
      </c>
      <c r="N55" s="141">
        <f t="shared" si="26"/>
        <v>0.58333333333333337</v>
      </c>
      <c r="O55" s="141">
        <f t="shared" si="26"/>
        <v>0.60416666666666663</v>
      </c>
      <c r="P55" s="141">
        <f>MOD(G55-G54,1)</f>
        <v>0.35416666666666663</v>
      </c>
      <c r="Q55" s="141">
        <f t="shared" si="26"/>
        <v>0.58333333333333326</v>
      </c>
      <c r="R55" s="128"/>
    </row>
    <row r="56" spans="1:18" s="2" customFormat="1" ht="24.95" customHeight="1" thickBot="1" x14ac:dyDescent="0.3">
      <c r="A56" s="1"/>
      <c r="B56" s="144"/>
      <c r="C56" s="13">
        <v>0.75</v>
      </c>
      <c r="D56" s="13">
        <v>0.75</v>
      </c>
      <c r="E56" s="11">
        <v>0.8125</v>
      </c>
      <c r="F56" s="9">
        <v>0.91666666666666663</v>
      </c>
      <c r="G56" s="15"/>
      <c r="H56" s="7">
        <v>0.64583333333333337</v>
      </c>
      <c r="I56" s="134"/>
      <c r="J56"/>
      <c r="K56" s="144"/>
      <c r="L56" s="142"/>
      <c r="M56" s="142"/>
      <c r="N56" s="142"/>
      <c r="O56" s="142"/>
      <c r="P56" s="142"/>
      <c r="Q56" s="142"/>
      <c r="R56" s="128"/>
    </row>
    <row r="57" spans="1:18" s="2" customFormat="1" ht="24.95" customHeight="1" thickBot="1" x14ac:dyDescent="0.3">
      <c r="A57" s="1"/>
      <c r="B57" s="143">
        <v>42035</v>
      </c>
      <c r="C57" s="6">
        <v>0.33333333333333331</v>
      </c>
      <c r="D57" s="12">
        <v>0.4375</v>
      </c>
      <c r="E57" s="12">
        <v>0.4375</v>
      </c>
      <c r="F57" s="10">
        <v>0.5</v>
      </c>
      <c r="G57" s="8">
        <v>0.60416666666666663</v>
      </c>
      <c r="H57" s="14"/>
      <c r="I57" s="134"/>
      <c r="J57"/>
      <c r="K57" s="143">
        <v>42035</v>
      </c>
      <c r="L57" s="141">
        <f t="shared" ref="L57:O57" si="27">MOD(C57-C56,1)</f>
        <v>0.58333333333333326</v>
      </c>
      <c r="M57" s="141">
        <f t="shared" si="27"/>
        <v>0.6875</v>
      </c>
      <c r="N57" s="141">
        <f t="shared" si="27"/>
        <v>0.625</v>
      </c>
      <c r="O57" s="141">
        <f t="shared" si="27"/>
        <v>0.58333333333333337</v>
      </c>
      <c r="P57" s="141">
        <f>MOD(G57-G56,1)</f>
        <v>0.60416666666666663</v>
      </c>
      <c r="Q57" s="141">
        <f t="shared" ref="Q57" si="28">MOD(H57-H56,1)</f>
        <v>0.35416666666666663</v>
      </c>
      <c r="R57" s="128"/>
    </row>
    <row r="58" spans="1:18" s="2" customFormat="1" ht="24.95" customHeight="1" thickBot="1" x14ac:dyDescent="0.3">
      <c r="A58" s="1"/>
      <c r="B58" s="144"/>
      <c r="C58" s="7">
        <v>0.64583333333333337</v>
      </c>
      <c r="D58" s="13">
        <v>0.75</v>
      </c>
      <c r="E58" s="13">
        <v>0.75</v>
      </c>
      <c r="F58" s="11">
        <v>0.8125</v>
      </c>
      <c r="G58" s="9">
        <v>0.91666666666666663</v>
      </c>
      <c r="H58" s="15"/>
      <c r="I58" s="135"/>
      <c r="J58"/>
      <c r="K58" s="144"/>
      <c r="L58" s="142"/>
      <c r="M58" s="142"/>
      <c r="N58" s="142"/>
      <c r="O58" s="142"/>
      <c r="P58" s="142"/>
      <c r="Q58" s="142"/>
      <c r="R58" s="145"/>
    </row>
    <row r="59" spans="1:18" s="2" customFormat="1" ht="24.95" customHeight="1" thickBot="1" x14ac:dyDescent="0.3">
      <c r="A59" s="1"/>
      <c r="B59"/>
      <c r="C59"/>
      <c r="D59"/>
      <c r="E59"/>
      <c r="F59"/>
      <c r="G59"/>
      <c r="H59"/>
      <c r="I59"/>
      <c r="J59"/>
      <c r="K59" s="27"/>
      <c r="L59"/>
      <c r="M59"/>
      <c r="N59"/>
      <c r="O59"/>
      <c r="P59"/>
      <c r="Q59"/>
      <c r="R59"/>
    </row>
    <row r="60" spans="1:18" s="2" customFormat="1" ht="24.95" customHeight="1" thickBot="1" x14ac:dyDescent="0.3">
      <c r="A60" s="1"/>
      <c r="B60" s="49"/>
      <c r="C60" s="48" t="s">
        <v>18</v>
      </c>
      <c r="D60" s="48" t="s">
        <v>19</v>
      </c>
      <c r="E60" s="48" t="s">
        <v>20</v>
      </c>
      <c r="F60" s="48" t="s">
        <v>21</v>
      </c>
      <c r="G60" s="48" t="s">
        <v>22</v>
      </c>
      <c r="H60" s="48" t="s">
        <v>23</v>
      </c>
      <c r="I60" s="49"/>
      <c r="J60"/>
      <c r="K60" s="53"/>
      <c r="L60" s="54"/>
      <c r="M60" s="54"/>
      <c r="N60" s="54"/>
      <c r="O60" s="54"/>
      <c r="P60" s="54"/>
      <c r="Q60" s="54"/>
      <c r="R60" s="54"/>
    </row>
    <row r="61" spans="1:18" s="2" customFormat="1" ht="24.95" customHeight="1" thickBot="1" x14ac:dyDescent="0.3">
      <c r="A61" s="1"/>
      <c r="B61" s="137" t="s">
        <v>33</v>
      </c>
      <c r="C61" s="139">
        <f>(COUNTBLANK(C5:C16)+COUNTBLANK(C19:C30)+COUNTBLANK(C33:C44)+COUNTBLANK(C47:C58))/2</f>
        <v>4</v>
      </c>
      <c r="D61" s="139">
        <f t="shared" ref="D61:H61" si="29">(COUNTBLANK(D5:D16)+COUNTBLANK(D19:D30)+COUNTBLANK(D33:D44)+COUNTBLANK(D47:D58))/2</f>
        <v>4</v>
      </c>
      <c r="E61" s="139">
        <f t="shared" si="29"/>
        <v>4</v>
      </c>
      <c r="F61" s="139">
        <f t="shared" si="29"/>
        <v>4</v>
      </c>
      <c r="G61" s="139">
        <f t="shared" si="29"/>
        <v>4</v>
      </c>
      <c r="H61" s="139">
        <f t="shared" si="29"/>
        <v>4</v>
      </c>
      <c r="I61" s="50"/>
      <c r="J61"/>
      <c r="K61" s="27"/>
      <c r="L61"/>
      <c r="M61"/>
      <c r="N61"/>
      <c r="O61"/>
      <c r="P61"/>
      <c r="Q61"/>
      <c r="R61"/>
    </row>
    <row r="62" spans="1:18" s="2" customFormat="1" ht="24.95" customHeight="1" thickBot="1" x14ac:dyDescent="0.3">
      <c r="B62" s="138"/>
      <c r="C62" s="140"/>
      <c r="D62" s="140"/>
      <c r="E62" s="140"/>
      <c r="F62" s="140"/>
      <c r="G62" s="140"/>
      <c r="H62" s="140"/>
      <c r="I62" s="51"/>
      <c r="J62"/>
      <c r="K62" s="136"/>
      <c r="L62" s="126" t="s">
        <v>18</v>
      </c>
      <c r="M62" s="126" t="s">
        <v>19</v>
      </c>
      <c r="N62" s="126" t="s">
        <v>20</v>
      </c>
      <c r="O62" s="126" t="s">
        <v>21</v>
      </c>
      <c r="P62" s="126" t="s">
        <v>22</v>
      </c>
      <c r="Q62" s="126" t="s">
        <v>30</v>
      </c>
      <c r="R62" s="127"/>
    </row>
    <row r="63" spans="1:18" s="2" customFormat="1" ht="24.95" customHeight="1" thickBot="1" x14ac:dyDescent="0.3">
      <c r="B63"/>
      <c r="C63"/>
      <c r="D63"/>
      <c r="E63"/>
      <c r="F63"/>
      <c r="G63"/>
      <c r="H63"/>
      <c r="I63"/>
      <c r="J63"/>
      <c r="K63" s="136"/>
      <c r="L63" s="126"/>
      <c r="M63" s="126"/>
      <c r="N63" s="126"/>
      <c r="O63" s="126"/>
      <c r="P63" s="126"/>
      <c r="Q63" s="126"/>
      <c r="R63" s="128"/>
    </row>
    <row r="64" spans="1:18" s="2" customFormat="1" ht="50.1" customHeight="1" thickBot="1" x14ac:dyDescent="0.3">
      <c r="B64" s="129"/>
      <c r="C64" s="131" t="s">
        <v>0</v>
      </c>
      <c r="D64" s="131" t="s">
        <v>1</v>
      </c>
      <c r="E64" s="131" t="s">
        <v>2</v>
      </c>
      <c r="F64" s="131" t="s">
        <v>3</v>
      </c>
      <c r="G64" s="131" t="s">
        <v>4</v>
      </c>
      <c r="H64" s="131" t="s">
        <v>5</v>
      </c>
      <c r="I64" s="133" t="s">
        <v>17</v>
      </c>
      <c r="J64"/>
      <c r="K64" s="9" t="s">
        <v>24</v>
      </c>
      <c r="L64" s="40">
        <f>COUNTIF(C5:C58,"22:00")</f>
        <v>4</v>
      </c>
      <c r="M64" s="40">
        <f>COUNTIF(D5:D58,"22:00")</f>
        <v>4</v>
      </c>
      <c r="N64" s="40">
        <f t="shared" ref="N64:Q64" si="30">COUNTIF(E5:E58,"22:00")</f>
        <v>4</v>
      </c>
      <c r="O64" s="40">
        <f t="shared" si="30"/>
        <v>4</v>
      </c>
      <c r="P64" s="40">
        <f t="shared" si="30"/>
        <v>4</v>
      </c>
      <c r="Q64" s="40">
        <f t="shared" si="30"/>
        <v>4</v>
      </c>
      <c r="R64" s="45"/>
    </row>
    <row r="65" spans="1:68" s="2" customFormat="1" ht="50.1" customHeight="1" thickBot="1" x14ac:dyDescent="0.3">
      <c r="B65" s="130"/>
      <c r="C65" s="132"/>
      <c r="D65" s="132"/>
      <c r="E65" s="132"/>
      <c r="F65" s="132"/>
      <c r="G65" s="132"/>
      <c r="H65" s="132"/>
      <c r="I65" s="134"/>
      <c r="J65"/>
      <c r="K65" s="11" t="s">
        <v>26</v>
      </c>
      <c r="L65" s="40">
        <f>COUNTIF(C5:C58,"&gt;=20:00")-COUNTIF(C5:C58,"&gt;22:00")</f>
        <v>4</v>
      </c>
      <c r="M65" s="40">
        <f t="shared" ref="M65:Q65" si="31">COUNTIF(D5:D58,"&gt;=20:00")-COUNTIF(D5:D58,"&gt;22:00")</f>
        <v>4</v>
      </c>
      <c r="N65" s="40">
        <f t="shared" si="31"/>
        <v>4</v>
      </c>
      <c r="O65" s="40">
        <f t="shared" si="31"/>
        <v>4</v>
      </c>
      <c r="P65" s="40">
        <f t="shared" si="31"/>
        <v>4</v>
      </c>
      <c r="Q65" s="40">
        <f t="shared" si="31"/>
        <v>4</v>
      </c>
      <c r="R65" s="45"/>
      <c r="S65" s="39"/>
    </row>
    <row r="66" spans="1:68" s="2" customFormat="1" ht="50.1" customHeight="1" thickBot="1" x14ac:dyDescent="0.3">
      <c r="A66" s="1"/>
      <c r="B66" s="16" t="s">
        <v>12</v>
      </c>
      <c r="C66" s="17">
        <f t="shared" ref="C66:H66" si="32">(C6-C5)+(C8-C7)+(C10-C9)+(C12-C11)+(C14-C13)+(C16-C15)</f>
        <v>1.5625</v>
      </c>
      <c r="D66" s="17">
        <f t="shared" si="32"/>
        <v>1.5625</v>
      </c>
      <c r="E66" s="17">
        <f t="shared" si="32"/>
        <v>1.5625</v>
      </c>
      <c r="F66" s="17">
        <f t="shared" si="32"/>
        <v>1.5625</v>
      </c>
      <c r="G66" s="17">
        <f t="shared" si="32"/>
        <v>1.5625</v>
      </c>
      <c r="H66" s="28">
        <f t="shared" si="32"/>
        <v>1.5625</v>
      </c>
      <c r="I66" s="134"/>
      <c r="J66"/>
      <c r="K66" s="6" t="s">
        <v>25</v>
      </c>
      <c r="L66" s="41">
        <f>COUNTIF(C5:C58,"&gt;=7:00")-COUNTIF(C5:C58,"&gt;9:00")</f>
        <v>4</v>
      </c>
      <c r="M66" s="41">
        <f t="shared" ref="M66:Q66" si="33">COUNTIF(D5:D58,"&gt;=7:00")-COUNTIF(D5:D58,"&gt;9:00")</f>
        <v>4</v>
      </c>
      <c r="N66" s="41">
        <f t="shared" si="33"/>
        <v>4</v>
      </c>
      <c r="O66" s="41">
        <f t="shared" si="33"/>
        <v>4</v>
      </c>
      <c r="P66" s="41">
        <f t="shared" si="33"/>
        <v>4</v>
      </c>
      <c r="Q66" s="41">
        <f t="shared" si="33"/>
        <v>4</v>
      </c>
      <c r="R66" s="35"/>
    </row>
    <row r="67" spans="1:68" s="2" customFormat="1" ht="50.1" customHeight="1" thickBot="1" x14ac:dyDescent="0.3">
      <c r="A67" s="1"/>
      <c r="B67" s="16" t="s">
        <v>13</v>
      </c>
      <c r="C67" s="17">
        <f>(D20-D19)+(D22-D21)+(D24-D23)+(D26-D25)+(D28-D27)+(D30-D29)</f>
        <v>1.5625</v>
      </c>
      <c r="D67" s="17">
        <f>(E20-E19)+(E22-E21)+(E24-E23)+(E26-E25)+(E28-E27)+(E30-E29)</f>
        <v>1.5625</v>
      </c>
      <c r="E67" s="17">
        <f>(F20-F19)+(F22-F21)+(F24-F23)+(F26-F25)+(F28-F27)+(F30-F29)</f>
        <v>1.5625</v>
      </c>
      <c r="F67" s="17">
        <f>(G20-G19)+(G22-G21)+(G24-G23)+(G26-G25)+(G28-G27)+(G30-G29)</f>
        <v>1.5625</v>
      </c>
      <c r="G67" s="17">
        <f>(H20-H19)+(H22-H21)+(H24-H23)+(H26-H25)+(H28-H27)+(H30-H29)</f>
        <v>1.5625</v>
      </c>
      <c r="H67" s="28">
        <f>(C20-C19)+(C22-C21)+(C24-C23)+(C26-C25)+(C28-C27)+(C30-C29)</f>
        <v>1.5625</v>
      </c>
      <c r="I67" s="134"/>
      <c r="J67"/>
      <c r="K67" s="37" t="s">
        <v>32</v>
      </c>
      <c r="L67" s="41">
        <f>COUNTA(C5:C16,C19:C30,C33:C44,C47:C58)/2</f>
        <v>20</v>
      </c>
      <c r="M67" s="41">
        <f t="shared" ref="M67:Q67" si="34">COUNTA(D5:D16,D19:D30,D33:D44,D47:D58)/2</f>
        <v>20</v>
      </c>
      <c r="N67" s="41">
        <f t="shared" si="34"/>
        <v>20</v>
      </c>
      <c r="O67" s="41">
        <f t="shared" si="34"/>
        <v>20</v>
      </c>
      <c r="P67" s="41">
        <f t="shared" si="34"/>
        <v>20</v>
      </c>
      <c r="Q67" s="41">
        <f t="shared" si="34"/>
        <v>20</v>
      </c>
      <c r="R67" s="33" t="s">
        <v>31</v>
      </c>
    </row>
    <row r="68" spans="1:68" s="2" customFormat="1" ht="50.1" customHeight="1" thickBot="1" x14ac:dyDescent="0.3">
      <c r="A68" s="1"/>
      <c r="B68" s="16" t="s">
        <v>14</v>
      </c>
      <c r="C68" s="17">
        <f>(E34-E33)+(E36-E35)+(E38-E37)+(E40-E39)+(E42-E41)+(E44-E43)</f>
        <v>1.5625</v>
      </c>
      <c r="D68" s="17">
        <f>(F34-F33)+(F36-F35)+(F38-F37)+(F40-F39)+(F42-F41)+(F44-F43)</f>
        <v>1.5625</v>
      </c>
      <c r="E68" s="17">
        <f>(G34-G33)+(G36-G35)+(G38-G37)+(G40-G39)+(G42-G41)+(G44-G43)</f>
        <v>1.5625</v>
      </c>
      <c r="F68" s="17">
        <f>(H34-H33)+(H36-H35)+(H38-H37)+(H40-H39)+(H42-H41)+(H44-H43)</f>
        <v>1.5625</v>
      </c>
      <c r="G68" s="17">
        <f>(C34-C33)+(C36-C35)+(C38-C37)+(C40-C39)+(C42-C41)+(C44-C43)</f>
        <v>1.5625</v>
      </c>
      <c r="H68" s="28">
        <f>(D34-D33)+(D36-D35)+(D38-D37)+(D40-D39)+(D42-D41)+(D44-D43)</f>
        <v>1.5625</v>
      </c>
      <c r="I68" s="134"/>
      <c r="J68"/>
      <c r="K68" s="43" t="s">
        <v>27</v>
      </c>
      <c r="L68" s="38">
        <f>L64/L67</f>
        <v>0.2</v>
      </c>
      <c r="M68" s="38">
        <f t="shared" ref="M68:Q68" si="35">M64/M67</f>
        <v>0.2</v>
      </c>
      <c r="N68" s="38">
        <f t="shared" si="35"/>
        <v>0.2</v>
      </c>
      <c r="O68" s="38">
        <f t="shared" si="35"/>
        <v>0.2</v>
      </c>
      <c r="P68" s="38">
        <f t="shared" si="35"/>
        <v>0.2</v>
      </c>
      <c r="Q68" s="38">
        <f t="shared" si="35"/>
        <v>0.2</v>
      </c>
      <c r="R68" s="42">
        <f>AVERAGE(L68:Q68)</f>
        <v>0.19999999999999998</v>
      </c>
    </row>
    <row r="69" spans="1:68" s="2" customFormat="1" ht="50.1" customHeight="1" thickBot="1" x14ac:dyDescent="0.3">
      <c r="A69" s="1"/>
      <c r="B69" s="16" t="s">
        <v>15</v>
      </c>
      <c r="C69" s="18">
        <f>(F48-F47)+(F50-F49)+(F52-F51)+(F54-F53)+(F56-F55)+(F58-F57)</f>
        <v>1.5625</v>
      </c>
      <c r="D69" s="18">
        <f>(G48-G47)+(G50-G49)+(G52-G51)+(G54-G53)+(G56-G55)+(G58-G57)</f>
        <v>1.5625</v>
      </c>
      <c r="E69" s="18">
        <f>(H48-H47)+(H50-H49)+(H52-H51)+(H54-H53)+(H56-H55)+(H58-H57)</f>
        <v>1.5625</v>
      </c>
      <c r="F69" s="18">
        <f>(C48-C47)+(C50-C49)+(C52-C51)+(C54-C53)+(C56-C55)+(C58-C57)</f>
        <v>1.5625</v>
      </c>
      <c r="G69" s="18">
        <f>(D48-D47)+(D50-D49)+(D52-D51)+(D54-D53)+(D56-D55)+(D58-D57)</f>
        <v>1.5625</v>
      </c>
      <c r="H69" s="29">
        <f>(E48-E47)+(E50-E49)+(E52-E51)+(E54-E53)+(E56-E55)+(E58-E57)</f>
        <v>1.5625</v>
      </c>
      <c r="I69" s="134"/>
      <c r="J69"/>
      <c r="K69" s="43" t="s">
        <v>28</v>
      </c>
      <c r="L69" s="38">
        <f>L65/L67</f>
        <v>0.2</v>
      </c>
      <c r="M69" s="38">
        <f t="shared" ref="M69:Q69" si="36">M65/M67</f>
        <v>0.2</v>
      </c>
      <c r="N69" s="38">
        <f t="shared" si="36"/>
        <v>0.2</v>
      </c>
      <c r="O69" s="38">
        <f t="shared" si="36"/>
        <v>0.2</v>
      </c>
      <c r="P69" s="38">
        <f t="shared" si="36"/>
        <v>0.2</v>
      </c>
      <c r="Q69" s="38">
        <f t="shared" si="36"/>
        <v>0.2</v>
      </c>
      <c r="R69" s="42">
        <f t="shared" ref="R69:R70" si="37">AVERAGE(L69:Q69)</f>
        <v>0.19999999999999998</v>
      </c>
    </row>
    <row r="70" spans="1:68" s="2" customFormat="1" ht="50.1" customHeight="1" thickBot="1" x14ac:dyDescent="0.3">
      <c r="A70" s="1"/>
      <c r="B70" s="19" t="s">
        <v>11</v>
      </c>
      <c r="C70" s="20">
        <f>C66+C67+C68+C69</f>
        <v>6.25</v>
      </c>
      <c r="D70" s="20">
        <f t="shared" ref="D70:H70" si="38">D66+D67+D68+D69</f>
        <v>6.25</v>
      </c>
      <c r="E70" s="20">
        <f t="shared" si="38"/>
        <v>6.25</v>
      </c>
      <c r="F70" s="20">
        <f t="shared" si="38"/>
        <v>6.25</v>
      </c>
      <c r="G70" s="20">
        <f t="shared" si="38"/>
        <v>6.25</v>
      </c>
      <c r="H70" s="30">
        <f t="shared" si="38"/>
        <v>6.25</v>
      </c>
      <c r="I70" s="135"/>
      <c r="J70"/>
      <c r="K70" s="43" t="s">
        <v>29</v>
      </c>
      <c r="L70" s="38">
        <f>L66/L67</f>
        <v>0.2</v>
      </c>
      <c r="M70" s="38">
        <f t="shared" ref="M70:Q70" si="39">M66/M67</f>
        <v>0.2</v>
      </c>
      <c r="N70" s="38">
        <f t="shared" si="39"/>
        <v>0.2</v>
      </c>
      <c r="O70" s="38">
        <f>O66/O67</f>
        <v>0.2</v>
      </c>
      <c r="P70" s="38">
        <f t="shared" si="39"/>
        <v>0.2</v>
      </c>
      <c r="Q70" s="38">
        <f t="shared" si="39"/>
        <v>0.2</v>
      </c>
      <c r="R70" s="42">
        <f t="shared" si="37"/>
        <v>0.19999999999999998</v>
      </c>
    </row>
    <row r="71" spans="1:68" s="2" customFormat="1" ht="50.1" customHeight="1" x14ac:dyDescent="0.25">
      <c r="A71" s="1"/>
      <c r="B71"/>
      <c r="C71"/>
      <c r="D71"/>
      <c r="E71"/>
      <c r="F71"/>
      <c r="G71"/>
      <c r="H71"/>
      <c r="I71" s="31"/>
      <c r="J71"/>
      <c r="K71" s="32"/>
      <c r="L71" s="32"/>
      <c r="M71" s="32"/>
      <c r="N71" s="32"/>
      <c r="O71" s="32"/>
      <c r="P71" s="32"/>
      <c r="Q71" s="32"/>
    </row>
    <row r="72" spans="1:68" s="2" customFormat="1" ht="50.1" customHeight="1" x14ac:dyDescent="0.25">
      <c r="A72" s="1"/>
      <c r="B72" s="1"/>
      <c r="C72" s="1"/>
      <c r="D72" s="36"/>
      <c r="E72" s="1"/>
      <c r="F72" s="1"/>
      <c r="G72" s="1"/>
      <c r="H72" s="1"/>
      <c r="I72" s="1"/>
      <c r="J72"/>
      <c r="K72"/>
      <c r="L72"/>
      <c r="M72"/>
      <c r="N72"/>
      <c r="O72"/>
      <c r="P72"/>
      <c r="Q72"/>
      <c r="R72"/>
    </row>
    <row r="73" spans="1:68" ht="50.1" customHeight="1" x14ac:dyDescent="0.25">
      <c r="K73"/>
      <c r="L73"/>
      <c r="M73"/>
      <c r="N73"/>
      <c r="O73"/>
      <c r="P73"/>
      <c r="Q73"/>
      <c r="R73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</row>
    <row r="74" spans="1:68" ht="50.1" customHeight="1" x14ac:dyDescent="0.25">
      <c r="K74"/>
      <c r="L74"/>
      <c r="M74"/>
      <c r="N74"/>
      <c r="O74"/>
      <c r="P74"/>
      <c r="Q74"/>
      <c r="R74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</row>
    <row r="75" spans="1:68" ht="50.1" customHeight="1" x14ac:dyDescent="0.25">
      <c r="K75"/>
      <c r="L75"/>
      <c r="M75"/>
      <c r="N75"/>
      <c r="O75"/>
      <c r="P75"/>
      <c r="Q75"/>
      <c r="R75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</row>
    <row r="76" spans="1:68" ht="50.1" customHeight="1" x14ac:dyDescent="0.25">
      <c r="K76"/>
      <c r="L76"/>
      <c r="M76"/>
      <c r="N76"/>
      <c r="O76" s="46"/>
      <c r="P76"/>
      <c r="Q76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 ht="50.1" customHeight="1" x14ac:dyDescent="0.25">
      <c r="K77"/>
      <c r="L77"/>
      <c r="M77" s="46"/>
      <c r="N77" s="46"/>
      <c r="O77" s="46"/>
      <c r="P77"/>
      <c r="Q77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 ht="50.1" customHeight="1" x14ac:dyDescent="0.25">
      <c r="K78" s="2"/>
      <c r="L78" s="2"/>
      <c r="M78" s="47"/>
      <c r="N78" s="47"/>
      <c r="O78" s="47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 ht="50.1" customHeight="1" x14ac:dyDescent="0.25"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 ht="50.1" customHeight="1" x14ac:dyDescent="0.25"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1:68" ht="50.1" customHeight="1" x14ac:dyDescent="0.25"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1:68" ht="50.1" customHeight="1" x14ac:dyDescent="0.25"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1:68" ht="50.1" customHeight="1" x14ac:dyDescent="0.25"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1:68" ht="50.1" customHeight="1" x14ac:dyDescent="0.25"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1:68" ht="50.1" customHeight="1" x14ac:dyDescent="0.25"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1:68" ht="50.1" customHeight="1" x14ac:dyDescent="0.25"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1:68" ht="50.1" customHeight="1" x14ac:dyDescent="0.25"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1:68" ht="50.1" customHeight="1" x14ac:dyDescent="0.25"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1:68" ht="50.1" customHeight="1" x14ac:dyDescent="0.25"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1:68" ht="50.1" customHeight="1" x14ac:dyDescent="0.25"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1:68" ht="50.1" customHeight="1" x14ac:dyDescent="0.25"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1:68" ht="50.1" customHeight="1" x14ac:dyDescent="0.25"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1:68" ht="50.1" customHeight="1" x14ac:dyDescent="0.25"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1:68" ht="50.1" customHeight="1" x14ac:dyDescent="0.25"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1:68" ht="50.1" customHeight="1" x14ac:dyDescent="0.25"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1:68" ht="50.1" customHeight="1" x14ac:dyDescent="0.25"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1:68" ht="50.1" customHeight="1" x14ac:dyDescent="0.25"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1:68" ht="50.1" customHeight="1" x14ac:dyDescent="0.25"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1:68" ht="50.1" customHeight="1" x14ac:dyDescent="0.25"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1:68" ht="50.1" customHeight="1" x14ac:dyDescent="0.25"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1:68" ht="50.1" customHeight="1" x14ac:dyDescent="0.25"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1:68" ht="50.1" customHeight="1" x14ac:dyDescent="0.25"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1:68" ht="50.1" customHeight="1" x14ac:dyDescent="0.25"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1:68" ht="50.1" customHeight="1" x14ac:dyDescent="0.25"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1:68" ht="50.1" customHeight="1" x14ac:dyDescent="0.25"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1:68" ht="50.1" customHeight="1" x14ac:dyDescent="0.25"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1:68" ht="50.1" customHeight="1" x14ac:dyDescent="0.25"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1:68" ht="50.1" customHeight="1" x14ac:dyDescent="0.25"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1:68" ht="50.1" customHeight="1" x14ac:dyDescent="0.25"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1:68" ht="50.1" customHeight="1" x14ac:dyDescent="0.25"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1:68" ht="50.1" customHeight="1" x14ac:dyDescent="0.25"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1:68" ht="50.1" customHeight="1" x14ac:dyDescent="0.25"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1:68" ht="50.1" customHeight="1" x14ac:dyDescent="0.25"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1:68" ht="50.1" customHeight="1" x14ac:dyDescent="0.25"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1:68" ht="50.1" customHeight="1" x14ac:dyDescent="0.25"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1:68" ht="50.1" customHeight="1" x14ac:dyDescent="0.25"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1:68" ht="50.1" customHeight="1" x14ac:dyDescent="0.25"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1:68" ht="50.1" customHeight="1" x14ac:dyDescent="0.25"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1:68" ht="50.1" customHeight="1" x14ac:dyDescent="0.25"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1:68" ht="50.1" customHeight="1" x14ac:dyDescent="0.25"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1:68" ht="50.1" customHeight="1" x14ac:dyDescent="0.25"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1:68" ht="50.1" customHeight="1" x14ac:dyDescent="0.25"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1:68" ht="50.1" customHeight="1" x14ac:dyDescent="0.25"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1:68" ht="50.1" customHeight="1" x14ac:dyDescent="0.25"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1:68" ht="50.1" customHeight="1" x14ac:dyDescent="0.25"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1:68" ht="50.1" customHeight="1" x14ac:dyDescent="0.25"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1:68" ht="50.1" customHeight="1" x14ac:dyDescent="0.25"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1:68" ht="50.1" customHeight="1" x14ac:dyDescent="0.25"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1:68" ht="50.1" customHeight="1" x14ac:dyDescent="0.25"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1:68" ht="50.1" customHeight="1" x14ac:dyDescent="0.25"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1:68" ht="50.1" customHeight="1" x14ac:dyDescent="0.25"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1:68" ht="50.1" customHeight="1" x14ac:dyDescent="0.25"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1:68" ht="50.1" customHeight="1" x14ac:dyDescent="0.25"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1:68" ht="50.1" customHeight="1" x14ac:dyDescent="0.25"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1:68" ht="50.1" customHeight="1" x14ac:dyDescent="0.25"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1:68" ht="50.1" customHeight="1" x14ac:dyDescent="0.25"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1:68" ht="50.1" customHeight="1" x14ac:dyDescent="0.25"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1:68" ht="50.1" customHeight="1" x14ac:dyDescent="0.25"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1:68" ht="50.1" customHeight="1" x14ac:dyDescent="0.25"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1:68" ht="50.1" customHeight="1" x14ac:dyDescent="0.25"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1:68" ht="50.1" customHeight="1" x14ac:dyDescent="0.25"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1:68" ht="50.1" customHeight="1" x14ac:dyDescent="0.25"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1:68" ht="50.1" customHeight="1" x14ac:dyDescent="0.25"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1:68" ht="50.1" customHeight="1" x14ac:dyDescent="0.25"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1:68" ht="50.1" customHeight="1" x14ac:dyDescent="0.25"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1:68" ht="50.1" customHeight="1" x14ac:dyDescent="0.25"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1:68" ht="50.1" customHeight="1" x14ac:dyDescent="0.25"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1:68" ht="50.1" customHeight="1" x14ac:dyDescent="0.25"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1:68" ht="50.1" customHeight="1" x14ac:dyDescent="0.25"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1:68" ht="50.1" customHeight="1" x14ac:dyDescent="0.25"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1:68" ht="50.1" customHeight="1" x14ac:dyDescent="0.25"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1:68" ht="50.1" customHeight="1" x14ac:dyDescent="0.25"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1:68" ht="50.1" customHeight="1" x14ac:dyDescent="0.25"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1:68" ht="50.1" customHeight="1" x14ac:dyDescent="0.25"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1:68" ht="50.1" customHeight="1" x14ac:dyDescent="0.25"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1:68" ht="50.1" customHeight="1" x14ac:dyDescent="0.25"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1:68" ht="50.1" customHeight="1" x14ac:dyDescent="0.25"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1:68" ht="50.1" customHeight="1" x14ac:dyDescent="0.25"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1:68" ht="50.1" customHeight="1" x14ac:dyDescent="0.25"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1:68" ht="50.1" customHeight="1" x14ac:dyDescent="0.25"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1:18" x14ac:dyDescent="0.25">
      <c r="K161" s="2"/>
      <c r="L161" s="2"/>
      <c r="M161" s="2"/>
      <c r="N161" s="2"/>
      <c r="O161" s="2"/>
      <c r="P161" s="2"/>
      <c r="Q161" s="2"/>
      <c r="R161" s="2"/>
    </row>
  </sheetData>
  <mergeCells count="290">
    <mergeCell ref="B2:I2"/>
    <mergeCell ref="K2:Q2"/>
    <mergeCell ref="I4:I16"/>
    <mergeCell ref="B5:B6"/>
    <mergeCell ref="K5:K6"/>
    <mergeCell ref="L5:L6"/>
    <mergeCell ref="M5:M6"/>
    <mergeCell ref="N5:N6"/>
    <mergeCell ref="O5:O6"/>
    <mergeCell ref="P5:P6"/>
    <mergeCell ref="Q5:Q6"/>
    <mergeCell ref="B9:B10"/>
    <mergeCell ref="K9:K10"/>
    <mergeCell ref="L9:L10"/>
    <mergeCell ref="M9:M10"/>
    <mergeCell ref="N9:N10"/>
    <mergeCell ref="O9:O10"/>
    <mergeCell ref="P9:P10"/>
    <mergeCell ref="Q9:Q10"/>
    <mergeCell ref="B15:B16"/>
    <mergeCell ref="K15:K16"/>
    <mergeCell ref="L15:L16"/>
    <mergeCell ref="M15:M16"/>
    <mergeCell ref="N15:N16"/>
    <mergeCell ref="R5:R6"/>
    <mergeCell ref="B7:B8"/>
    <mergeCell ref="K7:K8"/>
    <mergeCell ref="L7:L8"/>
    <mergeCell ref="M7:M8"/>
    <mergeCell ref="N7:N8"/>
    <mergeCell ref="O7:O8"/>
    <mergeCell ref="P7:P8"/>
    <mergeCell ref="Q7:Q8"/>
    <mergeCell ref="R7:R8"/>
    <mergeCell ref="R9:R10"/>
    <mergeCell ref="P11:P12"/>
    <mergeCell ref="Q11:Q12"/>
    <mergeCell ref="R11:R12"/>
    <mergeCell ref="B13:B14"/>
    <mergeCell ref="K13:K14"/>
    <mergeCell ref="L13:L14"/>
    <mergeCell ref="M13:M14"/>
    <mergeCell ref="N13:N14"/>
    <mergeCell ref="O13:O14"/>
    <mergeCell ref="P13:P14"/>
    <mergeCell ref="B11:B12"/>
    <mergeCell ref="K11:K12"/>
    <mergeCell ref="L11:L12"/>
    <mergeCell ref="M11:M12"/>
    <mergeCell ref="N11:N12"/>
    <mergeCell ref="O11:O12"/>
    <mergeCell ref="Q13:Q14"/>
    <mergeCell ref="R13:R14"/>
    <mergeCell ref="O15:O16"/>
    <mergeCell ref="P15:P16"/>
    <mergeCell ref="Q15:Q16"/>
    <mergeCell ref="R15:R16"/>
    <mergeCell ref="B17:B18"/>
    <mergeCell ref="C17:C18"/>
    <mergeCell ref="D17:D18"/>
    <mergeCell ref="E17:E18"/>
    <mergeCell ref="F17:F18"/>
    <mergeCell ref="G17:G18"/>
    <mergeCell ref="H17:H18"/>
    <mergeCell ref="I17:I30"/>
    <mergeCell ref="K17:K18"/>
    <mergeCell ref="R17:R18"/>
    <mergeCell ref="B19:B20"/>
    <mergeCell ref="K19:K20"/>
    <mergeCell ref="L19:L20"/>
    <mergeCell ref="M19:M20"/>
    <mergeCell ref="N19:N20"/>
    <mergeCell ref="O19:O20"/>
    <mergeCell ref="P19:P20"/>
    <mergeCell ref="Q19:Q20"/>
    <mergeCell ref="R19:R20"/>
    <mergeCell ref="L17:L18"/>
    <mergeCell ref="M17:M18"/>
    <mergeCell ref="N17:N18"/>
    <mergeCell ref="O17:O18"/>
    <mergeCell ref="P17:P18"/>
    <mergeCell ref="Q17:Q18"/>
    <mergeCell ref="P21:P22"/>
    <mergeCell ref="Q21:Q22"/>
    <mergeCell ref="R21:R22"/>
    <mergeCell ref="B23:B24"/>
    <mergeCell ref="K23:K24"/>
    <mergeCell ref="L23:L24"/>
    <mergeCell ref="M23:M24"/>
    <mergeCell ref="N23:N24"/>
    <mergeCell ref="O23:O24"/>
    <mergeCell ref="P23:P24"/>
    <mergeCell ref="B21:B22"/>
    <mergeCell ref="K21:K22"/>
    <mergeCell ref="L21:L22"/>
    <mergeCell ref="M21:M22"/>
    <mergeCell ref="N21:N22"/>
    <mergeCell ref="O21:O22"/>
    <mergeCell ref="Q23:Q24"/>
    <mergeCell ref="R23:R24"/>
    <mergeCell ref="B25:B26"/>
    <mergeCell ref="K25:K26"/>
    <mergeCell ref="L25:L26"/>
    <mergeCell ref="M25:M26"/>
    <mergeCell ref="N25:N26"/>
    <mergeCell ref="O25:O26"/>
    <mergeCell ref="P25:P26"/>
    <mergeCell ref="Q25:Q26"/>
    <mergeCell ref="R25:R26"/>
    <mergeCell ref="B27:B28"/>
    <mergeCell ref="K27:K28"/>
    <mergeCell ref="L27:L28"/>
    <mergeCell ref="M27:M28"/>
    <mergeCell ref="N27:N28"/>
    <mergeCell ref="O27:O28"/>
    <mergeCell ref="P27:P28"/>
    <mergeCell ref="Q27:Q28"/>
    <mergeCell ref="R27:R28"/>
    <mergeCell ref="R29:R30"/>
    <mergeCell ref="B31:B32"/>
    <mergeCell ref="C31:C32"/>
    <mergeCell ref="D31:D32"/>
    <mergeCell ref="E31:E32"/>
    <mergeCell ref="F31:F32"/>
    <mergeCell ref="G31:G32"/>
    <mergeCell ref="H31:H32"/>
    <mergeCell ref="B29:B30"/>
    <mergeCell ref="K29:K30"/>
    <mergeCell ref="L29:L30"/>
    <mergeCell ref="M29:M30"/>
    <mergeCell ref="N29:N30"/>
    <mergeCell ref="O29:O30"/>
    <mergeCell ref="P31:P32"/>
    <mergeCell ref="Q31:Q32"/>
    <mergeCell ref="R31:R32"/>
    <mergeCell ref="O37:O38"/>
    <mergeCell ref="P37:P38"/>
    <mergeCell ref="B43:B44"/>
    <mergeCell ref="K43:K44"/>
    <mergeCell ref="L43:L44"/>
    <mergeCell ref="M43:M44"/>
    <mergeCell ref="P29:P30"/>
    <mergeCell ref="Q29:Q30"/>
    <mergeCell ref="Q33:Q34"/>
    <mergeCell ref="R33:R34"/>
    <mergeCell ref="B35:B36"/>
    <mergeCell ref="K35:K36"/>
    <mergeCell ref="L35:L36"/>
    <mergeCell ref="M35:M36"/>
    <mergeCell ref="N35:N36"/>
    <mergeCell ref="O35:O36"/>
    <mergeCell ref="P35:P36"/>
    <mergeCell ref="Q35:Q36"/>
    <mergeCell ref="R35:R36"/>
    <mergeCell ref="B33:B34"/>
    <mergeCell ref="K33:K34"/>
    <mergeCell ref="L33:L34"/>
    <mergeCell ref="M33:M34"/>
    <mergeCell ref="N33:N34"/>
    <mergeCell ref="O33:O34"/>
    <mergeCell ref="P33:P34"/>
    <mergeCell ref="I31:I44"/>
    <mergeCell ref="K31:K32"/>
    <mergeCell ref="L31:L32"/>
    <mergeCell ref="M31:M32"/>
    <mergeCell ref="N31:N32"/>
    <mergeCell ref="O31:O32"/>
    <mergeCell ref="Q37:Q38"/>
    <mergeCell ref="R37:R38"/>
    <mergeCell ref="P39:P40"/>
    <mergeCell ref="Q39:Q40"/>
    <mergeCell ref="R39:R40"/>
    <mergeCell ref="B41:B42"/>
    <mergeCell ref="K41:K42"/>
    <mergeCell ref="L41:L42"/>
    <mergeCell ref="M41:M42"/>
    <mergeCell ref="N41:N42"/>
    <mergeCell ref="O41:O42"/>
    <mergeCell ref="P41:P42"/>
    <mergeCell ref="B39:B40"/>
    <mergeCell ref="K39:K40"/>
    <mergeCell ref="L39:L40"/>
    <mergeCell ref="M39:M40"/>
    <mergeCell ref="N39:N40"/>
    <mergeCell ref="O39:O40"/>
    <mergeCell ref="Q41:Q42"/>
    <mergeCell ref="R41:R42"/>
    <mergeCell ref="B37:B38"/>
    <mergeCell ref="K37:K38"/>
    <mergeCell ref="L37:L38"/>
    <mergeCell ref="M37:M38"/>
    <mergeCell ref="N37:N38"/>
    <mergeCell ref="P45:P46"/>
    <mergeCell ref="Q45:Q46"/>
    <mergeCell ref="P49:P50"/>
    <mergeCell ref="Q49:Q50"/>
    <mergeCell ref="R49:R50"/>
    <mergeCell ref="N43:N44"/>
    <mergeCell ref="O43:O44"/>
    <mergeCell ref="P43:P44"/>
    <mergeCell ref="Q43:Q44"/>
    <mergeCell ref="R43:R44"/>
    <mergeCell ref="R45:R46"/>
    <mergeCell ref="N47:N48"/>
    <mergeCell ref="O47:O48"/>
    <mergeCell ref="P47:P48"/>
    <mergeCell ref="Q47:Q48"/>
    <mergeCell ref="R47:R48"/>
    <mergeCell ref="L45:L46"/>
    <mergeCell ref="M45:M46"/>
    <mergeCell ref="N45:N46"/>
    <mergeCell ref="O45:O46"/>
    <mergeCell ref="B45:B46"/>
    <mergeCell ref="C45:C46"/>
    <mergeCell ref="D45:D46"/>
    <mergeCell ref="E45:E46"/>
    <mergeCell ref="F45:F46"/>
    <mergeCell ref="G45:G46"/>
    <mergeCell ref="H45:H46"/>
    <mergeCell ref="I45:I58"/>
    <mergeCell ref="K45:K46"/>
    <mergeCell ref="B47:B48"/>
    <mergeCell ref="K47:K48"/>
    <mergeCell ref="L47:L48"/>
    <mergeCell ref="M47:M48"/>
    <mergeCell ref="B55:B56"/>
    <mergeCell ref="B51:B52"/>
    <mergeCell ref="K51:K52"/>
    <mergeCell ref="L51:L52"/>
    <mergeCell ref="M51:M52"/>
    <mergeCell ref="N51:N52"/>
    <mergeCell ref="O51:O52"/>
    <mergeCell ref="B49:B50"/>
    <mergeCell ref="K49:K50"/>
    <mergeCell ref="L49:L50"/>
    <mergeCell ref="M49:M50"/>
    <mergeCell ref="N49:N50"/>
    <mergeCell ref="O49:O50"/>
    <mergeCell ref="B53:B54"/>
    <mergeCell ref="K53:K54"/>
    <mergeCell ref="L53:L54"/>
    <mergeCell ref="M53:M54"/>
    <mergeCell ref="N53:N54"/>
    <mergeCell ref="O53:O54"/>
    <mergeCell ref="Q51:Q52"/>
    <mergeCell ref="R51:R52"/>
    <mergeCell ref="B57:B58"/>
    <mergeCell ref="K57:K58"/>
    <mergeCell ref="K55:K56"/>
    <mergeCell ref="L55:L56"/>
    <mergeCell ref="M55:M56"/>
    <mergeCell ref="N55:N56"/>
    <mergeCell ref="O55:O56"/>
    <mergeCell ref="P55:P56"/>
    <mergeCell ref="Q55:Q56"/>
    <mergeCell ref="Q53:Q54"/>
    <mergeCell ref="R53:R54"/>
    <mergeCell ref="R55:R56"/>
    <mergeCell ref="P57:P58"/>
    <mergeCell ref="Q57:Q58"/>
    <mergeCell ref="R57:R58"/>
    <mergeCell ref="L57:L58"/>
    <mergeCell ref="M57:M58"/>
    <mergeCell ref="N57:N58"/>
    <mergeCell ref="O57:O58"/>
    <mergeCell ref="P51:P52"/>
    <mergeCell ref="P53:P54"/>
    <mergeCell ref="Q62:Q63"/>
    <mergeCell ref="R62:R63"/>
    <mergeCell ref="L62:L63"/>
    <mergeCell ref="M62:M63"/>
    <mergeCell ref="N62:N63"/>
    <mergeCell ref="O62:O63"/>
    <mergeCell ref="P62:P63"/>
    <mergeCell ref="B64:B65"/>
    <mergeCell ref="C64:C65"/>
    <mergeCell ref="D64:D65"/>
    <mergeCell ref="E64:E65"/>
    <mergeCell ref="F64:F65"/>
    <mergeCell ref="G64:G65"/>
    <mergeCell ref="H64:H65"/>
    <mergeCell ref="I64:I70"/>
    <mergeCell ref="K62:K63"/>
    <mergeCell ref="B61:B62"/>
    <mergeCell ref="C61:C62"/>
    <mergeCell ref="D61:D62"/>
    <mergeCell ref="E61:E62"/>
    <mergeCell ref="F61:F62"/>
    <mergeCell ref="G61:G62"/>
    <mergeCell ref="H61:H62"/>
  </mergeCells>
  <conditionalFormatting sqref="L7:Q16">
    <cfRule type="cellIs" dxfId="81" priority="43" operator="lessThan">
      <formula>0.5</formula>
    </cfRule>
    <cfRule type="cellIs" dxfId="80" priority="44" operator="equal">
      <formula>0.5</formula>
    </cfRule>
    <cfRule type="cellIs" dxfId="79" priority="45" operator="greaterThan">
      <formula>0.5</formula>
    </cfRule>
  </conditionalFormatting>
  <conditionalFormatting sqref="L11:L12">
    <cfRule type="cellIs" dxfId="78" priority="42" operator="lessThan">
      <formula>0.375</formula>
    </cfRule>
  </conditionalFormatting>
  <conditionalFormatting sqref="L9:L10">
    <cfRule type="cellIs" dxfId="77" priority="41" operator="lessThan">
      <formula>0.375</formula>
    </cfRule>
  </conditionalFormatting>
  <conditionalFormatting sqref="L13:M14">
    <cfRule type="cellIs" dxfId="76" priority="40" operator="lessThan">
      <formula>0.375</formula>
    </cfRule>
  </conditionalFormatting>
  <conditionalFormatting sqref="L13:L16 M13:M14">
    <cfRule type="cellIs" dxfId="75" priority="39" operator="lessThan">
      <formula>0.375</formula>
    </cfRule>
  </conditionalFormatting>
  <conditionalFormatting sqref="L7:L16 M13:M14">
    <cfRule type="cellIs" dxfId="74" priority="38" operator="lessThan">
      <formula>0.375</formula>
    </cfRule>
  </conditionalFormatting>
  <conditionalFormatting sqref="M7:Q16">
    <cfRule type="cellIs" dxfId="73" priority="37" operator="lessThan">
      <formula>0.375</formula>
    </cfRule>
  </conditionalFormatting>
  <conditionalFormatting sqref="M7:Q16">
    <cfRule type="cellIs" dxfId="72" priority="36" operator="lessThan">
      <formula>0.375</formula>
    </cfRule>
  </conditionalFormatting>
  <conditionalFormatting sqref="C66:H69">
    <cfRule type="cellIs" dxfId="71" priority="33" operator="lessThan">
      <formula>1.5625</formula>
    </cfRule>
    <cfRule type="cellIs" dxfId="70" priority="34" operator="greaterThan">
      <formula>1.5625</formula>
    </cfRule>
    <cfRule type="cellIs" dxfId="69" priority="35" operator="equal">
      <formula>1.5625</formula>
    </cfRule>
  </conditionalFormatting>
  <conditionalFormatting sqref="C70:H70">
    <cfRule type="cellIs" dxfId="68" priority="30" operator="greaterThan">
      <formula>6.25</formula>
    </cfRule>
    <cfRule type="cellIs" dxfId="67" priority="31" operator="lessThan">
      <formula>6.25</formula>
    </cfRule>
    <cfRule type="cellIs" dxfId="66" priority="32" operator="equal">
      <formula>6.25</formula>
    </cfRule>
  </conditionalFormatting>
  <conditionalFormatting sqref="L33:Q44">
    <cfRule type="cellIs" dxfId="65" priority="27" operator="lessThan">
      <formula>0.5</formula>
    </cfRule>
    <cfRule type="cellIs" dxfId="64" priority="28" operator="equal">
      <formula>0.5</formula>
    </cfRule>
    <cfRule type="cellIs" dxfId="63" priority="29" operator="greaterThan">
      <formula>0.5</formula>
    </cfRule>
  </conditionalFormatting>
  <conditionalFormatting sqref="L33:Q44">
    <cfRule type="cellIs" dxfId="62" priority="26" operator="lessThan">
      <formula>0.375</formula>
    </cfRule>
  </conditionalFormatting>
  <conditionalFormatting sqref="L47:Q48">
    <cfRule type="cellIs" dxfId="61" priority="23" operator="lessThan">
      <formula>0.5</formula>
    </cfRule>
    <cfRule type="cellIs" dxfId="60" priority="24" operator="equal">
      <formula>0.5</formula>
    </cfRule>
    <cfRule type="cellIs" dxfId="59" priority="25" operator="greaterThan">
      <formula>0.5</formula>
    </cfRule>
  </conditionalFormatting>
  <conditionalFormatting sqref="L47:Q48">
    <cfRule type="cellIs" dxfId="58" priority="22" operator="lessThan">
      <formula>0.375</formula>
    </cfRule>
  </conditionalFormatting>
  <conditionalFormatting sqref="L19:Q20 M21:M30">
    <cfRule type="cellIs" dxfId="57" priority="19" operator="lessThan">
      <formula>0.5</formula>
    </cfRule>
    <cfRule type="cellIs" dxfId="56" priority="20" operator="equal">
      <formula>0.5</formula>
    </cfRule>
    <cfRule type="cellIs" dxfId="55" priority="21" operator="greaterThan">
      <formula>0.5</formula>
    </cfRule>
  </conditionalFormatting>
  <conditionalFormatting sqref="L19:Q20 M21:M30">
    <cfRule type="cellIs" dxfId="54" priority="18" operator="lessThan">
      <formula>0.375</formula>
    </cfRule>
  </conditionalFormatting>
  <conditionalFormatting sqref="L21:L30 N21:Q30">
    <cfRule type="cellIs" dxfId="53" priority="15" operator="lessThan">
      <formula>0.5</formula>
    </cfRule>
    <cfRule type="cellIs" dxfId="52" priority="16" operator="equal">
      <formula>0.5</formula>
    </cfRule>
    <cfRule type="cellIs" dxfId="51" priority="17" operator="greaterThan">
      <formula>0.5</formula>
    </cfRule>
  </conditionalFormatting>
  <conditionalFormatting sqref="L21:L30 N21:Q30">
    <cfRule type="cellIs" dxfId="50" priority="14" operator="lessThan">
      <formula>0.375</formula>
    </cfRule>
  </conditionalFormatting>
  <conditionalFormatting sqref="L49:Q58">
    <cfRule type="cellIs" dxfId="49" priority="11" operator="lessThan">
      <formula>0.5</formula>
    </cfRule>
    <cfRule type="cellIs" dxfId="48" priority="12" operator="equal">
      <formula>0.5</formula>
    </cfRule>
    <cfRule type="cellIs" dxfId="47" priority="13" operator="greaterThan">
      <formula>0.5</formula>
    </cfRule>
  </conditionalFormatting>
  <conditionalFormatting sqref="L49:Q58">
    <cfRule type="cellIs" dxfId="46" priority="10" operator="lessThan">
      <formula>0.375</formula>
    </cfRule>
  </conditionalFormatting>
  <conditionalFormatting sqref="L68:Q68">
    <cfRule type="cellIs" dxfId="45" priority="7" operator="equal">
      <formula>$R$68</formula>
    </cfRule>
    <cfRule type="cellIs" dxfId="44" priority="8" operator="lessThan">
      <formula>$R$68</formula>
    </cfRule>
    <cfRule type="cellIs" dxfId="43" priority="9" operator="greaterThan">
      <formula>$R$68</formula>
    </cfRule>
  </conditionalFormatting>
  <conditionalFormatting sqref="L70:Q70">
    <cfRule type="cellIs" dxfId="42" priority="4" operator="lessThan">
      <formula>$R$70</formula>
    </cfRule>
    <cfRule type="cellIs" dxfId="41" priority="5" operator="equal">
      <formula>$R$70</formula>
    </cfRule>
    <cfRule type="cellIs" dxfId="40" priority="6" operator="greaterThan">
      <formula>$R$70</formula>
    </cfRule>
  </conditionalFormatting>
  <conditionalFormatting sqref="L69:Q69">
    <cfRule type="cellIs" dxfId="39" priority="1" operator="lessThan">
      <formula>$R$69</formula>
    </cfRule>
    <cfRule type="cellIs" dxfId="38" priority="2" operator="equal">
      <formula>$R$69</formula>
    </cfRule>
    <cfRule type="cellIs" dxfId="37" priority="3" operator="greaterThan">
      <formula>$R$69</formula>
    </cfRule>
  </conditionalFormatting>
  <pageMargins left="0.7" right="0.7" top="0.75" bottom="0.75" header="0.3" footer="0.3"/>
  <pageSetup paperSize="9" scale="1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BU176"/>
  <sheetViews>
    <sheetView tabSelected="1" zoomScale="50" zoomScaleNormal="50" workbookViewId="0">
      <pane xSplit="3" ySplit="2" topLeftCell="F3" activePane="bottomRight" state="frozen"/>
      <selection pane="topRight" activeCell="C1" sqref="C1"/>
      <selection pane="bottomLeft" activeCell="A3" sqref="A3"/>
      <selection pane="bottomRight" activeCell="S29" sqref="S29:S30"/>
    </sheetView>
  </sheetViews>
  <sheetFormatPr baseColWidth="10" defaultColWidth="20.7109375" defaultRowHeight="15" x14ac:dyDescent="0.25"/>
  <cols>
    <col min="1" max="1" width="3.7109375" style="1" customWidth="1"/>
    <col min="2" max="2" width="16.140625" style="1" customWidth="1"/>
    <col min="3" max="3" width="20.7109375" style="1" customWidth="1"/>
    <col min="4" max="4" width="30.7109375" style="1" customWidth="1"/>
    <col min="5" max="5" width="30.7109375" style="2" customWidth="1"/>
    <col min="6" max="11" width="30.7109375" style="1" customWidth="1"/>
    <col min="12" max="12" width="13.85546875" style="1" customWidth="1"/>
    <col min="13" max="13" width="5.5703125" customWidth="1"/>
    <col min="14" max="14" width="20.7109375" style="1"/>
    <col min="15" max="22" width="30.7109375" style="1" customWidth="1"/>
    <col min="23" max="23" width="20.7109375" style="1"/>
    <col min="24" max="24" width="23" style="1" bestFit="1" customWidth="1"/>
    <col min="25" max="260" width="20.7109375" style="1"/>
    <col min="261" max="261" width="3.5703125" style="1" customWidth="1"/>
    <col min="262" max="262" width="21.5703125" style="1" customWidth="1"/>
    <col min="263" max="268" width="30.7109375" style="1" customWidth="1"/>
    <col min="269" max="269" width="13.85546875" style="1" customWidth="1"/>
    <col min="270" max="270" width="30.7109375" style="1" customWidth="1"/>
    <col min="271" max="516" width="20.7109375" style="1"/>
    <col min="517" max="517" width="3.5703125" style="1" customWidth="1"/>
    <col min="518" max="518" width="21.5703125" style="1" customWidth="1"/>
    <col min="519" max="524" width="30.7109375" style="1" customWidth="1"/>
    <col min="525" max="525" width="13.85546875" style="1" customWidth="1"/>
    <col min="526" max="526" width="30.7109375" style="1" customWidth="1"/>
    <col min="527" max="772" width="20.7109375" style="1"/>
    <col min="773" max="773" width="3.5703125" style="1" customWidth="1"/>
    <col min="774" max="774" width="21.5703125" style="1" customWidth="1"/>
    <col min="775" max="780" width="30.7109375" style="1" customWidth="1"/>
    <col min="781" max="781" width="13.85546875" style="1" customWidth="1"/>
    <col min="782" max="782" width="30.7109375" style="1" customWidth="1"/>
    <col min="783" max="1028" width="20.7109375" style="1"/>
    <col min="1029" max="1029" width="3.5703125" style="1" customWidth="1"/>
    <col min="1030" max="1030" width="21.5703125" style="1" customWidth="1"/>
    <col min="1031" max="1036" width="30.7109375" style="1" customWidth="1"/>
    <col min="1037" max="1037" width="13.85546875" style="1" customWidth="1"/>
    <col min="1038" max="1038" width="30.7109375" style="1" customWidth="1"/>
    <col min="1039" max="1284" width="20.7109375" style="1"/>
    <col min="1285" max="1285" width="3.5703125" style="1" customWidth="1"/>
    <col min="1286" max="1286" width="21.5703125" style="1" customWidth="1"/>
    <col min="1287" max="1292" width="30.7109375" style="1" customWidth="1"/>
    <col min="1293" max="1293" width="13.85546875" style="1" customWidth="1"/>
    <col min="1294" max="1294" width="30.7109375" style="1" customWidth="1"/>
    <col min="1295" max="1540" width="20.7109375" style="1"/>
    <col min="1541" max="1541" width="3.5703125" style="1" customWidth="1"/>
    <col min="1542" max="1542" width="21.5703125" style="1" customWidth="1"/>
    <col min="1543" max="1548" width="30.7109375" style="1" customWidth="1"/>
    <col min="1549" max="1549" width="13.85546875" style="1" customWidth="1"/>
    <col min="1550" max="1550" width="30.7109375" style="1" customWidth="1"/>
    <col min="1551" max="1796" width="20.7109375" style="1"/>
    <col min="1797" max="1797" width="3.5703125" style="1" customWidth="1"/>
    <col min="1798" max="1798" width="21.5703125" style="1" customWidth="1"/>
    <col min="1799" max="1804" width="30.7109375" style="1" customWidth="1"/>
    <col min="1805" max="1805" width="13.85546875" style="1" customWidth="1"/>
    <col min="1806" max="1806" width="30.7109375" style="1" customWidth="1"/>
    <col min="1807" max="2052" width="20.7109375" style="1"/>
    <col min="2053" max="2053" width="3.5703125" style="1" customWidth="1"/>
    <col min="2054" max="2054" width="21.5703125" style="1" customWidth="1"/>
    <col min="2055" max="2060" width="30.7109375" style="1" customWidth="1"/>
    <col min="2061" max="2061" width="13.85546875" style="1" customWidth="1"/>
    <col min="2062" max="2062" width="30.7109375" style="1" customWidth="1"/>
    <col min="2063" max="2308" width="20.7109375" style="1"/>
    <col min="2309" max="2309" width="3.5703125" style="1" customWidth="1"/>
    <col min="2310" max="2310" width="21.5703125" style="1" customWidth="1"/>
    <col min="2311" max="2316" width="30.7109375" style="1" customWidth="1"/>
    <col min="2317" max="2317" width="13.85546875" style="1" customWidth="1"/>
    <col min="2318" max="2318" width="30.7109375" style="1" customWidth="1"/>
    <col min="2319" max="2564" width="20.7109375" style="1"/>
    <col min="2565" max="2565" width="3.5703125" style="1" customWidth="1"/>
    <col min="2566" max="2566" width="21.5703125" style="1" customWidth="1"/>
    <col min="2567" max="2572" width="30.7109375" style="1" customWidth="1"/>
    <col min="2573" max="2573" width="13.85546875" style="1" customWidth="1"/>
    <col min="2574" max="2574" width="30.7109375" style="1" customWidth="1"/>
    <col min="2575" max="2820" width="20.7109375" style="1"/>
    <col min="2821" max="2821" width="3.5703125" style="1" customWidth="1"/>
    <col min="2822" max="2822" width="21.5703125" style="1" customWidth="1"/>
    <col min="2823" max="2828" width="30.7109375" style="1" customWidth="1"/>
    <col min="2829" max="2829" width="13.85546875" style="1" customWidth="1"/>
    <col min="2830" max="2830" width="30.7109375" style="1" customWidth="1"/>
    <col min="2831" max="3076" width="20.7109375" style="1"/>
    <col min="3077" max="3077" width="3.5703125" style="1" customWidth="1"/>
    <col min="3078" max="3078" width="21.5703125" style="1" customWidth="1"/>
    <col min="3079" max="3084" width="30.7109375" style="1" customWidth="1"/>
    <col min="3085" max="3085" width="13.85546875" style="1" customWidth="1"/>
    <col min="3086" max="3086" width="30.7109375" style="1" customWidth="1"/>
    <col min="3087" max="3332" width="20.7109375" style="1"/>
    <col min="3333" max="3333" width="3.5703125" style="1" customWidth="1"/>
    <col min="3334" max="3334" width="21.5703125" style="1" customWidth="1"/>
    <col min="3335" max="3340" width="30.7109375" style="1" customWidth="1"/>
    <col min="3341" max="3341" width="13.85546875" style="1" customWidth="1"/>
    <col min="3342" max="3342" width="30.7109375" style="1" customWidth="1"/>
    <col min="3343" max="3588" width="20.7109375" style="1"/>
    <col min="3589" max="3589" width="3.5703125" style="1" customWidth="1"/>
    <col min="3590" max="3590" width="21.5703125" style="1" customWidth="1"/>
    <col min="3591" max="3596" width="30.7109375" style="1" customWidth="1"/>
    <col min="3597" max="3597" width="13.85546875" style="1" customWidth="1"/>
    <col min="3598" max="3598" width="30.7109375" style="1" customWidth="1"/>
    <col min="3599" max="3844" width="20.7109375" style="1"/>
    <col min="3845" max="3845" width="3.5703125" style="1" customWidth="1"/>
    <col min="3846" max="3846" width="21.5703125" style="1" customWidth="1"/>
    <col min="3847" max="3852" width="30.7109375" style="1" customWidth="1"/>
    <col min="3853" max="3853" width="13.85546875" style="1" customWidth="1"/>
    <col min="3854" max="3854" width="30.7109375" style="1" customWidth="1"/>
    <col min="3855" max="4100" width="20.7109375" style="1"/>
    <col min="4101" max="4101" width="3.5703125" style="1" customWidth="1"/>
    <col min="4102" max="4102" width="21.5703125" style="1" customWidth="1"/>
    <col min="4103" max="4108" width="30.7109375" style="1" customWidth="1"/>
    <col min="4109" max="4109" width="13.85546875" style="1" customWidth="1"/>
    <col min="4110" max="4110" width="30.7109375" style="1" customWidth="1"/>
    <col min="4111" max="4356" width="20.7109375" style="1"/>
    <col min="4357" max="4357" width="3.5703125" style="1" customWidth="1"/>
    <col min="4358" max="4358" width="21.5703125" style="1" customWidth="1"/>
    <col min="4359" max="4364" width="30.7109375" style="1" customWidth="1"/>
    <col min="4365" max="4365" width="13.85546875" style="1" customWidth="1"/>
    <col min="4366" max="4366" width="30.7109375" style="1" customWidth="1"/>
    <col min="4367" max="4612" width="20.7109375" style="1"/>
    <col min="4613" max="4613" width="3.5703125" style="1" customWidth="1"/>
    <col min="4614" max="4614" width="21.5703125" style="1" customWidth="1"/>
    <col min="4615" max="4620" width="30.7109375" style="1" customWidth="1"/>
    <col min="4621" max="4621" width="13.85546875" style="1" customWidth="1"/>
    <col min="4622" max="4622" width="30.7109375" style="1" customWidth="1"/>
    <col min="4623" max="4868" width="20.7109375" style="1"/>
    <col min="4869" max="4869" width="3.5703125" style="1" customWidth="1"/>
    <col min="4870" max="4870" width="21.5703125" style="1" customWidth="1"/>
    <col min="4871" max="4876" width="30.7109375" style="1" customWidth="1"/>
    <col min="4877" max="4877" width="13.85546875" style="1" customWidth="1"/>
    <col min="4878" max="4878" width="30.7109375" style="1" customWidth="1"/>
    <col min="4879" max="5124" width="20.7109375" style="1"/>
    <col min="5125" max="5125" width="3.5703125" style="1" customWidth="1"/>
    <col min="5126" max="5126" width="21.5703125" style="1" customWidth="1"/>
    <col min="5127" max="5132" width="30.7109375" style="1" customWidth="1"/>
    <col min="5133" max="5133" width="13.85546875" style="1" customWidth="1"/>
    <col min="5134" max="5134" width="30.7109375" style="1" customWidth="1"/>
    <col min="5135" max="5380" width="20.7109375" style="1"/>
    <col min="5381" max="5381" width="3.5703125" style="1" customWidth="1"/>
    <col min="5382" max="5382" width="21.5703125" style="1" customWidth="1"/>
    <col min="5383" max="5388" width="30.7109375" style="1" customWidth="1"/>
    <col min="5389" max="5389" width="13.85546875" style="1" customWidth="1"/>
    <col min="5390" max="5390" width="30.7109375" style="1" customWidth="1"/>
    <col min="5391" max="5636" width="20.7109375" style="1"/>
    <col min="5637" max="5637" width="3.5703125" style="1" customWidth="1"/>
    <col min="5638" max="5638" width="21.5703125" style="1" customWidth="1"/>
    <col min="5639" max="5644" width="30.7109375" style="1" customWidth="1"/>
    <col min="5645" max="5645" width="13.85546875" style="1" customWidth="1"/>
    <col min="5646" max="5646" width="30.7109375" style="1" customWidth="1"/>
    <col min="5647" max="5892" width="20.7109375" style="1"/>
    <col min="5893" max="5893" width="3.5703125" style="1" customWidth="1"/>
    <col min="5894" max="5894" width="21.5703125" style="1" customWidth="1"/>
    <col min="5895" max="5900" width="30.7109375" style="1" customWidth="1"/>
    <col min="5901" max="5901" width="13.85546875" style="1" customWidth="1"/>
    <col min="5902" max="5902" width="30.7109375" style="1" customWidth="1"/>
    <col min="5903" max="6148" width="20.7109375" style="1"/>
    <col min="6149" max="6149" width="3.5703125" style="1" customWidth="1"/>
    <col min="6150" max="6150" width="21.5703125" style="1" customWidth="1"/>
    <col min="6151" max="6156" width="30.7109375" style="1" customWidth="1"/>
    <col min="6157" max="6157" width="13.85546875" style="1" customWidth="1"/>
    <col min="6158" max="6158" width="30.7109375" style="1" customWidth="1"/>
    <col min="6159" max="6404" width="20.7109375" style="1"/>
    <col min="6405" max="6405" width="3.5703125" style="1" customWidth="1"/>
    <col min="6406" max="6406" width="21.5703125" style="1" customWidth="1"/>
    <col min="6407" max="6412" width="30.7109375" style="1" customWidth="1"/>
    <col min="6413" max="6413" width="13.85546875" style="1" customWidth="1"/>
    <col min="6414" max="6414" width="30.7109375" style="1" customWidth="1"/>
    <col min="6415" max="6660" width="20.7109375" style="1"/>
    <col min="6661" max="6661" width="3.5703125" style="1" customWidth="1"/>
    <col min="6662" max="6662" width="21.5703125" style="1" customWidth="1"/>
    <col min="6663" max="6668" width="30.7109375" style="1" customWidth="1"/>
    <col min="6669" max="6669" width="13.85546875" style="1" customWidth="1"/>
    <col min="6670" max="6670" width="30.7109375" style="1" customWidth="1"/>
    <col min="6671" max="6916" width="20.7109375" style="1"/>
    <col min="6917" max="6917" width="3.5703125" style="1" customWidth="1"/>
    <col min="6918" max="6918" width="21.5703125" style="1" customWidth="1"/>
    <col min="6919" max="6924" width="30.7109375" style="1" customWidth="1"/>
    <col min="6925" max="6925" width="13.85546875" style="1" customWidth="1"/>
    <col min="6926" max="6926" width="30.7109375" style="1" customWidth="1"/>
    <col min="6927" max="7172" width="20.7109375" style="1"/>
    <col min="7173" max="7173" width="3.5703125" style="1" customWidth="1"/>
    <col min="7174" max="7174" width="21.5703125" style="1" customWidth="1"/>
    <col min="7175" max="7180" width="30.7109375" style="1" customWidth="1"/>
    <col min="7181" max="7181" width="13.85546875" style="1" customWidth="1"/>
    <col min="7182" max="7182" width="30.7109375" style="1" customWidth="1"/>
    <col min="7183" max="7428" width="20.7109375" style="1"/>
    <col min="7429" max="7429" width="3.5703125" style="1" customWidth="1"/>
    <col min="7430" max="7430" width="21.5703125" style="1" customWidth="1"/>
    <col min="7431" max="7436" width="30.7109375" style="1" customWidth="1"/>
    <col min="7437" max="7437" width="13.85546875" style="1" customWidth="1"/>
    <col min="7438" max="7438" width="30.7109375" style="1" customWidth="1"/>
    <col min="7439" max="7684" width="20.7109375" style="1"/>
    <col min="7685" max="7685" width="3.5703125" style="1" customWidth="1"/>
    <col min="7686" max="7686" width="21.5703125" style="1" customWidth="1"/>
    <col min="7687" max="7692" width="30.7109375" style="1" customWidth="1"/>
    <col min="7693" max="7693" width="13.85546875" style="1" customWidth="1"/>
    <col min="7694" max="7694" width="30.7109375" style="1" customWidth="1"/>
    <col min="7695" max="7940" width="20.7109375" style="1"/>
    <col min="7941" max="7941" width="3.5703125" style="1" customWidth="1"/>
    <col min="7942" max="7942" width="21.5703125" style="1" customWidth="1"/>
    <col min="7943" max="7948" width="30.7109375" style="1" customWidth="1"/>
    <col min="7949" max="7949" width="13.85546875" style="1" customWidth="1"/>
    <col min="7950" max="7950" width="30.7109375" style="1" customWidth="1"/>
    <col min="7951" max="8196" width="20.7109375" style="1"/>
    <col min="8197" max="8197" width="3.5703125" style="1" customWidth="1"/>
    <col min="8198" max="8198" width="21.5703125" style="1" customWidth="1"/>
    <col min="8199" max="8204" width="30.7109375" style="1" customWidth="1"/>
    <col min="8205" max="8205" width="13.85546875" style="1" customWidth="1"/>
    <col min="8206" max="8206" width="30.7109375" style="1" customWidth="1"/>
    <col min="8207" max="8452" width="20.7109375" style="1"/>
    <col min="8453" max="8453" width="3.5703125" style="1" customWidth="1"/>
    <col min="8454" max="8454" width="21.5703125" style="1" customWidth="1"/>
    <col min="8455" max="8460" width="30.7109375" style="1" customWidth="1"/>
    <col min="8461" max="8461" width="13.85546875" style="1" customWidth="1"/>
    <col min="8462" max="8462" width="30.7109375" style="1" customWidth="1"/>
    <col min="8463" max="8708" width="20.7109375" style="1"/>
    <col min="8709" max="8709" width="3.5703125" style="1" customWidth="1"/>
    <col min="8710" max="8710" width="21.5703125" style="1" customWidth="1"/>
    <col min="8711" max="8716" width="30.7109375" style="1" customWidth="1"/>
    <col min="8717" max="8717" width="13.85546875" style="1" customWidth="1"/>
    <col min="8718" max="8718" width="30.7109375" style="1" customWidth="1"/>
    <col min="8719" max="8964" width="20.7109375" style="1"/>
    <col min="8965" max="8965" width="3.5703125" style="1" customWidth="1"/>
    <col min="8966" max="8966" width="21.5703125" style="1" customWidth="1"/>
    <col min="8967" max="8972" width="30.7109375" style="1" customWidth="1"/>
    <col min="8973" max="8973" width="13.85546875" style="1" customWidth="1"/>
    <col min="8974" max="8974" width="30.7109375" style="1" customWidth="1"/>
    <col min="8975" max="9220" width="20.7109375" style="1"/>
    <col min="9221" max="9221" width="3.5703125" style="1" customWidth="1"/>
    <col min="9222" max="9222" width="21.5703125" style="1" customWidth="1"/>
    <col min="9223" max="9228" width="30.7109375" style="1" customWidth="1"/>
    <col min="9229" max="9229" width="13.85546875" style="1" customWidth="1"/>
    <col min="9230" max="9230" width="30.7109375" style="1" customWidth="1"/>
    <col min="9231" max="9476" width="20.7109375" style="1"/>
    <col min="9477" max="9477" width="3.5703125" style="1" customWidth="1"/>
    <col min="9478" max="9478" width="21.5703125" style="1" customWidth="1"/>
    <col min="9479" max="9484" width="30.7109375" style="1" customWidth="1"/>
    <col min="9485" max="9485" width="13.85546875" style="1" customWidth="1"/>
    <col min="9486" max="9486" width="30.7109375" style="1" customWidth="1"/>
    <col min="9487" max="9732" width="20.7109375" style="1"/>
    <col min="9733" max="9733" width="3.5703125" style="1" customWidth="1"/>
    <col min="9734" max="9734" width="21.5703125" style="1" customWidth="1"/>
    <col min="9735" max="9740" width="30.7109375" style="1" customWidth="1"/>
    <col min="9741" max="9741" width="13.85546875" style="1" customWidth="1"/>
    <col min="9742" max="9742" width="30.7109375" style="1" customWidth="1"/>
    <col min="9743" max="9988" width="20.7109375" style="1"/>
    <col min="9989" max="9989" width="3.5703125" style="1" customWidth="1"/>
    <col min="9990" max="9990" width="21.5703125" style="1" customWidth="1"/>
    <col min="9991" max="9996" width="30.7109375" style="1" customWidth="1"/>
    <col min="9997" max="9997" width="13.85546875" style="1" customWidth="1"/>
    <col min="9998" max="9998" width="30.7109375" style="1" customWidth="1"/>
    <col min="9999" max="10244" width="20.7109375" style="1"/>
    <col min="10245" max="10245" width="3.5703125" style="1" customWidth="1"/>
    <col min="10246" max="10246" width="21.5703125" style="1" customWidth="1"/>
    <col min="10247" max="10252" width="30.7109375" style="1" customWidth="1"/>
    <col min="10253" max="10253" width="13.85546875" style="1" customWidth="1"/>
    <col min="10254" max="10254" width="30.7109375" style="1" customWidth="1"/>
    <col min="10255" max="10500" width="20.7109375" style="1"/>
    <col min="10501" max="10501" width="3.5703125" style="1" customWidth="1"/>
    <col min="10502" max="10502" width="21.5703125" style="1" customWidth="1"/>
    <col min="10503" max="10508" width="30.7109375" style="1" customWidth="1"/>
    <col min="10509" max="10509" width="13.85546875" style="1" customWidth="1"/>
    <col min="10510" max="10510" width="30.7109375" style="1" customWidth="1"/>
    <col min="10511" max="10756" width="20.7109375" style="1"/>
    <col min="10757" max="10757" width="3.5703125" style="1" customWidth="1"/>
    <col min="10758" max="10758" width="21.5703125" style="1" customWidth="1"/>
    <col min="10759" max="10764" width="30.7109375" style="1" customWidth="1"/>
    <col min="10765" max="10765" width="13.85546875" style="1" customWidth="1"/>
    <col min="10766" max="10766" width="30.7109375" style="1" customWidth="1"/>
    <col min="10767" max="11012" width="20.7109375" style="1"/>
    <col min="11013" max="11013" width="3.5703125" style="1" customWidth="1"/>
    <col min="11014" max="11014" width="21.5703125" style="1" customWidth="1"/>
    <col min="11015" max="11020" width="30.7109375" style="1" customWidth="1"/>
    <col min="11021" max="11021" width="13.85546875" style="1" customWidth="1"/>
    <col min="11022" max="11022" width="30.7109375" style="1" customWidth="1"/>
    <col min="11023" max="11268" width="20.7109375" style="1"/>
    <col min="11269" max="11269" width="3.5703125" style="1" customWidth="1"/>
    <col min="11270" max="11270" width="21.5703125" style="1" customWidth="1"/>
    <col min="11271" max="11276" width="30.7109375" style="1" customWidth="1"/>
    <col min="11277" max="11277" width="13.85546875" style="1" customWidth="1"/>
    <col min="11278" max="11278" width="30.7109375" style="1" customWidth="1"/>
    <col min="11279" max="11524" width="20.7109375" style="1"/>
    <col min="11525" max="11525" width="3.5703125" style="1" customWidth="1"/>
    <col min="11526" max="11526" width="21.5703125" style="1" customWidth="1"/>
    <col min="11527" max="11532" width="30.7109375" style="1" customWidth="1"/>
    <col min="11533" max="11533" width="13.85546875" style="1" customWidth="1"/>
    <col min="11534" max="11534" width="30.7109375" style="1" customWidth="1"/>
    <col min="11535" max="11780" width="20.7109375" style="1"/>
    <col min="11781" max="11781" width="3.5703125" style="1" customWidth="1"/>
    <col min="11782" max="11782" width="21.5703125" style="1" customWidth="1"/>
    <col min="11783" max="11788" width="30.7109375" style="1" customWidth="1"/>
    <col min="11789" max="11789" width="13.85546875" style="1" customWidth="1"/>
    <col min="11790" max="11790" width="30.7109375" style="1" customWidth="1"/>
    <col min="11791" max="12036" width="20.7109375" style="1"/>
    <col min="12037" max="12037" width="3.5703125" style="1" customWidth="1"/>
    <col min="12038" max="12038" width="21.5703125" style="1" customWidth="1"/>
    <col min="12039" max="12044" width="30.7109375" style="1" customWidth="1"/>
    <col min="12045" max="12045" width="13.85546875" style="1" customWidth="1"/>
    <col min="12046" max="12046" width="30.7109375" style="1" customWidth="1"/>
    <col min="12047" max="12292" width="20.7109375" style="1"/>
    <col min="12293" max="12293" width="3.5703125" style="1" customWidth="1"/>
    <col min="12294" max="12294" width="21.5703125" style="1" customWidth="1"/>
    <col min="12295" max="12300" width="30.7109375" style="1" customWidth="1"/>
    <col min="12301" max="12301" width="13.85546875" style="1" customWidth="1"/>
    <col min="12302" max="12302" width="30.7109375" style="1" customWidth="1"/>
    <col min="12303" max="12548" width="20.7109375" style="1"/>
    <col min="12549" max="12549" width="3.5703125" style="1" customWidth="1"/>
    <col min="12550" max="12550" width="21.5703125" style="1" customWidth="1"/>
    <col min="12551" max="12556" width="30.7109375" style="1" customWidth="1"/>
    <col min="12557" max="12557" width="13.85546875" style="1" customWidth="1"/>
    <col min="12558" max="12558" width="30.7109375" style="1" customWidth="1"/>
    <col min="12559" max="12804" width="20.7109375" style="1"/>
    <col min="12805" max="12805" width="3.5703125" style="1" customWidth="1"/>
    <col min="12806" max="12806" width="21.5703125" style="1" customWidth="1"/>
    <col min="12807" max="12812" width="30.7109375" style="1" customWidth="1"/>
    <col min="12813" max="12813" width="13.85546875" style="1" customWidth="1"/>
    <col min="12814" max="12814" width="30.7109375" style="1" customWidth="1"/>
    <col min="12815" max="13060" width="20.7109375" style="1"/>
    <col min="13061" max="13061" width="3.5703125" style="1" customWidth="1"/>
    <col min="13062" max="13062" width="21.5703125" style="1" customWidth="1"/>
    <col min="13063" max="13068" width="30.7109375" style="1" customWidth="1"/>
    <col min="13069" max="13069" width="13.85546875" style="1" customWidth="1"/>
    <col min="13070" max="13070" width="30.7109375" style="1" customWidth="1"/>
    <col min="13071" max="13316" width="20.7109375" style="1"/>
    <col min="13317" max="13317" width="3.5703125" style="1" customWidth="1"/>
    <col min="13318" max="13318" width="21.5703125" style="1" customWidth="1"/>
    <col min="13319" max="13324" width="30.7109375" style="1" customWidth="1"/>
    <col min="13325" max="13325" width="13.85546875" style="1" customWidth="1"/>
    <col min="13326" max="13326" width="30.7109375" style="1" customWidth="1"/>
    <col min="13327" max="13572" width="20.7109375" style="1"/>
    <col min="13573" max="13573" width="3.5703125" style="1" customWidth="1"/>
    <col min="13574" max="13574" width="21.5703125" style="1" customWidth="1"/>
    <col min="13575" max="13580" width="30.7109375" style="1" customWidth="1"/>
    <col min="13581" max="13581" width="13.85546875" style="1" customWidth="1"/>
    <col min="13582" max="13582" width="30.7109375" style="1" customWidth="1"/>
    <col min="13583" max="13828" width="20.7109375" style="1"/>
    <col min="13829" max="13829" width="3.5703125" style="1" customWidth="1"/>
    <col min="13830" max="13830" width="21.5703125" style="1" customWidth="1"/>
    <col min="13831" max="13836" width="30.7109375" style="1" customWidth="1"/>
    <col min="13837" max="13837" width="13.85546875" style="1" customWidth="1"/>
    <col min="13838" max="13838" width="30.7109375" style="1" customWidth="1"/>
    <col min="13839" max="14084" width="20.7109375" style="1"/>
    <col min="14085" max="14085" width="3.5703125" style="1" customWidth="1"/>
    <col min="14086" max="14086" width="21.5703125" style="1" customWidth="1"/>
    <col min="14087" max="14092" width="30.7109375" style="1" customWidth="1"/>
    <col min="14093" max="14093" width="13.85546875" style="1" customWidth="1"/>
    <col min="14094" max="14094" width="30.7109375" style="1" customWidth="1"/>
    <col min="14095" max="14340" width="20.7109375" style="1"/>
    <col min="14341" max="14341" width="3.5703125" style="1" customWidth="1"/>
    <col min="14342" max="14342" width="21.5703125" style="1" customWidth="1"/>
    <col min="14343" max="14348" width="30.7109375" style="1" customWidth="1"/>
    <col min="14349" max="14349" width="13.85546875" style="1" customWidth="1"/>
    <col min="14350" max="14350" width="30.7109375" style="1" customWidth="1"/>
    <col min="14351" max="14596" width="20.7109375" style="1"/>
    <col min="14597" max="14597" width="3.5703125" style="1" customWidth="1"/>
    <col min="14598" max="14598" width="21.5703125" style="1" customWidth="1"/>
    <col min="14599" max="14604" width="30.7109375" style="1" customWidth="1"/>
    <col min="14605" max="14605" width="13.85546875" style="1" customWidth="1"/>
    <col min="14606" max="14606" width="30.7109375" style="1" customWidth="1"/>
    <col min="14607" max="14852" width="20.7109375" style="1"/>
    <col min="14853" max="14853" width="3.5703125" style="1" customWidth="1"/>
    <col min="14854" max="14854" width="21.5703125" style="1" customWidth="1"/>
    <col min="14855" max="14860" width="30.7109375" style="1" customWidth="1"/>
    <col min="14861" max="14861" width="13.85546875" style="1" customWidth="1"/>
    <col min="14862" max="14862" width="30.7109375" style="1" customWidth="1"/>
    <col min="14863" max="15108" width="20.7109375" style="1"/>
    <col min="15109" max="15109" width="3.5703125" style="1" customWidth="1"/>
    <col min="15110" max="15110" width="21.5703125" style="1" customWidth="1"/>
    <col min="15111" max="15116" width="30.7109375" style="1" customWidth="1"/>
    <col min="15117" max="15117" width="13.85546875" style="1" customWidth="1"/>
    <col min="15118" max="15118" width="30.7109375" style="1" customWidth="1"/>
    <col min="15119" max="15364" width="20.7109375" style="1"/>
    <col min="15365" max="15365" width="3.5703125" style="1" customWidth="1"/>
    <col min="15366" max="15366" width="21.5703125" style="1" customWidth="1"/>
    <col min="15367" max="15372" width="30.7109375" style="1" customWidth="1"/>
    <col min="15373" max="15373" width="13.85546875" style="1" customWidth="1"/>
    <col min="15374" max="15374" width="30.7109375" style="1" customWidth="1"/>
    <col min="15375" max="15620" width="20.7109375" style="1"/>
    <col min="15621" max="15621" width="3.5703125" style="1" customWidth="1"/>
    <col min="15622" max="15622" width="21.5703125" style="1" customWidth="1"/>
    <col min="15623" max="15628" width="30.7109375" style="1" customWidth="1"/>
    <col min="15629" max="15629" width="13.85546875" style="1" customWidth="1"/>
    <col min="15630" max="15630" width="30.7109375" style="1" customWidth="1"/>
    <col min="15631" max="15876" width="20.7109375" style="1"/>
    <col min="15877" max="15877" width="3.5703125" style="1" customWidth="1"/>
    <col min="15878" max="15878" width="21.5703125" style="1" customWidth="1"/>
    <col min="15879" max="15884" width="30.7109375" style="1" customWidth="1"/>
    <col min="15885" max="15885" width="13.85546875" style="1" customWidth="1"/>
    <col min="15886" max="15886" width="30.7109375" style="1" customWidth="1"/>
    <col min="15887" max="16132" width="20.7109375" style="1"/>
    <col min="16133" max="16133" width="3.5703125" style="1" customWidth="1"/>
    <col min="16134" max="16134" width="21.5703125" style="1" customWidth="1"/>
    <col min="16135" max="16140" width="30.7109375" style="1" customWidth="1"/>
    <col min="16141" max="16141" width="13.85546875" style="1" customWidth="1"/>
    <col min="16142" max="16142" width="30.7109375" style="1" customWidth="1"/>
    <col min="16143" max="16384" width="20.7109375" style="1"/>
  </cols>
  <sheetData>
    <row r="1" spans="2:25" ht="18.75" customHeight="1" x14ac:dyDescent="0.25"/>
    <row r="2" spans="2:25" s="2" customFormat="1" ht="49.5" customHeight="1" thickBot="1" x14ac:dyDescent="0.3">
      <c r="B2" s="1"/>
      <c r="C2" s="151" t="s">
        <v>34</v>
      </c>
      <c r="D2" s="151"/>
      <c r="E2" s="151"/>
      <c r="F2" s="151"/>
      <c r="G2" s="151"/>
      <c r="H2" s="151"/>
      <c r="I2" s="151"/>
      <c r="J2" s="151"/>
      <c r="K2" s="151"/>
      <c r="L2" s="151"/>
      <c r="M2"/>
      <c r="N2" s="152" t="s">
        <v>16</v>
      </c>
      <c r="O2" s="152"/>
      <c r="P2" s="152"/>
      <c r="Q2" s="152"/>
      <c r="R2" s="152"/>
      <c r="S2" s="152"/>
      <c r="T2" s="152"/>
      <c r="U2" s="56"/>
      <c r="V2" s="56"/>
      <c r="W2" s="5"/>
      <c r="X2" s="5"/>
      <c r="Y2" s="5"/>
    </row>
    <row r="3" spans="2:25" s="2" customFormat="1" ht="50.1" customHeight="1" thickBot="1" x14ac:dyDescent="0.3">
      <c r="B3" s="97"/>
      <c r="C3" s="98"/>
      <c r="D3" s="95" t="s">
        <v>18</v>
      </c>
      <c r="E3" s="26" t="s">
        <v>19</v>
      </c>
      <c r="F3" s="26" t="s">
        <v>20</v>
      </c>
      <c r="G3" s="26" t="s">
        <v>21</v>
      </c>
      <c r="H3" s="26" t="s">
        <v>22</v>
      </c>
      <c r="I3" s="26" t="s">
        <v>23</v>
      </c>
      <c r="J3" s="59" t="s">
        <v>41</v>
      </c>
      <c r="K3" s="59" t="s">
        <v>42</v>
      </c>
      <c r="L3" s="3"/>
      <c r="M3"/>
      <c r="N3" s="22"/>
      <c r="O3" s="26" t="s">
        <v>18</v>
      </c>
      <c r="P3" s="26" t="s">
        <v>19</v>
      </c>
      <c r="Q3" s="26" t="s">
        <v>20</v>
      </c>
      <c r="R3" s="26" t="s">
        <v>21</v>
      </c>
      <c r="S3" s="26" t="s">
        <v>22</v>
      </c>
      <c r="T3" s="26" t="s">
        <v>23</v>
      </c>
      <c r="U3" s="26" t="s">
        <v>41</v>
      </c>
      <c r="V3" s="26" t="s">
        <v>42</v>
      </c>
      <c r="W3" s="34"/>
    </row>
    <row r="4" spans="2:25" s="2" customFormat="1" ht="50.1" customHeight="1" thickBot="1" x14ac:dyDescent="0.3">
      <c r="B4" s="99"/>
      <c r="C4" s="100">
        <v>41791</v>
      </c>
      <c r="D4" s="96" t="s">
        <v>18</v>
      </c>
      <c r="E4" s="52" t="s">
        <v>19</v>
      </c>
      <c r="F4" s="52" t="s">
        <v>20</v>
      </c>
      <c r="G4" s="52" t="s">
        <v>21</v>
      </c>
      <c r="H4" s="52" t="s">
        <v>22</v>
      </c>
      <c r="I4" s="52" t="s">
        <v>30</v>
      </c>
      <c r="J4" s="60"/>
      <c r="K4" s="60"/>
      <c r="L4" s="133" t="s">
        <v>35</v>
      </c>
      <c r="M4"/>
      <c r="N4" s="23"/>
      <c r="O4" s="24"/>
      <c r="P4" s="25"/>
      <c r="Q4" s="25"/>
      <c r="R4" s="25"/>
      <c r="S4" s="25"/>
      <c r="T4" s="25"/>
      <c r="U4" s="25"/>
      <c r="V4" s="25"/>
      <c r="W4" s="44"/>
    </row>
    <row r="5" spans="2:25" s="2" customFormat="1" ht="24.95" customHeight="1" thickBot="1" x14ac:dyDescent="0.3">
      <c r="B5" s="159" t="s">
        <v>51</v>
      </c>
      <c r="C5" s="161">
        <v>41974</v>
      </c>
      <c r="D5" s="68"/>
      <c r="E5" s="69">
        <v>0.60416666666666663</v>
      </c>
      <c r="F5" s="70"/>
      <c r="G5" s="71">
        <v>0.4375</v>
      </c>
      <c r="H5" s="72">
        <v>0.52083333333333337</v>
      </c>
      <c r="I5" s="6">
        <v>0.32291666666666669</v>
      </c>
      <c r="J5" s="73"/>
      <c r="K5" s="62"/>
      <c r="L5" s="149"/>
      <c r="M5"/>
      <c r="N5" s="143">
        <v>41974</v>
      </c>
      <c r="O5" s="182"/>
      <c r="P5" s="182"/>
      <c r="Q5" s="182"/>
      <c r="R5" s="182"/>
      <c r="S5" s="182"/>
      <c r="T5" s="182"/>
      <c r="U5" s="182"/>
      <c r="V5" s="182"/>
      <c r="W5" s="128"/>
    </row>
    <row r="6" spans="2:25" s="2" customFormat="1" ht="24.95" customHeight="1" thickBot="1" x14ac:dyDescent="0.3">
      <c r="B6" s="159"/>
      <c r="C6" s="162"/>
      <c r="D6" s="74"/>
      <c r="E6" s="75">
        <v>0.91666666666666663</v>
      </c>
      <c r="F6" s="76"/>
      <c r="G6" s="77">
        <v>0.72916666666666663</v>
      </c>
      <c r="H6" s="78">
        <v>0.83333333333333337</v>
      </c>
      <c r="I6" s="7">
        <v>0.63541666666666663</v>
      </c>
      <c r="J6" s="79"/>
      <c r="K6" s="63"/>
      <c r="L6" s="149"/>
      <c r="M6"/>
      <c r="N6" s="144"/>
      <c r="O6" s="183"/>
      <c r="P6" s="183"/>
      <c r="Q6" s="183"/>
      <c r="R6" s="183"/>
      <c r="S6" s="183"/>
      <c r="T6" s="183"/>
      <c r="U6" s="183"/>
      <c r="V6" s="183"/>
      <c r="W6" s="128"/>
    </row>
    <row r="7" spans="2:25" s="2" customFormat="1" ht="24.95" customHeight="1" thickBot="1" x14ac:dyDescent="0.3">
      <c r="B7" s="159" t="s">
        <v>52</v>
      </c>
      <c r="C7" s="161">
        <v>41975</v>
      </c>
      <c r="D7" s="69">
        <v>0.60416666666666663</v>
      </c>
      <c r="E7" s="68"/>
      <c r="F7" s="70"/>
      <c r="G7" s="6">
        <v>0.32291666666666669</v>
      </c>
      <c r="H7" s="68"/>
      <c r="I7" s="72">
        <v>0.52083333333333337</v>
      </c>
      <c r="J7" s="73"/>
      <c r="K7" s="62"/>
      <c r="L7" s="149"/>
      <c r="M7"/>
      <c r="N7" s="143">
        <v>41975</v>
      </c>
      <c r="O7" s="141">
        <f>IF(ISNUMBER(D6),MOD(D7-D6,1),0)</f>
        <v>0</v>
      </c>
      <c r="P7" s="141">
        <f t="shared" ref="P7:V7" si="0">IF(ISNUMBER(E6),MOD(E7-E6,1),0)</f>
        <v>8.333333333333337E-2</v>
      </c>
      <c r="Q7" s="141">
        <f t="shared" si="0"/>
        <v>0</v>
      </c>
      <c r="R7" s="141">
        <f t="shared" si="0"/>
        <v>0.59375</v>
      </c>
      <c r="S7" s="141">
        <f t="shared" si="0"/>
        <v>0.16666666666666663</v>
      </c>
      <c r="T7" s="141">
        <f t="shared" si="0"/>
        <v>0.88541666666666674</v>
      </c>
      <c r="U7" s="141">
        <f t="shared" si="0"/>
        <v>0</v>
      </c>
      <c r="V7" s="141">
        <f t="shared" si="0"/>
        <v>0</v>
      </c>
      <c r="W7" s="128"/>
    </row>
    <row r="8" spans="2:25" s="2" customFormat="1" ht="24.95" customHeight="1" thickBot="1" x14ac:dyDescent="0.3">
      <c r="B8" s="159"/>
      <c r="C8" s="162"/>
      <c r="D8" s="75">
        <v>0.91666666666666663</v>
      </c>
      <c r="E8" s="74"/>
      <c r="F8" s="76"/>
      <c r="G8" s="7">
        <v>0.55208333333333337</v>
      </c>
      <c r="H8" s="74"/>
      <c r="I8" s="78">
        <v>0.83333333333333337</v>
      </c>
      <c r="J8" s="79"/>
      <c r="K8" s="63"/>
      <c r="L8" s="149"/>
      <c r="M8"/>
      <c r="N8" s="144"/>
      <c r="O8" s="142"/>
      <c r="P8" s="142"/>
      <c r="Q8" s="142"/>
      <c r="R8" s="142"/>
      <c r="S8" s="142"/>
      <c r="T8" s="142"/>
      <c r="U8" s="142"/>
      <c r="V8" s="142"/>
      <c r="W8" s="128"/>
    </row>
    <row r="9" spans="2:25" s="2" customFormat="1" ht="24.95" customHeight="1" thickBot="1" x14ac:dyDescent="0.3">
      <c r="B9" s="159" t="s">
        <v>53</v>
      </c>
      <c r="C9" s="161">
        <v>41976</v>
      </c>
      <c r="D9" s="72">
        <v>0.51041666666666663</v>
      </c>
      <c r="E9" s="71">
        <v>0.4375</v>
      </c>
      <c r="F9" s="70"/>
      <c r="G9" s="69">
        <v>0.64583333333333337</v>
      </c>
      <c r="H9" s="6">
        <v>0.32291666666666669</v>
      </c>
      <c r="I9" s="68"/>
      <c r="J9" s="73"/>
      <c r="K9" s="62"/>
      <c r="L9" s="149"/>
      <c r="M9"/>
      <c r="N9" s="143">
        <v>41976</v>
      </c>
      <c r="O9" s="141">
        <f t="shared" ref="O9:O40" si="1">IF(ISNUMBER(D8),MOD(D9-D8,1),0)</f>
        <v>0.59375</v>
      </c>
      <c r="P9" s="141">
        <f t="shared" ref="P9:P40" si="2">IF(ISNUMBER(E8),MOD(E9-E8,1),0)</f>
        <v>0</v>
      </c>
      <c r="Q9" s="141">
        <f t="shared" ref="Q9:Q40" si="3">IF(ISNUMBER(F8),MOD(F9-F8,1),0)</f>
        <v>0</v>
      </c>
      <c r="R9" s="141">
        <f t="shared" ref="R9:R40" si="4">IF(ISNUMBER(G8),MOD(G9-G8,1),0)</f>
        <v>9.375E-2</v>
      </c>
      <c r="S9" s="141">
        <f t="shared" ref="S9:S40" si="5">IF(ISNUMBER(H8),MOD(H9-H8,1),0)</f>
        <v>0</v>
      </c>
      <c r="T9" s="141">
        <f t="shared" ref="T9:T40" si="6">IF(ISNUMBER(I8),MOD(I9-I8,1),0)</f>
        <v>0.16666666666666663</v>
      </c>
      <c r="U9" s="141">
        <f t="shared" ref="U9:U40" si="7">IF(ISNUMBER(J8),MOD(J9-J8,1),0)</f>
        <v>0</v>
      </c>
      <c r="V9" s="141">
        <f t="shared" ref="V9:V40" si="8">IF(ISNUMBER(K8),MOD(K9-K8,1),0)</f>
        <v>0</v>
      </c>
      <c r="W9" s="128"/>
    </row>
    <row r="10" spans="2:25" s="2" customFormat="1" ht="24.95" customHeight="1" thickBot="1" x14ac:dyDescent="0.3">
      <c r="B10" s="159"/>
      <c r="C10" s="162"/>
      <c r="D10" s="78">
        <v>0.82291666666666663</v>
      </c>
      <c r="E10" s="77">
        <v>0.75</v>
      </c>
      <c r="F10" s="76"/>
      <c r="G10" s="75">
        <v>0.91666666666666663</v>
      </c>
      <c r="H10" s="7">
        <v>0.63541666666666663</v>
      </c>
      <c r="I10" s="74"/>
      <c r="J10" s="79"/>
      <c r="K10" s="63"/>
      <c r="L10" s="149"/>
      <c r="M10"/>
      <c r="N10" s="144"/>
      <c r="O10" s="142"/>
      <c r="P10" s="142"/>
      <c r="Q10" s="142"/>
      <c r="R10" s="142"/>
      <c r="S10" s="142"/>
      <c r="T10" s="142"/>
      <c r="U10" s="142"/>
      <c r="V10" s="142"/>
      <c r="W10" s="128"/>
    </row>
    <row r="11" spans="2:25" s="2" customFormat="1" ht="24.95" customHeight="1" thickBot="1" x14ac:dyDescent="0.3">
      <c r="B11" s="159" t="s">
        <v>54</v>
      </c>
      <c r="C11" s="161">
        <v>41977</v>
      </c>
      <c r="D11" s="6">
        <v>0.32291666666666669</v>
      </c>
      <c r="E11" s="71">
        <v>0.4375</v>
      </c>
      <c r="F11" s="80"/>
      <c r="G11" s="68"/>
      <c r="H11" s="70"/>
      <c r="I11" s="69">
        <v>0.60416666666666663</v>
      </c>
      <c r="J11" s="72">
        <v>0.52083333333333337</v>
      </c>
      <c r="K11" s="62"/>
      <c r="L11" s="149"/>
      <c r="M11"/>
      <c r="N11" s="143">
        <v>41977</v>
      </c>
      <c r="O11" s="141">
        <f t="shared" ref="O11:O42" si="9">IF(ISNUMBER(D10),MOD(D11-D10,1),0)</f>
        <v>0.5</v>
      </c>
      <c r="P11" s="141">
        <f t="shared" ref="P11:P42" si="10">IF(ISNUMBER(E10),MOD(E11-E10,1),0)</f>
        <v>0.6875</v>
      </c>
      <c r="Q11" s="141">
        <f t="shared" ref="Q11:Q42" si="11">IF(ISNUMBER(F10),MOD(F11-F10,1),0)</f>
        <v>0</v>
      </c>
      <c r="R11" s="141">
        <f t="shared" ref="R11:R42" si="12">IF(ISNUMBER(G10),MOD(G11-G10,1),0)</f>
        <v>8.333333333333337E-2</v>
      </c>
      <c r="S11" s="141">
        <f t="shared" ref="S11:S42" si="13">IF(ISNUMBER(H10),MOD(H11-H10,1),0)</f>
        <v>0.36458333333333337</v>
      </c>
      <c r="T11" s="141">
        <f t="shared" ref="T11:T42" si="14">IF(ISNUMBER(I10),MOD(I11-I10,1),0)</f>
        <v>0</v>
      </c>
      <c r="U11" s="141">
        <f t="shared" ref="U11:U42" si="15">IF(ISNUMBER(J10),MOD(J11-J10,1),0)</f>
        <v>0</v>
      </c>
      <c r="V11" s="141">
        <f t="shared" ref="V11:V42" si="16">IF(ISNUMBER(K10),MOD(K11-K10,1),0)</f>
        <v>0</v>
      </c>
      <c r="W11" s="128"/>
    </row>
    <row r="12" spans="2:25" s="2" customFormat="1" ht="24.95" customHeight="1" thickBot="1" x14ac:dyDescent="0.3">
      <c r="B12" s="159"/>
      <c r="C12" s="162"/>
      <c r="D12" s="7">
        <v>0.63541666666666663</v>
      </c>
      <c r="E12" s="77">
        <v>0.75</v>
      </c>
      <c r="F12" s="81"/>
      <c r="G12" s="74"/>
      <c r="H12" s="76"/>
      <c r="I12" s="75">
        <v>0.91666666666666663</v>
      </c>
      <c r="J12" s="78">
        <v>0.83333333333333337</v>
      </c>
      <c r="K12" s="63"/>
      <c r="L12" s="149"/>
      <c r="M12"/>
      <c r="N12" s="144"/>
      <c r="O12" s="142"/>
      <c r="P12" s="142"/>
      <c r="Q12" s="142"/>
      <c r="R12" s="142"/>
      <c r="S12" s="142"/>
      <c r="T12" s="142"/>
      <c r="U12" s="142"/>
      <c r="V12" s="142"/>
      <c r="W12" s="128"/>
    </row>
    <row r="13" spans="2:25" s="2" customFormat="1" ht="24.95" customHeight="1" thickBot="1" x14ac:dyDescent="0.3">
      <c r="B13" s="159" t="s">
        <v>55</v>
      </c>
      <c r="C13" s="161">
        <v>41978</v>
      </c>
      <c r="D13" s="82" t="s">
        <v>49</v>
      </c>
      <c r="E13" s="6">
        <v>0.32291666666666669</v>
      </c>
      <c r="F13" s="70"/>
      <c r="G13" s="68"/>
      <c r="H13" s="70"/>
      <c r="I13" s="57">
        <v>0.51041666666666663</v>
      </c>
      <c r="J13" s="69">
        <v>0.60416666666666663</v>
      </c>
      <c r="K13" s="62"/>
      <c r="L13" s="149"/>
      <c r="M13"/>
      <c r="N13" s="143">
        <v>41978</v>
      </c>
      <c r="O13" s="141" t="e">
        <f t="shared" ref="O13:O44" si="17">IF(ISNUMBER(D12),MOD(D13-D12,1),0)</f>
        <v>#VALUE!</v>
      </c>
      <c r="P13" s="141">
        <f t="shared" ref="P13:P44" si="18">IF(ISNUMBER(E12),MOD(E13-E12,1),0)</f>
        <v>0.57291666666666674</v>
      </c>
      <c r="Q13" s="141">
        <f t="shared" ref="Q13:Q44" si="19">IF(ISNUMBER(F12),MOD(F13-F12,1),0)</f>
        <v>0</v>
      </c>
      <c r="R13" s="141">
        <f t="shared" ref="R13:R44" si="20">IF(ISNUMBER(G12),MOD(G13-G12,1),0)</f>
        <v>0</v>
      </c>
      <c r="S13" s="141">
        <f t="shared" ref="S13:S44" si="21">IF(ISNUMBER(H12),MOD(H13-H12,1),0)</f>
        <v>0</v>
      </c>
      <c r="T13" s="141">
        <f t="shared" ref="T13:T44" si="22">IF(ISNUMBER(I12),MOD(I13-I12,1),0)</f>
        <v>0.59375</v>
      </c>
      <c r="U13" s="141">
        <f t="shared" ref="U13:U44" si="23">IF(ISNUMBER(J12),MOD(J13-J12,1),0)</f>
        <v>0.77083333333333326</v>
      </c>
      <c r="V13" s="141">
        <f t="shared" ref="V13:V44" si="24">IF(ISNUMBER(K12),MOD(K13-K12,1),0)</f>
        <v>0</v>
      </c>
      <c r="W13" s="128"/>
    </row>
    <row r="14" spans="2:25" s="2" customFormat="1" ht="24.95" customHeight="1" thickBot="1" x14ac:dyDescent="0.3">
      <c r="B14" s="159"/>
      <c r="C14" s="162"/>
      <c r="D14" s="83" t="s">
        <v>50</v>
      </c>
      <c r="E14" s="7">
        <v>0.63541666666666663</v>
      </c>
      <c r="F14" s="76"/>
      <c r="G14" s="74"/>
      <c r="H14" s="76"/>
      <c r="I14" s="58">
        <v>0.82291666666666663</v>
      </c>
      <c r="J14" s="75">
        <v>0.91666666666666663</v>
      </c>
      <c r="K14" s="63"/>
      <c r="L14" s="149"/>
      <c r="M14"/>
      <c r="N14" s="144"/>
      <c r="O14" s="142"/>
      <c r="P14" s="142"/>
      <c r="Q14" s="142"/>
      <c r="R14" s="142"/>
      <c r="S14" s="142"/>
      <c r="T14" s="142"/>
      <c r="U14" s="142"/>
      <c r="V14" s="142"/>
      <c r="W14" s="128"/>
    </row>
    <row r="15" spans="2:25" s="2" customFormat="1" ht="24.95" customHeight="1" thickBot="1" x14ac:dyDescent="0.3">
      <c r="B15" s="159" t="s">
        <v>56</v>
      </c>
      <c r="C15" s="161">
        <v>41979</v>
      </c>
      <c r="D15" s="71">
        <v>0.4375</v>
      </c>
      <c r="E15" s="57">
        <v>0.51041666666666663</v>
      </c>
      <c r="F15" s="84"/>
      <c r="G15" s="68"/>
      <c r="H15" s="70"/>
      <c r="I15" s="6">
        <v>0.32291666666666669</v>
      </c>
      <c r="J15" s="69">
        <v>0.60416666666666663</v>
      </c>
      <c r="K15" s="62"/>
      <c r="L15" s="149"/>
      <c r="M15"/>
      <c r="N15" s="143">
        <v>41979</v>
      </c>
      <c r="O15" s="141">
        <f t="shared" ref="O15:O46" si="25">IF(ISNUMBER(D14),MOD(D15-D14,1),0)</f>
        <v>0</v>
      </c>
      <c r="P15" s="141">
        <f t="shared" ref="P15:P46" si="26">IF(ISNUMBER(E14),MOD(E15-E14,1),0)</f>
        <v>0.875</v>
      </c>
      <c r="Q15" s="141">
        <f t="shared" ref="Q15:Q46" si="27">IF(ISNUMBER(F14),MOD(F15-F14,1),0)</f>
        <v>0</v>
      </c>
      <c r="R15" s="141">
        <f t="shared" ref="R15:R46" si="28">IF(ISNUMBER(G14),MOD(G15-G14,1),0)</f>
        <v>0</v>
      </c>
      <c r="S15" s="141">
        <f t="shared" ref="S15:S46" si="29">IF(ISNUMBER(H14),MOD(H15-H14,1),0)</f>
        <v>0</v>
      </c>
      <c r="T15" s="141">
        <f t="shared" ref="T15:T46" si="30">IF(ISNUMBER(I14),MOD(I15-I14,1),0)</f>
        <v>0.5</v>
      </c>
      <c r="U15" s="141">
        <f t="shared" ref="U15:U46" si="31">IF(ISNUMBER(J14),MOD(J15-J14,1),0)</f>
        <v>0.6875</v>
      </c>
      <c r="V15" s="141">
        <f t="shared" ref="V15:V46" si="32">IF(ISNUMBER(K14),MOD(K15-K14,1),0)</f>
        <v>0</v>
      </c>
      <c r="W15" s="128"/>
    </row>
    <row r="16" spans="2:25" s="2" customFormat="1" ht="24.95" customHeight="1" thickBot="1" x14ac:dyDescent="0.3">
      <c r="B16" s="159"/>
      <c r="C16" s="162"/>
      <c r="D16" s="77">
        <v>0.75</v>
      </c>
      <c r="E16" s="58">
        <v>0.82291666666666663</v>
      </c>
      <c r="F16" s="85"/>
      <c r="G16" s="74"/>
      <c r="H16" s="76"/>
      <c r="I16" s="7">
        <v>0.63541666666666663</v>
      </c>
      <c r="J16" s="75">
        <v>0.91666666666666663</v>
      </c>
      <c r="K16" s="63"/>
      <c r="L16" s="150"/>
      <c r="M16"/>
      <c r="N16" s="144"/>
      <c r="O16" s="142"/>
      <c r="P16" s="142"/>
      <c r="Q16" s="142"/>
      <c r="R16" s="142"/>
      <c r="S16" s="142"/>
      <c r="T16" s="142"/>
      <c r="U16" s="142"/>
      <c r="V16" s="142"/>
      <c r="W16" s="128"/>
    </row>
    <row r="17" spans="2:23" s="2" customFormat="1" ht="24.95" customHeight="1" thickBot="1" x14ac:dyDescent="0.3">
      <c r="B17" s="159" t="s">
        <v>57</v>
      </c>
      <c r="C17" s="161">
        <v>41980</v>
      </c>
      <c r="D17" s="111" t="s">
        <v>18</v>
      </c>
      <c r="E17" s="111" t="s">
        <v>19</v>
      </c>
      <c r="F17" s="111"/>
      <c r="G17" s="111"/>
      <c r="H17" s="111"/>
      <c r="I17" s="111"/>
      <c r="J17" s="111"/>
      <c r="K17" s="123"/>
      <c r="L17" s="148" t="s">
        <v>36</v>
      </c>
      <c r="M17"/>
      <c r="N17" s="178">
        <v>41980</v>
      </c>
      <c r="O17" s="141" t="e">
        <f t="shared" ref="O17:O48" si="33">IF(ISNUMBER(D16),MOD(D17-D16,1),0)</f>
        <v>#VALUE!</v>
      </c>
      <c r="P17" s="141" t="e">
        <f t="shared" ref="P17:P48" si="34">IF(ISNUMBER(E16),MOD(E17-E16,1),0)</f>
        <v>#VALUE!</v>
      </c>
      <c r="Q17" s="141">
        <f t="shared" ref="Q17:Q48" si="35">IF(ISNUMBER(F16),MOD(F17-F16,1),0)</f>
        <v>0</v>
      </c>
      <c r="R17" s="141">
        <f t="shared" ref="R17:R48" si="36">IF(ISNUMBER(G16),MOD(G17-G16,1),0)</f>
        <v>0</v>
      </c>
      <c r="S17" s="141">
        <f t="shared" ref="S17:S48" si="37">IF(ISNUMBER(H16),MOD(H17-H16,1),0)</f>
        <v>0</v>
      </c>
      <c r="T17" s="141">
        <f t="shared" ref="T17:T48" si="38">IF(ISNUMBER(I16),MOD(I17-I16,1),0)</f>
        <v>0.36458333333333337</v>
      </c>
      <c r="U17" s="141">
        <f t="shared" ref="U17:U48" si="39">IF(ISNUMBER(J16),MOD(J17-J16,1),0)</f>
        <v>8.333333333333337E-2</v>
      </c>
      <c r="V17" s="141">
        <f t="shared" ref="V17:V48" si="40">IF(ISNUMBER(K16),MOD(K17-K16,1),0)</f>
        <v>0</v>
      </c>
      <c r="W17" s="128"/>
    </row>
    <row r="18" spans="2:23" s="2" customFormat="1" ht="24.95" customHeight="1" thickBot="1" x14ac:dyDescent="0.3">
      <c r="B18" s="159"/>
      <c r="C18" s="162"/>
      <c r="D18" s="112"/>
      <c r="E18" s="112"/>
      <c r="F18" s="112"/>
      <c r="G18" s="112"/>
      <c r="H18" s="112"/>
      <c r="I18" s="112"/>
      <c r="J18" s="112"/>
      <c r="K18" s="124"/>
      <c r="L18" s="149"/>
      <c r="M18"/>
      <c r="N18" s="179"/>
      <c r="O18" s="142"/>
      <c r="P18" s="142"/>
      <c r="Q18" s="142"/>
      <c r="R18" s="142"/>
      <c r="S18" s="142"/>
      <c r="T18" s="142"/>
      <c r="U18" s="142"/>
      <c r="V18" s="142"/>
      <c r="W18" s="128"/>
    </row>
    <row r="19" spans="2:23" s="2" customFormat="1" ht="24.95" customHeight="1" thickBot="1" x14ac:dyDescent="0.3">
      <c r="B19" s="159" t="s">
        <v>51</v>
      </c>
      <c r="C19" s="161">
        <v>41981</v>
      </c>
      <c r="D19" s="68"/>
      <c r="E19" s="69">
        <v>0.60416666666666663</v>
      </c>
      <c r="F19" s="82" t="s">
        <v>49</v>
      </c>
      <c r="G19" s="68"/>
      <c r="H19" s="71">
        <v>0.4375</v>
      </c>
      <c r="I19" s="72">
        <v>0.51041666666666663</v>
      </c>
      <c r="J19" s="6">
        <v>0.32291666666666669</v>
      </c>
      <c r="K19" s="62"/>
      <c r="L19" s="149"/>
      <c r="M19"/>
      <c r="N19" s="143">
        <v>41981</v>
      </c>
      <c r="O19" s="141">
        <f t="shared" ref="O19:O50" si="41">IF(ISNUMBER(D18),MOD(D19-D18,1),0)</f>
        <v>0</v>
      </c>
      <c r="P19" s="141">
        <f t="shared" ref="P19:P50" si="42">IF(ISNUMBER(E18),MOD(E19-E18,1),0)</f>
        <v>0</v>
      </c>
      <c r="Q19" s="141">
        <f t="shared" ref="Q19:Q50" si="43">IF(ISNUMBER(F18),MOD(F19-F18,1),0)</f>
        <v>0</v>
      </c>
      <c r="R19" s="141">
        <f t="shared" ref="R19:R50" si="44">IF(ISNUMBER(G18),MOD(G19-G18,1),0)</f>
        <v>0</v>
      </c>
      <c r="S19" s="141">
        <f t="shared" ref="S19:S50" si="45">IF(ISNUMBER(H18),MOD(H19-H18,1),0)</f>
        <v>0</v>
      </c>
      <c r="T19" s="141">
        <f t="shared" ref="T19:T50" si="46">IF(ISNUMBER(I18),MOD(I19-I18,1),0)</f>
        <v>0</v>
      </c>
      <c r="U19" s="141">
        <f t="shared" ref="U19:U50" si="47">IF(ISNUMBER(J18),MOD(J19-J18,1),0)</f>
        <v>0</v>
      </c>
      <c r="V19" s="141">
        <f t="shared" ref="V19:V50" si="48">IF(ISNUMBER(K18),MOD(K19-K18,1),0)</f>
        <v>0</v>
      </c>
      <c r="W19" s="128"/>
    </row>
    <row r="20" spans="2:23" s="2" customFormat="1" ht="24.95" customHeight="1" thickBot="1" x14ac:dyDescent="0.3">
      <c r="B20" s="159"/>
      <c r="C20" s="162"/>
      <c r="D20" s="74"/>
      <c r="E20" s="75">
        <v>0.91666666666666663</v>
      </c>
      <c r="F20" s="83" t="s">
        <v>50</v>
      </c>
      <c r="G20" s="74"/>
      <c r="H20" s="77">
        <v>0.75</v>
      </c>
      <c r="I20" s="78">
        <v>0.82291666666666663</v>
      </c>
      <c r="J20" s="7">
        <v>0.63541666666666663</v>
      </c>
      <c r="K20" s="63"/>
      <c r="L20" s="149"/>
      <c r="M20"/>
      <c r="N20" s="144"/>
      <c r="O20" s="142"/>
      <c r="P20" s="142"/>
      <c r="Q20" s="142"/>
      <c r="R20" s="142"/>
      <c r="S20" s="142"/>
      <c r="T20" s="142"/>
      <c r="U20" s="142"/>
      <c r="V20" s="142"/>
      <c r="W20" s="128"/>
    </row>
    <row r="21" spans="2:23" s="2" customFormat="1" ht="24.95" customHeight="1" thickBot="1" x14ac:dyDescent="0.3">
      <c r="B21" s="159" t="s">
        <v>52</v>
      </c>
      <c r="C21" s="161">
        <v>41982</v>
      </c>
      <c r="D21" s="72">
        <v>0.52083333333333337</v>
      </c>
      <c r="E21" s="71">
        <v>0.4375</v>
      </c>
      <c r="F21" s="69">
        <v>0.60416666666666663</v>
      </c>
      <c r="G21" s="68"/>
      <c r="H21" s="71">
        <v>0.4375</v>
      </c>
      <c r="I21" s="6">
        <v>0.33333333333333331</v>
      </c>
      <c r="J21" s="68"/>
      <c r="K21" s="62"/>
      <c r="L21" s="149"/>
      <c r="M21"/>
      <c r="N21" s="143">
        <v>41982</v>
      </c>
      <c r="O21" s="141">
        <f t="shared" ref="O21:O52" si="49">IF(ISNUMBER(D20),MOD(D21-D20,1),0)</f>
        <v>0</v>
      </c>
      <c r="P21" s="141">
        <f t="shared" ref="P21:P52" si="50">IF(ISNUMBER(E20),MOD(E21-E20,1),0)</f>
        <v>0.52083333333333337</v>
      </c>
      <c r="Q21" s="141">
        <f t="shared" ref="Q21:Q52" si="51">IF(ISNUMBER(F20),MOD(F21-F20,1),0)</f>
        <v>0</v>
      </c>
      <c r="R21" s="141">
        <f t="shared" ref="R21:R52" si="52">IF(ISNUMBER(G20),MOD(G21-G20,1),0)</f>
        <v>0</v>
      </c>
      <c r="S21" s="141">
        <f t="shared" ref="S21:S52" si="53">IF(ISNUMBER(H20),MOD(H21-H20,1),0)</f>
        <v>0.6875</v>
      </c>
      <c r="T21" s="141">
        <f t="shared" ref="T21:T52" si="54">IF(ISNUMBER(I20),MOD(I21-I20,1),0)</f>
        <v>0.51041666666666674</v>
      </c>
      <c r="U21" s="141">
        <f t="shared" ref="U21:U52" si="55">IF(ISNUMBER(J20),MOD(J21-J20,1),0)</f>
        <v>0.36458333333333337</v>
      </c>
      <c r="V21" s="141">
        <f t="shared" ref="V21:V52" si="56">IF(ISNUMBER(K20),MOD(K21-K20,1),0)</f>
        <v>0</v>
      </c>
      <c r="W21" s="128"/>
    </row>
    <row r="22" spans="2:23" s="2" customFormat="1" ht="24.95" customHeight="1" thickBot="1" x14ac:dyDescent="0.3">
      <c r="B22" s="159"/>
      <c r="C22" s="162"/>
      <c r="D22" s="78">
        <v>0.83333333333333337</v>
      </c>
      <c r="E22" s="77">
        <v>0.75</v>
      </c>
      <c r="F22" s="75">
        <v>0.91666666666666663</v>
      </c>
      <c r="G22" s="74"/>
      <c r="H22" s="77">
        <v>0.75</v>
      </c>
      <c r="I22" s="7">
        <v>0.64583333333333337</v>
      </c>
      <c r="J22" s="74"/>
      <c r="K22" s="63"/>
      <c r="L22" s="149"/>
      <c r="M22"/>
      <c r="N22" s="144"/>
      <c r="O22" s="142"/>
      <c r="P22" s="142"/>
      <c r="Q22" s="142"/>
      <c r="R22" s="142"/>
      <c r="S22" s="142"/>
      <c r="T22" s="142"/>
      <c r="U22" s="142"/>
      <c r="V22" s="142"/>
      <c r="W22" s="128"/>
    </row>
    <row r="23" spans="2:23" s="2" customFormat="1" ht="24.95" customHeight="1" thickBot="1" x14ac:dyDescent="0.3">
      <c r="B23" s="159" t="s">
        <v>53</v>
      </c>
      <c r="C23" s="161">
        <v>41983</v>
      </c>
      <c r="D23" s="71">
        <v>0.4375</v>
      </c>
      <c r="E23" s="71">
        <v>0.375</v>
      </c>
      <c r="F23" s="72">
        <v>0.52083333333333337</v>
      </c>
      <c r="G23" s="68"/>
      <c r="H23" s="6">
        <v>0.32291666666666669</v>
      </c>
      <c r="I23" s="68"/>
      <c r="J23" s="69">
        <v>0.60416666666666663</v>
      </c>
      <c r="K23" s="62"/>
      <c r="L23" s="149"/>
      <c r="M23"/>
      <c r="N23" s="143">
        <v>41983</v>
      </c>
      <c r="O23" s="141">
        <f t="shared" ref="O23:O54" si="57">IF(ISNUMBER(D22),MOD(D23-D22,1),0)</f>
        <v>0.60416666666666663</v>
      </c>
      <c r="P23" s="141">
        <f t="shared" ref="P23:P54" si="58">IF(ISNUMBER(E22),MOD(E23-E22,1),0)</f>
        <v>0.625</v>
      </c>
      <c r="Q23" s="141">
        <f t="shared" ref="Q23:Q54" si="59">IF(ISNUMBER(F22),MOD(F23-F22,1),0)</f>
        <v>0.60416666666666674</v>
      </c>
      <c r="R23" s="141">
        <f t="shared" ref="R23:R54" si="60">IF(ISNUMBER(G22),MOD(G23-G22,1),0)</f>
        <v>0</v>
      </c>
      <c r="S23" s="141">
        <f t="shared" ref="S23:S54" si="61">IF(ISNUMBER(H22),MOD(H23-H22,1),0)</f>
        <v>0.57291666666666674</v>
      </c>
      <c r="T23" s="141">
        <f t="shared" ref="T23:T54" si="62">IF(ISNUMBER(I22),MOD(I23-I22,1),0)</f>
        <v>0.35416666666666663</v>
      </c>
      <c r="U23" s="141">
        <f t="shared" ref="U23:U54" si="63">IF(ISNUMBER(J22),MOD(J23-J22,1),0)</f>
        <v>0</v>
      </c>
      <c r="V23" s="141">
        <f t="shared" ref="V23:V54" si="64">IF(ISNUMBER(K22),MOD(K23-K22,1),0)</f>
        <v>0</v>
      </c>
      <c r="W23" s="128"/>
    </row>
    <row r="24" spans="2:23" s="2" customFormat="1" ht="24.95" customHeight="1" thickBot="1" x14ac:dyDescent="0.3">
      <c r="B24" s="159"/>
      <c r="C24" s="162"/>
      <c r="D24" s="77">
        <v>0.75</v>
      </c>
      <c r="E24" s="77">
        <v>0.6875</v>
      </c>
      <c r="F24" s="78">
        <v>0.83333333333333337</v>
      </c>
      <c r="G24" s="74"/>
      <c r="H24" s="7">
        <v>0.63541666666666663</v>
      </c>
      <c r="I24" s="74"/>
      <c r="J24" s="75">
        <v>0.91666666666666663</v>
      </c>
      <c r="K24" s="63"/>
      <c r="L24" s="149"/>
      <c r="M24"/>
      <c r="N24" s="144"/>
      <c r="O24" s="142"/>
      <c r="P24" s="142"/>
      <c r="Q24" s="142"/>
      <c r="R24" s="142"/>
      <c r="S24" s="142"/>
      <c r="T24" s="142"/>
      <c r="U24" s="142"/>
      <c r="V24" s="142"/>
      <c r="W24" s="128"/>
    </row>
    <row r="25" spans="2:23" s="2" customFormat="1" ht="24.95" customHeight="1" thickBot="1" x14ac:dyDescent="0.3">
      <c r="B25" s="173" t="s">
        <v>54</v>
      </c>
      <c r="C25" s="180" t="s">
        <v>48</v>
      </c>
      <c r="D25" s="86">
        <v>0.32291666666666669</v>
      </c>
      <c r="E25" s="66">
        <v>0.4375</v>
      </c>
      <c r="F25" s="87">
        <v>0.64583333333333337</v>
      </c>
      <c r="G25" s="87">
        <v>0.47916666666666669</v>
      </c>
      <c r="H25" s="68"/>
      <c r="I25" s="88">
        <v>0.66597222222222219</v>
      </c>
      <c r="J25" s="88">
        <v>0.52083333333333337</v>
      </c>
      <c r="K25" s="62"/>
      <c r="L25" s="149"/>
      <c r="M25"/>
      <c r="N25" s="143">
        <v>41984</v>
      </c>
      <c r="O25" s="141">
        <f t="shared" ref="O25:O72" si="65">IF(ISNUMBER(D24),MOD(D25-D24,1),0)</f>
        <v>0.57291666666666674</v>
      </c>
      <c r="P25" s="141">
        <f t="shared" ref="P25:P72" si="66">IF(ISNUMBER(E24),MOD(E25-E24,1),0)</f>
        <v>0.75</v>
      </c>
      <c r="Q25" s="141">
        <f t="shared" ref="Q25:Q72" si="67">IF(ISNUMBER(F24),MOD(F25-F24,1),0)</f>
        <v>0.8125</v>
      </c>
      <c r="R25" s="141">
        <f t="shared" ref="R25:R72" si="68">IF(ISNUMBER(G24),MOD(G25-G24,1),0)</f>
        <v>0</v>
      </c>
      <c r="S25" s="141">
        <f>IF(ISNUMBER(H24),MOD(H25-H24,1),0)</f>
        <v>0.36458333333333337</v>
      </c>
      <c r="T25" s="141">
        <f t="shared" ref="T25:T72" si="69">IF(ISNUMBER(I24),MOD(I25-I24,1),0)</f>
        <v>0</v>
      </c>
      <c r="U25" s="141">
        <f t="shared" ref="U25:U72" si="70">IF(ISNUMBER(J24),MOD(J25-J24,1),0)</f>
        <v>0.60416666666666674</v>
      </c>
      <c r="V25" s="141">
        <f t="shared" ref="V25:V72" si="71">IF(ISNUMBER(K24),MOD(K25-K24,1),0)</f>
        <v>0</v>
      </c>
      <c r="W25" s="128"/>
    </row>
    <row r="26" spans="2:23" s="2" customFormat="1" ht="24.95" customHeight="1" thickBot="1" x14ac:dyDescent="0.3">
      <c r="B26" s="173"/>
      <c r="C26" s="181"/>
      <c r="D26" s="89">
        <v>0.63541666666666663</v>
      </c>
      <c r="E26" s="67">
        <v>0.75</v>
      </c>
      <c r="F26" s="90">
        <v>0.95833333333333337</v>
      </c>
      <c r="G26" s="90">
        <v>0.70833333333333337</v>
      </c>
      <c r="H26" s="74">
        <v>0.32291666666666669</v>
      </c>
      <c r="I26" s="91">
        <v>0.99930555555555556</v>
      </c>
      <c r="J26" s="91">
        <v>0.83333333333333337</v>
      </c>
      <c r="K26" s="63"/>
      <c r="L26" s="149"/>
      <c r="M26"/>
      <c r="N26" s="144"/>
      <c r="O26" s="142"/>
      <c r="P26" s="142"/>
      <c r="Q26" s="142"/>
      <c r="R26" s="142"/>
      <c r="S26" s="142"/>
      <c r="T26" s="142"/>
      <c r="U26" s="142"/>
      <c r="V26" s="142"/>
      <c r="W26" s="128"/>
    </row>
    <row r="27" spans="2:23" s="2" customFormat="1" ht="24.95" customHeight="1" thickBot="1" x14ac:dyDescent="0.3">
      <c r="B27" s="159" t="s">
        <v>55</v>
      </c>
      <c r="C27" s="161">
        <v>41985</v>
      </c>
      <c r="D27" s="71">
        <v>0.4375</v>
      </c>
      <c r="E27" s="68"/>
      <c r="F27" s="68"/>
      <c r="G27" s="6">
        <v>0.32291666666666669</v>
      </c>
      <c r="H27" s="69">
        <v>0.60416666666666663</v>
      </c>
      <c r="I27" s="82" t="s">
        <v>49</v>
      </c>
      <c r="J27" s="71">
        <v>0.4375</v>
      </c>
      <c r="K27" s="62"/>
      <c r="L27" s="149"/>
      <c r="M27"/>
      <c r="N27" s="143">
        <v>41985</v>
      </c>
      <c r="O27" s="141">
        <f t="shared" ref="O27:O72" si="72">IF(ISNUMBER(D26),MOD(D27-D26,1),0)</f>
        <v>0.80208333333333337</v>
      </c>
      <c r="P27" s="141">
        <f t="shared" ref="P27:P72" si="73">IF(ISNUMBER(E26),MOD(E27-E26,1),0)</f>
        <v>0.25</v>
      </c>
      <c r="Q27" s="141">
        <f t="shared" ref="Q27:Q72" si="74">IF(ISNUMBER(F26),MOD(F27-F26,1),0)</f>
        <v>4.166666666666663E-2</v>
      </c>
      <c r="R27" s="141">
        <f t="shared" ref="R27:R72" si="75">IF(ISNUMBER(G26),MOD(G27-G26,1),0)</f>
        <v>0.61458333333333326</v>
      </c>
      <c r="S27" s="141">
        <f>IF(ISNUMBER(H26),MOD(H27-H26,1),0)</f>
        <v>0.28124999999999994</v>
      </c>
      <c r="T27" s="141" t="e">
        <f>IF(ISNUMBER(I26),MOD(I27-I26,1),0)</f>
        <v>#VALUE!</v>
      </c>
      <c r="U27" s="141">
        <f t="shared" ref="U27:U72" si="76">IF(ISNUMBER(J26),MOD(J27-J26,1),0)</f>
        <v>0.60416666666666663</v>
      </c>
      <c r="V27" s="141">
        <f t="shared" ref="V27:V72" si="77">IF(ISNUMBER(K26),MOD(K27-K26,1),0)</f>
        <v>0</v>
      </c>
      <c r="W27" s="128"/>
    </row>
    <row r="28" spans="2:23" s="2" customFormat="1" ht="24.95" customHeight="1" thickBot="1" x14ac:dyDescent="0.3">
      <c r="B28" s="159"/>
      <c r="C28" s="162"/>
      <c r="D28" s="77">
        <v>0.75</v>
      </c>
      <c r="E28" s="74"/>
      <c r="F28" s="74"/>
      <c r="G28" s="7">
        <v>0.59375</v>
      </c>
      <c r="H28" s="75">
        <v>0.91666666666666663</v>
      </c>
      <c r="I28" s="83" t="s">
        <v>50</v>
      </c>
      <c r="J28" s="77">
        <v>0.75</v>
      </c>
      <c r="K28" s="63"/>
      <c r="L28" s="149"/>
      <c r="M28"/>
      <c r="N28" s="144"/>
      <c r="O28" s="142"/>
      <c r="P28" s="142"/>
      <c r="Q28" s="142"/>
      <c r="R28" s="142"/>
      <c r="S28" s="142"/>
      <c r="T28" s="142"/>
      <c r="U28" s="142"/>
      <c r="V28" s="142"/>
      <c r="W28" s="128"/>
    </row>
    <row r="29" spans="2:23" s="2" customFormat="1" ht="24.95" customHeight="1" thickBot="1" x14ac:dyDescent="0.3">
      <c r="B29" s="159" t="s">
        <v>56</v>
      </c>
      <c r="C29" s="161">
        <v>41986</v>
      </c>
      <c r="D29" s="72">
        <v>0.52083333333333337</v>
      </c>
      <c r="E29" s="71">
        <v>0.52083333333333337</v>
      </c>
      <c r="F29" s="6">
        <v>0.32291666666666669</v>
      </c>
      <c r="G29" s="69">
        <v>0.625</v>
      </c>
      <c r="H29" s="72">
        <v>0.5625</v>
      </c>
      <c r="I29" s="71">
        <v>0.4375</v>
      </c>
      <c r="J29" s="82" t="s">
        <v>49</v>
      </c>
      <c r="K29" s="62"/>
      <c r="L29" s="149"/>
      <c r="M29"/>
      <c r="N29" s="143">
        <v>41986</v>
      </c>
      <c r="O29" s="141">
        <f t="shared" ref="O29:O72" si="78">IF(ISNUMBER(D28),MOD(D29-D28,1),0)</f>
        <v>0.77083333333333337</v>
      </c>
      <c r="P29" s="141">
        <f t="shared" ref="P29:P72" si="79">IF(ISNUMBER(E28),MOD(E29-E28,1),0)</f>
        <v>0</v>
      </c>
      <c r="Q29" s="141">
        <f t="shared" ref="Q29:Q72" si="80">IF(ISNUMBER(F28),MOD(F29-F28,1),0)</f>
        <v>0</v>
      </c>
      <c r="R29" s="141">
        <f t="shared" ref="R29:R72" si="81">IF(ISNUMBER(G28),MOD(G29-G28,1),0)</f>
        <v>3.125E-2</v>
      </c>
      <c r="S29" s="141">
        <f t="shared" ref="S29:S72" si="82">IF(ISNUMBER(H28),MOD(H29-H28,1),0)</f>
        <v>0.64583333333333337</v>
      </c>
      <c r="T29" s="141">
        <f t="shared" ref="T29:T72" si="83">IF(ISNUMBER(I28),MOD(I29-I28,1),0)</f>
        <v>0</v>
      </c>
      <c r="U29" s="141" t="e">
        <f t="shared" ref="U29:U72" si="84">IF(ISNUMBER(J28),MOD(J29-J28,1),0)</f>
        <v>#VALUE!</v>
      </c>
      <c r="V29" s="141">
        <f t="shared" ref="V29:V72" si="85">IF(ISNUMBER(K28),MOD(K29-K28,1),0)</f>
        <v>0</v>
      </c>
      <c r="W29" s="128"/>
    </row>
    <row r="30" spans="2:23" s="2" customFormat="1" ht="24.95" customHeight="1" thickBot="1" x14ac:dyDescent="0.3">
      <c r="B30" s="159"/>
      <c r="C30" s="162"/>
      <c r="D30" s="78">
        <v>0.83333333333333337</v>
      </c>
      <c r="E30" s="77">
        <v>0.83333333333333337</v>
      </c>
      <c r="F30" s="7">
        <v>0.63541666666666663</v>
      </c>
      <c r="G30" s="75">
        <v>0.91666666666666663</v>
      </c>
      <c r="H30" s="78">
        <v>0.875</v>
      </c>
      <c r="I30" s="77">
        <v>0.75</v>
      </c>
      <c r="J30" s="83" t="s">
        <v>50</v>
      </c>
      <c r="K30" s="63"/>
      <c r="L30" s="150"/>
      <c r="M30"/>
      <c r="N30" s="144"/>
      <c r="O30" s="142"/>
      <c r="P30" s="142"/>
      <c r="Q30" s="142"/>
      <c r="R30" s="142"/>
      <c r="S30" s="142"/>
      <c r="T30" s="142"/>
      <c r="U30" s="142"/>
      <c r="V30" s="142"/>
      <c r="W30" s="128"/>
    </row>
    <row r="31" spans="2:23" s="2" customFormat="1" ht="24.95" customHeight="1" thickBot="1" x14ac:dyDescent="0.3">
      <c r="B31" s="159" t="s">
        <v>57</v>
      </c>
      <c r="C31" s="161">
        <v>41987</v>
      </c>
      <c r="D31" s="103">
        <v>0.4375</v>
      </c>
      <c r="E31" s="104" t="s">
        <v>39</v>
      </c>
      <c r="F31" s="103">
        <v>0.52083333333333337</v>
      </c>
      <c r="G31" s="104"/>
      <c r="H31" s="104"/>
      <c r="I31" s="103">
        <v>0.52083333333333337</v>
      </c>
      <c r="J31" s="103">
        <v>0.35416666666666669</v>
      </c>
      <c r="K31" s="62"/>
      <c r="L31" s="148" t="s">
        <v>37</v>
      </c>
      <c r="M31"/>
      <c r="N31" s="178">
        <v>41987</v>
      </c>
      <c r="O31" s="141">
        <f t="shared" ref="O31:O72" si="86">IF(ISNUMBER(D30),MOD(D31-D30,1),0)</f>
        <v>0.60416666666666663</v>
      </c>
      <c r="P31" s="141" t="e">
        <f t="shared" ref="P31:P72" si="87">IF(ISNUMBER(E30),MOD(E31-E30,1),0)</f>
        <v>#VALUE!</v>
      </c>
      <c r="Q31" s="141">
        <f t="shared" ref="Q31:Q72" si="88">IF(ISNUMBER(F30),MOD(F31-F30,1),0)</f>
        <v>0.88541666666666674</v>
      </c>
      <c r="R31" s="141">
        <f>IF(ISNUMBER(G30),MOD(G31-G30,1),0)</f>
        <v>8.333333333333337E-2</v>
      </c>
      <c r="S31" s="141">
        <f t="shared" ref="S31:S72" si="89">IF(ISNUMBER(H30),MOD(H31-H30,1),0)</f>
        <v>0.125</v>
      </c>
      <c r="T31" s="141">
        <f t="shared" ref="T31:T72" si="90">IF(ISNUMBER(I30),MOD(I31-I30,1),0)</f>
        <v>0.77083333333333337</v>
      </c>
      <c r="U31" s="141">
        <f t="shared" ref="U31:U72" si="91">IF(ISNUMBER(J30),MOD(J31-J30,1),0)</f>
        <v>0</v>
      </c>
      <c r="V31" s="141">
        <f t="shared" ref="V31:V72" si="92">IF(ISNUMBER(K30),MOD(K31-K30,1),0)</f>
        <v>0</v>
      </c>
      <c r="W31" s="128"/>
    </row>
    <row r="32" spans="2:23" s="2" customFormat="1" ht="24.95" customHeight="1" thickBot="1" x14ac:dyDescent="0.3">
      <c r="B32" s="159"/>
      <c r="C32" s="162"/>
      <c r="D32" s="105">
        <v>0.75</v>
      </c>
      <c r="E32" s="106" t="s">
        <v>46</v>
      </c>
      <c r="F32" s="105">
        <v>0.83333333333333337</v>
      </c>
      <c r="G32" s="106"/>
      <c r="H32" s="106"/>
      <c r="I32" s="105">
        <v>0.83333333333333337</v>
      </c>
      <c r="J32" s="107">
        <v>0.66666666666666663</v>
      </c>
      <c r="K32" s="63"/>
      <c r="L32" s="149"/>
      <c r="M32"/>
      <c r="N32" s="179"/>
      <c r="O32" s="142"/>
      <c r="P32" s="142"/>
      <c r="Q32" s="142"/>
      <c r="R32" s="142"/>
      <c r="S32" s="142"/>
      <c r="T32" s="142"/>
      <c r="U32" s="142"/>
      <c r="V32" s="142"/>
      <c r="W32" s="128"/>
    </row>
    <row r="33" spans="2:23" s="2" customFormat="1" ht="24.95" customHeight="1" thickBot="1" x14ac:dyDescent="0.3">
      <c r="B33" s="159" t="s">
        <v>51</v>
      </c>
      <c r="C33" s="161">
        <v>41988</v>
      </c>
      <c r="D33" s="69">
        <v>0.60416666666666663</v>
      </c>
      <c r="E33" s="71">
        <v>0.4375</v>
      </c>
      <c r="F33" s="70"/>
      <c r="G33" s="71">
        <v>0.52083333333333337</v>
      </c>
      <c r="H33" s="71">
        <v>0.4375</v>
      </c>
      <c r="I33" s="68"/>
      <c r="J33" s="6">
        <v>0.32291666666666669</v>
      </c>
      <c r="K33" s="62"/>
      <c r="L33" s="149"/>
      <c r="M33"/>
      <c r="N33" s="143">
        <v>41988</v>
      </c>
      <c r="O33" s="141">
        <f t="shared" ref="O33:O72" si="93">IF(ISNUMBER(D32),MOD(D33-D32,1),0)</f>
        <v>0.85416666666666663</v>
      </c>
      <c r="P33" s="141">
        <f t="shared" ref="P33:P72" si="94">IF(ISNUMBER(E32),MOD(E33-E32,1),0)</f>
        <v>0</v>
      </c>
      <c r="Q33" s="141">
        <f t="shared" ref="Q33:Q72" si="95">IF(ISNUMBER(F32),MOD(F33-F32,1),0)</f>
        <v>0.16666666666666663</v>
      </c>
      <c r="R33" s="141">
        <f t="shared" ref="R33:R72" si="96">IF(ISNUMBER(G32),MOD(G33-G32,1),0)</f>
        <v>0</v>
      </c>
      <c r="S33" s="141">
        <f t="shared" ref="S33:S72" si="97">IF(ISNUMBER(H32),MOD(H33-H32,1),0)</f>
        <v>0</v>
      </c>
      <c r="T33" s="141">
        <f t="shared" ref="T33:T72" si="98">IF(ISNUMBER(I32),MOD(I33-I32,1),0)</f>
        <v>0.16666666666666663</v>
      </c>
      <c r="U33" s="141">
        <f t="shared" ref="U33:U72" si="99">IF(ISNUMBER(J32),MOD(J33-J32,1),0)</f>
        <v>0.65625</v>
      </c>
      <c r="V33" s="141">
        <f t="shared" ref="V33:V72" si="100">IF(ISNUMBER(K32),MOD(K33-K32,1),0)</f>
        <v>0</v>
      </c>
      <c r="W33" s="128"/>
    </row>
    <row r="34" spans="2:23" s="2" customFormat="1" ht="24.95" customHeight="1" thickBot="1" x14ac:dyDescent="0.3">
      <c r="B34" s="159"/>
      <c r="C34" s="162"/>
      <c r="D34" s="75">
        <v>0.91666666666666663</v>
      </c>
      <c r="E34" s="77">
        <v>0.75</v>
      </c>
      <c r="F34" s="76"/>
      <c r="G34" s="77">
        <v>0.70833333333333337</v>
      </c>
      <c r="H34" s="77">
        <v>0.75</v>
      </c>
      <c r="I34" s="74"/>
      <c r="J34" s="7">
        <v>0.63541666666666663</v>
      </c>
      <c r="K34" s="63"/>
      <c r="L34" s="149"/>
      <c r="M34"/>
      <c r="N34" s="144"/>
      <c r="O34" s="142"/>
      <c r="P34" s="142"/>
      <c r="Q34" s="142"/>
      <c r="R34" s="142"/>
      <c r="S34" s="142"/>
      <c r="T34" s="142"/>
      <c r="U34" s="142"/>
      <c r="V34" s="142"/>
      <c r="W34" s="128"/>
    </row>
    <row r="35" spans="2:23" s="2" customFormat="1" ht="24.95" customHeight="1" thickBot="1" x14ac:dyDescent="0.3">
      <c r="B35" s="159" t="s">
        <v>52</v>
      </c>
      <c r="C35" s="161">
        <v>41989</v>
      </c>
      <c r="D35" s="72">
        <v>0.52083333333333337</v>
      </c>
      <c r="E35" s="6">
        <v>0.32291666666666669</v>
      </c>
      <c r="F35" s="70"/>
      <c r="G35" s="6">
        <v>0.32291666666666669</v>
      </c>
      <c r="H35" s="71">
        <v>0.4375</v>
      </c>
      <c r="I35" s="69">
        <v>0.60416666666666663</v>
      </c>
      <c r="J35" s="68"/>
      <c r="K35" s="62"/>
      <c r="L35" s="149"/>
      <c r="M35"/>
      <c r="N35" s="143">
        <v>41989</v>
      </c>
      <c r="O35" s="141">
        <f t="shared" ref="O35:O72" si="101">IF(ISNUMBER(D34),MOD(D35-D34,1),0)</f>
        <v>0.60416666666666674</v>
      </c>
      <c r="P35" s="141">
        <f t="shared" ref="P35:P72" si="102">IF(ISNUMBER(E34),MOD(E35-E34,1),0)</f>
        <v>0.57291666666666674</v>
      </c>
      <c r="Q35" s="141">
        <f t="shared" ref="Q35:Q72" si="103">IF(ISNUMBER(F34),MOD(F35-F34,1),0)</f>
        <v>0</v>
      </c>
      <c r="R35" s="141">
        <f t="shared" ref="R35:R72" si="104">IF(ISNUMBER(G34),MOD(G35-G34,1),0)</f>
        <v>0.61458333333333326</v>
      </c>
      <c r="S35" s="141">
        <f t="shared" ref="S35:S72" si="105">IF(ISNUMBER(H34),MOD(H35-H34,1),0)</f>
        <v>0.6875</v>
      </c>
      <c r="T35" s="141">
        <f t="shared" ref="T35:T72" si="106">IF(ISNUMBER(I34),MOD(I35-I34,1),0)</f>
        <v>0</v>
      </c>
      <c r="U35" s="141">
        <f t="shared" ref="U35:U72" si="107">IF(ISNUMBER(J34),MOD(J35-J34,1),0)</f>
        <v>0.36458333333333337</v>
      </c>
      <c r="V35" s="141">
        <f t="shared" ref="V35:V72" si="108">IF(ISNUMBER(K34),MOD(K35-K34,1),0)</f>
        <v>0</v>
      </c>
      <c r="W35" s="128"/>
    </row>
    <row r="36" spans="2:23" s="2" customFormat="1" ht="24.95" customHeight="1" thickBot="1" x14ac:dyDescent="0.3">
      <c r="B36" s="159"/>
      <c r="C36" s="162"/>
      <c r="D36" s="78">
        <v>0.83333333333333337</v>
      </c>
      <c r="E36" s="7">
        <v>0.63541666666666663</v>
      </c>
      <c r="F36" s="76"/>
      <c r="G36" s="7">
        <v>0.63541666666666663</v>
      </c>
      <c r="H36" s="77">
        <v>0.75</v>
      </c>
      <c r="I36" s="75">
        <v>0.91666666666666663</v>
      </c>
      <c r="J36" s="74"/>
      <c r="K36" s="63"/>
      <c r="L36" s="149"/>
      <c r="M36"/>
      <c r="N36" s="144"/>
      <c r="O36" s="142"/>
      <c r="P36" s="142"/>
      <c r="Q36" s="142"/>
      <c r="R36" s="142"/>
      <c r="S36" s="142"/>
      <c r="T36" s="142"/>
      <c r="U36" s="142"/>
      <c r="V36" s="142"/>
      <c r="W36" s="128"/>
    </row>
    <row r="37" spans="2:23" s="2" customFormat="1" ht="24.95" customHeight="1" thickBot="1" x14ac:dyDescent="0.3">
      <c r="B37" s="159" t="s">
        <v>53</v>
      </c>
      <c r="C37" s="161">
        <v>41990</v>
      </c>
      <c r="D37" s="68"/>
      <c r="E37" s="68"/>
      <c r="F37" s="70"/>
      <c r="G37" s="72">
        <v>0.54166666666666663</v>
      </c>
      <c r="H37" s="6">
        <v>0.32291666666666669</v>
      </c>
      <c r="I37" s="72">
        <v>0.52083333333333337</v>
      </c>
      <c r="J37" s="69">
        <v>0.60416666666666663</v>
      </c>
      <c r="K37" s="62"/>
      <c r="L37" s="149"/>
      <c r="M37"/>
      <c r="N37" s="143">
        <v>41990</v>
      </c>
      <c r="O37" s="141">
        <f t="shared" ref="O37:O72" si="109">IF(ISNUMBER(D36),MOD(D37-D36,1),0)</f>
        <v>0.16666666666666663</v>
      </c>
      <c r="P37" s="141">
        <f t="shared" ref="P37:P72" si="110">IF(ISNUMBER(E36),MOD(E37-E36,1),0)</f>
        <v>0.36458333333333337</v>
      </c>
      <c r="Q37" s="141">
        <f t="shared" ref="Q37:Q72" si="111">IF(ISNUMBER(F36),MOD(F37-F36,1),0)</f>
        <v>0</v>
      </c>
      <c r="R37" s="141">
        <f t="shared" ref="R37:R72" si="112">IF(ISNUMBER(G36),MOD(G37-G36,1),0)</f>
        <v>0.90625</v>
      </c>
      <c r="S37" s="141">
        <f t="shared" ref="S37:S72" si="113">IF(ISNUMBER(H36),MOD(H37-H36,1),0)</f>
        <v>0.57291666666666674</v>
      </c>
      <c r="T37" s="141">
        <f t="shared" ref="T37:T72" si="114">IF(ISNUMBER(I36),MOD(I37-I36,1),0)</f>
        <v>0.60416666666666674</v>
      </c>
      <c r="U37" s="141">
        <f t="shared" ref="U37:U72" si="115">IF(ISNUMBER(J36),MOD(J37-J36,1),0)</f>
        <v>0</v>
      </c>
      <c r="V37" s="141">
        <f t="shared" ref="V37:V72" si="116">IF(ISNUMBER(K36),MOD(K37-K36,1),0)</f>
        <v>0</v>
      </c>
      <c r="W37" s="128"/>
    </row>
    <row r="38" spans="2:23" s="2" customFormat="1" ht="24.95" customHeight="1" thickBot="1" x14ac:dyDescent="0.3">
      <c r="B38" s="159"/>
      <c r="C38" s="162"/>
      <c r="D38" s="74"/>
      <c r="E38" s="74"/>
      <c r="F38" s="76"/>
      <c r="G38" s="78">
        <v>0.83333333333333337</v>
      </c>
      <c r="H38" s="7">
        <v>0.63541666666666663</v>
      </c>
      <c r="I38" s="78">
        <v>0.83333333333333337</v>
      </c>
      <c r="J38" s="75">
        <v>0.91666666666666663</v>
      </c>
      <c r="K38" s="63"/>
      <c r="L38" s="149"/>
      <c r="M38"/>
      <c r="N38" s="144"/>
      <c r="O38" s="142"/>
      <c r="P38" s="142"/>
      <c r="Q38" s="142"/>
      <c r="R38" s="142"/>
      <c r="S38" s="142"/>
      <c r="T38" s="142"/>
      <c r="U38" s="142"/>
      <c r="V38" s="142"/>
      <c r="W38" s="128"/>
    </row>
    <row r="39" spans="2:23" s="2" customFormat="1" ht="24.95" customHeight="1" thickBot="1" x14ac:dyDescent="0.3">
      <c r="B39" s="159" t="s">
        <v>54</v>
      </c>
      <c r="C39" s="161">
        <v>41991</v>
      </c>
      <c r="D39" s="71">
        <v>0.4375</v>
      </c>
      <c r="E39" s="69">
        <v>0.60416666666666663</v>
      </c>
      <c r="F39" s="6">
        <v>0.32291666666666669</v>
      </c>
      <c r="G39" s="68"/>
      <c r="H39" s="68"/>
      <c r="I39" s="71">
        <v>0.4375</v>
      </c>
      <c r="J39" s="72">
        <v>0.52083333333333337</v>
      </c>
      <c r="K39" s="62"/>
      <c r="L39" s="149"/>
      <c r="M39"/>
      <c r="N39" s="143">
        <v>41991</v>
      </c>
      <c r="O39" s="141">
        <f t="shared" ref="O39:O72" si="117">IF(ISNUMBER(D38),MOD(D39-D38,1),0)</f>
        <v>0</v>
      </c>
      <c r="P39" s="141">
        <f t="shared" ref="P39:P72" si="118">IF(ISNUMBER(E38),MOD(E39-E38,1),0)</f>
        <v>0</v>
      </c>
      <c r="Q39" s="141">
        <f t="shared" ref="Q39:Q72" si="119">IF(ISNUMBER(F38),MOD(F39-F38,1),0)</f>
        <v>0</v>
      </c>
      <c r="R39" s="141">
        <f t="shared" ref="R39:R72" si="120">IF(ISNUMBER(G38),MOD(G39-G38,1),0)</f>
        <v>0.16666666666666663</v>
      </c>
      <c r="S39" s="141">
        <f t="shared" ref="S39:S72" si="121">IF(ISNUMBER(H38),MOD(H39-H38,1),0)</f>
        <v>0.36458333333333337</v>
      </c>
      <c r="T39" s="141">
        <f t="shared" ref="T39:T72" si="122">IF(ISNUMBER(I38),MOD(I39-I38,1),0)</f>
        <v>0.60416666666666663</v>
      </c>
      <c r="U39" s="141">
        <f t="shared" ref="U39:U72" si="123">IF(ISNUMBER(J38),MOD(J39-J38,1),0)</f>
        <v>0.60416666666666674</v>
      </c>
      <c r="V39" s="141">
        <f t="shared" ref="V39:V72" si="124">IF(ISNUMBER(K38),MOD(K39-K38,1),0)</f>
        <v>0</v>
      </c>
      <c r="W39" s="128"/>
    </row>
    <row r="40" spans="2:23" s="2" customFormat="1" ht="24.95" customHeight="1" thickBot="1" x14ac:dyDescent="0.3">
      <c r="B40" s="159"/>
      <c r="C40" s="162"/>
      <c r="D40" s="77">
        <v>0.75</v>
      </c>
      <c r="E40" s="75">
        <v>0.91666666666666663</v>
      </c>
      <c r="F40" s="7">
        <v>0.63541666666666663</v>
      </c>
      <c r="G40" s="74"/>
      <c r="H40" s="74"/>
      <c r="I40" s="77">
        <v>0.75</v>
      </c>
      <c r="J40" s="78">
        <v>0.83333333333333337</v>
      </c>
      <c r="K40" s="63"/>
      <c r="L40" s="149"/>
      <c r="M40"/>
      <c r="N40" s="144"/>
      <c r="O40" s="142"/>
      <c r="P40" s="142"/>
      <c r="Q40" s="142"/>
      <c r="R40" s="142"/>
      <c r="S40" s="142"/>
      <c r="T40" s="142"/>
      <c r="U40" s="142"/>
      <c r="V40" s="142"/>
      <c r="W40" s="128"/>
    </row>
    <row r="41" spans="2:23" s="2" customFormat="1" ht="24.95" customHeight="1" thickBot="1" x14ac:dyDescent="0.3">
      <c r="B41" s="159" t="s">
        <v>55</v>
      </c>
      <c r="C41" s="161">
        <v>41992</v>
      </c>
      <c r="D41" s="6">
        <v>0.32291666666666669</v>
      </c>
      <c r="E41" s="57">
        <v>0.51041666666666663</v>
      </c>
      <c r="F41" s="68"/>
      <c r="G41" s="68"/>
      <c r="H41" s="69">
        <v>0.60416666666666663</v>
      </c>
      <c r="I41" s="71">
        <v>0.4375</v>
      </c>
      <c r="J41" s="82" t="s">
        <v>49</v>
      </c>
      <c r="K41" s="62"/>
      <c r="L41" s="149"/>
      <c r="M41"/>
      <c r="N41" s="143">
        <v>41992</v>
      </c>
      <c r="O41" s="141">
        <f t="shared" ref="O41:O72" si="125">IF(ISNUMBER(D40),MOD(D41-D40,1),0)</f>
        <v>0.57291666666666674</v>
      </c>
      <c r="P41" s="141">
        <f t="shared" ref="P41:P72" si="126">IF(ISNUMBER(E40),MOD(E41-E40,1),0)</f>
        <v>0.59375</v>
      </c>
      <c r="Q41" s="141">
        <f t="shared" ref="Q41:Q72" si="127">IF(ISNUMBER(F40),MOD(F41-F40,1),0)</f>
        <v>0.36458333333333337</v>
      </c>
      <c r="R41" s="141">
        <f t="shared" ref="R41:R72" si="128">IF(ISNUMBER(G40),MOD(G41-G40,1),0)</f>
        <v>0</v>
      </c>
      <c r="S41" s="141">
        <f t="shared" ref="S41:S72" si="129">IF(ISNUMBER(H40),MOD(H41-H40,1),0)</f>
        <v>0</v>
      </c>
      <c r="T41" s="141">
        <f t="shared" ref="T41:T72" si="130">IF(ISNUMBER(I40),MOD(I41-I40,1),0)</f>
        <v>0.6875</v>
      </c>
      <c r="U41" s="141" t="e">
        <f t="shared" ref="U41:U72" si="131">IF(ISNUMBER(J40),MOD(J41-J40,1),0)</f>
        <v>#VALUE!</v>
      </c>
      <c r="V41" s="141">
        <f t="shared" ref="V41:V72" si="132">IF(ISNUMBER(K40),MOD(K41-K40,1),0)</f>
        <v>0</v>
      </c>
      <c r="W41" s="128"/>
    </row>
    <row r="42" spans="2:23" s="2" customFormat="1" ht="24.95" customHeight="1" thickBot="1" x14ac:dyDescent="0.3">
      <c r="B42" s="159"/>
      <c r="C42" s="162"/>
      <c r="D42" s="7">
        <v>0.63541666666666663</v>
      </c>
      <c r="E42" s="58">
        <v>0.82291666666666663</v>
      </c>
      <c r="F42" s="74"/>
      <c r="G42" s="74"/>
      <c r="H42" s="75">
        <v>0.91666666666666663</v>
      </c>
      <c r="I42" s="77">
        <v>0.75</v>
      </c>
      <c r="J42" s="83" t="s">
        <v>50</v>
      </c>
      <c r="K42" s="63"/>
      <c r="L42" s="149"/>
      <c r="M42"/>
      <c r="N42" s="144"/>
      <c r="O42" s="142"/>
      <c r="P42" s="142"/>
      <c r="Q42" s="142"/>
      <c r="R42" s="142"/>
      <c r="S42" s="142"/>
      <c r="T42" s="142"/>
      <c r="U42" s="142"/>
      <c r="V42" s="142"/>
      <c r="W42" s="128"/>
    </row>
    <row r="43" spans="2:23" s="2" customFormat="1" ht="24.95" customHeight="1" thickBot="1" x14ac:dyDescent="0.3">
      <c r="B43" s="159" t="s">
        <v>56</v>
      </c>
      <c r="C43" s="161">
        <v>41993</v>
      </c>
      <c r="D43" s="71">
        <v>0.4375</v>
      </c>
      <c r="E43" s="57">
        <v>0.51041666666666663</v>
      </c>
      <c r="F43" s="72">
        <v>0.52083333333333337</v>
      </c>
      <c r="G43" s="68"/>
      <c r="H43" s="72">
        <v>0.5625</v>
      </c>
      <c r="I43" s="6">
        <v>0.32291666666666669</v>
      </c>
      <c r="J43" s="69">
        <v>0.60416666666666663</v>
      </c>
      <c r="K43" s="62"/>
      <c r="L43" s="149"/>
      <c r="M43"/>
      <c r="N43" s="143">
        <v>41993</v>
      </c>
      <c r="O43" s="141">
        <f t="shared" ref="O43:O72" si="133">IF(ISNUMBER(D42),MOD(D43-D42,1),0)</f>
        <v>0.80208333333333337</v>
      </c>
      <c r="P43" s="141">
        <f t="shared" ref="P43:P72" si="134">IF(ISNUMBER(E42),MOD(E43-E42,1),0)</f>
        <v>0.6875</v>
      </c>
      <c r="Q43" s="141">
        <f t="shared" ref="Q43:Q72" si="135">IF(ISNUMBER(F42),MOD(F43-F42,1),0)</f>
        <v>0</v>
      </c>
      <c r="R43" s="141">
        <f t="shared" ref="R43:R72" si="136">IF(ISNUMBER(G42),MOD(G43-G42,1),0)</f>
        <v>0</v>
      </c>
      <c r="S43" s="141">
        <f t="shared" ref="S43:S72" si="137">IF(ISNUMBER(H42),MOD(H43-H42,1),0)</f>
        <v>0.64583333333333337</v>
      </c>
      <c r="T43" s="141">
        <f t="shared" ref="T43:T72" si="138">IF(ISNUMBER(I42),MOD(I43-I42,1),0)</f>
        <v>0.57291666666666674</v>
      </c>
      <c r="U43" s="141">
        <f t="shared" ref="U43:U72" si="139">IF(ISNUMBER(J42),MOD(J43-J42,1),0)</f>
        <v>0</v>
      </c>
      <c r="V43" s="141">
        <f t="shared" ref="V43:V72" si="140">IF(ISNUMBER(K42),MOD(K43-K42,1),0)</f>
        <v>0</v>
      </c>
      <c r="W43" s="128"/>
    </row>
    <row r="44" spans="2:23" s="2" customFormat="1" ht="24.95" customHeight="1" thickBot="1" x14ac:dyDescent="0.3">
      <c r="B44" s="159"/>
      <c r="C44" s="162"/>
      <c r="D44" s="77">
        <v>0.75</v>
      </c>
      <c r="E44" s="58">
        <v>0.82291666666666663</v>
      </c>
      <c r="F44" s="78">
        <v>0.83333333333333337</v>
      </c>
      <c r="G44" s="74"/>
      <c r="H44" s="78">
        <v>0.875</v>
      </c>
      <c r="I44" s="7">
        <v>0.63541666666666663</v>
      </c>
      <c r="J44" s="75">
        <v>0.91666666666666663</v>
      </c>
      <c r="K44" s="63"/>
      <c r="L44" s="150"/>
      <c r="M44"/>
      <c r="N44" s="144"/>
      <c r="O44" s="142"/>
      <c r="P44" s="142"/>
      <c r="Q44" s="142"/>
      <c r="R44" s="142"/>
      <c r="S44" s="142"/>
      <c r="T44" s="142"/>
      <c r="U44" s="142"/>
      <c r="V44" s="142"/>
      <c r="W44" s="128"/>
    </row>
    <row r="45" spans="2:23" s="2" customFormat="1" ht="24.95" customHeight="1" thickBot="1" x14ac:dyDescent="0.3">
      <c r="B45" s="159" t="s">
        <v>57</v>
      </c>
      <c r="C45" s="161">
        <v>41994</v>
      </c>
      <c r="D45" s="103">
        <v>0.52083333333333337</v>
      </c>
      <c r="E45" s="103">
        <v>0.51041666666666663</v>
      </c>
      <c r="F45" s="103">
        <v>0.35416666666666669</v>
      </c>
      <c r="G45" s="104"/>
      <c r="H45" s="104"/>
      <c r="I45" s="104"/>
      <c r="J45" s="103">
        <v>0.4375</v>
      </c>
      <c r="K45" s="62"/>
      <c r="L45" s="148" t="s">
        <v>38</v>
      </c>
      <c r="M45"/>
      <c r="N45" s="178">
        <v>41994</v>
      </c>
      <c r="O45" s="141">
        <f t="shared" ref="O45:O72" si="141">IF(ISNUMBER(D44),MOD(D45-D44,1),0)</f>
        <v>0.77083333333333337</v>
      </c>
      <c r="P45" s="141">
        <f t="shared" ref="P45:P72" si="142">IF(ISNUMBER(E44),MOD(E45-E44,1),0)</f>
        <v>0.6875</v>
      </c>
      <c r="Q45" s="141">
        <f t="shared" ref="Q45:Q72" si="143">IF(ISNUMBER(F44),MOD(F45-F44,1),0)</f>
        <v>0.52083333333333326</v>
      </c>
      <c r="R45" s="141">
        <f t="shared" ref="R45:R72" si="144">IF(ISNUMBER(G44),MOD(G45-G44,1),0)</f>
        <v>0</v>
      </c>
      <c r="S45" s="141">
        <f t="shared" ref="S45:S72" si="145">IF(ISNUMBER(H44),MOD(H45-H44,1),0)</f>
        <v>0.125</v>
      </c>
      <c r="T45" s="141">
        <f t="shared" ref="T45:T72" si="146">IF(ISNUMBER(I44),MOD(I45-I44,1),0)</f>
        <v>0.36458333333333337</v>
      </c>
      <c r="U45" s="141">
        <f t="shared" ref="U45:U72" si="147">IF(ISNUMBER(J44),MOD(J45-J44,1),0)</f>
        <v>0.52083333333333337</v>
      </c>
      <c r="V45" s="141">
        <f t="shared" ref="V45:V72" si="148">IF(ISNUMBER(K44),MOD(K45-K44,1),0)</f>
        <v>0</v>
      </c>
      <c r="W45" s="128"/>
    </row>
    <row r="46" spans="2:23" s="2" customFormat="1" ht="24.95" customHeight="1" thickBot="1" x14ac:dyDescent="0.3">
      <c r="B46" s="159"/>
      <c r="C46" s="162"/>
      <c r="D46" s="105">
        <v>0.83333333333333337</v>
      </c>
      <c r="E46" s="105">
        <v>0.82291666666666663</v>
      </c>
      <c r="F46" s="107">
        <v>0.66666666666666663</v>
      </c>
      <c r="G46" s="106"/>
      <c r="H46" s="106"/>
      <c r="I46" s="106"/>
      <c r="J46" s="105">
        <v>0.75</v>
      </c>
      <c r="K46" s="63"/>
      <c r="L46" s="149"/>
      <c r="M46"/>
      <c r="N46" s="179"/>
      <c r="O46" s="142"/>
      <c r="P46" s="142"/>
      <c r="Q46" s="142"/>
      <c r="R46" s="142"/>
      <c r="S46" s="142"/>
      <c r="T46" s="142"/>
      <c r="U46" s="142"/>
      <c r="V46" s="142"/>
      <c r="W46" s="128"/>
    </row>
    <row r="47" spans="2:23" s="2" customFormat="1" ht="24.95" customHeight="1" thickBot="1" x14ac:dyDescent="0.3">
      <c r="B47" s="159" t="s">
        <v>51</v>
      </c>
      <c r="C47" s="161">
        <v>41995</v>
      </c>
      <c r="D47" s="82" t="s">
        <v>49</v>
      </c>
      <c r="E47" s="6">
        <v>0.33333333333333331</v>
      </c>
      <c r="F47" s="71">
        <v>0.4375</v>
      </c>
      <c r="G47" s="68"/>
      <c r="H47" s="69">
        <v>0.60416666666666663</v>
      </c>
      <c r="I47" s="57">
        <v>0.51041666666666663</v>
      </c>
      <c r="J47" s="72">
        <v>0.5625</v>
      </c>
      <c r="K47" s="62"/>
      <c r="L47" s="149"/>
      <c r="M47"/>
      <c r="N47" s="143">
        <v>41995</v>
      </c>
      <c r="O47" s="141" t="e">
        <f t="shared" ref="O47:O72" si="149">IF(ISNUMBER(D46),MOD(D47-D46,1),0)</f>
        <v>#VALUE!</v>
      </c>
      <c r="P47" s="141">
        <f t="shared" ref="P47:P72" si="150">IF(ISNUMBER(E46),MOD(E47-E46,1),0)</f>
        <v>0.51041666666666674</v>
      </c>
      <c r="Q47" s="141">
        <f t="shared" ref="Q47:Q72" si="151">IF(ISNUMBER(F46),MOD(F47-F46,1),0)</f>
        <v>0.77083333333333337</v>
      </c>
      <c r="R47" s="141">
        <f t="shared" ref="R47:R72" si="152">IF(ISNUMBER(G46),MOD(G47-G46,1),0)</f>
        <v>0</v>
      </c>
      <c r="S47" s="141">
        <f t="shared" ref="S47:S72" si="153">IF(ISNUMBER(H46),MOD(H47-H46,1),0)</f>
        <v>0</v>
      </c>
      <c r="T47" s="141">
        <f t="shared" ref="T47:T72" si="154">IF(ISNUMBER(I46),MOD(I47-I46,1),0)</f>
        <v>0</v>
      </c>
      <c r="U47" s="141">
        <f t="shared" ref="U47:U72" si="155">IF(ISNUMBER(J46),MOD(J47-J46,1),0)</f>
        <v>0.8125</v>
      </c>
      <c r="V47" s="141">
        <f t="shared" ref="V47:V72" si="156">IF(ISNUMBER(K46),MOD(K47-K46,1),0)</f>
        <v>0</v>
      </c>
      <c r="W47" s="128"/>
    </row>
    <row r="48" spans="2:23" s="2" customFormat="1" ht="24.95" customHeight="1" thickBot="1" x14ac:dyDescent="0.3">
      <c r="B48" s="159"/>
      <c r="C48" s="162"/>
      <c r="D48" s="83" t="s">
        <v>50</v>
      </c>
      <c r="E48" s="7">
        <v>0.64583333333333337</v>
      </c>
      <c r="F48" s="77">
        <v>0.75</v>
      </c>
      <c r="G48" s="74"/>
      <c r="H48" s="75">
        <v>0.91666666666666663</v>
      </c>
      <c r="I48" s="58">
        <v>0.82291666666666663</v>
      </c>
      <c r="J48" s="78">
        <v>0.875</v>
      </c>
      <c r="K48" s="63"/>
      <c r="L48" s="149"/>
      <c r="M48"/>
      <c r="N48" s="144"/>
      <c r="O48" s="142"/>
      <c r="P48" s="142"/>
      <c r="Q48" s="142"/>
      <c r="R48" s="142"/>
      <c r="S48" s="142"/>
      <c r="T48" s="142"/>
      <c r="U48" s="142"/>
      <c r="V48" s="142"/>
      <c r="W48" s="128"/>
    </row>
    <row r="49" spans="2:23" s="2" customFormat="1" ht="24.95" customHeight="1" thickBot="1" x14ac:dyDescent="0.3">
      <c r="B49" s="159" t="s">
        <v>52</v>
      </c>
      <c r="C49" s="161">
        <v>41996</v>
      </c>
      <c r="D49" s="71">
        <v>0.4375</v>
      </c>
      <c r="E49" s="82" t="s">
        <v>49</v>
      </c>
      <c r="F49" s="69">
        <v>0.60416666666666663</v>
      </c>
      <c r="G49" s="68"/>
      <c r="H49" s="72">
        <v>0.5625</v>
      </c>
      <c r="I49" s="6">
        <v>0.33333333333333331</v>
      </c>
      <c r="J49" s="71">
        <v>0.47916666666666669</v>
      </c>
      <c r="K49" s="62"/>
      <c r="L49" s="149"/>
      <c r="M49"/>
      <c r="N49" s="143">
        <v>41996</v>
      </c>
      <c r="O49" s="141">
        <f t="shared" ref="O49:O72" si="157">IF(ISNUMBER(D48),MOD(D49-D48,1),0)</f>
        <v>0</v>
      </c>
      <c r="P49" s="141" t="e">
        <f t="shared" ref="P49:P72" si="158">IF(ISNUMBER(E48),MOD(E49-E48,1),0)</f>
        <v>#VALUE!</v>
      </c>
      <c r="Q49" s="141">
        <f t="shared" ref="Q49:Q72" si="159">IF(ISNUMBER(F48),MOD(F49-F48,1),0)</f>
        <v>0.85416666666666663</v>
      </c>
      <c r="R49" s="141">
        <f t="shared" ref="R49:R72" si="160">IF(ISNUMBER(G48),MOD(G49-G48,1),0)</f>
        <v>0</v>
      </c>
      <c r="S49" s="141">
        <f t="shared" ref="S49:S72" si="161">IF(ISNUMBER(H48),MOD(H49-H48,1),0)</f>
        <v>0.64583333333333337</v>
      </c>
      <c r="T49" s="141">
        <f t="shared" ref="T49:T72" si="162">IF(ISNUMBER(I48),MOD(I49-I48,1),0)</f>
        <v>0.51041666666666674</v>
      </c>
      <c r="U49" s="141">
        <f t="shared" ref="U49:U72" si="163">IF(ISNUMBER(J48),MOD(J49-J48,1),0)</f>
        <v>0.60416666666666674</v>
      </c>
      <c r="V49" s="141">
        <f t="shared" ref="V49:V72" si="164">IF(ISNUMBER(K48),MOD(K49-K48,1),0)</f>
        <v>0</v>
      </c>
      <c r="W49" s="128"/>
    </row>
    <row r="50" spans="2:23" s="2" customFormat="1" ht="24.95" customHeight="1" thickBot="1" x14ac:dyDescent="0.3">
      <c r="B50" s="159"/>
      <c r="C50" s="162"/>
      <c r="D50" s="77">
        <v>0.75</v>
      </c>
      <c r="E50" s="83" t="s">
        <v>50</v>
      </c>
      <c r="F50" s="75">
        <v>0.91666666666666663</v>
      </c>
      <c r="G50" s="74"/>
      <c r="H50" s="78">
        <v>0.875</v>
      </c>
      <c r="I50" s="7">
        <v>0.64583333333333337</v>
      </c>
      <c r="J50" s="77">
        <v>0.79166666666666663</v>
      </c>
      <c r="K50" s="63"/>
      <c r="L50" s="149"/>
      <c r="M50"/>
      <c r="N50" s="144"/>
      <c r="O50" s="142"/>
      <c r="P50" s="142"/>
      <c r="Q50" s="142"/>
      <c r="R50" s="142"/>
      <c r="S50" s="142"/>
      <c r="T50" s="142"/>
      <c r="U50" s="142"/>
      <c r="V50" s="142"/>
      <c r="W50" s="128"/>
    </row>
    <row r="51" spans="2:23" s="2" customFormat="1" ht="24.95" customHeight="1" thickBot="1" x14ac:dyDescent="0.3">
      <c r="B51" s="159" t="s">
        <v>53</v>
      </c>
      <c r="C51" s="161">
        <v>41997</v>
      </c>
      <c r="D51" s="6">
        <v>0.32291666666666669</v>
      </c>
      <c r="E51" s="69">
        <v>0.4375</v>
      </c>
      <c r="F51" s="68"/>
      <c r="G51" s="68"/>
      <c r="H51" s="68"/>
      <c r="I51" s="69">
        <v>0.4375</v>
      </c>
      <c r="J51" s="71">
        <v>0.39583333333333331</v>
      </c>
      <c r="K51" s="62"/>
      <c r="L51" s="149"/>
      <c r="M51"/>
      <c r="N51" s="143">
        <v>41997</v>
      </c>
      <c r="O51" s="141">
        <f t="shared" ref="O51:O72" si="165">IF(ISNUMBER(D50),MOD(D51-D50,1),0)</f>
        <v>0.57291666666666674</v>
      </c>
      <c r="P51" s="141">
        <f t="shared" ref="P51:P72" si="166">IF(ISNUMBER(E50),MOD(E51-E50,1),0)</f>
        <v>0</v>
      </c>
      <c r="Q51" s="141">
        <f t="shared" ref="Q51:Q72" si="167">IF(ISNUMBER(F50),MOD(F51-F50,1),0)</f>
        <v>8.333333333333337E-2</v>
      </c>
      <c r="R51" s="141">
        <f t="shared" ref="R51:R72" si="168">IF(ISNUMBER(G50),MOD(G51-G50,1),0)</f>
        <v>0</v>
      </c>
      <c r="S51" s="141">
        <f t="shared" ref="S51:S72" si="169">IF(ISNUMBER(H50),MOD(H51-H50,1),0)</f>
        <v>0.125</v>
      </c>
      <c r="T51" s="141">
        <f t="shared" ref="T51:T72" si="170">IF(ISNUMBER(I50),MOD(I51-I50,1),0)</f>
        <v>0.79166666666666663</v>
      </c>
      <c r="U51" s="141">
        <f t="shared" ref="U51:U72" si="171">IF(ISNUMBER(J50),MOD(J51-J50,1),0)</f>
        <v>0.60416666666666674</v>
      </c>
      <c r="V51" s="141">
        <f t="shared" ref="V51:V72" si="172">IF(ISNUMBER(K50),MOD(K51-K50,1),0)</f>
        <v>0</v>
      </c>
      <c r="W51" s="128"/>
    </row>
    <row r="52" spans="2:23" s="2" customFormat="1" ht="24.95" customHeight="1" thickBot="1" x14ac:dyDescent="0.3">
      <c r="B52" s="159"/>
      <c r="C52" s="162"/>
      <c r="D52" s="7">
        <v>0.63541666666666663</v>
      </c>
      <c r="E52" s="75">
        <v>0.75</v>
      </c>
      <c r="F52" s="74"/>
      <c r="G52" s="74"/>
      <c r="H52" s="74"/>
      <c r="I52" s="75">
        <v>0.75</v>
      </c>
      <c r="J52" s="77">
        <v>0.70833333333333337</v>
      </c>
      <c r="K52" s="63"/>
      <c r="L52" s="149"/>
      <c r="M52"/>
      <c r="N52" s="144"/>
      <c r="O52" s="142"/>
      <c r="P52" s="142"/>
      <c r="Q52" s="142"/>
      <c r="R52" s="142"/>
      <c r="S52" s="142"/>
      <c r="T52" s="142"/>
      <c r="U52" s="142"/>
      <c r="V52" s="142"/>
      <c r="W52" s="128"/>
    </row>
    <row r="53" spans="2:23" s="2" customFormat="1" ht="24.95" customHeight="1" thickBot="1" x14ac:dyDescent="0.3">
      <c r="B53" s="159" t="s">
        <v>54</v>
      </c>
      <c r="C53" s="161">
        <v>41998</v>
      </c>
      <c r="D53" s="92" t="s">
        <v>44</v>
      </c>
      <c r="E53" s="92" t="s">
        <v>44</v>
      </c>
      <c r="F53" s="92" t="s">
        <v>44</v>
      </c>
      <c r="G53" s="92" t="s">
        <v>44</v>
      </c>
      <c r="H53" s="92" t="s">
        <v>44</v>
      </c>
      <c r="I53" s="92" t="s">
        <v>44</v>
      </c>
      <c r="J53" s="92" t="s">
        <v>44</v>
      </c>
      <c r="K53" s="62"/>
      <c r="L53" s="149"/>
      <c r="M53"/>
      <c r="N53" s="143">
        <v>41998</v>
      </c>
      <c r="O53" s="141" t="e">
        <f t="shared" ref="O53:O72" si="173">IF(ISNUMBER(D52),MOD(D53-D52,1),0)</f>
        <v>#VALUE!</v>
      </c>
      <c r="P53" s="141" t="e">
        <f t="shared" ref="P53:P72" si="174">IF(ISNUMBER(E52),MOD(E53-E52,1),0)</f>
        <v>#VALUE!</v>
      </c>
      <c r="Q53" s="141">
        <f t="shared" ref="Q53:Q72" si="175">IF(ISNUMBER(F52),MOD(F53-F52,1),0)</f>
        <v>0</v>
      </c>
      <c r="R53" s="141">
        <f t="shared" ref="R53:R72" si="176">IF(ISNUMBER(G52),MOD(G53-G52,1),0)</f>
        <v>0</v>
      </c>
      <c r="S53" s="141">
        <f t="shared" ref="S53:S72" si="177">IF(ISNUMBER(H52),MOD(H53-H52,1),0)</f>
        <v>0</v>
      </c>
      <c r="T53" s="141" t="e">
        <f t="shared" ref="T53:T72" si="178">IF(ISNUMBER(I52),MOD(I53-I52,1),0)</f>
        <v>#VALUE!</v>
      </c>
      <c r="U53" s="141" t="e">
        <f t="shared" ref="U53:U72" si="179">IF(ISNUMBER(J52),MOD(J53-J52,1),0)</f>
        <v>#VALUE!</v>
      </c>
      <c r="V53" s="141">
        <f t="shared" ref="V53:V72" si="180">IF(ISNUMBER(K52),MOD(K53-K52,1),0)</f>
        <v>0</v>
      </c>
      <c r="W53" s="128"/>
    </row>
    <row r="54" spans="2:23" s="2" customFormat="1" ht="24.95" customHeight="1" thickBot="1" x14ac:dyDescent="0.3">
      <c r="B54" s="159"/>
      <c r="C54" s="162"/>
      <c r="D54" s="93" t="s">
        <v>40</v>
      </c>
      <c r="E54" s="93" t="s">
        <v>40</v>
      </c>
      <c r="F54" s="93" t="s">
        <v>40</v>
      </c>
      <c r="G54" s="93" t="s">
        <v>40</v>
      </c>
      <c r="H54" s="93" t="s">
        <v>40</v>
      </c>
      <c r="I54" s="93" t="s">
        <v>40</v>
      </c>
      <c r="J54" s="93" t="s">
        <v>40</v>
      </c>
      <c r="K54" s="63"/>
      <c r="L54" s="149"/>
      <c r="M54"/>
      <c r="N54" s="144"/>
      <c r="O54" s="142"/>
      <c r="P54" s="142"/>
      <c r="Q54" s="142"/>
      <c r="R54" s="142"/>
      <c r="S54" s="142"/>
      <c r="T54" s="142"/>
      <c r="U54" s="142"/>
      <c r="V54" s="142"/>
      <c r="W54" s="128"/>
    </row>
    <row r="55" spans="2:23" s="2" customFormat="1" ht="24.95" customHeight="1" thickBot="1" x14ac:dyDescent="0.3">
      <c r="B55" s="159" t="s">
        <v>55</v>
      </c>
      <c r="C55" s="161">
        <v>41999</v>
      </c>
      <c r="D55" s="71">
        <v>0.4375</v>
      </c>
      <c r="E55" s="68"/>
      <c r="F55" s="69">
        <v>0.60416666666666663</v>
      </c>
      <c r="G55" s="71">
        <v>0.54166666666666663</v>
      </c>
      <c r="H55" s="6">
        <v>0.32291666666666669</v>
      </c>
      <c r="I55" s="68"/>
      <c r="J55" s="68"/>
      <c r="K55" s="62"/>
      <c r="L55" s="149"/>
      <c r="M55"/>
      <c r="N55" s="143">
        <v>41999</v>
      </c>
      <c r="O55" s="141">
        <f t="shared" ref="O55:O72" si="181">IF(ISNUMBER(D54),MOD(D55-D54,1),0)</f>
        <v>0</v>
      </c>
      <c r="P55" s="141">
        <f t="shared" ref="P55:P72" si="182">IF(ISNUMBER(E54),MOD(E55-E54,1),0)</f>
        <v>0</v>
      </c>
      <c r="Q55" s="141">
        <f t="shared" ref="Q55:Q72" si="183">IF(ISNUMBER(F54),MOD(F55-F54,1),0)</f>
        <v>0</v>
      </c>
      <c r="R55" s="141">
        <f t="shared" ref="R55:R72" si="184">IF(ISNUMBER(G54),MOD(G55-G54,1),0)</f>
        <v>0</v>
      </c>
      <c r="S55" s="141">
        <f t="shared" ref="S55:S72" si="185">IF(ISNUMBER(H54),MOD(H55-H54,1),0)</f>
        <v>0</v>
      </c>
      <c r="T55" s="141">
        <f t="shared" ref="T55:T72" si="186">IF(ISNUMBER(I54),MOD(I55-I54,1),0)</f>
        <v>0</v>
      </c>
      <c r="U55" s="141">
        <f t="shared" ref="U55:U72" si="187">IF(ISNUMBER(J54),MOD(J55-J54,1),0)</f>
        <v>0</v>
      </c>
      <c r="V55" s="141">
        <f t="shared" ref="V55:V72" si="188">IF(ISNUMBER(K54),MOD(K55-K54,1),0)</f>
        <v>0</v>
      </c>
      <c r="W55" s="128"/>
    </row>
    <row r="56" spans="2:23" s="2" customFormat="1" ht="24.95" customHeight="1" thickBot="1" x14ac:dyDescent="0.3">
      <c r="B56" s="159"/>
      <c r="C56" s="162"/>
      <c r="D56" s="77">
        <v>0.75</v>
      </c>
      <c r="E56" s="74"/>
      <c r="F56" s="75">
        <v>0.91666666666666663</v>
      </c>
      <c r="G56" s="77">
        <v>0.79166666666666663</v>
      </c>
      <c r="H56" s="7">
        <v>0.63541666666666663</v>
      </c>
      <c r="I56" s="74"/>
      <c r="J56" s="74"/>
      <c r="K56" s="63"/>
      <c r="L56" s="149"/>
      <c r="M56"/>
      <c r="N56" s="144"/>
      <c r="O56" s="142"/>
      <c r="P56" s="142"/>
      <c r="Q56" s="142"/>
      <c r="R56" s="142"/>
      <c r="S56" s="142"/>
      <c r="T56" s="142"/>
      <c r="U56" s="142"/>
      <c r="V56" s="142"/>
      <c r="W56" s="128"/>
    </row>
    <row r="57" spans="2:23" s="2" customFormat="1" ht="24.95" customHeight="1" thickBot="1" x14ac:dyDescent="0.3">
      <c r="B57" s="159" t="s">
        <v>56</v>
      </c>
      <c r="C57" s="161">
        <v>42000</v>
      </c>
      <c r="D57" s="68"/>
      <c r="E57" s="71">
        <v>0.4375</v>
      </c>
      <c r="F57" s="72">
        <v>0.5625</v>
      </c>
      <c r="G57" s="69">
        <v>0.66666666666666663</v>
      </c>
      <c r="H57" s="71">
        <v>0.47916666666666669</v>
      </c>
      <c r="I57" s="72">
        <v>0.52083333333333337</v>
      </c>
      <c r="J57" s="6">
        <v>0.32291666666666669</v>
      </c>
      <c r="K57" s="62"/>
      <c r="L57" s="149"/>
      <c r="M57"/>
      <c r="N57" s="143">
        <v>42000</v>
      </c>
      <c r="O57" s="141">
        <f t="shared" ref="O57:O72" si="189">IF(ISNUMBER(D56),MOD(D57-D56,1),0)</f>
        <v>0.25</v>
      </c>
      <c r="P57" s="141">
        <f t="shared" ref="P57:P72" si="190">IF(ISNUMBER(E56),MOD(E57-E56,1),0)</f>
        <v>0</v>
      </c>
      <c r="Q57" s="141">
        <f t="shared" ref="Q57:Q72" si="191">IF(ISNUMBER(F56),MOD(F57-F56,1),0)</f>
        <v>0.64583333333333337</v>
      </c>
      <c r="R57" s="141">
        <f t="shared" ref="R57:R72" si="192">IF(ISNUMBER(G56),MOD(G57-G56,1),0)</f>
        <v>0.875</v>
      </c>
      <c r="S57" s="141">
        <f t="shared" ref="S57:S72" si="193">IF(ISNUMBER(H56),MOD(H57-H56,1),0)</f>
        <v>0.84375</v>
      </c>
      <c r="T57" s="141">
        <f t="shared" ref="T57:T72" si="194">IF(ISNUMBER(I56),MOD(I57-I56,1),0)</f>
        <v>0</v>
      </c>
      <c r="U57" s="141">
        <f t="shared" ref="U57:U72" si="195">IF(ISNUMBER(J56),MOD(J57-J56,1),0)</f>
        <v>0</v>
      </c>
      <c r="V57" s="141">
        <f t="shared" ref="V57:V72" si="196">IF(ISNUMBER(K56),MOD(K57-K56,1),0)</f>
        <v>0</v>
      </c>
      <c r="W57" s="128"/>
    </row>
    <row r="58" spans="2:23" s="2" customFormat="1" ht="24.95" customHeight="1" thickBot="1" x14ac:dyDescent="0.3">
      <c r="B58" s="159"/>
      <c r="C58" s="162"/>
      <c r="D58" s="74"/>
      <c r="E58" s="77">
        <v>0.75</v>
      </c>
      <c r="F58" s="78">
        <v>0.875</v>
      </c>
      <c r="G58" s="75">
        <v>0.91666666666666663</v>
      </c>
      <c r="H58" s="77">
        <v>0.79166666666666663</v>
      </c>
      <c r="I58" s="78">
        <v>0.83333333333333337</v>
      </c>
      <c r="J58" s="7">
        <v>0.63541666666666663</v>
      </c>
      <c r="K58" s="63"/>
      <c r="L58" s="150"/>
      <c r="M58"/>
      <c r="N58" s="144"/>
      <c r="O58" s="142"/>
      <c r="P58" s="142"/>
      <c r="Q58" s="142"/>
      <c r="R58" s="142"/>
      <c r="S58" s="142"/>
      <c r="T58" s="142"/>
      <c r="U58" s="142"/>
      <c r="V58" s="142"/>
      <c r="W58" s="145"/>
    </row>
    <row r="59" spans="2:23" s="2" customFormat="1" ht="24.95" customHeight="1" thickBot="1" x14ac:dyDescent="0.3">
      <c r="B59" s="159" t="s">
        <v>57</v>
      </c>
      <c r="C59" s="161">
        <v>42001</v>
      </c>
      <c r="D59" s="113"/>
      <c r="E59" s="115"/>
      <c r="F59" s="117"/>
      <c r="G59" s="174"/>
      <c r="H59" s="119"/>
      <c r="I59" s="119"/>
      <c r="J59" s="119"/>
      <c r="K59" s="121"/>
      <c r="L59" s="148" t="s">
        <v>43</v>
      </c>
      <c r="M59"/>
      <c r="N59" s="178">
        <v>42001</v>
      </c>
      <c r="O59" s="141">
        <f t="shared" ref="O59:O72" si="197">IF(ISNUMBER(D58),MOD(D59-D58,1),0)</f>
        <v>0</v>
      </c>
      <c r="P59" s="141">
        <f t="shared" ref="P59:P72" si="198">IF(ISNUMBER(E58),MOD(E59-E58,1),0)</f>
        <v>0.25</v>
      </c>
      <c r="Q59" s="141">
        <f t="shared" ref="Q59:Q72" si="199">IF(ISNUMBER(F58),MOD(F59-F58,1),0)</f>
        <v>0.125</v>
      </c>
      <c r="R59" s="141">
        <f t="shared" ref="R59:R72" si="200">IF(ISNUMBER(G58),MOD(G59-G58,1),0)</f>
        <v>8.333333333333337E-2</v>
      </c>
      <c r="S59" s="141">
        <f t="shared" ref="S59:S72" si="201">IF(ISNUMBER(H58),MOD(H59-H58,1),0)</f>
        <v>0.20833333333333337</v>
      </c>
      <c r="T59" s="141">
        <f t="shared" ref="T59:T72" si="202">IF(ISNUMBER(I58),MOD(I59-I58,1),0)</f>
        <v>0.16666666666666663</v>
      </c>
      <c r="U59" s="141">
        <f t="shared" ref="U59:U72" si="203">IF(ISNUMBER(J58),MOD(J59-J58,1),0)</f>
        <v>0.36458333333333337</v>
      </c>
      <c r="V59" s="141">
        <f t="shared" ref="V59:V72" si="204">IF(ISNUMBER(K58),MOD(K59-K58,1),0)</f>
        <v>0</v>
      </c>
      <c r="W59" s="65"/>
    </row>
    <row r="60" spans="2:23" s="2" customFormat="1" ht="24.95" customHeight="1" thickBot="1" x14ac:dyDescent="0.3">
      <c r="B60" s="159"/>
      <c r="C60" s="162"/>
      <c r="D60" s="114"/>
      <c r="E60" s="116"/>
      <c r="F60" s="118"/>
      <c r="G60" s="175"/>
      <c r="H60" s="120"/>
      <c r="I60" s="120"/>
      <c r="J60" s="120"/>
      <c r="K60" s="122"/>
      <c r="L60" s="149"/>
      <c r="M60"/>
      <c r="N60" s="179"/>
      <c r="O60" s="142"/>
      <c r="P60" s="142"/>
      <c r="Q60" s="142"/>
      <c r="R60" s="142"/>
      <c r="S60" s="142"/>
      <c r="T60" s="142"/>
      <c r="U60" s="142"/>
      <c r="V60" s="142"/>
      <c r="W60" s="65"/>
    </row>
    <row r="61" spans="2:23" s="2" customFormat="1" ht="24.95" customHeight="1" thickBot="1" x14ac:dyDescent="0.3">
      <c r="B61" s="159" t="s">
        <v>51</v>
      </c>
      <c r="C61" s="161">
        <v>42002</v>
      </c>
      <c r="D61" s="6">
        <v>0.32291666666666669</v>
      </c>
      <c r="E61" s="71">
        <v>0.4375</v>
      </c>
      <c r="F61" s="71">
        <v>0.4375</v>
      </c>
      <c r="G61" s="68"/>
      <c r="H61" s="72">
        <v>0.52083333333333337</v>
      </c>
      <c r="I61" s="69">
        <v>0.60416666666666663</v>
      </c>
      <c r="J61" s="94"/>
      <c r="K61" s="64"/>
      <c r="L61" s="149"/>
      <c r="M61"/>
      <c r="N61" s="143">
        <v>42002</v>
      </c>
      <c r="O61" s="141">
        <f t="shared" ref="O61:O72" si="205">IF(ISNUMBER(D60),MOD(D61-D60,1),0)</f>
        <v>0</v>
      </c>
      <c r="P61" s="141">
        <f t="shared" ref="P61:P72" si="206">IF(ISNUMBER(E60),MOD(E61-E60,1),0)</f>
        <v>0</v>
      </c>
      <c r="Q61" s="141">
        <f t="shared" ref="Q61:Q72" si="207">IF(ISNUMBER(F60),MOD(F61-F60,1),0)</f>
        <v>0</v>
      </c>
      <c r="R61" s="141">
        <f t="shared" ref="R61:R72" si="208">IF(ISNUMBER(G60),MOD(G61-G60,1),0)</f>
        <v>0</v>
      </c>
      <c r="S61" s="141">
        <f t="shared" ref="S61:S72" si="209">IF(ISNUMBER(H60),MOD(H61-H60,1),0)</f>
        <v>0</v>
      </c>
      <c r="T61" s="141">
        <f t="shared" ref="T61:T72" si="210">IF(ISNUMBER(I60),MOD(I61-I60,1),0)</f>
        <v>0</v>
      </c>
      <c r="U61" s="141">
        <f t="shared" ref="U61:U72" si="211">IF(ISNUMBER(J60),MOD(J61-J60,1),0)</f>
        <v>0</v>
      </c>
      <c r="V61" s="141">
        <f t="shared" ref="V61:V72" si="212">IF(ISNUMBER(K60),MOD(K61-K60,1),0)</f>
        <v>0</v>
      </c>
      <c r="W61" s="65"/>
    </row>
    <row r="62" spans="2:23" s="2" customFormat="1" ht="24.95" customHeight="1" thickBot="1" x14ac:dyDescent="0.3">
      <c r="B62" s="159"/>
      <c r="C62" s="162"/>
      <c r="D62" s="7">
        <v>0.63541666666666663</v>
      </c>
      <c r="E62" s="77">
        <v>0.75</v>
      </c>
      <c r="F62" s="77">
        <v>0.75</v>
      </c>
      <c r="G62" s="74"/>
      <c r="H62" s="78">
        <v>0.83333333333333337</v>
      </c>
      <c r="I62" s="75">
        <v>0.91666666666666663</v>
      </c>
      <c r="J62" s="94"/>
      <c r="K62" s="64"/>
      <c r="L62" s="149"/>
      <c r="M62"/>
      <c r="N62" s="144"/>
      <c r="O62" s="142"/>
      <c r="P62" s="142"/>
      <c r="Q62" s="142"/>
      <c r="R62" s="142"/>
      <c r="S62" s="142"/>
      <c r="T62" s="142"/>
      <c r="U62" s="142"/>
      <c r="V62" s="142"/>
      <c r="W62" s="65"/>
    </row>
    <row r="63" spans="2:23" s="2" customFormat="1" ht="24.95" customHeight="1" thickBot="1" x14ac:dyDescent="0.3">
      <c r="B63" s="159" t="s">
        <v>52</v>
      </c>
      <c r="C63" s="161">
        <v>42003</v>
      </c>
      <c r="D63" s="69">
        <v>0.60416666666666663</v>
      </c>
      <c r="E63" s="6">
        <v>0.32291666666666669</v>
      </c>
      <c r="F63" s="82" t="s">
        <v>49</v>
      </c>
      <c r="G63" s="71">
        <v>0.5625</v>
      </c>
      <c r="H63" s="71">
        <v>0.4375</v>
      </c>
      <c r="I63" s="72">
        <v>0.52083333333333337</v>
      </c>
      <c r="J63" s="94"/>
      <c r="K63" s="64"/>
      <c r="L63" s="149"/>
      <c r="M63"/>
      <c r="N63" s="143">
        <v>42003</v>
      </c>
      <c r="O63" s="141">
        <f t="shared" ref="O63:O72" si="213">IF(ISNUMBER(D62),MOD(D63-D62,1),0)</f>
        <v>0.96875</v>
      </c>
      <c r="P63" s="141">
        <f t="shared" ref="P63:P72" si="214">IF(ISNUMBER(E62),MOD(E63-E62,1),0)</f>
        <v>0.57291666666666674</v>
      </c>
      <c r="Q63" s="141" t="e">
        <f t="shared" ref="Q63:Q72" si="215">IF(ISNUMBER(F62),MOD(F63-F62,1),0)</f>
        <v>#VALUE!</v>
      </c>
      <c r="R63" s="141">
        <f t="shared" ref="R63:R72" si="216">IF(ISNUMBER(G62),MOD(G63-G62,1),0)</f>
        <v>0</v>
      </c>
      <c r="S63" s="141">
        <f t="shared" ref="S63:S72" si="217">IF(ISNUMBER(H62),MOD(H63-H62,1),0)</f>
        <v>0.60416666666666663</v>
      </c>
      <c r="T63" s="141">
        <f t="shared" ref="T63:T72" si="218">IF(ISNUMBER(I62),MOD(I63-I62,1),0)</f>
        <v>0.60416666666666674</v>
      </c>
      <c r="U63" s="141">
        <f t="shared" ref="U63:U72" si="219">IF(ISNUMBER(J62),MOD(J63-J62,1),0)</f>
        <v>0</v>
      </c>
      <c r="V63" s="141">
        <f t="shared" ref="V63:V72" si="220">IF(ISNUMBER(K62),MOD(K63-K62,1),0)</f>
        <v>0</v>
      </c>
      <c r="W63" s="65"/>
    </row>
    <row r="64" spans="2:23" s="2" customFormat="1" ht="24.95" customHeight="1" thickBot="1" x14ac:dyDescent="0.3">
      <c r="B64" s="159"/>
      <c r="C64" s="162"/>
      <c r="D64" s="75">
        <v>0.91666666666666663</v>
      </c>
      <c r="E64" s="7">
        <v>0.63541666666666663</v>
      </c>
      <c r="F64" s="83" t="s">
        <v>50</v>
      </c>
      <c r="G64" s="77">
        <v>0.75</v>
      </c>
      <c r="H64" s="77">
        <v>0.75</v>
      </c>
      <c r="I64" s="78">
        <v>0.83333333333333337</v>
      </c>
      <c r="J64" s="94"/>
      <c r="K64" s="64"/>
      <c r="L64" s="149"/>
      <c r="M64"/>
      <c r="N64" s="144"/>
      <c r="O64" s="142"/>
      <c r="P64" s="142"/>
      <c r="Q64" s="142"/>
      <c r="R64" s="142"/>
      <c r="S64" s="142"/>
      <c r="T64" s="142"/>
      <c r="U64" s="142"/>
      <c r="V64" s="142"/>
      <c r="W64" s="65"/>
    </row>
    <row r="65" spans="2:24" s="2" customFormat="1" ht="24.95" customHeight="1" thickBot="1" x14ac:dyDescent="0.3">
      <c r="B65" s="159" t="s">
        <v>53</v>
      </c>
      <c r="C65" s="161">
        <v>42004</v>
      </c>
      <c r="D65" s="72">
        <v>0.52083333333333337</v>
      </c>
      <c r="E65" s="68"/>
      <c r="F65" s="69">
        <v>0.60416666666666663</v>
      </c>
      <c r="G65" s="6">
        <v>0.32291666666666669</v>
      </c>
      <c r="H65" s="68"/>
      <c r="I65" s="68"/>
      <c r="J65" s="94"/>
      <c r="K65" s="64"/>
      <c r="L65" s="149"/>
      <c r="M65"/>
      <c r="N65" s="143">
        <v>42004</v>
      </c>
      <c r="O65" s="141">
        <f t="shared" ref="O65:O72" si="221">IF(ISNUMBER(D64),MOD(D65-D64,1),0)</f>
        <v>0.60416666666666674</v>
      </c>
      <c r="P65" s="141">
        <f t="shared" ref="P65:P72" si="222">IF(ISNUMBER(E64),MOD(E65-E64,1),0)</f>
        <v>0.36458333333333337</v>
      </c>
      <c r="Q65" s="141">
        <f t="shared" ref="Q65:Q72" si="223">IF(ISNUMBER(F64),MOD(F65-F64,1),0)</f>
        <v>0</v>
      </c>
      <c r="R65" s="141">
        <f t="shared" ref="R65:R72" si="224">IF(ISNUMBER(G64),MOD(G65-G64,1),0)</f>
        <v>0.57291666666666674</v>
      </c>
      <c r="S65" s="141">
        <f t="shared" ref="S65:S72" si="225">IF(ISNUMBER(H64),MOD(H65-H64,1),0)</f>
        <v>0.25</v>
      </c>
      <c r="T65" s="141">
        <f t="shared" ref="T65:T72" si="226">IF(ISNUMBER(I64),MOD(I65-I64,1),0)</f>
        <v>0.16666666666666663</v>
      </c>
      <c r="U65" s="141">
        <f t="shared" ref="U65:U72" si="227">IF(ISNUMBER(J64),MOD(J65-J64,1),0)</f>
        <v>0</v>
      </c>
      <c r="V65" s="141">
        <f t="shared" ref="V65:V72" si="228">IF(ISNUMBER(K64),MOD(K65-K64,1),0)</f>
        <v>0</v>
      </c>
      <c r="W65" s="65"/>
    </row>
    <row r="66" spans="2:24" s="2" customFormat="1" ht="24.95" customHeight="1" thickBot="1" x14ac:dyDescent="0.3">
      <c r="B66" s="159"/>
      <c r="C66" s="162"/>
      <c r="D66" s="78">
        <v>0.83333333333333337</v>
      </c>
      <c r="E66" s="74"/>
      <c r="F66" s="75">
        <v>0.91666666666666663</v>
      </c>
      <c r="G66" s="7">
        <v>0.63541666666666663</v>
      </c>
      <c r="H66" s="74"/>
      <c r="I66" s="74"/>
      <c r="J66" s="94"/>
      <c r="K66" s="64"/>
      <c r="L66" s="149"/>
      <c r="M66"/>
      <c r="N66" s="144"/>
      <c r="O66" s="142"/>
      <c r="P66" s="142"/>
      <c r="Q66" s="142"/>
      <c r="R66" s="142"/>
      <c r="S66" s="142"/>
      <c r="T66" s="142"/>
      <c r="U66" s="142"/>
      <c r="V66" s="142"/>
      <c r="W66" s="65"/>
    </row>
    <row r="67" spans="2:24" s="2" customFormat="1" ht="24.95" customHeight="1" thickBot="1" x14ac:dyDescent="0.3">
      <c r="B67" s="159" t="s">
        <v>54</v>
      </c>
      <c r="C67" s="161">
        <v>42005</v>
      </c>
      <c r="D67" s="101" t="s">
        <v>44</v>
      </c>
      <c r="E67" s="101" t="s">
        <v>44</v>
      </c>
      <c r="F67" s="101" t="s">
        <v>44</v>
      </c>
      <c r="G67" s="101" t="s">
        <v>44</v>
      </c>
      <c r="H67" s="101" t="s">
        <v>44</v>
      </c>
      <c r="I67" s="101" t="s">
        <v>44</v>
      </c>
      <c r="J67" s="94"/>
      <c r="K67" s="64"/>
      <c r="L67" s="149"/>
      <c r="M67"/>
      <c r="N67" s="143">
        <v>42005</v>
      </c>
      <c r="O67" s="141" t="e">
        <f t="shared" ref="O67:O72" si="229">IF(ISNUMBER(D66),MOD(D67-D66,1),0)</f>
        <v>#VALUE!</v>
      </c>
      <c r="P67" s="141">
        <f t="shared" ref="P67:P72" si="230">IF(ISNUMBER(E66),MOD(E67-E66,1),0)</f>
        <v>0</v>
      </c>
      <c r="Q67" s="141" t="e">
        <f t="shared" ref="Q67:Q72" si="231">IF(ISNUMBER(F66),MOD(F67-F66,1),0)</f>
        <v>#VALUE!</v>
      </c>
      <c r="R67" s="141" t="e">
        <f t="shared" ref="R67:R72" si="232">IF(ISNUMBER(G66),MOD(G67-G66,1),0)</f>
        <v>#VALUE!</v>
      </c>
      <c r="S67" s="141">
        <f t="shared" ref="S67:S72" si="233">IF(ISNUMBER(H66),MOD(H67-H66,1),0)</f>
        <v>0</v>
      </c>
      <c r="T67" s="141">
        <f t="shared" ref="T67:T72" si="234">IF(ISNUMBER(I66),MOD(I67-I66,1),0)</f>
        <v>0</v>
      </c>
      <c r="U67" s="141">
        <f t="shared" ref="U67:U72" si="235">IF(ISNUMBER(J66),MOD(J67-J66,1),0)</f>
        <v>0</v>
      </c>
      <c r="V67" s="141">
        <f t="shared" ref="V67:V72" si="236">IF(ISNUMBER(K66),MOD(K67-K66,1),0)</f>
        <v>0</v>
      </c>
      <c r="W67" s="65"/>
    </row>
    <row r="68" spans="2:24" s="2" customFormat="1" ht="24.95" customHeight="1" thickBot="1" x14ac:dyDescent="0.3">
      <c r="B68" s="159"/>
      <c r="C68" s="162"/>
      <c r="D68" s="102" t="s">
        <v>58</v>
      </c>
      <c r="E68" s="102" t="s">
        <v>58</v>
      </c>
      <c r="F68" s="102" t="s">
        <v>58</v>
      </c>
      <c r="G68" s="102" t="s">
        <v>58</v>
      </c>
      <c r="H68" s="102" t="s">
        <v>58</v>
      </c>
      <c r="I68" s="102" t="s">
        <v>58</v>
      </c>
      <c r="J68" s="94"/>
      <c r="K68" s="64"/>
      <c r="L68" s="149"/>
      <c r="M68"/>
      <c r="N68" s="144"/>
      <c r="O68" s="142"/>
      <c r="P68" s="142"/>
      <c r="Q68" s="142"/>
      <c r="R68" s="142"/>
      <c r="S68" s="142"/>
      <c r="T68" s="142"/>
      <c r="U68" s="142"/>
      <c r="V68" s="142"/>
      <c r="W68" s="65"/>
    </row>
    <row r="69" spans="2:24" s="2" customFormat="1" ht="24.95" customHeight="1" thickBot="1" x14ac:dyDescent="0.3">
      <c r="B69" s="159" t="s">
        <v>55</v>
      </c>
      <c r="C69" s="161">
        <v>42006</v>
      </c>
      <c r="D69" s="68"/>
      <c r="E69" s="71">
        <v>0.4375</v>
      </c>
      <c r="F69" s="68"/>
      <c r="G69" s="68"/>
      <c r="H69" s="69">
        <v>0.60416666666666663</v>
      </c>
      <c r="I69" s="6">
        <v>0.32291666666666669</v>
      </c>
      <c r="J69" s="94"/>
      <c r="K69" s="64"/>
      <c r="L69" s="149"/>
      <c r="M69"/>
      <c r="N69" s="143">
        <v>42006</v>
      </c>
      <c r="O69" s="141">
        <f t="shared" ref="O69:O72" si="237">IF(ISNUMBER(D68),MOD(D69-D68,1),0)</f>
        <v>0</v>
      </c>
      <c r="P69" s="141">
        <f t="shared" ref="P69:P72" si="238">IF(ISNUMBER(E68),MOD(E69-E68,1),0)</f>
        <v>0</v>
      </c>
      <c r="Q69" s="141">
        <f t="shared" ref="Q69:Q72" si="239">IF(ISNUMBER(F68),MOD(F69-F68,1),0)</f>
        <v>0</v>
      </c>
      <c r="R69" s="141">
        <f t="shared" ref="R69:R72" si="240">IF(ISNUMBER(G68),MOD(G69-G68,1),0)</f>
        <v>0</v>
      </c>
      <c r="S69" s="141">
        <f t="shared" ref="S69:S72" si="241">IF(ISNUMBER(H68),MOD(H69-H68,1),0)</f>
        <v>0</v>
      </c>
      <c r="T69" s="141">
        <f t="shared" ref="T69:T72" si="242">IF(ISNUMBER(I68),MOD(I69-I68,1),0)</f>
        <v>0</v>
      </c>
      <c r="U69" s="141">
        <f t="shared" ref="U69:U72" si="243">IF(ISNUMBER(J68),MOD(J69-J68,1),0)</f>
        <v>0</v>
      </c>
      <c r="V69" s="141">
        <f t="shared" ref="V69:V72" si="244">IF(ISNUMBER(K68),MOD(K69-K68,1),0)</f>
        <v>0</v>
      </c>
      <c r="W69" s="65"/>
    </row>
    <row r="70" spans="2:24" s="2" customFormat="1" ht="24.95" customHeight="1" thickBot="1" x14ac:dyDescent="0.3">
      <c r="B70" s="159"/>
      <c r="C70" s="162"/>
      <c r="D70" s="74"/>
      <c r="E70" s="77">
        <v>0.75</v>
      </c>
      <c r="F70" s="74"/>
      <c r="G70" s="74"/>
      <c r="H70" s="75">
        <v>0.91666666666666663</v>
      </c>
      <c r="I70" s="7">
        <v>0.63541666666666663</v>
      </c>
      <c r="J70" s="94"/>
      <c r="K70" s="64"/>
      <c r="L70" s="149"/>
      <c r="M70"/>
      <c r="N70" s="144"/>
      <c r="O70" s="142"/>
      <c r="P70" s="142"/>
      <c r="Q70" s="142"/>
      <c r="R70" s="142"/>
      <c r="S70" s="142"/>
      <c r="T70" s="142"/>
      <c r="U70" s="142"/>
      <c r="V70" s="142"/>
      <c r="W70" s="65"/>
    </row>
    <row r="71" spans="2:24" s="2" customFormat="1" ht="24.95" customHeight="1" thickBot="1" x14ac:dyDescent="0.3">
      <c r="B71" s="159" t="s">
        <v>56</v>
      </c>
      <c r="C71" s="161">
        <v>42007</v>
      </c>
      <c r="D71" s="6">
        <v>0.32291666666666669</v>
      </c>
      <c r="E71" s="69">
        <v>0.60416666666666663</v>
      </c>
      <c r="F71" s="71">
        <v>0.4375</v>
      </c>
      <c r="G71" s="68"/>
      <c r="H71" s="72">
        <v>0.52083333333333337</v>
      </c>
      <c r="I71" s="71">
        <v>0.4375</v>
      </c>
      <c r="J71" s="94"/>
      <c r="K71" s="64"/>
      <c r="L71" s="149"/>
      <c r="M71"/>
      <c r="N71" s="143">
        <v>42007</v>
      </c>
      <c r="O71" s="141">
        <f t="shared" ref="O71:O72" si="245">IF(ISNUMBER(D70),MOD(D71-D70,1),0)</f>
        <v>0</v>
      </c>
      <c r="P71" s="141">
        <f t="shared" ref="P71:P72" si="246">IF(ISNUMBER(E70),MOD(E71-E70,1),0)</f>
        <v>0.85416666666666663</v>
      </c>
      <c r="Q71" s="141">
        <f t="shared" ref="Q71:Q72" si="247">IF(ISNUMBER(F70),MOD(F71-F70,1),0)</f>
        <v>0</v>
      </c>
      <c r="R71" s="141">
        <f t="shared" ref="R71:R72" si="248">IF(ISNUMBER(G70),MOD(G71-G70,1),0)</f>
        <v>0</v>
      </c>
      <c r="S71" s="141">
        <f t="shared" ref="S71:S72" si="249">IF(ISNUMBER(H70),MOD(H71-H70,1),0)</f>
        <v>0.60416666666666674</v>
      </c>
      <c r="T71" s="141">
        <f t="shared" ref="T71:T72" si="250">IF(ISNUMBER(I70),MOD(I71-I70,1),0)</f>
        <v>0.80208333333333337</v>
      </c>
      <c r="U71" s="141">
        <f t="shared" ref="U71:U72" si="251">IF(ISNUMBER(J70),MOD(J71-J70,1),0)</f>
        <v>0</v>
      </c>
      <c r="V71" s="141">
        <f t="shared" ref="V71:V72" si="252">IF(ISNUMBER(K70),MOD(K71-K70,1),0)</f>
        <v>0</v>
      </c>
      <c r="W71" s="65"/>
    </row>
    <row r="72" spans="2:24" s="2" customFormat="1" ht="24.95" customHeight="1" thickBot="1" x14ac:dyDescent="0.3">
      <c r="B72" s="159"/>
      <c r="C72" s="162"/>
      <c r="D72" s="7">
        <v>0.63541666666666663</v>
      </c>
      <c r="E72" s="75">
        <v>0.91666666666666663</v>
      </c>
      <c r="F72" s="77">
        <v>0.75</v>
      </c>
      <c r="G72" s="74"/>
      <c r="H72" s="78">
        <v>0.83333333333333337</v>
      </c>
      <c r="I72" s="77">
        <v>0.75</v>
      </c>
      <c r="J72" s="94"/>
      <c r="K72" s="64"/>
      <c r="L72" s="150"/>
      <c r="M72"/>
      <c r="N72" s="144"/>
      <c r="O72" s="142"/>
      <c r="P72" s="142"/>
      <c r="Q72" s="142"/>
      <c r="R72" s="142"/>
      <c r="S72" s="142"/>
      <c r="T72" s="142"/>
      <c r="U72" s="142"/>
      <c r="V72" s="142"/>
      <c r="W72" s="65"/>
    </row>
    <row r="73" spans="2:24" s="2" customFormat="1" ht="24.95" customHeight="1" thickBot="1" x14ac:dyDescent="0.3">
      <c r="B73" s="1"/>
      <c r="C73"/>
      <c r="D73"/>
      <c r="E73"/>
      <c r="F73"/>
      <c r="G73"/>
      <c r="H73"/>
      <c r="I73"/>
      <c r="J73"/>
      <c r="K73"/>
      <c r="L73"/>
      <c r="M73"/>
      <c r="N73" s="27"/>
      <c r="O73"/>
      <c r="P73"/>
      <c r="Q73"/>
      <c r="R73"/>
      <c r="S73"/>
      <c r="T73"/>
      <c r="U73"/>
      <c r="V73"/>
      <c r="W73"/>
    </row>
    <row r="74" spans="2:24" s="2" customFormat="1" ht="24.95" customHeight="1" thickBot="1" x14ac:dyDescent="0.3">
      <c r="B74" s="163"/>
      <c r="C74" s="164"/>
      <c r="D74" s="48" t="s">
        <v>18</v>
      </c>
      <c r="E74" s="48" t="s">
        <v>19</v>
      </c>
      <c r="F74" s="48" t="s">
        <v>20</v>
      </c>
      <c r="G74" s="48" t="s">
        <v>21</v>
      </c>
      <c r="H74" s="48" t="s">
        <v>22</v>
      </c>
      <c r="I74" s="48" t="s">
        <v>23</v>
      </c>
      <c r="J74" s="48" t="s">
        <v>41</v>
      </c>
      <c r="K74" s="48" t="s">
        <v>42</v>
      </c>
      <c r="L74" s="49"/>
      <c r="M74"/>
      <c r="N74" s="53"/>
      <c r="O74" s="54"/>
      <c r="P74" s="54"/>
      <c r="Q74" s="54"/>
      <c r="R74" s="54"/>
      <c r="S74" s="54"/>
      <c r="T74" s="54"/>
      <c r="U74" s="54"/>
      <c r="V74" s="54"/>
      <c r="W74" s="54"/>
    </row>
    <row r="75" spans="2:24" s="2" customFormat="1" ht="24.95" customHeight="1" thickBot="1" x14ac:dyDescent="0.3">
      <c r="B75" s="165" t="s">
        <v>33</v>
      </c>
      <c r="C75" s="166"/>
      <c r="D75" s="139">
        <f>(COUNTBLANK(D5:D16)+COUNTBLANK(D19:D30)+COUNTBLANK(D33:D44)+COUNTBLANK(D47:D58)+COUNTBLANK(D61:D72))/2</f>
        <v>5</v>
      </c>
      <c r="E75" s="139">
        <f t="shared" ref="E75:K75" si="253">(COUNTBLANK(E5:E16)+COUNTBLANK(E19:E30)+COUNTBLANK(E33:E44)+COUNTBLANK(E47:E58)+COUNTBLANK(E61:E72))/2</f>
        <v>5</v>
      </c>
      <c r="F75" s="139">
        <f t="shared" si="253"/>
        <v>13</v>
      </c>
      <c r="G75" s="139">
        <f t="shared" si="253"/>
        <v>15</v>
      </c>
      <c r="H75" s="139">
        <f t="shared" si="253"/>
        <v>7.5</v>
      </c>
      <c r="I75" s="139">
        <f t="shared" si="253"/>
        <v>5</v>
      </c>
      <c r="J75" s="139">
        <f t="shared" si="253"/>
        <v>12</v>
      </c>
      <c r="K75" s="139">
        <f t="shared" si="253"/>
        <v>30</v>
      </c>
      <c r="L75" s="50"/>
      <c r="M75"/>
      <c r="N75" s="27"/>
      <c r="O75"/>
      <c r="P75"/>
      <c r="Q75"/>
      <c r="R75"/>
      <c r="S75"/>
      <c r="T75"/>
      <c r="U75"/>
      <c r="V75"/>
      <c r="W75"/>
    </row>
    <row r="76" spans="2:24" s="2" customFormat="1" ht="24.95" customHeight="1" thickBot="1" x14ac:dyDescent="0.3">
      <c r="B76" s="167"/>
      <c r="C76" s="168"/>
      <c r="D76" s="140"/>
      <c r="E76" s="140"/>
      <c r="F76" s="140"/>
      <c r="G76" s="140"/>
      <c r="H76" s="140"/>
      <c r="I76" s="140"/>
      <c r="J76" s="140"/>
      <c r="K76" s="140"/>
      <c r="L76" s="51"/>
      <c r="M76"/>
      <c r="N76" s="136"/>
      <c r="O76" s="126" t="s">
        <v>18</v>
      </c>
      <c r="P76" s="126" t="s">
        <v>19</v>
      </c>
      <c r="Q76" s="126" t="s">
        <v>20</v>
      </c>
      <c r="R76" s="126" t="s">
        <v>21</v>
      </c>
      <c r="S76" s="126" t="s">
        <v>22</v>
      </c>
      <c r="T76" s="126" t="s">
        <v>30</v>
      </c>
      <c r="U76" s="176" t="s">
        <v>41</v>
      </c>
      <c r="V76" s="176" t="s">
        <v>42</v>
      </c>
      <c r="W76" s="127"/>
    </row>
    <row r="77" spans="2:24" s="2" customFormat="1" ht="24.95" customHeight="1" thickBot="1" x14ac:dyDescent="0.3">
      <c r="C77"/>
      <c r="D77"/>
      <c r="E77"/>
      <c r="F77"/>
      <c r="G77"/>
      <c r="H77"/>
      <c r="I77"/>
      <c r="J77"/>
      <c r="K77"/>
      <c r="L77"/>
      <c r="M77"/>
      <c r="N77" s="136"/>
      <c r="O77" s="126"/>
      <c r="P77" s="126"/>
      <c r="Q77" s="126"/>
      <c r="R77" s="126"/>
      <c r="S77" s="126"/>
      <c r="T77" s="126"/>
      <c r="U77" s="177"/>
      <c r="V77" s="177"/>
      <c r="W77" s="128"/>
    </row>
    <row r="78" spans="2:24" s="2" customFormat="1" ht="50.1" customHeight="1" thickBot="1" x14ac:dyDescent="0.3">
      <c r="B78" s="169"/>
      <c r="C78" s="170"/>
      <c r="D78" s="131" t="s">
        <v>18</v>
      </c>
      <c r="E78" s="131" t="s">
        <v>19</v>
      </c>
      <c r="F78" s="131" t="s">
        <v>45</v>
      </c>
      <c r="G78" s="131" t="s">
        <v>21</v>
      </c>
      <c r="H78" s="131" t="s">
        <v>22</v>
      </c>
      <c r="I78" s="131" t="s">
        <v>30</v>
      </c>
      <c r="J78" s="131" t="s">
        <v>41</v>
      </c>
      <c r="K78" s="131" t="s">
        <v>42</v>
      </c>
      <c r="L78" s="133" t="s">
        <v>17</v>
      </c>
      <c r="M78"/>
      <c r="N78" s="9" t="s">
        <v>24</v>
      </c>
      <c r="O78" s="40">
        <f>COUNTIF(D5:D72,"22:00")</f>
        <v>3</v>
      </c>
      <c r="P78" s="40">
        <f t="shared" ref="P78:V78" si="254">COUNTIF(E5:E72,"22:00")</f>
        <v>4</v>
      </c>
      <c r="Q78" s="40">
        <f t="shared" si="254"/>
        <v>4</v>
      </c>
      <c r="R78" s="40">
        <f t="shared" si="254"/>
        <v>3</v>
      </c>
      <c r="S78" s="40">
        <f t="shared" si="254"/>
        <v>4</v>
      </c>
      <c r="T78" s="40">
        <f t="shared" si="254"/>
        <v>3</v>
      </c>
      <c r="U78" s="40">
        <f t="shared" si="254"/>
        <v>5</v>
      </c>
      <c r="V78" s="40">
        <f t="shared" si="254"/>
        <v>0</v>
      </c>
      <c r="W78" s="55"/>
    </row>
    <row r="79" spans="2:24" s="2" customFormat="1" ht="50.1" customHeight="1" thickBot="1" x14ac:dyDescent="0.3">
      <c r="B79" s="171"/>
      <c r="C79" s="172"/>
      <c r="D79" s="132"/>
      <c r="E79" s="132"/>
      <c r="F79" s="132"/>
      <c r="G79" s="132"/>
      <c r="H79" s="132"/>
      <c r="I79" s="132"/>
      <c r="J79" s="160"/>
      <c r="K79" s="160"/>
      <c r="L79" s="157"/>
      <c r="M79"/>
      <c r="N79" s="11" t="s">
        <v>26</v>
      </c>
      <c r="O79" s="40">
        <f>COUNTIF(D5:D72,"&gt;=20:00")-COUNTIF(D5:D72,"&gt;22:00")</f>
        <v>8</v>
      </c>
      <c r="P79" s="40">
        <f t="shared" ref="P79:V79" si="255">COUNTIF(E5:E72,"&gt;=20:00")-COUNTIF(E5:E72,"&gt;22:00")</f>
        <v>5</v>
      </c>
      <c r="Q79" s="40">
        <f t="shared" si="255"/>
        <v>8</v>
      </c>
      <c r="R79" s="40">
        <f t="shared" si="255"/>
        <v>4</v>
      </c>
      <c r="S79" s="40">
        <f t="shared" si="255"/>
        <v>10</v>
      </c>
      <c r="T79" s="40">
        <f t="shared" si="255"/>
        <v>8</v>
      </c>
      <c r="U79" s="40">
        <f t="shared" si="255"/>
        <v>9</v>
      </c>
      <c r="V79" s="40">
        <f t="shared" si="255"/>
        <v>0</v>
      </c>
      <c r="W79" s="55"/>
      <c r="X79" s="39"/>
    </row>
    <row r="80" spans="2:24" s="2" customFormat="1" ht="50.1" customHeight="1" thickBot="1" x14ac:dyDescent="0.3">
      <c r="B80" s="155" t="s">
        <v>12</v>
      </c>
      <c r="C80" s="156"/>
      <c r="D80" s="17">
        <f t="array" ref="D80">SUMPRODUCT(N(MOD(ROW(D5:D16),2)=0),D5:D16)-SUMPRODUCT(N(MOD(ROW(D5:D16),2)=1),D5:D16)</f>
        <v>1.25</v>
      </c>
      <c r="E80" s="17">
        <f t="array" ref="E80">SUMPRODUCT(N(MOD(ROW(E5:E16),2)=0),E5:E16)-SUMPRODUCT(N(MOD(ROW(E5:E16),2)=1),E5:E16)</f>
        <v>1.5624999999999996</v>
      </c>
      <c r="F80" s="17">
        <f t="array" ref="F80">SUMPRODUCT(N(MOD(ROW(F5:F16),2)=0),F5:F16)-SUMPRODUCT(N(MOD(ROW(F5:F16),2)=1),F5:F16)</f>
        <v>0</v>
      </c>
      <c r="G80" s="17">
        <f t="array" ref="G80">SUMPRODUCT(N(MOD(ROW(G5:G16),2)=0),G5:G16)-SUMPRODUCT(N(MOD(ROW(G5:G16),2)=1),G5:G16)</f>
        <v>0.79166666666666652</v>
      </c>
      <c r="H80" s="17">
        <f t="array" ref="H80">SUMPRODUCT(N(MOD(ROW(H5:H16),2)=0),H5:H16)-SUMPRODUCT(N(MOD(ROW(H5:H16),2)=1),H5:H16)</f>
        <v>0.625</v>
      </c>
      <c r="I80" s="17">
        <f t="array" ref="I80">SUMPRODUCT(N(MOD(ROW(I5:I16),2)=0),I5:I16)-SUMPRODUCT(N(MOD(ROW(I5:I16),2)=1),I5:I16)</f>
        <v>1.5625</v>
      </c>
      <c r="J80" s="17">
        <f t="array" ref="J80">SUMPRODUCT(N(MOD(ROW(J5:J16),2)=0),J5:J16)-SUMPRODUCT(N(MOD(ROW(J5:J16),2)=1),J5:J16)</f>
        <v>0.9375</v>
      </c>
      <c r="K80" s="17">
        <f t="array" ref="K80">SUMPRODUCT(N(MOD(ROW(K5:K16),2)=0),K5:K16)-SUMPRODUCT(N(MOD(ROW(K5:K16),2)=1),K5:K16)</f>
        <v>0</v>
      </c>
      <c r="L80" s="157"/>
      <c r="M80"/>
      <c r="N80" s="6" t="s">
        <v>25</v>
      </c>
      <c r="O80" s="41">
        <f>COUNTIF(D5:D72,"&gt;=7:00")-COUNTIF(D5:D72,"&gt;9:00")</f>
        <v>6</v>
      </c>
      <c r="P80" s="41">
        <f t="shared" ref="P80:V80" si="256">COUNTIF(E5:E72,"&gt;=7:00")-COUNTIF(E5:E72,"&gt;9:00")</f>
        <v>5</v>
      </c>
      <c r="Q80" s="41">
        <f t="shared" si="256"/>
        <v>3</v>
      </c>
      <c r="R80" s="41">
        <f t="shared" si="256"/>
        <v>4</v>
      </c>
      <c r="S80" s="41">
        <f t="shared" si="256"/>
        <v>5</v>
      </c>
      <c r="T80" s="41">
        <f t="shared" si="256"/>
        <v>6</v>
      </c>
      <c r="U80" s="41">
        <f t="shared" si="256"/>
        <v>4</v>
      </c>
      <c r="V80" s="41">
        <f t="shared" si="256"/>
        <v>0</v>
      </c>
      <c r="W80" s="35"/>
    </row>
    <row r="81" spans="2:73" s="2" customFormat="1" ht="50.1" customHeight="1" thickBot="1" x14ac:dyDescent="0.3">
      <c r="B81" s="155" t="s">
        <v>13</v>
      </c>
      <c r="C81" s="156"/>
      <c r="D81" s="17">
        <f t="array" ref="D81">SUMPRODUCT(N(MOD(ROW(D19:D30),2)=0),D19:D30)-SUMPRODUCT(N(MOD(ROW(D19:D30),2)=1),D19:D30)</f>
        <v>1.5625</v>
      </c>
      <c r="E81" s="17">
        <f t="array" ref="E81">SUMPRODUCT(N(MOD(ROW(E19:E30),2)=0),E19:E30)-SUMPRODUCT(N(MOD(ROW(E19:E30),2)=1),E19:E30)</f>
        <v>1.5625</v>
      </c>
      <c r="F81" s="17">
        <f t="array" ref="F81">SUMPRODUCT(N(MOD(ROW(F19:F30),2)=0),F19:F30)-SUMPRODUCT(N(MOD(ROW(F19:F30),2)=1),F19:F30)</f>
        <v>1.25</v>
      </c>
      <c r="G81" s="17">
        <f t="array" ref="G81">SUMPRODUCT(N(MOD(ROW(G19:G30),2)=0),G19:G30)-SUMPRODUCT(N(MOD(ROW(G19:G30),2)=1),G19:G30)</f>
        <v>0.79166666666666652</v>
      </c>
      <c r="H81" s="17">
        <f t="array" ref="H81">SUMPRODUCT(N(MOD(ROW(H19:H30),2)=0),H19:H30)-SUMPRODUCT(N(MOD(ROW(H19:H30),2)=1),H19:H30)</f>
        <v>1.8854166666666665</v>
      </c>
      <c r="I81" s="17">
        <f t="array" ref="I81">SUMPRODUCT(N(MOD(ROW(I19:I30),2)=0),I19:I30)-SUMPRODUCT(N(MOD(ROW(I19:I30),2)=1),I19:I30)</f>
        <v>1.2708333333333333</v>
      </c>
      <c r="J81" s="17">
        <f t="array" ref="J81">SUMPRODUCT(N(MOD(ROW(J19:J30),2)=0),J19:J30)-SUMPRODUCT(N(MOD(ROW(J19:J30),2)=1),J19:J30)</f>
        <v>1.25</v>
      </c>
      <c r="K81" s="17">
        <f t="array" ref="K81">SUMPRODUCT(N(MOD(ROW(K19:K30),2)=0),K19:K30)-SUMPRODUCT(N(MOD(ROW(K19:K30),2)=1),K19:K30)</f>
        <v>0</v>
      </c>
      <c r="L81" s="157"/>
      <c r="M81"/>
      <c r="N81" s="37" t="s">
        <v>32</v>
      </c>
      <c r="O81" s="41">
        <f>COUNTA(D5:D16,D19:D30,D33:D44,D47:D58,D61:D72)/2</f>
        <v>25</v>
      </c>
      <c r="P81" s="41">
        <f t="shared" ref="P81:V81" si="257">COUNTA(E5:E16,E19:E30,E33:E44,E47:E58,E61:E72)/2</f>
        <v>25</v>
      </c>
      <c r="Q81" s="41">
        <f t="shared" si="257"/>
        <v>17</v>
      </c>
      <c r="R81" s="41">
        <f t="shared" si="257"/>
        <v>15</v>
      </c>
      <c r="S81" s="41">
        <f t="shared" si="257"/>
        <v>22.5</v>
      </c>
      <c r="T81" s="41">
        <f t="shared" si="257"/>
        <v>25</v>
      </c>
      <c r="U81" s="41">
        <f t="shared" si="257"/>
        <v>18</v>
      </c>
      <c r="V81" s="41">
        <f t="shared" si="257"/>
        <v>0</v>
      </c>
      <c r="W81" s="33" t="s">
        <v>31</v>
      </c>
    </row>
    <row r="82" spans="2:73" s="2" customFormat="1" ht="50.1" customHeight="1" thickBot="1" x14ac:dyDescent="0.3">
      <c r="B82" s="155" t="s">
        <v>14</v>
      </c>
      <c r="C82" s="156"/>
      <c r="D82" s="17">
        <f t="array" ref="D82">SUMPRODUCT(N(MOD(ROW(D33:D44),2)=0),D33:D44)-SUMPRODUCT(N(MOD(ROW(D33:D44),2)=1),D33:D44)</f>
        <v>1.5624999999999996</v>
      </c>
      <c r="E82" s="17">
        <f t="array" ref="E82">SUMPRODUCT(N(MOD(ROW(E33:E44),2)=0),E33:E44)-SUMPRODUCT(N(MOD(ROW(E33:E44),2)=1),E33:E44)</f>
        <v>1.5624999999999996</v>
      </c>
      <c r="F82" s="17">
        <f t="array" ref="F82">SUMPRODUCT(N(MOD(ROW(F33:F44),2)=0),F33:F44)-SUMPRODUCT(N(MOD(ROW(F33:F44),2)=1),F33:F44)</f>
        <v>0.625</v>
      </c>
      <c r="G82" s="17">
        <f t="array" ref="G82">SUMPRODUCT(N(MOD(ROW(G33:G44),2)=0),G33:G44)-SUMPRODUCT(N(MOD(ROW(G33:G44),2)=1),G33:G44)</f>
        <v>0.79166666666666696</v>
      </c>
      <c r="H82" s="17">
        <f t="array" ref="H82">SUMPRODUCT(N(MOD(ROW(H33:H44),2)=0),H33:H44)-SUMPRODUCT(N(MOD(ROW(H33:H44),2)=1),H33:H44)</f>
        <v>1.5624999999999996</v>
      </c>
      <c r="I82" s="17">
        <f t="array" ref="I82">SUMPRODUCT(N(MOD(ROW(I33:I44),2)=0),I33:I44)-SUMPRODUCT(N(MOD(ROW(I33:I44),2)=1),I33:I44)</f>
        <v>1.5625</v>
      </c>
      <c r="J82" s="17">
        <f t="array" ref="J82">SUMPRODUCT(N(MOD(ROW(J33:J44),2)=0),J33:J44)-SUMPRODUCT(N(MOD(ROW(J33:J44),2)=1),J33:J44)</f>
        <v>1.25</v>
      </c>
      <c r="K82" s="17">
        <f t="array" ref="K82">SUMPRODUCT(N(MOD(ROW(K33:K44),2)=0),K33:K44)-SUMPRODUCT(N(MOD(ROW(K33:K44),2)=1),K33:K44)</f>
        <v>0</v>
      </c>
      <c r="L82" s="157"/>
      <c r="M82"/>
      <c r="N82" s="43" t="s">
        <v>27</v>
      </c>
      <c r="O82" s="38">
        <f>O78/O81</f>
        <v>0.12</v>
      </c>
      <c r="P82" s="38">
        <f t="shared" ref="P82:T82" si="258">P78/P81</f>
        <v>0.16</v>
      </c>
      <c r="Q82" s="38">
        <f t="shared" si="258"/>
        <v>0.23529411764705882</v>
      </c>
      <c r="R82" s="38">
        <f t="shared" si="258"/>
        <v>0.2</v>
      </c>
      <c r="S82" s="38">
        <f t="shared" si="258"/>
        <v>0.17777777777777778</v>
      </c>
      <c r="T82" s="38">
        <f t="shared" si="258"/>
        <v>0.12</v>
      </c>
      <c r="U82" s="38">
        <f>IF($U$81=0,0,U78/$U$81)</f>
        <v>0.27777777777777779</v>
      </c>
      <c r="V82" s="38">
        <f>IF($U$81=0,0,V78/$U$81)</f>
        <v>0</v>
      </c>
      <c r="W82" s="42">
        <f>AVERAGE(O82:T82)</f>
        <v>0.16884531590413943</v>
      </c>
    </row>
    <row r="83" spans="2:73" s="2" customFormat="1" ht="50.1" customHeight="1" thickBot="1" x14ac:dyDescent="0.3">
      <c r="B83" s="155" t="s">
        <v>15</v>
      </c>
      <c r="C83" s="156"/>
      <c r="D83" s="17">
        <f t="array" ref="D83">SUMPRODUCT(N(MOD(ROW(D47:D58),2)=0),D47:D58)-SUMPRODUCT(N(MOD(ROW(D47:D58),2)=1),D47:D58)</f>
        <v>0.93749999999999978</v>
      </c>
      <c r="E83" s="17">
        <f t="array" ref="E83">SUMPRODUCT(N(MOD(ROW(E47:E58),2)=0),E47:E58)-SUMPRODUCT(N(MOD(ROW(E47:E58),2)=1),E47:E58)</f>
        <v>0.93750000000000022</v>
      </c>
      <c r="F83" s="17">
        <f t="array" ref="F83">SUMPRODUCT(N(MOD(ROW(F47:F58),2)=0),F47:F58)-SUMPRODUCT(N(MOD(ROW(F47:F58),2)=1),F47:F58)</f>
        <v>1.25</v>
      </c>
      <c r="G83" s="17">
        <f t="array" ref="G83">SUMPRODUCT(N(MOD(ROW(G47:G58),2)=0),G47:G58)-SUMPRODUCT(N(MOD(ROW(G47:G58),2)=1),G47:G58)</f>
        <v>0.5</v>
      </c>
      <c r="H83" s="17">
        <f>SUMPRODUCT(N(MOD(ROW(H47:H58),2)=0),H47:H58)-SUMPRODUCT(N(MOD(ROW(H47:H58),2)=1),H47:H58)</f>
        <v>1.2499999999999996</v>
      </c>
      <c r="I83" s="17">
        <f t="array" ref="I83">SUMPRODUCT(N(MOD(ROW(I47:I58),2)=0),I47:I58)-SUMPRODUCT(N(MOD(ROW(I47:I58),2)=1),I47:I58)</f>
        <v>1.25</v>
      </c>
      <c r="J83" s="17">
        <f t="array" ref="J83">SUMPRODUCT(N(MOD(ROW(J47:J58),2)=0),J47:J58)-SUMPRODUCT(N(MOD(ROW(J47:J58),2)=1),J47:J58)</f>
        <v>1.2499999999999998</v>
      </c>
      <c r="K83" s="17">
        <f t="array" ref="K83">SUMPRODUCT(N(MOD(ROW(K47:K58),2)=0),K47:K58)-SUMPRODUCT(N(MOD(ROW(K47:K58),2)=1),K47:K58)</f>
        <v>0</v>
      </c>
      <c r="L83" s="157"/>
      <c r="M83"/>
      <c r="N83" s="43" t="s">
        <v>28</v>
      </c>
      <c r="O83" s="38">
        <f>O79/O81</f>
        <v>0.32</v>
      </c>
      <c r="P83" s="38">
        <f t="shared" ref="P83:T83" si="259">P79/P81</f>
        <v>0.2</v>
      </c>
      <c r="Q83" s="38">
        <f t="shared" si="259"/>
        <v>0.47058823529411764</v>
      </c>
      <c r="R83" s="38">
        <f t="shared" si="259"/>
        <v>0.26666666666666666</v>
      </c>
      <c r="S83" s="38">
        <f t="shared" si="259"/>
        <v>0.44444444444444442</v>
      </c>
      <c r="T83" s="38">
        <f t="shared" si="259"/>
        <v>0.32</v>
      </c>
      <c r="U83" s="38">
        <f t="shared" ref="U83:V83" si="260">IF($U$81=0,0,U79/$U$81)</f>
        <v>0.5</v>
      </c>
      <c r="V83" s="38">
        <f t="shared" si="260"/>
        <v>0</v>
      </c>
      <c r="W83" s="42">
        <f t="shared" ref="W83" si="261">AVERAGE(O83:T83)</f>
        <v>0.33694989106753814</v>
      </c>
    </row>
    <row r="84" spans="2:73" s="2" customFormat="1" ht="50.1" customHeight="1" thickBot="1" x14ac:dyDescent="0.3">
      <c r="B84" s="155" t="s">
        <v>47</v>
      </c>
      <c r="C84" s="156"/>
      <c r="D84" s="17">
        <f t="array" ref="D84">SUMPRODUCT(N(MOD(ROW(D61:D72),2)=0),D61:D72)-SUMPRODUCT(N(MOD(ROW(D61:D72),2)=1),D61:D72)</f>
        <v>1.2499999999999998</v>
      </c>
      <c r="E84" s="17">
        <f t="array" ref="E84">SUMPRODUCT(N(MOD(ROW(E61:E72),2)=0),E61:E72)-SUMPRODUCT(N(MOD(ROW(E61:E72),2)=1),E61:E72)</f>
        <v>1.2499999999999996</v>
      </c>
      <c r="F84" s="17">
        <f t="array" ref="F84">SUMPRODUCT(N(MOD(ROW(F61:F72),2)=0),F61:F72)-SUMPRODUCT(N(MOD(ROW(F61:F72),2)=1),F61:F72)</f>
        <v>0.9375</v>
      </c>
      <c r="G84" s="17">
        <f t="array" ref="G84">SUMPRODUCT(N(MOD(ROW(G61:G72),2)=0),G61:G72)-SUMPRODUCT(N(MOD(ROW(G61:G72),2)=1),G61:G72)</f>
        <v>0.49999999999999978</v>
      </c>
      <c r="H84" s="17">
        <f t="array" ref="H84">SUMPRODUCT(N(MOD(ROW(H61:H72),2)=0),H61:H72)-SUMPRODUCT(N(MOD(ROW(H61:H72),2)=1),H61:H72)</f>
        <v>1.25</v>
      </c>
      <c r="I84" s="17">
        <f t="array" ref="I84">SUMPRODUCT(N(MOD(ROW(I61:I72),2)=0),I61:I72)-SUMPRODUCT(N(MOD(ROW(I61:I72),2)=1),I61:I72)</f>
        <v>1.2499999999999998</v>
      </c>
      <c r="J84" s="17">
        <f t="array" ref="J84">SUMPRODUCT(N(MOD(ROW(J61:J72),2)=0),J61:J72)-SUMPRODUCT(N(MOD(ROW(J61:J72),2)=1),J61:J72)</f>
        <v>0</v>
      </c>
      <c r="K84" s="17">
        <f t="array" ref="K84">SUMPRODUCT(N(MOD(ROW(K61:K72),2)=0),K61:K72)-SUMPRODUCT(N(MOD(ROW(K61:K72),2)=1),K61:K72)</f>
        <v>0</v>
      </c>
      <c r="L84" s="158"/>
      <c r="M84"/>
      <c r="N84" s="43" t="s">
        <v>29</v>
      </c>
      <c r="O84" s="38">
        <f t="shared" ref="O84:T84" si="262">O80/O81</f>
        <v>0.24</v>
      </c>
      <c r="P84" s="38">
        <f t="shared" si="262"/>
        <v>0.2</v>
      </c>
      <c r="Q84" s="38">
        <f t="shared" si="262"/>
        <v>0.17647058823529413</v>
      </c>
      <c r="R84" s="38">
        <f t="shared" si="262"/>
        <v>0.26666666666666666</v>
      </c>
      <c r="S84" s="38">
        <f t="shared" si="262"/>
        <v>0.22222222222222221</v>
      </c>
      <c r="T84" s="38">
        <f t="shared" si="262"/>
        <v>0.24</v>
      </c>
      <c r="U84" s="38">
        <f t="shared" ref="U84:V84" si="263">IF($U$81=0,0,U80/$U$81)</f>
        <v>0.22222222222222221</v>
      </c>
      <c r="V84" s="38">
        <f t="shared" si="263"/>
        <v>0</v>
      </c>
      <c r="W84" s="125">
        <f>AVERAGE(O84:T84)</f>
        <v>0.22422657952069713</v>
      </c>
    </row>
    <row r="85" spans="2:73" s="2" customFormat="1" ht="50.1" customHeight="1" x14ac:dyDescent="0.25">
      <c r="B85"/>
      <c r="C85"/>
      <c r="D85" s="1"/>
      <c r="F85" s="1"/>
      <c r="G85" s="1"/>
      <c r="H85" s="1"/>
      <c r="I85" s="1"/>
      <c r="J85" s="1"/>
      <c r="K85" s="1"/>
      <c r="L85" s="109"/>
      <c r="M85"/>
      <c r="N85" s="110"/>
      <c r="O85" s="110"/>
      <c r="P85" s="110"/>
      <c r="Q85" s="110"/>
      <c r="R85" s="110"/>
      <c r="S85" s="110"/>
      <c r="T85" s="110"/>
      <c r="U85" s="110"/>
      <c r="V85" s="110"/>
    </row>
    <row r="86" spans="2:73" s="2" customFormat="1" ht="50.1" customHeight="1" x14ac:dyDescent="0.25">
      <c r="B86" s="1"/>
      <c r="C86"/>
      <c r="D86" s="1"/>
      <c r="F86" s="1"/>
      <c r="G86" s="1"/>
      <c r="H86" s="1"/>
      <c r="I86" s="1"/>
      <c r="J86" s="1"/>
      <c r="K86" s="1"/>
      <c r="L86" s="108"/>
      <c r="M86"/>
      <c r="N86" s="61"/>
      <c r="O86" s="61"/>
      <c r="P86" s="61"/>
      <c r="Q86" s="61"/>
      <c r="R86" s="61"/>
      <c r="S86" s="61"/>
      <c r="T86" s="61"/>
      <c r="U86" s="61"/>
      <c r="V86" s="61"/>
    </row>
    <row r="87" spans="2:73" s="2" customFormat="1" ht="50.1" customHeight="1" x14ac:dyDescent="0.25">
      <c r="B87" s="1"/>
      <c r="C87" s="1"/>
      <c r="D87" s="1"/>
      <c r="F87" s="1"/>
      <c r="G87" s="1"/>
      <c r="H87" s="1"/>
      <c r="I87" s="1"/>
      <c r="J87" s="1"/>
      <c r="K87" s="1"/>
      <c r="L87" s="1"/>
      <c r="M87"/>
      <c r="N87"/>
      <c r="O87"/>
      <c r="P87"/>
      <c r="Q87"/>
      <c r="R87"/>
      <c r="S87"/>
      <c r="T87"/>
      <c r="U87"/>
      <c r="V87"/>
      <c r="W87"/>
    </row>
    <row r="88" spans="2:73" ht="50.1" customHeight="1" x14ac:dyDescent="0.25">
      <c r="N88"/>
      <c r="O88"/>
      <c r="P88"/>
      <c r="Q88"/>
      <c r="R88"/>
      <c r="S88"/>
      <c r="T88"/>
      <c r="U88"/>
      <c r="V88"/>
      <c r="W88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2:73" ht="50.1" customHeight="1" x14ac:dyDescent="0.25">
      <c r="N89"/>
      <c r="O89"/>
      <c r="P89"/>
      <c r="Q89"/>
      <c r="R89"/>
      <c r="S89"/>
      <c r="T89"/>
      <c r="U89"/>
      <c r="V89"/>
      <c r="W89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2:73" ht="50.1" customHeight="1" x14ac:dyDescent="0.25">
      <c r="N90"/>
      <c r="O90"/>
      <c r="P90"/>
      <c r="Q90"/>
      <c r="R90"/>
      <c r="S90"/>
      <c r="T90"/>
      <c r="U90"/>
      <c r="V90"/>
      <c r="W90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2:73" ht="50.1" customHeight="1" x14ac:dyDescent="0.25">
      <c r="N91"/>
      <c r="O91"/>
      <c r="P91"/>
      <c r="Q91"/>
      <c r="R91" s="46"/>
      <c r="S91"/>
      <c r="T91"/>
      <c r="U91"/>
      <c r="V91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</row>
    <row r="92" spans="2:73" ht="50.1" customHeight="1" x14ac:dyDescent="0.25">
      <c r="N92"/>
      <c r="O92"/>
      <c r="P92" s="46"/>
      <c r="Q92" s="46"/>
      <c r="R92" s="46"/>
      <c r="S92"/>
      <c r="T92"/>
      <c r="U92"/>
      <c r="V9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</row>
    <row r="93" spans="2:73" ht="50.1" customHeight="1" x14ac:dyDescent="0.25">
      <c r="N93" s="2"/>
      <c r="O93" s="2"/>
      <c r="P93" s="47"/>
      <c r="Q93" s="47"/>
      <c r="R93" s="47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</row>
    <row r="94" spans="2:73" ht="50.1" customHeight="1" x14ac:dyDescent="0.25"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</row>
    <row r="95" spans="2:73" ht="50.1" customHeight="1" x14ac:dyDescent="0.25"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</row>
    <row r="96" spans="2:73" ht="50.1" customHeight="1" x14ac:dyDescent="0.25"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</row>
    <row r="97" spans="14:73" ht="50.1" customHeight="1" x14ac:dyDescent="0.25"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</row>
    <row r="98" spans="14:73" ht="50.1" customHeight="1" x14ac:dyDescent="0.25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</row>
    <row r="99" spans="14:73" ht="50.1" customHeight="1" x14ac:dyDescent="0.25"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</row>
    <row r="100" spans="14:73" ht="50.1" customHeight="1" x14ac:dyDescent="0.25"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</row>
    <row r="101" spans="14:73" ht="50.1" customHeight="1" x14ac:dyDescent="0.25"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</row>
    <row r="102" spans="14:73" ht="50.1" customHeight="1" x14ac:dyDescent="0.25"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</row>
    <row r="103" spans="14:73" ht="50.1" customHeight="1" x14ac:dyDescent="0.25"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</row>
    <row r="104" spans="14:73" ht="50.1" customHeight="1" x14ac:dyDescent="0.25"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</row>
    <row r="105" spans="14:73" ht="50.1" customHeight="1" x14ac:dyDescent="0.25"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</row>
    <row r="106" spans="14:73" ht="50.1" customHeight="1" x14ac:dyDescent="0.25"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</row>
    <row r="107" spans="14:73" ht="50.1" customHeight="1" x14ac:dyDescent="0.25"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</row>
    <row r="108" spans="14:73" ht="50.1" customHeight="1" x14ac:dyDescent="0.25"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</row>
    <row r="109" spans="14:73" ht="50.1" customHeight="1" x14ac:dyDescent="0.25"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</row>
    <row r="110" spans="14:73" ht="50.1" customHeight="1" x14ac:dyDescent="0.25"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</row>
    <row r="111" spans="14:73" ht="50.1" customHeight="1" x14ac:dyDescent="0.25"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</row>
    <row r="112" spans="14:73" ht="50.1" customHeight="1" x14ac:dyDescent="0.25"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</row>
    <row r="113" spans="14:73" ht="50.1" customHeight="1" x14ac:dyDescent="0.25"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</row>
    <row r="114" spans="14:73" ht="50.1" customHeight="1" x14ac:dyDescent="0.25"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</row>
    <row r="115" spans="14:73" ht="50.1" customHeight="1" x14ac:dyDescent="0.25"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</row>
    <row r="116" spans="14:73" ht="50.1" customHeight="1" x14ac:dyDescent="0.25"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</row>
    <row r="117" spans="14:73" ht="50.1" customHeight="1" x14ac:dyDescent="0.25"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</row>
    <row r="118" spans="14:73" ht="50.1" customHeight="1" x14ac:dyDescent="0.25"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</row>
    <row r="119" spans="14:73" ht="50.1" customHeight="1" x14ac:dyDescent="0.25"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</row>
    <row r="120" spans="14:73" ht="50.1" customHeight="1" x14ac:dyDescent="0.25"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</row>
    <row r="121" spans="14:73" ht="50.1" customHeight="1" x14ac:dyDescent="0.25"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</row>
    <row r="122" spans="14:73" ht="50.1" customHeight="1" x14ac:dyDescent="0.25"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</row>
    <row r="123" spans="14:73" ht="50.1" customHeight="1" x14ac:dyDescent="0.25"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</row>
    <row r="124" spans="14:73" ht="50.1" customHeight="1" x14ac:dyDescent="0.25"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</row>
    <row r="125" spans="14:73" ht="50.1" customHeight="1" x14ac:dyDescent="0.25"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</row>
    <row r="126" spans="14:73" ht="50.1" customHeight="1" x14ac:dyDescent="0.25"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</row>
    <row r="127" spans="14:73" ht="50.1" customHeight="1" x14ac:dyDescent="0.25"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</row>
    <row r="128" spans="14:73" ht="50.1" customHeight="1" x14ac:dyDescent="0.25"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</row>
    <row r="129" spans="14:73" ht="50.1" customHeight="1" x14ac:dyDescent="0.25"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</row>
    <row r="130" spans="14:73" ht="50.1" customHeight="1" x14ac:dyDescent="0.25"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</row>
    <row r="131" spans="14:73" ht="50.1" customHeight="1" x14ac:dyDescent="0.25"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</row>
    <row r="132" spans="14:73" ht="50.1" customHeight="1" x14ac:dyDescent="0.25"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</row>
    <row r="133" spans="14:73" ht="50.1" customHeight="1" x14ac:dyDescent="0.25"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</row>
    <row r="134" spans="14:73" ht="50.1" customHeight="1" x14ac:dyDescent="0.25"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</row>
    <row r="135" spans="14:73" ht="50.1" customHeight="1" x14ac:dyDescent="0.25"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</row>
    <row r="136" spans="14:73" ht="50.1" customHeight="1" x14ac:dyDescent="0.25"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</row>
    <row r="137" spans="14:73" ht="50.1" customHeight="1" x14ac:dyDescent="0.25"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</row>
    <row r="138" spans="14:73" ht="50.1" customHeight="1" x14ac:dyDescent="0.25"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</row>
    <row r="139" spans="14:73" ht="50.1" customHeight="1" x14ac:dyDescent="0.25"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</row>
    <row r="140" spans="14:73" ht="50.1" customHeight="1" x14ac:dyDescent="0.25"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</row>
    <row r="141" spans="14:73" ht="50.1" customHeight="1" x14ac:dyDescent="0.25"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</row>
    <row r="142" spans="14:73" ht="50.1" customHeight="1" x14ac:dyDescent="0.25"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</row>
    <row r="143" spans="14:73" ht="50.1" customHeight="1" x14ac:dyDescent="0.25"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</row>
    <row r="144" spans="14:73" ht="50.1" customHeight="1" x14ac:dyDescent="0.25"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</row>
    <row r="145" spans="14:73" ht="50.1" customHeight="1" x14ac:dyDescent="0.25"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</row>
    <row r="146" spans="14:73" ht="50.1" customHeight="1" x14ac:dyDescent="0.25"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</row>
    <row r="147" spans="14:73" ht="50.1" customHeight="1" x14ac:dyDescent="0.25"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</row>
    <row r="148" spans="14:73" ht="50.1" customHeight="1" x14ac:dyDescent="0.25"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</row>
    <row r="149" spans="14:73" ht="50.1" customHeight="1" x14ac:dyDescent="0.25"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</row>
    <row r="150" spans="14:73" ht="50.1" customHeight="1" x14ac:dyDescent="0.25"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</row>
    <row r="151" spans="14:73" ht="50.1" customHeight="1" x14ac:dyDescent="0.25"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</row>
    <row r="152" spans="14:73" ht="50.1" customHeight="1" x14ac:dyDescent="0.25"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</row>
    <row r="153" spans="14:73" ht="50.1" customHeight="1" x14ac:dyDescent="0.25"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</row>
    <row r="154" spans="14:73" ht="50.1" customHeight="1" x14ac:dyDescent="0.25"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</row>
    <row r="155" spans="14:73" ht="50.1" customHeight="1" x14ac:dyDescent="0.25"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</row>
    <row r="156" spans="14:73" ht="50.1" customHeight="1" x14ac:dyDescent="0.25"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</row>
    <row r="157" spans="14:73" ht="50.1" customHeight="1" x14ac:dyDescent="0.25"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</row>
    <row r="158" spans="14:73" ht="50.1" customHeight="1" x14ac:dyDescent="0.25"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</row>
    <row r="159" spans="14:73" ht="50.1" customHeight="1" x14ac:dyDescent="0.25"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</row>
    <row r="160" spans="14:73" ht="50.1" customHeight="1" x14ac:dyDescent="0.25"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</row>
    <row r="161" spans="14:73" ht="50.1" customHeight="1" x14ac:dyDescent="0.25"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</row>
    <row r="162" spans="14:73" ht="50.1" customHeight="1" x14ac:dyDescent="0.25"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</row>
    <row r="163" spans="14:73" ht="50.1" customHeight="1" x14ac:dyDescent="0.25"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</row>
    <row r="164" spans="14:73" ht="50.1" customHeight="1" x14ac:dyDescent="0.25"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</row>
    <row r="165" spans="14:73" ht="50.1" customHeight="1" x14ac:dyDescent="0.25"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</row>
    <row r="166" spans="14:73" ht="50.1" customHeight="1" x14ac:dyDescent="0.25"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</row>
    <row r="167" spans="14:73" ht="50.1" customHeight="1" x14ac:dyDescent="0.25"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</row>
    <row r="168" spans="14:73" ht="50.1" customHeight="1" x14ac:dyDescent="0.25"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</row>
    <row r="169" spans="14:73" ht="50.1" customHeight="1" x14ac:dyDescent="0.25"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</row>
    <row r="170" spans="14:73" ht="50.1" customHeight="1" x14ac:dyDescent="0.25"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</row>
    <row r="171" spans="14:73" ht="50.1" customHeight="1" x14ac:dyDescent="0.25"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</row>
    <row r="172" spans="14:73" ht="50.1" customHeight="1" x14ac:dyDescent="0.25"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</row>
    <row r="173" spans="14:73" ht="50.1" customHeight="1" x14ac:dyDescent="0.25"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</row>
    <row r="174" spans="14:73" ht="50.1" customHeight="1" x14ac:dyDescent="0.25"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</row>
    <row r="175" spans="14:73" ht="50.1" customHeight="1" x14ac:dyDescent="0.25"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</row>
    <row r="176" spans="14:73" x14ac:dyDescent="0.25">
      <c r="N176" s="2"/>
      <c r="O176" s="2"/>
      <c r="P176" s="2"/>
      <c r="Q176" s="2"/>
      <c r="R176" s="2"/>
      <c r="S176" s="2"/>
      <c r="T176" s="2"/>
      <c r="U176" s="2"/>
      <c r="V176" s="2"/>
      <c r="W176" s="2"/>
    </row>
  </sheetData>
  <mergeCells count="444">
    <mergeCell ref="C2:L2"/>
    <mergeCell ref="N2:T2"/>
    <mergeCell ref="L4:L16"/>
    <mergeCell ref="C5:C6"/>
    <mergeCell ref="N5:N6"/>
    <mergeCell ref="O5:O6"/>
    <mergeCell ref="P5:P6"/>
    <mergeCell ref="Q5:Q6"/>
    <mergeCell ref="R5:R6"/>
    <mergeCell ref="S5:S6"/>
    <mergeCell ref="T5:T6"/>
    <mergeCell ref="C15:C16"/>
    <mergeCell ref="N15:N16"/>
    <mergeCell ref="O15:O16"/>
    <mergeCell ref="P15:P16"/>
    <mergeCell ref="Q15:Q16"/>
    <mergeCell ref="R15:R16"/>
    <mergeCell ref="S15:S16"/>
    <mergeCell ref="T15:T16"/>
    <mergeCell ref="W5:W6"/>
    <mergeCell ref="C7:C8"/>
    <mergeCell ref="N7:N8"/>
    <mergeCell ref="O7:O8"/>
    <mergeCell ref="P7:P8"/>
    <mergeCell ref="Q7:Q8"/>
    <mergeCell ref="R7:R8"/>
    <mergeCell ref="S7:S8"/>
    <mergeCell ref="T7:T8"/>
    <mergeCell ref="U7:U8"/>
    <mergeCell ref="U5:U6"/>
    <mergeCell ref="V5:V6"/>
    <mergeCell ref="V7:V8"/>
    <mergeCell ref="W13:W14"/>
    <mergeCell ref="T13:T14"/>
    <mergeCell ref="V9:V10"/>
    <mergeCell ref="W7:W8"/>
    <mergeCell ref="C9:C10"/>
    <mergeCell ref="N9:N10"/>
    <mergeCell ref="O9:O10"/>
    <mergeCell ref="P9:P10"/>
    <mergeCell ref="Q9:Q10"/>
    <mergeCell ref="R9:R10"/>
    <mergeCell ref="S9:S10"/>
    <mergeCell ref="T9:T10"/>
    <mergeCell ref="W9:W10"/>
    <mergeCell ref="U9:U10"/>
    <mergeCell ref="O17:O18"/>
    <mergeCell ref="P17:P18"/>
    <mergeCell ref="Q17:Q18"/>
    <mergeCell ref="R17:R18"/>
    <mergeCell ref="V11:V12"/>
    <mergeCell ref="S11:S12"/>
    <mergeCell ref="T11:T12"/>
    <mergeCell ref="W11:W12"/>
    <mergeCell ref="C13:C14"/>
    <mergeCell ref="N13:N14"/>
    <mergeCell ref="O13:O14"/>
    <mergeCell ref="P13:P14"/>
    <mergeCell ref="Q13:Q14"/>
    <mergeCell ref="R13:R14"/>
    <mergeCell ref="S13:S14"/>
    <mergeCell ref="C11:C12"/>
    <mergeCell ref="N11:N12"/>
    <mergeCell ref="O11:O12"/>
    <mergeCell ref="P11:P12"/>
    <mergeCell ref="Q11:Q12"/>
    <mergeCell ref="R11:R12"/>
    <mergeCell ref="U11:U12"/>
    <mergeCell ref="U13:U14"/>
    <mergeCell ref="V13:V14"/>
    <mergeCell ref="S17:S18"/>
    <mergeCell ref="T17:T18"/>
    <mergeCell ref="U19:U20"/>
    <mergeCell ref="V19:V20"/>
    <mergeCell ref="C17:C18"/>
    <mergeCell ref="U17:U18"/>
    <mergeCell ref="V17:V18"/>
    <mergeCell ref="U15:U16"/>
    <mergeCell ref="W15:W16"/>
    <mergeCell ref="L17:L30"/>
    <mergeCell ref="N17:N18"/>
    <mergeCell ref="C25:C26"/>
    <mergeCell ref="N25:N26"/>
    <mergeCell ref="V15:V16"/>
    <mergeCell ref="W17:W18"/>
    <mergeCell ref="C19:C20"/>
    <mergeCell ref="N19:N20"/>
    <mergeCell ref="O19:O20"/>
    <mergeCell ref="P19:P20"/>
    <mergeCell ref="Q19:Q20"/>
    <mergeCell ref="R19:R20"/>
    <mergeCell ref="S19:S20"/>
    <mergeCell ref="T19:T20"/>
    <mergeCell ref="W19:W20"/>
    <mergeCell ref="S21:S22"/>
    <mergeCell ref="T21:T22"/>
    <mergeCell ref="W21:W22"/>
    <mergeCell ref="C23:C24"/>
    <mergeCell ref="N23:N24"/>
    <mergeCell ref="O23:O24"/>
    <mergeCell ref="P23:P24"/>
    <mergeCell ref="Q23:Q24"/>
    <mergeCell ref="R23:R24"/>
    <mergeCell ref="S23:S24"/>
    <mergeCell ref="C21:C22"/>
    <mergeCell ref="N21:N22"/>
    <mergeCell ref="O21:O22"/>
    <mergeCell ref="P21:P22"/>
    <mergeCell ref="Q21:Q22"/>
    <mergeCell ref="R21:R22"/>
    <mergeCell ref="T23:T24"/>
    <mergeCell ref="W23:W24"/>
    <mergeCell ref="U21:U22"/>
    <mergeCell ref="U23:U24"/>
    <mergeCell ref="V21:V22"/>
    <mergeCell ref="V23:V24"/>
    <mergeCell ref="O25:O26"/>
    <mergeCell ref="P25:P26"/>
    <mergeCell ref="Q25:Q26"/>
    <mergeCell ref="R25:R26"/>
    <mergeCell ref="S25:S26"/>
    <mergeCell ref="T25:T26"/>
    <mergeCell ref="W25:W26"/>
    <mergeCell ref="C27:C28"/>
    <mergeCell ref="N27:N28"/>
    <mergeCell ref="O27:O28"/>
    <mergeCell ref="P27:P28"/>
    <mergeCell ref="Q27:Q28"/>
    <mergeCell ref="R27:R28"/>
    <mergeCell ref="S27:S28"/>
    <mergeCell ref="T27:T28"/>
    <mergeCell ref="W27:W28"/>
    <mergeCell ref="U25:U26"/>
    <mergeCell ref="U27:U28"/>
    <mergeCell ref="V25:V26"/>
    <mergeCell ref="V27:V28"/>
    <mergeCell ref="T29:T30"/>
    <mergeCell ref="W29:W30"/>
    <mergeCell ref="C31:C32"/>
    <mergeCell ref="C29:C30"/>
    <mergeCell ref="N29:N30"/>
    <mergeCell ref="O29:O30"/>
    <mergeCell ref="P29:P30"/>
    <mergeCell ref="Q29:Q30"/>
    <mergeCell ref="R29:R30"/>
    <mergeCell ref="S31:S32"/>
    <mergeCell ref="T31:T32"/>
    <mergeCell ref="W31:W32"/>
    <mergeCell ref="U29:U30"/>
    <mergeCell ref="V29:V30"/>
    <mergeCell ref="O31:O32"/>
    <mergeCell ref="P31:P32"/>
    <mergeCell ref="Q31:Q32"/>
    <mergeCell ref="R31:R32"/>
    <mergeCell ref="S29:S30"/>
    <mergeCell ref="C37:C38"/>
    <mergeCell ref="N37:N38"/>
    <mergeCell ref="O37:O38"/>
    <mergeCell ref="U39:U40"/>
    <mergeCell ref="Q37:Q38"/>
    <mergeCell ref="R37:R38"/>
    <mergeCell ref="W33:W34"/>
    <mergeCell ref="C35:C36"/>
    <mergeCell ref="N35:N36"/>
    <mergeCell ref="O35:O36"/>
    <mergeCell ref="P35:P36"/>
    <mergeCell ref="Q35:Q36"/>
    <mergeCell ref="R35:R36"/>
    <mergeCell ref="S35:S36"/>
    <mergeCell ref="T35:T36"/>
    <mergeCell ref="W35:W36"/>
    <mergeCell ref="U33:U34"/>
    <mergeCell ref="U35:U36"/>
    <mergeCell ref="V33:V34"/>
    <mergeCell ref="V35:V36"/>
    <mergeCell ref="T33:T34"/>
    <mergeCell ref="C33:C34"/>
    <mergeCell ref="N33:N34"/>
    <mergeCell ref="O33:O34"/>
    <mergeCell ref="P33:P34"/>
    <mergeCell ref="Q33:Q34"/>
    <mergeCell ref="R33:R34"/>
    <mergeCell ref="V47:V48"/>
    <mergeCell ref="L31:L44"/>
    <mergeCell ref="N31:N32"/>
    <mergeCell ref="W37:W38"/>
    <mergeCell ref="V37:V38"/>
    <mergeCell ref="S39:S40"/>
    <mergeCell ref="T39:T40"/>
    <mergeCell ref="W39:W40"/>
    <mergeCell ref="V39:V40"/>
    <mergeCell ref="V41:V42"/>
    <mergeCell ref="U37:U38"/>
    <mergeCell ref="V31:V32"/>
    <mergeCell ref="U45:U46"/>
    <mergeCell ref="V45:V46"/>
    <mergeCell ref="U43:U44"/>
    <mergeCell ref="P37:P38"/>
    <mergeCell ref="S33:S34"/>
    <mergeCell ref="S37:S38"/>
    <mergeCell ref="U31:U32"/>
    <mergeCell ref="N41:N42"/>
    <mergeCell ref="O41:O42"/>
    <mergeCell ref="P41:P42"/>
    <mergeCell ref="Q41:Q42"/>
    <mergeCell ref="R41:R42"/>
    <mergeCell ref="S41:S42"/>
    <mergeCell ref="C39:C40"/>
    <mergeCell ref="N39:N40"/>
    <mergeCell ref="O39:O40"/>
    <mergeCell ref="P39:P40"/>
    <mergeCell ref="Q39:Q40"/>
    <mergeCell ref="R39:R40"/>
    <mergeCell ref="U41:U42"/>
    <mergeCell ref="T37:T38"/>
    <mergeCell ref="W43:W44"/>
    <mergeCell ref="C45:C46"/>
    <mergeCell ref="L45:L58"/>
    <mergeCell ref="N45:N46"/>
    <mergeCell ref="T41:T42"/>
    <mergeCell ref="W41:W42"/>
    <mergeCell ref="C43:C44"/>
    <mergeCell ref="N43:N44"/>
    <mergeCell ref="O43:O44"/>
    <mergeCell ref="P43:P44"/>
    <mergeCell ref="Q43:Q44"/>
    <mergeCell ref="R43:R44"/>
    <mergeCell ref="S43:S44"/>
    <mergeCell ref="T43:T44"/>
    <mergeCell ref="V43:V44"/>
    <mergeCell ref="U47:U48"/>
    <mergeCell ref="U49:U50"/>
    <mergeCell ref="U51:U52"/>
    <mergeCell ref="U53:U54"/>
    <mergeCell ref="U55:U56"/>
    <mergeCell ref="U57:U58"/>
    <mergeCell ref="C41:C42"/>
    <mergeCell ref="V49:V50"/>
    <mergeCell ref="V51:V52"/>
    <mergeCell ref="W45:W46"/>
    <mergeCell ref="C47:C48"/>
    <mergeCell ref="N47:N48"/>
    <mergeCell ref="O47:O48"/>
    <mergeCell ref="P47:P48"/>
    <mergeCell ref="Q47:Q48"/>
    <mergeCell ref="R47:R48"/>
    <mergeCell ref="S47:S48"/>
    <mergeCell ref="T47:T48"/>
    <mergeCell ref="W47:W48"/>
    <mergeCell ref="O45:O46"/>
    <mergeCell ref="P45:P46"/>
    <mergeCell ref="Q45:Q46"/>
    <mergeCell ref="R45:R46"/>
    <mergeCell ref="S45:S46"/>
    <mergeCell ref="T45:T46"/>
    <mergeCell ref="S49:S50"/>
    <mergeCell ref="T49:T50"/>
    <mergeCell ref="W49:W50"/>
    <mergeCell ref="C51:C52"/>
    <mergeCell ref="N51:N52"/>
    <mergeCell ref="O51:O52"/>
    <mergeCell ref="W51:W52"/>
    <mergeCell ref="W53:W54"/>
    <mergeCell ref="C55:C56"/>
    <mergeCell ref="N55:N56"/>
    <mergeCell ref="O55:O56"/>
    <mergeCell ref="P55:P56"/>
    <mergeCell ref="Q55:Q56"/>
    <mergeCell ref="R55:R56"/>
    <mergeCell ref="S55:S56"/>
    <mergeCell ref="T55:T56"/>
    <mergeCell ref="W55:W56"/>
    <mergeCell ref="V55:V56"/>
    <mergeCell ref="C53:C54"/>
    <mergeCell ref="N53:N54"/>
    <mergeCell ref="O53:O54"/>
    <mergeCell ref="P53:P54"/>
    <mergeCell ref="Q53:Q54"/>
    <mergeCell ref="R53:R54"/>
    <mergeCell ref="S53:S54"/>
    <mergeCell ref="T53:T54"/>
    <mergeCell ref="V53:V54"/>
    <mergeCell ref="P51:P52"/>
    <mergeCell ref="Q51:Q52"/>
    <mergeCell ref="R51:R52"/>
    <mergeCell ref="W57:W58"/>
    <mergeCell ref="O57:O58"/>
    <mergeCell ref="P57:P58"/>
    <mergeCell ref="J78:J79"/>
    <mergeCell ref="D75:D76"/>
    <mergeCell ref="E75:E76"/>
    <mergeCell ref="F75:F76"/>
    <mergeCell ref="G75:G76"/>
    <mergeCell ref="H75:H76"/>
    <mergeCell ref="I75:I76"/>
    <mergeCell ref="N57:N58"/>
    <mergeCell ref="J75:J76"/>
    <mergeCell ref="K75:K76"/>
    <mergeCell ref="N59:N60"/>
    <mergeCell ref="N61:N62"/>
    <mergeCell ref="N63:N64"/>
    <mergeCell ref="N65:N66"/>
    <mergeCell ref="N67:N68"/>
    <mergeCell ref="N69:N70"/>
    <mergeCell ref="N71:N72"/>
    <mergeCell ref="N76:N77"/>
    <mergeCell ref="W76:W77"/>
    <mergeCell ref="O76:O77"/>
    <mergeCell ref="P76:P77"/>
    <mergeCell ref="Q76:Q77"/>
    <mergeCell ref="R76:R77"/>
    <mergeCell ref="S76:S77"/>
    <mergeCell ref="O65:O66"/>
    <mergeCell ref="O67:O68"/>
    <mergeCell ref="O69:O70"/>
    <mergeCell ref="O71:O72"/>
    <mergeCell ref="R69:R70"/>
    <mergeCell ref="R71:R72"/>
    <mergeCell ref="P71:P72"/>
    <mergeCell ref="Q65:Q66"/>
    <mergeCell ref="Q67:Q68"/>
    <mergeCell ref="Q69:Q70"/>
    <mergeCell ref="Q71:Q72"/>
    <mergeCell ref="U76:U77"/>
    <mergeCell ref="V76:V77"/>
    <mergeCell ref="V57:V58"/>
    <mergeCell ref="T76:T77"/>
    <mergeCell ref="P59:P60"/>
    <mergeCell ref="P61:P62"/>
    <mergeCell ref="P63:P64"/>
    <mergeCell ref="S57:S58"/>
    <mergeCell ref="T57:T58"/>
    <mergeCell ref="T69:T70"/>
    <mergeCell ref="T71:T72"/>
    <mergeCell ref="U61:U62"/>
    <mergeCell ref="U63:U64"/>
    <mergeCell ref="S61:S62"/>
    <mergeCell ref="Q57:Q58"/>
    <mergeCell ref="R57:R58"/>
    <mergeCell ref="B49:B50"/>
    <mergeCell ref="B53:B54"/>
    <mergeCell ref="B51:B52"/>
    <mergeCell ref="B55:B56"/>
    <mergeCell ref="U65:U66"/>
    <mergeCell ref="U67:U68"/>
    <mergeCell ref="U69:U70"/>
    <mergeCell ref="Q59:Q60"/>
    <mergeCell ref="O59:O60"/>
    <mergeCell ref="C59:C60"/>
    <mergeCell ref="L59:L72"/>
    <mergeCell ref="G59:G60"/>
    <mergeCell ref="T51:T52"/>
    <mergeCell ref="S51:S52"/>
    <mergeCell ref="P65:P66"/>
    <mergeCell ref="P67:P68"/>
    <mergeCell ref="P69:P70"/>
    <mergeCell ref="R65:R66"/>
    <mergeCell ref="R67:R68"/>
    <mergeCell ref="B57:B58"/>
    <mergeCell ref="B59:B60"/>
    <mergeCell ref="B61:B62"/>
    <mergeCell ref="B63:B64"/>
    <mergeCell ref="U71:U72"/>
    <mergeCell ref="V59:V60"/>
    <mergeCell ref="V61:V62"/>
    <mergeCell ref="V63:V64"/>
    <mergeCell ref="V65:V66"/>
    <mergeCell ref="V67:V68"/>
    <mergeCell ref="V69:V70"/>
    <mergeCell ref="V71:V72"/>
    <mergeCell ref="S65:S66"/>
    <mergeCell ref="S67:S68"/>
    <mergeCell ref="S69:S70"/>
    <mergeCell ref="S71:S72"/>
    <mergeCell ref="T59:T60"/>
    <mergeCell ref="T61:T62"/>
    <mergeCell ref="T63:T64"/>
    <mergeCell ref="T65:T66"/>
    <mergeCell ref="T67:T68"/>
    <mergeCell ref="U59:U60"/>
    <mergeCell ref="S63:S64"/>
    <mergeCell ref="Q61:Q62"/>
    <mergeCell ref="Q63:Q64"/>
    <mergeCell ref="O61:O62"/>
    <mergeCell ref="O63:O64"/>
    <mergeCell ref="C61:C62"/>
    <mergeCell ref="C63:C64"/>
    <mergeCell ref="C49:C50"/>
    <mergeCell ref="N49:N50"/>
    <mergeCell ref="O49:O50"/>
    <mergeCell ref="P49:P50"/>
    <mergeCell ref="Q49:Q50"/>
    <mergeCell ref="R59:R60"/>
    <mergeCell ref="R61:R62"/>
    <mergeCell ref="R63:R64"/>
    <mergeCell ref="S59:S60"/>
    <mergeCell ref="C57:C58"/>
    <mergeCell ref="R49:R50"/>
    <mergeCell ref="B47:B48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39:B40"/>
    <mergeCell ref="B41:B42"/>
    <mergeCell ref="B43:B44"/>
    <mergeCell ref="B45:B46"/>
    <mergeCell ref="B23:B24"/>
    <mergeCell ref="B25:B26"/>
    <mergeCell ref="B27:B28"/>
    <mergeCell ref="B29:B30"/>
    <mergeCell ref="B31:B32"/>
    <mergeCell ref="B33:B34"/>
    <mergeCell ref="B35:B36"/>
    <mergeCell ref="B37:B38"/>
    <mergeCell ref="B80:C80"/>
    <mergeCell ref="B81:C81"/>
    <mergeCell ref="B82:C82"/>
    <mergeCell ref="B83:C83"/>
    <mergeCell ref="B84:C84"/>
    <mergeCell ref="L78:L84"/>
    <mergeCell ref="B65:B66"/>
    <mergeCell ref="B67:B68"/>
    <mergeCell ref="B69:B70"/>
    <mergeCell ref="B71:B72"/>
    <mergeCell ref="K78:K79"/>
    <mergeCell ref="C65:C66"/>
    <mergeCell ref="C67:C68"/>
    <mergeCell ref="C69:C70"/>
    <mergeCell ref="C71:C72"/>
    <mergeCell ref="D78:D79"/>
    <mergeCell ref="E78:E79"/>
    <mergeCell ref="B74:C74"/>
    <mergeCell ref="B75:C76"/>
    <mergeCell ref="B78:C79"/>
    <mergeCell ref="F78:F79"/>
    <mergeCell ref="G78:G79"/>
    <mergeCell ref="H78:H79"/>
    <mergeCell ref="I78:I79"/>
  </mergeCells>
  <conditionalFormatting sqref="O7:V72">
    <cfRule type="cellIs" dxfId="36" priority="155" operator="lessThan">
      <formula>0.5</formula>
    </cfRule>
    <cfRule type="cellIs" dxfId="35" priority="156" operator="equal">
      <formula>0.5</formula>
    </cfRule>
    <cfRule type="cellIs" dxfId="34" priority="157" operator="greaterThan">
      <formula>0.5</formula>
    </cfRule>
  </conditionalFormatting>
  <conditionalFormatting sqref="O7:V72">
    <cfRule type="cellIs" dxfId="33" priority="150" operator="lessThan">
      <formula>0.375</formula>
    </cfRule>
  </conditionalFormatting>
  <conditionalFormatting sqref="D81:K81">
    <cfRule type="cellIs" dxfId="32" priority="145" operator="lessThan">
      <formula>1.5625</formula>
    </cfRule>
    <cfRule type="cellIs" dxfId="31" priority="146" operator="greaterThan">
      <formula>1.5625</formula>
    </cfRule>
    <cfRule type="cellIs" dxfId="30" priority="147" operator="equal">
      <formula>1.5625</formula>
    </cfRule>
  </conditionalFormatting>
  <conditionalFormatting sqref="O82:V82 U83:V84">
    <cfRule type="cellIs" dxfId="29" priority="119" operator="equal">
      <formula>$W$82</formula>
    </cfRule>
    <cfRule type="cellIs" dxfId="28" priority="120" operator="lessThan">
      <formula>$W$82</formula>
    </cfRule>
    <cfRule type="cellIs" dxfId="27" priority="121" operator="greaterThan">
      <formula>$W$82</formula>
    </cfRule>
  </conditionalFormatting>
  <conditionalFormatting sqref="O83:V83">
    <cfRule type="cellIs" dxfId="26" priority="113" operator="lessThan">
      <formula>$W$83</formula>
    </cfRule>
    <cfRule type="cellIs" dxfId="25" priority="114" operator="equal">
      <formula>$W$83</formula>
    </cfRule>
    <cfRule type="cellIs" dxfId="24" priority="115" operator="greaterThan">
      <formula>$W$83</formula>
    </cfRule>
  </conditionalFormatting>
  <conditionalFormatting sqref="O84:V84">
    <cfRule type="cellIs" dxfId="23" priority="158" operator="lessThan">
      <formula>$W$84</formula>
    </cfRule>
    <cfRule type="cellIs" dxfId="22" priority="159" operator="equal">
      <formula>$W$84</formula>
    </cfRule>
    <cfRule type="cellIs" dxfId="21" priority="160" operator="greaterThan">
      <formula>$W$84</formula>
    </cfRule>
  </conditionalFormatting>
  <conditionalFormatting sqref="O17:V18">
    <cfRule type="containsErrors" dxfId="20" priority="11">
      <formula>ISERROR(O17)</formula>
    </cfRule>
  </conditionalFormatting>
  <conditionalFormatting sqref="O7:V72">
    <cfRule type="containsErrors" dxfId="19" priority="10">
      <formula>ISERROR(O7)</formula>
    </cfRule>
  </conditionalFormatting>
  <conditionalFormatting sqref="D80:K80">
    <cfRule type="cellIs" dxfId="18" priority="7" operator="lessThan">
      <formula>1.5625</formula>
    </cfRule>
    <cfRule type="cellIs" dxfId="17" priority="8" operator="greaterThan">
      <formula>1.5625</formula>
    </cfRule>
    <cfRule type="cellIs" dxfId="16" priority="9" operator="equal">
      <formula>1.5625</formula>
    </cfRule>
  </conditionalFormatting>
  <conditionalFormatting sqref="D82:K84">
    <cfRule type="cellIs" dxfId="15" priority="4" operator="lessThan">
      <formula>1.5625</formula>
    </cfRule>
    <cfRule type="cellIs" dxfId="14" priority="5" operator="greaterThan">
      <formula>1.5625</formula>
    </cfRule>
    <cfRule type="cellIs" dxfId="13" priority="6" operator="equal">
      <formula>1.5625</formula>
    </cfRule>
  </conditionalFormatting>
  <conditionalFormatting sqref="D81:K81">
    <cfRule type="cellIs" dxfId="12" priority="1" operator="lessThan">
      <formula>1.5625</formula>
    </cfRule>
    <cfRule type="cellIs" dxfId="11" priority="2" operator="greaterThan">
      <formula>1.5625</formula>
    </cfRule>
    <cfRule type="cellIs" dxfId="10" priority="3" operator="equal">
      <formula>1.5625</formula>
    </cfRule>
  </conditionalFormatting>
  <pageMargins left="0.7" right="0.7" top="0.75" bottom="0.75" header="0.3" footer="0.3"/>
  <pageSetup paperSize="9" scale="15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de base</vt:lpstr>
      <vt:lpstr>Décembre - Chef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Sébastien</cp:lastModifiedBy>
  <cp:lastPrinted>2014-11-15T11:26:13Z</cp:lastPrinted>
  <dcterms:created xsi:type="dcterms:W3CDTF">2014-10-21T12:23:38Z</dcterms:created>
  <dcterms:modified xsi:type="dcterms:W3CDTF">2014-11-19T21:45:36Z</dcterms:modified>
</cp:coreProperties>
</file>