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 codeName="{1563B04E-AB91-75FE-B8BC-B18F01832D57}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C:\Users\Stéphane\Downloads\"/>
    </mc:Choice>
  </mc:AlternateContent>
  <bookViews>
    <workbookView xWindow="480" yWindow="15" windowWidth="15120" windowHeight="9285" activeTab="1"/>
  </bookViews>
  <sheets>
    <sheet name="Calc_Hebdo" sheetId="6" r:id="rId1"/>
    <sheet name="Hebdo" sheetId="7" r:id="rId2"/>
  </sheets>
  <definedNames>
    <definedName name="Liste">Calc_Hebdo!$B$5:$B$10</definedName>
  </definedNames>
  <calcPr calcId="162913"/>
  <webPublishing codePage="1252"/>
</workbook>
</file>

<file path=xl/calcChain.xml><?xml version="1.0" encoding="utf-8"?>
<calcChain xmlns="http://schemas.openxmlformats.org/spreadsheetml/2006/main">
  <c r="B14" i="6" l="1"/>
  <c r="I14" i="6" s="1"/>
  <c r="C14" i="6" l="1"/>
  <c r="D14" i="6"/>
  <c r="E14" i="6"/>
  <c r="F14" i="6"/>
  <c r="G14" i="6"/>
  <c r="H14" i="6"/>
</calcChain>
</file>

<file path=xl/sharedStrings.xml><?xml version="1.0" encoding="utf-8"?>
<sst xmlns="http://schemas.openxmlformats.org/spreadsheetml/2006/main" count="7" uniqueCount="6">
  <si>
    <t>Temps d'attente moyen</t>
  </si>
  <si>
    <t>Nb de client</t>
  </si>
  <si>
    <t>Temps de traitement Moyen</t>
  </si>
  <si>
    <t>Productivité</t>
  </si>
  <si>
    <t>% Respect</t>
  </si>
  <si>
    <t>% d'entretien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</si>
</sst>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1" x14ac:knownFonts="1">
    <font>
      <sz val="10"/>
      <color theme="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2" borderId="0" xfId="0" applyFill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Calc_Hebdo!$B$14</c:f>
          <c:strCache>
            <c:ptCount val="1"/>
            <c:pt idx="0">
              <c:v>Temps d'attente moyen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>
              <a:gsLst>
                <a:gs pos="0">
                  <a:schemeClr val="accent1"/>
                </a:gs>
                <a:gs pos="100000">
                  <a:schemeClr val="accent1">
                    <a:lumMod val="84000"/>
                  </a:schemeClr>
                </a:gs>
              </a:gsLst>
              <a:lin ang="5400000" scaled="1"/>
            </a:gradFill>
            <a:ln>
              <a:noFill/>
            </a:ln>
            <a:effectLst>
              <a:outerShdw blurRad="76200" dir="18900000" sy="23000" kx="-1200000" algn="bl" rotWithShape="0">
                <a:prstClr val="black">
                  <a:alpha val="20000"/>
                </a:prst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Calc_Hebdo!$C$13:$I$13</c:f>
              <c:numCache>
                <c:formatCode>m/d/yyyy</c:formatCode>
                <c:ptCount val="7"/>
                <c:pt idx="0">
                  <c:v>42625</c:v>
                </c:pt>
                <c:pt idx="1">
                  <c:v>42626</c:v>
                </c:pt>
                <c:pt idx="2">
                  <c:v>42627</c:v>
                </c:pt>
                <c:pt idx="3">
                  <c:v>42628</c:v>
                </c:pt>
                <c:pt idx="4">
                  <c:v>42629</c:v>
                </c:pt>
                <c:pt idx="5">
                  <c:v>42630</c:v>
                </c:pt>
                <c:pt idx="6">
                  <c:v>42631</c:v>
                </c:pt>
              </c:numCache>
            </c:numRef>
          </c:cat>
          <c:val>
            <c:numRef>
              <c:f>Calc_Hebdo!$C$14:$I$14</c:f>
              <c:numCache>
                <c:formatCode>0.00</c:formatCode>
                <c:ptCount val="7"/>
                <c:pt idx="0">
                  <c:v>9.4097222222222238E-3</c:v>
                </c:pt>
                <c:pt idx="1">
                  <c:v>7.083333333333333E-3</c:v>
                </c:pt>
                <c:pt idx="2">
                  <c:v>4.2245370370370371E-3</c:v>
                </c:pt>
                <c:pt idx="3">
                  <c:v>4.4444444444444444E-3</c:v>
                </c:pt>
                <c:pt idx="4">
                  <c:v>3.3680555555555551E-3</c:v>
                </c:pt>
                <c:pt idx="5">
                  <c:v>8.564814814814815E-3</c:v>
                </c:pt>
                <c:pt idx="6">
                  <c:v>1.3020833333333334E-2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DE7-4C2E-95FC-5BA74DC89165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41"/>
        <c:axId val="360439880"/>
        <c:axId val="360440536"/>
      </c:barChart>
      <c:dateAx>
        <c:axId val="360439880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effectLst/>
                <a:latin typeface="+mn-lt"/>
                <a:ea typeface="+mn-ea"/>
                <a:cs typeface="+mn-cs"/>
              </a:defRPr>
            </a:pPr>
            <a:endParaRPr lang="fr-FR"/>
          </a:p>
        </c:txPr>
        <c:crossAx val="360440536"/>
        <c:crosses val="autoZero"/>
        <c:auto val="1"/>
        <c:lblOffset val="100"/>
        <c:baseTimeUnit val="days"/>
      </c:dateAx>
      <c:valAx>
        <c:axId val="360440536"/>
        <c:scaling>
          <c:orientation val="minMax"/>
        </c:scaling>
        <c:delete val="1"/>
        <c:axPos val="l"/>
        <c:numFmt formatCode="0.00" sourceLinked="1"/>
        <c:majorTickMark val="none"/>
        <c:minorTickMark val="none"/>
        <c:tickLblPos val="nextTo"/>
        <c:crossAx val="3604398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68000">
          <a:schemeClr val="lt1">
            <a:lumMod val="85000"/>
          </a:schemeClr>
        </a:gs>
        <a:gs pos="100000">
          <a:schemeClr val="lt1"/>
        </a:gs>
      </a:gsLst>
      <a:lin ang="5400000" scaled="1"/>
      <a:tileRect/>
    </a:gra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4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>
      <a:effectLst/>
    </cs:defRPr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68000">
            <a:schemeClr val="lt1">
              <a:lumMod val="85000"/>
            </a:schemeClr>
          </a:gs>
          <a:gs pos="100000">
            <a:schemeClr val="lt1"/>
          </a:gs>
        </a:gsLst>
        <a:lin ang="5400000" scaled="1"/>
        <a:tileRect/>
      </a:gra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spPr/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gradFill>
          <a:gsLst>
            <a:gs pos="0">
              <a:schemeClr val="phClr"/>
            </a:gs>
            <a:gs pos="100000">
              <a:schemeClr val="phClr">
                <a:lumMod val="84000"/>
              </a:schemeClr>
            </a:gs>
          </a:gsLst>
          <a:lin ang="5400000" scaled="1"/>
        </a:gra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dk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65000"/>
        <a:lumOff val="35000"/>
      </a:schemeClr>
    </cs:fontRef>
    <cs:defRPr kern="1200">
      <a:effectLst/>
    </cs:defRPr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dk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761999</xdr:colOff>
      <xdr:row>6</xdr:row>
      <xdr:rowOff>0</xdr:rowOff>
    </xdr:from>
    <xdr:to>
      <xdr:col>12</xdr:col>
      <xdr:colOff>581024</xdr:colOff>
      <xdr:row>22</xdr:row>
      <xdr:rowOff>152400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I14"/>
  <sheetViews>
    <sheetView workbookViewId="0">
      <selection activeCell="C14" sqref="C14:I14"/>
    </sheetView>
  </sheetViews>
  <sheetFormatPr baseColWidth="10" defaultRowHeight="12.75" x14ac:dyDescent="0.2"/>
  <cols>
    <col min="2" max="2" width="31.28515625" bestFit="1" customWidth="1"/>
  </cols>
  <sheetData>
    <row r="4" spans="2:9" x14ac:dyDescent="0.2">
      <c r="C4" s="1">
        <v>42625</v>
      </c>
      <c r="D4" s="1">
        <v>42626</v>
      </c>
      <c r="E4" s="1">
        <v>42627</v>
      </c>
      <c r="F4" s="1">
        <v>42628</v>
      </c>
      <c r="G4" s="1">
        <v>42629</v>
      </c>
      <c r="H4" s="1">
        <v>42630</v>
      </c>
      <c r="I4" s="1">
        <v>42631</v>
      </c>
    </row>
    <row r="5" spans="2:9" x14ac:dyDescent="0.2">
      <c r="B5" t="s">
        <v>4</v>
      </c>
      <c r="C5">
        <v>37.792642140468232</v>
      </c>
      <c r="D5">
        <v>51.541850220264315</v>
      </c>
      <c r="E5">
        <v>76.439790575916234</v>
      </c>
      <c r="F5">
        <v>71.008403361344534</v>
      </c>
      <c r="G5">
        <v>81.893004115226347</v>
      </c>
      <c r="H5">
        <v>42.602040816326529</v>
      </c>
      <c r="I5">
        <v>17.910447761194028</v>
      </c>
    </row>
    <row r="6" spans="2:9" x14ac:dyDescent="0.2">
      <c r="B6" t="s">
        <v>1</v>
      </c>
      <c r="C6">
        <v>299</v>
      </c>
      <c r="D6">
        <v>227</v>
      </c>
      <c r="E6">
        <v>191</v>
      </c>
      <c r="F6">
        <v>238</v>
      </c>
      <c r="G6">
        <v>243</v>
      </c>
      <c r="H6">
        <v>392</v>
      </c>
      <c r="I6">
        <v>469</v>
      </c>
    </row>
    <row r="7" spans="2:9" x14ac:dyDescent="0.2">
      <c r="B7" t="s">
        <v>0</v>
      </c>
      <c r="C7" s="2">
        <v>9.4097222222222238E-3</v>
      </c>
      <c r="D7" s="2">
        <v>7.083333333333333E-3</v>
      </c>
      <c r="E7" s="2">
        <v>4.2245370370370371E-3</v>
      </c>
      <c r="F7" s="2">
        <v>4.4444444444444444E-3</v>
      </c>
      <c r="G7" s="2">
        <v>3.3680555555555551E-3</v>
      </c>
      <c r="H7" s="2">
        <v>8.564814814814815E-3</v>
      </c>
      <c r="I7" s="2">
        <v>1.3020833333333334E-2</v>
      </c>
    </row>
    <row r="8" spans="2:9" x14ac:dyDescent="0.2">
      <c r="B8" t="s">
        <v>2</v>
      </c>
      <c r="C8" s="2">
        <v>3.7847222222222223E-3</v>
      </c>
      <c r="D8" s="2">
        <v>4.1435185185185186E-3</v>
      </c>
      <c r="E8" s="2">
        <v>3.2291666666666666E-3</v>
      </c>
      <c r="F8" s="2">
        <v>4.2013888888888891E-3</v>
      </c>
      <c r="G8" s="2">
        <v>3.9930555555555561E-3</v>
      </c>
      <c r="H8" s="2">
        <v>3.530092592592592E-3</v>
      </c>
      <c r="I8" s="2">
        <v>3.2175925925925931E-3</v>
      </c>
    </row>
    <row r="9" spans="2:9" x14ac:dyDescent="0.2">
      <c r="B9" t="s">
        <v>3</v>
      </c>
      <c r="C9">
        <v>11.008276593142252</v>
      </c>
      <c r="D9">
        <v>10.054757267281614</v>
      </c>
      <c r="E9">
        <v>12.858577966290881</v>
      </c>
      <c r="F9">
        <v>9.9163223499184046</v>
      </c>
      <c r="G9">
        <v>10.415714938328003</v>
      </c>
      <c r="H9">
        <v>11.772969935375105</v>
      </c>
      <c r="I9">
        <v>12.904641720618896</v>
      </c>
    </row>
    <row r="10" spans="2:9" x14ac:dyDescent="0.2">
      <c r="B10" t="s">
        <v>5</v>
      </c>
      <c r="C10">
        <v>11.386138613861387</v>
      </c>
      <c r="D10">
        <v>10.597572362278244</v>
      </c>
      <c r="E10">
        <v>7.2928598701794574</v>
      </c>
      <c r="F10">
        <v>9.5736122284794849</v>
      </c>
      <c r="G10">
        <v>9.1871455576559544</v>
      </c>
      <c r="H10">
        <v>6.6508313539192399</v>
      </c>
      <c r="I10">
        <v>7.5389808712425648</v>
      </c>
    </row>
    <row r="13" spans="2:9" x14ac:dyDescent="0.2">
      <c r="C13" s="1">
        <v>42625</v>
      </c>
      <c r="D13" s="1">
        <v>42626</v>
      </c>
      <c r="E13" s="1">
        <v>42627</v>
      </c>
      <c r="F13" s="1">
        <v>42628</v>
      </c>
      <c r="G13" s="1">
        <v>42629</v>
      </c>
      <c r="H13" s="1">
        <v>42630</v>
      </c>
      <c r="I13" s="1">
        <v>42631</v>
      </c>
    </row>
    <row r="14" spans="2:9" x14ac:dyDescent="0.2">
      <c r="B14" t="str">
        <f>Hebdo!C8</f>
        <v>Temps d'attente moyen</v>
      </c>
      <c r="C14" s="4">
        <f>VLOOKUP($B$14,$B$5:$I$10,2,FALSE)</f>
        <v>9.4097222222222238E-3</v>
      </c>
      <c r="D14" s="4">
        <f>VLOOKUP($B$14,$B$5:$I$10,3,FALSE)</f>
        <v>7.083333333333333E-3</v>
      </c>
      <c r="E14" s="4">
        <f>VLOOKUP($B$14,$B$5:$I$10,4,FALSE)</f>
        <v>4.2245370370370371E-3</v>
      </c>
      <c r="F14" s="4">
        <f>VLOOKUP($B$14,$B$5:$I$10,5,FALSE)</f>
        <v>4.4444444444444444E-3</v>
      </c>
      <c r="G14" s="4">
        <f>VLOOKUP($B$14,$B$5:$I$10,6,FALSE)</f>
        <v>3.3680555555555551E-3</v>
      </c>
      <c r="H14" s="4">
        <f>VLOOKUP($B$14,$B$5:$I$10,7,FALSE)</f>
        <v>8.564814814814815E-3</v>
      </c>
      <c r="I14" s="4">
        <f>VLOOKUP($B$14,$B$5:$I$10,8,FALSE)</f>
        <v>1.3020833333333334E-2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8"/>
  <sheetViews>
    <sheetView tabSelected="1" workbookViewId="0">
      <selection activeCell="C8" sqref="C8"/>
    </sheetView>
  </sheetViews>
  <sheetFormatPr baseColWidth="10" defaultRowHeight="12.75" x14ac:dyDescent="0.2"/>
  <cols>
    <col min="3" max="3" width="27.42578125" customWidth="1"/>
  </cols>
  <sheetData>
    <row r="8" spans="3:3" x14ac:dyDescent="0.2">
      <c r="C8" s="3" t="s">
        <v>0</v>
      </c>
    </row>
  </sheetData>
  <dataValidations count="1">
    <dataValidation type="list" allowBlank="1" showInputMessage="1" showErrorMessage="1" sqref="C8">
      <formula1>Liste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Calc_Hebdo</vt:lpstr>
      <vt:lpstr>Hebdo</vt:lpstr>
      <vt:lpstr>Liste</vt:lpstr>
    </vt:vector>
  </TitlesOfParts>
  <Company>IBM Incorporated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Pinon</dc:creator>
  <cp:lastModifiedBy>Stéphane</cp:lastModifiedBy>
  <dcterms:created xsi:type="dcterms:W3CDTF">2016-09-27T13:50:26Z</dcterms:created>
  <dcterms:modified xsi:type="dcterms:W3CDTF">2016-09-27T13:50:55Z</dcterms:modified>
</cp:coreProperties>
</file>