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sso\Desktop\"/>
    </mc:Choice>
  </mc:AlternateContent>
  <xr:revisionPtr revIDLastSave="0" documentId="13_ncr:1_{087F16DB-1395-48DD-AEE2-63A24D442DAF}" xr6:coauthVersionLast="37" xr6:coauthVersionMax="37" xr10:uidLastSave="{00000000-0000-0000-0000-000000000000}"/>
  <bookViews>
    <workbookView xWindow="120" yWindow="3768" windowWidth="28524" windowHeight="12528" xr2:uid="{00000000-000D-0000-FFFF-FFFF00000000}"/>
  </bookViews>
  <sheets>
    <sheet name="RECAP" sheetId="3" r:id="rId1"/>
    <sheet name="GESTION DES STOCKS" sheetId="1" r:id="rId2"/>
    <sheet name="ENTREE STOCK" sheetId="2" r:id="rId3"/>
  </sheets>
  <externalReferences>
    <externalReference r:id="rId4"/>
    <externalReference r:id="rId5"/>
  </externalReferences>
  <definedNames>
    <definedName name="_xlnm._FilterDatabase" localSheetId="1" hidden="1">'GESTION DES STOCKS'!$A$6:$T$13</definedName>
    <definedName name="_xlnm._FilterDatabase" localSheetId="0" hidden="1">RECAP!$A$1:$K$7</definedName>
    <definedName name="fcentres" localSheetId="1">OFFSET('GESTION DES STOCKS'!pcentres,0,0,COUNTA('GESTION DES STOCKS'!lcentres),1)</definedName>
    <definedName name="fcentres" localSheetId="0">OFFSET(pcentres,0,0,COUNTA(lcentres),1)</definedName>
    <definedName name="fcentres">OFFSET(pcentres,0,0,COUNTA(lcentres),1)</definedName>
    <definedName name="lcentres" localSheetId="1">#REF!</definedName>
    <definedName name="lcentres">#REF!</definedName>
    <definedName name="pcentres" localSheetId="1">#REF!</definedName>
    <definedName name="pcentres">#REF!</definedName>
    <definedName name="Segment_CATEGORIE1">#N/A</definedName>
    <definedName name="Segment_CENTRE1">#N/A</definedName>
    <definedName name="Segment_PATIENT_NOM1">#N/A</definedName>
    <definedName name="Segment_PM">#N/A</definedName>
    <definedName name="Segment_PRÊT">#N/A</definedName>
    <definedName name="Segment_RECLASSt_NAV">#N/A</definedName>
    <definedName name="Segment_V_T">#N/A</definedName>
    <definedName name="Segment_VENTE1">#N/A</definedName>
    <definedName name="VENTES" localSheetId="1">'[1]BASE DE STATS'!#REF!</definedName>
    <definedName name="VENTES">'[1]BASE DE STATS'!#REF!</definedName>
    <definedName name="VISITETEL" localSheetId="1">[1]RECAP!#REF!</definedName>
    <definedName name="VISITETEL">[1]RECAP!#REF!</definedName>
    <definedName name="_xlnm.Print_Area" localSheetId="1">'GESTION DES STOCKS'!$A$5:$J$17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13" i="1" l="1"/>
  <c r="F12" i="1"/>
  <c r="F11" i="1"/>
  <c r="F8" i="1"/>
  <c r="H3" i="2"/>
  <c r="L11" i="1" l="1"/>
  <c r="H8" i="1"/>
  <c r="E9" i="2"/>
  <c r="E8" i="2"/>
  <c r="E7" i="2"/>
  <c r="E5" i="2"/>
  <c r="E6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L13" i="1"/>
  <c r="H13" i="1"/>
  <c r="L12" i="1"/>
  <c r="H12" i="1"/>
  <c r="H10" i="1"/>
  <c r="H9" i="1"/>
  <c r="H7" i="1"/>
  <c r="E4" i="2"/>
  <c r="E36" i="2" l="1"/>
  <c r="C4" i="1" s="1"/>
  <c r="A3" i="1"/>
  <c r="H11" i="1"/>
</calcChain>
</file>

<file path=xl/sharedStrings.xml><?xml version="1.0" encoding="utf-8"?>
<sst xmlns="http://schemas.openxmlformats.org/spreadsheetml/2006/main" count="64" uniqueCount="54">
  <si>
    <t>GESTION DES STOCKS</t>
  </si>
  <si>
    <t>Total Entrée</t>
  </si>
  <si>
    <t>Total Sortie</t>
  </si>
  <si>
    <t>Ajustement</t>
  </si>
  <si>
    <t>Qté</t>
  </si>
  <si>
    <t>Valeur</t>
  </si>
  <si>
    <t>Inventaire</t>
  </si>
  <si>
    <t>Etat du Stock</t>
  </si>
  <si>
    <t>Emplacement ( Etre face à l'armoire)</t>
  </si>
  <si>
    <t>Item No.</t>
  </si>
  <si>
    <t>Description</t>
  </si>
  <si>
    <t>N° de Série</t>
  </si>
  <si>
    <t>Magasin</t>
  </si>
  <si>
    <t>Réel</t>
  </si>
  <si>
    <t>Mini</t>
  </si>
  <si>
    <t>Alerte</t>
  </si>
  <si>
    <t>Date Cde</t>
  </si>
  <si>
    <t>Commentaire</t>
  </si>
  <si>
    <t>1 : en bas - 3 : en haut</t>
  </si>
  <si>
    <t>SONNET</t>
  </si>
  <si>
    <t>SONNET Control Unit Ebony</t>
  </si>
  <si>
    <t>GAUCHE TIROIR 2</t>
  </si>
  <si>
    <t>CABLES</t>
  </si>
  <si>
    <t>SONNET Câble d'antenne D</t>
  </si>
  <si>
    <t>SONNET Câble d'Antenne D 8,5cm noir</t>
  </si>
  <si>
    <t>SONNET Câble Ant D 28cm noir</t>
  </si>
  <si>
    <t>SONNET Câb.Ant.D 8,5cm bge</t>
  </si>
  <si>
    <t xml:space="preserve">  </t>
  </si>
  <si>
    <t>F0004</t>
  </si>
  <si>
    <t>ENTREE DE STOCK</t>
  </si>
  <si>
    <t>Date</t>
  </si>
  <si>
    <t>Fournisseur</t>
  </si>
  <si>
    <t>Réf</t>
  </si>
  <si>
    <t>Total</t>
  </si>
  <si>
    <t>DATE</t>
  </si>
  <si>
    <t>V/T</t>
  </si>
  <si>
    <t>PATIENT NOM</t>
  </si>
  <si>
    <t>PATIENT PRENOM</t>
  </si>
  <si>
    <t>Sorties de Stock</t>
  </si>
  <si>
    <t>WATERWEAR</t>
  </si>
  <si>
    <t>V</t>
  </si>
  <si>
    <t>MANCEAU</t>
  </si>
  <si>
    <t>PATRICIA</t>
  </si>
  <si>
    <t>GAUDE</t>
  </si>
  <si>
    <t>ROMAIN</t>
  </si>
  <si>
    <t>MSIKA COCHARD</t>
  </si>
  <si>
    <t>SOLANGE</t>
  </si>
  <si>
    <t>INVENTAIRE AU 16 OCTOBRE 2018</t>
  </si>
  <si>
    <t>KRYNGIEL</t>
  </si>
  <si>
    <t>CORINNE</t>
  </si>
  <si>
    <t xml:space="preserve"> </t>
  </si>
  <si>
    <t>IBK</t>
  </si>
  <si>
    <t>AUDIOF</t>
  </si>
  <si>
    <t>SOMME.SI('ENTREE STOCK'!C:C;A8;'ENTREE STOCK'!D:D);E8-NB.SI(RECAP!E1:J5;A8)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</si>
</sst>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0000"/>
    <numFmt numFmtId="165" formatCode="###0;###0"/>
    <numFmt numFmtId="166" formatCode="0_ ;[Red]\-0\ "/>
    <numFmt numFmtId="167" formatCode="dd/mm/yy;@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0"/>
      <name val="Calibri"/>
      <family val="2"/>
    </font>
    <font>
      <sz val="10"/>
      <color rgb="FF000000"/>
      <name val="Times New Roman"/>
      <family val="1"/>
    </font>
    <font>
      <b/>
      <sz val="12"/>
      <name val="Calibri"/>
      <family val="2"/>
    </font>
    <font>
      <b/>
      <sz val="11"/>
      <name val="Calibri"/>
      <family val="2"/>
    </font>
    <font>
      <sz val="12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sz val="11"/>
      <name val="Calibri"/>
      <family val="2"/>
    </font>
    <font>
      <b/>
      <sz val="14"/>
      <name val="Calibri"/>
      <family val="2"/>
    </font>
    <font>
      <b/>
      <sz val="18"/>
      <name val="Calibri"/>
      <family val="2"/>
    </font>
    <font>
      <sz val="12"/>
      <color rgb="FFFF0000"/>
      <name val="Calibri"/>
      <family val="2"/>
    </font>
    <font>
      <b/>
      <i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/>
        <bgColor theme="5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5"/>
      </left>
      <right/>
      <top style="medium">
        <color theme="5"/>
      </top>
      <bottom/>
      <diagonal/>
    </border>
    <border>
      <left style="thin">
        <color theme="5"/>
      </left>
      <right/>
      <top style="medium">
        <color theme="5"/>
      </top>
      <bottom/>
      <diagonal/>
    </border>
    <border>
      <left style="medium">
        <color theme="5"/>
      </left>
      <right/>
      <top style="medium">
        <color theme="5"/>
      </top>
      <bottom style="thin">
        <color theme="5"/>
      </bottom>
      <diagonal/>
    </border>
    <border>
      <left/>
      <right/>
      <top style="medium">
        <color theme="5"/>
      </top>
      <bottom style="thin">
        <color theme="5"/>
      </bottom>
      <diagonal/>
    </border>
    <border>
      <left/>
      <right style="medium">
        <color theme="5"/>
      </right>
      <top style="medium">
        <color theme="5"/>
      </top>
      <bottom/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ck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theme="5"/>
      </left>
      <right style="medium">
        <color theme="5"/>
      </right>
      <top style="thin">
        <color theme="5"/>
      </top>
      <bottom style="thin">
        <color theme="5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107">
    <xf numFmtId="0" fontId="0" fillId="0" borderId="0" xfId="0"/>
    <xf numFmtId="0" fontId="4" fillId="0" borderId="0" xfId="1" applyNumberFormat="1" applyFont="1" applyFill="1" applyBorder="1" applyAlignment="1">
      <alignment vertical="center"/>
    </xf>
    <xf numFmtId="0" fontId="4" fillId="0" borderId="0" xfId="1" applyNumberFormat="1" applyFont="1" applyFill="1" applyBorder="1" applyAlignment="1">
      <alignment horizontal="center" vertical="center"/>
    </xf>
    <xf numFmtId="0" fontId="5" fillId="0" borderId="0" xfId="1" applyNumberFormat="1" applyFont="1" applyFill="1" applyBorder="1" applyAlignment="1">
      <alignment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1" applyNumberFormat="1" applyFont="1" applyFill="1" applyBorder="1" applyAlignment="1">
      <alignment horizontal="left" vertical="center"/>
    </xf>
    <xf numFmtId="0" fontId="4" fillId="0" borderId="1" xfId="1" applyNumberFormat="1" applyFont="1" applyFill="1" applyBorder="1" applyAlignment="1">
      <alignment vertical="center"/>
    </xf>
    <xf numFmtId="0" fontId="5" fillId="0" borderId="1" xfId="1" applyNumberFormat="1" applyFont="1" applyFill="1" applyBorder="1" applyAlignment="1">
      <alignment vertical="center"/>
    </xf>
    <xf numFmtId="0" fontId="6" fillId="0" borderId="1" xfId="1" applyFont="1" applyFill="1" applyBorder="1" applyAlignment="1">
      <alignment horizontal="left" vertical="center"/>
    </xf>
    <xf numFmtId="0" fontId="4" fillId="0" borderId="0" xfId="1" applyNumberFormat="1" applyFont="1" applyFill="1" applyBorder="1" applyAlignment="1">
      <alignment horizontal="right" vertical="center"/>
    </xf>
    <xf numFmtId="0" fontId="4" fillId="2" borderId="0" xfId="1" applyNumberFormat="1" applyFont="1" applyFill="1" applyBorder="1" applyAlignment="1">
      <alignment horizontal="left" vertical="center"/>
    </xf>
    <xf numFmtId="0" fontId="4" fillId="2" borderId="0" xfId="1" applyNumberFormat="1" applyFont="1" applyFill="1" applyBorder="1" applyAlignment="1">
      <alignment horizontal="center" vertical="center"/>
    </xf>
    <xf numFmtId="0" fontId="5" fillId="2" borderId="0" xfId="1" applyNumberFormat="1" applyFont="1" applyFill="1" applyBorder="1" applyAlignment="1">
      <alignment vertical="center"/>
    </xf>
    <xf numFmtId="0" fontId="4" fillId="2" borderId="0" xfId="1" applyNumberFormat="1" applyFont="1" applyFill="1" applyBorder="1" applyAlignment="1">
      <alignment vertical="center"/>
    </xf>
    <xf numFmtId="0" fontId="7" fillId="0" borderId="0" xfId="1" applyFont="1" applyFill="1" applyBorder="1" applyAlignment="1">
      <alignment horizontal="center" vertical="top"/>
    </xf>
    <xf numFmtId="0" fontId="8" fillId="0" borderId="2" xfId="1" applyNumberFormat="1" applyFont="1" applyFill="1" applyBorder="1" applyAlignment="1">
      <alignment horizontal="center" vertical="top" wrapText="1"/>
    </xf>
    <xf numFmtId="0" fontId="8" fillId="0" borderId="2" xfId="1" applyFont="1" applyFill="1" applyBorder="1" applyAlignment="1">
      <alignment horizontal="center" vertical="center" wrapText="1"/>
    </xf>
    <xf numFmtId="164" fontId="5" fillId="0" borderId="2" xfId="1" applyNumberFormat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8" fillId="0" borderId="2" xfId="1" applyNumberFormat="1" applyFont="1" applyFill="1" applyBorder="1" applyAlignment="1">
      <alignment horizontal="center" vertical="center"/>
    </xf>
    <xf numFmtId="14" fontId="5" fillId="0" borderId="5" xfId="1" applyNumberFormat="1" applyFont="1" applyFill="1" applyBorder="1" applyAlignment="1">
      <alignment horizontal="center" vertical="center" wrapText="1"/>
    </xf>
    <xf numFmtId="0" fontId="8" fillId="0" borderId="5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/>
    </xf>
    <xf numFmtId="164" fontId="9" fillId="3" borderId="6" xfId="1" applyNumberFormat="1" applyFont="1" applyFill="1" applyBorder="1" applyAlignment="1">
      <alignment horizontal="left" vertical="top"/>
    </xf>
    <xf numFmtId="164" fontId="9" fillId="3" borderId="6" xfId="1" applyNumberFormat="1" applyFont="1" applyFill="1" applyBorder="1" applyAlignment="1">
      <alignment horizontal="center" vertical="top"/>
    </xf>
    <xf numFmtId="165" fontId="7" fillId="0" borderId="6" xfId="1" applyNumberFormat="1" applyFont="1" applyFill="1" applyBorder="1" applyAlignment="1">
      <alignment horizontal="left" vertical="top" wrapText="1"/>
    </xf>
    <xf numFmtId="0" fontId="7" fillId="0" borderId="6" xfId="1" applyNumberFormat="1" applyFont="1" applyFill="1" applyBorder="1" applyAlignment="1">
      <alignment horizontal="center" vertical="top" wrapText="1"/>
    </xf>
    <xf numFmtId="165" fontId="7" fillId="0" borderId="6" xfId="1" applyNumberFormat="1" applyFont="1" applyFill="1" applyBorder="1" applyAlignment="1">
      <alignment horizontal="center" vertical="top" wrapText="1"/>
    </xf>
    <xf numFmtId="0" fontId="7" fillId="0" borderId="6" xfId="1" applyNumberFormat="1" applyFont="1" applyFill="1" applyBorder="1" applyAlignment="1">
      <alignment horizontal="center" vertical="top"/>
    </xf>
    <xf numFmtId="0" fontId="10" fillId="0" borderId="6" xfId="1" applyNumberFormat="1" applyFont="1" applyFill="1" applyBorder="1" applyAlignment="1">
      <alignment horizontal="center" vertical="top"/>
    </xf>
    <xf numFmtId="0" fontId="7" fillId="0" borderId="6" xfId="1" applyNumberFormat="1" applyFont="1" applyFill="1" applyBorder="1" applyAlignment="1">
      <alignment horizontal="left" vertical="top"/>
    </xf>
    <xf numFmtId="0" fontId="7" fillId="0" borderId="0" xfId="1" applyFont="1" applyFill="1" applyBorder="1" applyAlignment="1">
      <alignment horizontal="left" vertical="top"/>
    </xf>
    <xf numFmtId="164" fontId="10" fillId="4" borderId="6" xfId="1" applyNumberFormat="1" applyFont="1" applyFill="1" applyBorder="1" applyAlignment="1">
      <alignment horizontal="left" vertical="top"/>
    </xf>
    <xf numFmtId="0" fontId="10" fillId="0" borderId="6" xfId="1" applyNumberFormat="1" applyFont="1" applyFill="1" applyBorder="1" applyAlignment="1">
      <alignment horizontal="left" vertical="top"/>
    </xf>
    <xf numFmtId="0" fontId="10" fillId="0" borderId="6" xfId="1" applyNumberFormat="1" applyFont="1" applyFill="1" applyBorder="1" applyAlignment="1">
      <alignment horizontal="left" vertical="top" wrapText="1"/>
    </xf>
    <xf numFmtId="0" fontId="10" fillId="0" borderId="6" xfId="1" applyNumberFormat="1" applyFont="1" applyFill="1" applyBorder="1" applyAlignment="1">
      <alignment horizontal="center" vertical="top" wrapText="1"/>
    </xf>
    <xf numFmtId="0" fontId="10" fillId="0" borderId="0" xfId="1" applyFont="1" applyFill="1" applyBorder="1" applyAlignment="1">
      <alignment horizontal="left" vertical="top"/>
    </xf>
    <xf numFmtId="164" fontId="5" fillId="4" borderId="6" xfId="1" applyNumberFormat="1" applyFont="1" applyFill="1" applyBorder="1" applyAlignment="1">
      <alignment horizontal="left" vertical="top"/>
    </xf>
    <xf numFmtId="164" fontId="8" fillId="4" borderId="6" xfId="1" applyNumberFormat="1" applyFont="1" applyFill="1" applyBorder="1" applyAlignment="1">
      <alignment vertical="top"/>
    </xf>
    <xf numFmtId="164" fontId="8" fillId="0" borderId="6" xfId="1" applyNumberFormat="1" applyFont="1" applyFill="1" applyBorder="1" applyAlignment="1">
      <alignment horizontal="left" vertical="top"/>
    </xf>
    <xf numFmtId="0" fontId="8" fillId="0" borderId="6" xfId="1" applyNumberFormat="1" applyFont="1" applyFill="1" applyBorder="1" applyAlignment="1">
      <alignment horizontal="center" vertical="top"/>
    </xf>
    <xf numFmtId="164" fontId="8" fillId="0" borderId="6" xfId="1" applyNumberFormat="1" applyFont="1" applyFill="1" applyBorder="1" applyAlignment="1">
      <alignment vertical="top"/>
    </xf>
    <xf numFmtId="164" fontId="8" fillId="0" borderId="6" xfId="1" applyNumberFormat="1" applyFont="1" applyFill="1" applyBorder="1" applyAlignment="1">
      <alignment horizontal="center" vertical="top"/>
    </xf>
    <xf numFmtId="164" fontId="5" fillId="0" borderId="6" xfId="1" applyNumberFormat="1" applyFont="1" applyFill="1" applyBorder="1" applyAlignment="1">
      <alignment horizontal="left" vertical="top"/>
    </xf>
    <xf numFmtId="0" fontId="7" fillId="0" borderId="6" xfId="1" applyNumberFormat="1" applyFont="1" applyFill="1" applyBorder="1" applyAlignment="1">
      <alignment horizontal="left" vertical="top" wrapText="1"/>
    </xf>
    <xf numFmtId="0" fontId="7" fillId="0" borderId="6" xfId="1" applyNumberFormat="1" applyFont="1" applyFill="1" applyBorder="1" applyAlignment="1">
      <alignment horizontal="center" vertical="center"/>
    </xf>
    <xf numFmtId="164" fontId="7" fillId="0" borderId="0" xfId="1" applyNumberFormat="1" applyFont="1" applyFill="1" applyBorder="1" applyAlignment="1">
      <alignment horizontal="left" vertical="top"/>
    </xf>
    <xf numFmtId="0" fontId="7" fillId="0" borderId="0" xfId="1" applyNumberFormat="1" applyFont="1" applyFill="1" applyBorder="1" applyAlignment="1">
      <alignment horizontal="center" vertical="top"/>
    </xf>
    <xf numFmtId="0" fontId="8" fillId="0" borderId="0" xfId="1" applyNumberFormat="1" applyFont="1" applyFill="1" applyBorder="1" applyAlignment="1">
      <alignment horizontal="center" vertical="top"/>
    </xf>
    <xf numFmtId="0" fontId="10" fillId="0" borderId="0" xfId="1" applyFont="1" applyFill="1" applyBorder="1" applyAlignment="1">
      <alignment horizontal="center" vertical="top"/>
    </xf>
    <xf numFmtId="167" fontId="11" fillId="0" borderId="0" xfId="1" applyNumberFormat="1" applyFont="1" applyFill="1" applyBorder="1" applyAlignment="1">
      <alignment vertical="top"/>
    </xf>
    <xf numFmtId="0" fontId="12" fillId="0" borderId="0" xfId="1" applyNumberFormat="1" applyFont="1" applyFill="1" applyBorder="1" applyAlignment="1">
      <alignment vertical="top"/>
    </xf>
    <xf numFmtId="164" fontId="12" fillId="0" borderId="0" xfId="1" applyNumberFormat="1" applyFont="1" applyFill="1" applyBorder="1" applyAlignment="1">
      <alignment horizontal="center" vertical="top"/>
    </xf>
    <xf numFmtId="167" fontId="12" fillId="0" borderId="0" xfId="1" applyNumberFormat="1" applyFont="1" applyFill="1" applyBorder="1" applyAlignment="1">
      <alignment horizontal="center" vertical="top"/>
    </xf>
    <xf numFmtId="0" fontId="12" fillId="0" borderId="0" xfId="1" applyNumberFormat="1" applyFont="1" applyFill="1" applyBorder="1" applyAlignment="1">
      <alignment horizontal="center" vertical="top"/>
    </xf>
    <xf numFmtId="167" fontId="8" fillId="0" borderId="7" xfId="1" applyNumberFormat="1" applyFont="1" applyFill="1" applyBorder="1" applyAlignment="1">
      <alignment horizontal="center" vertical="top"/>
    </xf>
    <xf numFmtId="0" fontId="8" fillId="0" borderId="7" xfId="1" applyFont="1" applyFill="1" applyBorder="1" applyAlignment="1">
      <alignment horizontal="center" vertical="top"/>
    </xf>
    <xf numFmtId="164" fontId="8" fillId="0" borderId="7" xfId="1" applyNumberFormat="1" applyFont="1" applyFill="1" applyBorder="1" applyAlignment="1">
      <alignment horizontal="center" vertical="top"/>
    </xf>
    <xf numFmtId="167" fontId="7" fillId="0" borderId="7" xfId="1" applyNumberFormat="1" applyFont="1" applyFill="1" applyBorder="1" applyAlignment="1">
      <alignment horizontal="left" vertical="top"/>
    </xf>
    <xf numFmtId="0" fontId="7" fillId="0" borderId="7" xfId="1" applyFont="1" applyFill="1" applyBorder="1" applyAlignment="1">
      <alignment horizontal="left" vertical="top"/>
    </xf>
    <xf numFmtId="164" fontId="7" fillId="0" borderId="7" xfId="1" applyNumberFormat="1" applyFont="1" applyFill="1" applyBorder="1" applyAlignment="1">
      <alignment horizontal="center" vertical="top"/>
    </xf>
    <xf numFmtId="0" fontId="7" fillId="0" borderId="7" xfId="1" applyFont="1" applyFill="1" applyBorder="1" applyAlignment="1">
      <alignment horizontal="center" vertical="top"/>
    </xf>
    <xf numFmtId="167" fontId="2" fillId="3" borderId="7" xfId="1" applyNumberFormat="1" applyFont="1" applyFill="1" applyBorder="1" applyAlignment="1">
      <alignment horizontal="left" vertical="top"/>
    </xf>
    <xf numFmtId="0" fontId="2" fillId="3" borderId="7" xfId="1" applyFont="1" applyFill="1" applyBorder="1" applyAlignment="1">
      <alignment horizontal="left" vertical="top"/>
    </xf>
    <xf numFmtId="164" fontId="2" fillId="3" borderId="7" xfId="1" applyNumberFormat="1" applyFont="1" applyFill="1" applyBorder="1" applyAlignment="1">
      <alignment horizontal="center" vertical="top"/>
    </xf>
    <xf numFmtId="0" fontId="2" fillId="3" borderId="7" xfId="1" applyFont="1" applyFill="1" applyBorder="1" applyAlignment="1">
      <alignment horizontal="center" vertical="top"/>
    </xf>
    <xf numFmtId="167" fontId="0" fillId="0" borderId="0" xfId="0" applyNumberFormat="1"/>
    <xf numFmtId="164" fontId="0" fillId="0" borderId="0" xfId="0" applyNumberFormat="1" applyAlignment="1">
      <alignment horizontal="center"/>
    </xf>
    <xf numFmtId="167" fontId="5" fillId="5" borderId="8" xfId="0" applyNumberFormat="1" applyFont="1" applyFill="1" applyBorder="1" applyAlignment="1">
      <alignment horizontal="center" vertical="center"/>
    </xf>
    <xf numFmtId="0" fontId="5" fillId="5" borderId="9" xfId="0" applyNumberFormat="1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left" vertical="center"/>
    </xf>
    <xf numFmtId="0" fontId="5" fillId="5" borderId="12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 applyProtection="1">
      <alignment horizontal="center"/>
      <protection locked="0"/>
    </xf>
    <xf numFmtId="167" fontId="10" fillId="0" borderId="13" xfId="0" applyNumberFormat="1" applyFont="1" applyFill="1" applyBorder="1" applyAlignment="1">
      <alignment horizontal="center" vertical="center"/>
    </xf>
    <xf numFmtId="0" fontId="10" fillId="0" borderId="13" xfId="0" applyNumberFormat="1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left" vertical="center"/>
    </xf>
    <xf numFmtId="164" fontId="10" fillId="0" borderId="14" xfId="0" applyNumberFormat="1" applyFont="1" applyFill="1" applyBorder="1" applyAlignment="1" applyProtection="1">
      <alignment horizontal="center"/>
      <protection locked="0"/>
    </xf>
    <xf numFmtId="164" fontId="10" fillId="0" borderId="13" xfId="0" applyNumberFormat="1" applyFont="1" applyFill="1" applyBorder="1" applyAlignment="1" applyProtection="1">
      <alignment horizontal="center"/>
      <protection locked="0"/>
    </xf>
    <xf numFmtId="0" fontId="10" fillId="0" borderId="15" xfId="0" applyNumberFormat="1" applyFont="1" applyFill="1" applyBorder="1" applyAlignment="1">
      <alignment horizontal="center" vertical="center"/>
    </xf>
    <xf numFmtId="167" fontId="2" fillId="3" borderId="13" xfId="0" applyNumberFormat="1" applyFont="1" applyFill="1" applyBorder="1" applyAlignment="1">
      <alignment horizontal="left" vertical="center"/>
    </xf>
    <xf numFmtId="0" fontId="2" fillId="3" borderId="13" xfId="0" applyNumberFormat="1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left" vertical="center"/>
    </xf>
    <xf numFmtId="164" fontId="2" fillId="3" borderId="14" xfId="0" applyNumberFormat="1" applyFont="1" applyFill="1" applyBorder="1" applyAlignment="1" applyProtection="1">
      <alignment horizontal="center"/>
      <protection locked="0"/>
    </xf>
    <xf numFmtId="164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5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 applyProtection="1">
      <alignment horizontal="center"/>
      <protection locked="0"/>
    </xf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/>
    <xf numFmtId="0" fontId="10" fillId="0" borderId="0" xfId="0" applyFont="1" applyFill="1" applyBorder="1" applyAlignment="1">
      <alignment horizontal="left"/>
    </xf>
    <xf numFmtId="164" fontId="10" fillId="0" borderId="0" xfId="0" applyNumberFormat="1" applyFont="1" applyFill="1" applyBorder="1"/>
    <xf numFmtId="0" fontId="10" fillId="0" borderId="0" xfId="0" applyNumberFormat="1" applyFont="1" applyFill="1" applyBorder="1"/>
    <xf numFmtId="167" fontId="10" fillId="0" borderId="0" xfId="0" applyNumberFormat="1" applyFont="1" applyFill="1" applyBorder="1" applyAlignment="1">
      <alignment horizontal="center"/>
    </xf>
    <xf numFmtId="0" fontId="10" fillId="0" borderId="0" xfId="0" applyNumberFormat="1" applyFont="1" applyFill="1" applyBorder="1" applyAlignment="1">
      <alignment horizontal="center"/>
    </xf>
    <xf numFmtId="0" fontId="13" fillId="0" borderId="0" xfId="1" applyFont="1" applyFill="1" applyBorder="1" applyAlignment="1">
      <alignment horizontal="left" vertical="center"/>
    </xf>
    <xf numFmtId="0" fontId="5" fillId="6" borderId="5" xfId="1" applyNumberFormat="1" applyFont="1" applyFill="1" applyBorder="1" applyAlignment="1">
      <alignment horizontal="center" vertical="center" wrapText="1"/>
    </xf>
    <xf numFmtId="0" fontId="8" fillId="6" borderId="6" xfId="1" applyNumberFormat="1" applyFont="1" applyFill="1" applyBorder="1" applyAlignment="1">
      <alignment horizontal="center" vertical="top"/>
    </xf>
    <xf numFmtId="166" fontId="5" fillId="6" borderId="6" xfId="1" applyNumberFormat="1" applyFont="1" applyFill="1" applyBorder="1" applyAlignment="1">
      <alignment horizontal="center" vertical="top"/>
    </xf>
    <xf numFmtId="0" fontId="8" fillId="6" borderId="6" xfId="1" applyNumberFormat="1" applyFont="1" applyFill="1" applyBorder="1" applyAlignment="1">
      <alignment vertical="top"/>
    </xf>
    <xf numFmtId="0" fontId="14" fillId="0" borderId="0" xfId="0" applyFont="1"/>
    <xf numFmtId="0" fontId="8" fillId="0" borderId="3" xfId="1" applyNumberFormat="1" applyFont="1" applyFill="1" applyBorder="1" applyAlignment="1">
      <alignment horizontal="center" vertical="top"/>
    </xf>
    <xf numFmtId="0" fontId="8" fillId="0" borderId="4" xfId="1" applyNumberFormat="1" applyFont="1" applyFill="1" applyBorder="1" applyAlignment="1">
      <alignment horizontal="center" vertical="top"/>
    </xf>
    <xf numFmtId="164" fontId="10" fillId="0" borderId="6" xfId="1" applyNumberFormat="1" applyFont="1" applyFill="1" applyBorder="1" applyAlignment="1">
      <alignment horizontal="left" vertical="top"/>
    </xf>
    <xf numFmtId="0" fontId="0" fillId="7" borderId="0" xfId="0" applyFill="1" applyBorder="1" applyAlignment="1">
      <alignment horizontal="center" vertical="center"/>
    </xf>
    <xf numFmtId="164" fontId="5" fillId="5" borderId="10" xfId="0" applyNumberFormat="1" applyFont="1" applyFill="1" applyBorder="1" applyAlignment="1">
      <alignment vertical="center"/>
    </xf>
    <xf numFmtId="164" fontId="5" fillId="5" borderId="11" xfId="0" applyNumberFormat="1" applyFont="1" applyFill="1" applyBorder="1" applyAlignment="1">
      <alignment vertical="center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2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\\cleaned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Copie%20de%20Gestion%20de%20stock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SAISIE DU JOUR"/>
      <sheetName val="RECAP"/>
      <sheetName val="CALCUL FDS"/>
      <sheetName val="BATTERIES SONNET"/>
      <sheetName val="STOCK PARIS"/>
      <sheetName val="STATS"/>
      <sheetName val="BASE DE STATS"/>
      <sheetName val="CAT"/>
      <sheetName val="ATELIER SONNET"/>
      <sheetName val="Feuil1"/>
      <sheetName val="RECAP (2)"/>
      <sheetName val="Feuil2"/>
      <sheetName val="STATS GRAPH1"/>
      <sheetName val="STATS GRAPH2"/>
      <sheetName val="ATELIER 21102016"/>
      <sheetName val="ATELIER 09112016"/>
      <sheetName val="ATELIER DU 21 OCTOBRE 2016"/>
      <sheetName val="cleane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B1" t="str">
            <v>VISITES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aire"/>
      <sheetName val="Entrées"/>
      <sheetName val="Sorties"/>
      <sheetName val="Techniciens"/>
      <sheetName val="Fournisseurs"/>
      <sheetName val="Catégories"/>
    </sheetNames>
    <sheetDataSet>
      <sheetData sheetId="0" refreshError="1"/>
      <sheetData sheetId="1">
        <row r="3">
          <cell r="B3" t="str">
            <v>Référence commande</v>
          </cell>
          <cell r="D3" t="str">
            <v>Fournisseur</v>
          </cell>
        </row>
        <row r="4">
          <cell r="B4" t="str">
            <v>IN15001</v>
          </cell>
          <cell r="D4" t="str">
            <v>Belle Horizonte</v>
          </cell>
        </row>
        <row r="5">
          <cell r="B5" t="str">
            <v>IN15002</v>
          </cell>
          <cell r="D5" t="str">
            <v>Belle Horizonte</v>
          </cell>
        </row>
        <row r="6">
          <cell r="B6" t="str">
            <v>IN15001</v>
          </cell>
          <cell r="D6" t="str">
            <v>Calabraise d'Informatique</v>
          </cell>
        </row>
        <row r="7">
          <cell r="B7" t="str">
            <v>IN15001</v>
          </cell>
          <cell r="D7" t="str">
            <v>Estoril Factory</v>
          </cell>
        </row>
        <row r="8">
          <cell r="B8" t="str">
            <v>IN15001</v>
          </cell>
          <cell r="D8" t="str">
            <v>Honduras Computers ans Co</v>
          </cell>
        </row>
        <row r="9">
          <cell r="B9" t="str">
            <v>IN15001</v>
          </cell>
          <cell r="D9" t="str">
            <v>Les Crans Cathodiques</v>
          </cell>
        </row>
        <row r="10">
          <cell r="B10" t="str">
            <v>IN15001</v>
          </cell>
          <cell r="D10" t="str">
            <v>Honduras Computers ans Co</v>
          </cell>
        </row>
        <row r="11">
          <cell r="B11" t="str">
            <v>IN15001</v>
          </cell>
          <cell r="D11" t="str">
            <v>Les Crans Cathodiques</v>
          </cell>
        </row>
        <row r="12">
          <cell r="B12" t="str">
            <v>IN15002</v>
          </cell>
          <cell r="D12" t="str">
            <v>Honduras Computers ans Co</v>
          </cell>
        </row>
        <row r="13">
          <cell r="B13" t="str">
            <v>IN15002</v>
          </cell>
          <cell r="D13" t="str">
            <v>Honduras Computers ans Co</v>
          </cell>
        </row>
        <row r="14">
          <cell r="B14" t="str">
            <v>IN15003</v>
          </cell>
          <cell r="D14" t="str">
            <v>Belle Horizonte</v>
          </cell>
        </row>
        <row r="15">
          <cell r="B15" t="str">
            <v>IN15001</v>
          </cell>
          <cell r="D15" t="str">
            <v>Honduras Computers ans Co</v>
          </cell>
        </row>
        <row r="16">
          <cell r="B16" t="str">
            <v>IN15004</v>
          </cell>
          <cell r="D16" t="str">
            <v>Estoril Factory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K13"/>
  <sheetViews>
    <sheetView showGridLines="0" tabSelected="1" zoomScale="90" zoomScaleNormal="90" workbookViewId="0">
      <pane xSplit="4" ySplit="1" topLeftCell="E2" activePane="bottomRight" state="frozen"/>
      <selection activeCell="C20" sqref="C20"/>
      <selection pane="topRight" activeCell="C20" sqref="C20"/>
      <selection pane="bottomLeft" activeCell="C20" sqref="C20"/>
      <selection pane="bottomRight" activeCell="J5" sqref="J5"/>
    </sheetView>
  </sheetViews>
  <sheetFormatPr baseColWidth="10" defaultColWidth="11.44140625" defaultRowHeight="16.5" customHeight="1" x14ac:dyDescent="0.3"/>
  <cols>
    <col min="1" max="1" width="10.44140625" style="93" customWidth="1"/>
    <col min="2" max="2" width="6.44140625" style="94" customWidth="1"/>
    <col min="3" max="3" width="21.77734375" style="90" customWidth="1"/>
    <col min="4" max="4" width="14.77734375" style="90" customWidth="1"/>
    <col min="5" max="10" width="8.77734375" style="91" customWidth="1"/>
    <col min="11" max="11" width="12.44140625" style="92" customWidth="1"/>
    <col min="12" max="16384" width="11.44140625" style="89"/>
  </cols>
  <sheetData>
    <row r="1" spans="1:11" s="74" customFormat="1" ht="34.5" customHeight="1" x14ac:dyDescent="0.3">
      <c r="A1" s="70" t="s">
        <v>34</v>
      </c>
      <c r="B1" s="71" t="s">
        <v>35</v>
      </c>
      <c r="C1" s="72" t="s">
        <v>36</v>
      </c>
      <c r="D1" s="72" t="s">
        <v>37</v>
      </c>
      <c r="E1" s="105" t="s">
        <v>38</v>
      </c>
      <c r="F1" s="106"/>
      <c r="G1" s="106"/>
      <c r="H1" s="106"/>
      <c r="I1" s="106"/>
      <c r="J1" s="106"/>
      <c r="K1" s="73" t="s">
        <v>39</v>
      </c>
    </row>
    <row r="2" spans="1:11" s="74" customFormat="1" ht="15.75" customHeight="1" x14ac:dyDescent="0.3">
      <c r="A2" s="75"/>
      <c r="B2" s="76"/>
      <c r="C2" s="77"/>
      <c r="D2" s="77"/>
      <c r="E2" s="78"/>
      <c r="F2" s="79"/>
      <c r="G2" s="79"/>
      <c r="H2" s="79"/>
      <c r="I2" s="79"/>
      <c r="J2" s="79"/>
      <c r="K2" s="80"/>
    </row>
    <row r="3" spans="1:11" s="74" customFormat="1" ht="15.75" customHeight="1" x14ac:dyDescent="0.3">
      <c r="A3" s="75">
        <v>43390</v>
      </c>
      <c r="B3" s="76" t="s">
        <v>40</v>
      </c>
      <c r="C3" s="77" t="s">
        <v>41</v>
      </c>
      <c r="D3" s="77" t="s">
        <v>42</v>
      </c>
      <c r="E3" s="78"/>
      <c r="F3" s="79"/>
      <c r="G3" s="79"/>
      <c r="H3" s="79"/>
      <c r="I3" s="79"/>
      <c r="J3" s="79"/>
      <c r="K3" s="80"/>
    </row>
    <row r="4" spans="1:11" s="74" customFormat="1" ht="15.75" customHeight="1" x14ac:dyDescent="0.3">
      <c r="A4" s="75">
        <v>43390</v>
      </c>
      <c r="B4" s="76" t="s">
        <v>40</v>
      </c>
      <c r="C4" s="77" t="s">
        <v>43</v>
      </c>
      <c r="D4" s="77" t="s">
        <v>44</v>
      </c>
      <c r="E4" s="78"/>
      <c r="F4" s="79"/>
      <c r="G4" s="79"/>
      <c r="H4" s="79"/>
      <c r="I4" s="79"/>
      <c r="J4" s="79"/>
      <c r="K4" s="80"/>
    </row>
    <row r="5" spans="1:11" s="74" customFormat="1" ht="15.75" customHeight="1" x14ac:dyDescent="0.3">
      <c r="A5" s="75">
        <v>43390</v>
      </c>
      <c r="B5" s="76" t="s">
        <v>40</v>
      </c>
      <c r="C5" s="77" t="s">
        <v>45</v>
      </c>
      <c r="D5" s="77" t="s">
        <v>46</v>
      </c>
      <c r="E5" s="78"/>
      <c r="F5" s="79"/>
      <c r="G5" s="79"/>
      <c r="H5" s="79"/>
      <c r="I5" s="79"/>
      <c r="J5" s="79"/>
      <c r="K5" s="80"/>
    </row>
    <row r="6" spans="1:11" s="87" customFormat="1" ht="15.75" customHeight="1" x14ac:dyDescent="0.3">
      <c r="A6" s="81" t="s">
        <v>47</v>
      </c>
      <c r="B6" s="82"/>
      <c r="C6" s="83"/>
      <c r="D6" s="83"/>
      <c r="E6" s="84"/>
      <c r="F6" s="85"/>
      <c r="G6" s="85"/>
      <c r="H6" s="85"/>
      <c r="I6" s="85"/>
      <c r="J6" s="85"/>
      <c r="K6" s="86"/>
    </row>
    <row r="7" spans="1:11" s="74" customFormat="1" ht="15.75" customHeight="1" x14ac:dyDescent="0.3">
      <c r="A7" s="75">
        <v>43385</v>
      </c>
      <c r="B7" s="76" t="s">
        <v>40</v>
      </c>
      <c r="C7" s="77" t="s">
        <v>48</v>
      </c>
      <c r="D7" s="77" t="s">
        <v>49</v>
      </c>
      <c r="E7" s="78" t="s">
        <v>28</v>
      </c>
      <c r="F7" s="79"/>
      <c r="G7" s="79"/>
      <c r="H7" s="79"/>
      <c r="I7" s="79"/>
      <c r="J7" s="79"/>
      <c r="K7" s="80"/>
    </row>
    <row r="8" spans="1:11" ht="16.5" customHeight="1" x14ac:dyDescent="0.3">
      <c r="D8" s="90" t="s">
        <v>50</v>
      </c>
    </row>
    <row r="11" spans="1:11" ht="16.5" customHeight="1" x14ac:dyDescent="0.3">
      <c r="C11" s="90" t="s">
        <v>27</v>
      </c>
    </row>
    <row r="13" spans="1:11" ht="16.5" customHeight="1" x14ac:dyDescent="0.3">
      <c r="A13" s="88"/>
      <c r="B13" s="88"/>
    </row>
  </sheetData>
  <sheetProtection selectLockedCells="1"/>
  <autoFilter ref="A1:K7" xr:uid="{00000000-0009-0000-0000-000000000000}"/>
  <dataConsolidate/>
  <pageMargins left="0.70866141732283472" right="0.70866141732283472" top="0.74803149606299213" bottom="0.74803149606299213" header="0.31496062992125984" footer="0.31496062992125984"/>
  <pageSetup paperSize="9" scale="4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7"/>
  <dimension ref="A1:S17"/>
  <sheetViews>
    <sheetView showGridLines="0" zoomScaleNormal="100" workbookViewId="0">
      <pane ySplit="6" topLeftCell="A7" activePane="bottomLeft" state="frozen"/>
      <selection activeCell="C18" sqref="C18"/>
      <selection pane="bottomLeft" activeCell="E19" sqref="E19"/>
    </sheetView>
  </sheetViews>
  <sheetFormatPr baseColWidth="10" defaultColWidth="8" defaultRowHeight="14.4" x14ac:dyDescent="0.3"/>
  <cols>
    <col min="1" max="1" width="13.21875" style="48" customWidth="1"/>
    <col min="2" max="2" width="36.77734375" style="33" customWidth="1"/>
    <col min="3" max="3" width="34.77734375" style="33" hidden="1" customWidth="1"/>
    <col min="4" max="4" width="9.5546875" style="15" customWidth="1"/>
    <col min="5" max="5" width="11.21875" style="49" customWidth="1"/>
    <col min="6" max="6" width="10.44140625" style="50" bestFit="1" customWidth="1"/>
    <col min="7" max="7" width="8.5546875" style="15" customWidth="1"/>
    <col min="8" max="8" width="13" style="38" customWidth="1"/>
    <col min="9" max="9" width="12.5546875" style="51" customWidth="1"/>
    <col min="10" max="10" width="34.21875" style="33" customWidth="1"/>
    <col min="11" max="11" width="34.44140625" style="15" customWidth="1"/>
    <col min="12" max="12" width="13.21875" style="33" customWidth="1"/>
    <col min="13" max="16384" width="8" style="33"/>
  </cols>
  <sheetData>
    <row r="1" spans="1:19" s="5" customFormat="1" ht="15.6" x14ac:dyDescent="0.3">
      <c r="A1" s="95"/>
      <c r="B1" s="1"/>
      <c r="C1" s="1"/>
      <c r="D1" s="1"/>
      <c r="E1" s="2"/>
      <c r="F1" s="3"/>
      <c r="G1" s="1"/>
      <c r="H1" s="1"/>
      <c r="I1" s="1"/>
      <c r="J1" s="1"/>
      <c r="K1" s="4"/>
    </row>
    <row r="2" spans="1:19" s="5" customFormat="1" ht="15.6" x14ac:dyDescent="0.3">
      <c r="A2" s="6" t="s">
        <v>0</v>
      </c>
      <c r="C2" s="7" t="s">
        <v>1</v>
      </c>
      <c r="D2" s="2"/>
      <c r="E2" s="7"/>
      <c r="F2" s="8" t="s">
        <v>2</v>
      </c>
      <c r="G2" s="7"/>
      <c r="H2" s="9"/>
      <c r="J2" s="7" t="s">
        <v>3</v>
      </c>
      <c r="K2" s="7"/>
    </row>
    <row r="3" spans="1:19" s="5" customFormat="1" ht="15.6" x14ac:dyDescent="0.3">
      <c r="A3" s="6" t="e">
        <f>E8+COUNTIF('ENTREE STOCK'!#REF!,'ENTREE STOCK'!E4)-COUNTIF(RECAP!$E$1:$J$5,'GESTION DES STOCKS'!A8)</f>
        <v>#REF!</v>
      </c>
      <c r="C3" s="6" t="s">
        <v>4</v>
      </c>
      <c r="D3" s="1"/>
      <c r="E3" s="2" t="s">
        <v>5</v>
      </c>
      <c r="F3" s="3" t="s">
        <v>4</v>
      </c>
      <c r="H3" s="10" t="s">
        <v>5</v>
      </c>
      <c r="J3" s="1" t="s">
        <v>4</v>
      </c>
      <c r="K3" s="1" t="s">
        <v>5</v>
      </c>
    </row>
    <row r="4" spans="1:19" s="5" customFormat="1" ht="15.6" x14ac:dyDescent="0.3">
      <c r="A4" s="6"/>
      <c r="B4" s="4"/>
      <c r="C4" s="11">
        <f>'ENTREE STOCK'!E36</f>
        <v>13575</v>
      </c>
      <c r="D4" s="1"/>
      <c r="E4" s="12"/>
      <c r="F4" s="13"/>
      <c r="G4" s="14"/>
      <c r="H4" s="13"/>
      <c r="J4" s="14"/>
      <c r="K4" s="14"/>
    </row>
    <row r="5" spans="1:19" s="15" customFormat="1" x14ac:dyDescent="0.3">
      <c r="E5" s="16" t="s">
        <v>6</v>
      </c>
      <c r="F5" s="101" t="s">
        <v>7</v>
      </c>
      <c r="G5" s="102"/>
      <c r="K5" s="17" t="s">
        <v>8</v>
      </c>
    </row>
    <row r="6" spans="1:19" s="24" customFormat="1" x14ac:dyDescent="0.3">
      <c r="A6" s="18" t="s">
        <v>9</v>
      </c>
      <c r="B6" s="19" t="s">
        <v>10</v>
      </c>
      <c r="C6" s="20" t="s">
        <v>11</v>
      </c>
      <c r="D6" s="16" t="s">
        <v>12</v>
      </c>
      <c r="E6" s="21">
        <v>43389</v>
      </c>
      <c r="F6" s="96" t="s">
        <v>13</v>
      </c>
      <c r="G6" s="22" t="s">
        <v>14</v>
      </c>
      <c r="H6" s="19" t="s">
        <v>15</v>
      </c>
      <c r="I6" s="19" t="s">
        <v>16</v>
      </c>
      <c r="J6" s="23" t="s">
        <v>17</v>
      </c>
      <c r="K6" s="22" t="s">
        <v>18</v>
      </c>
    </row>
    <row r="7" spans="1:19" ht="18" x14ac:dyDescent="0.3">
      <c r="A7" s="25" t="s">
        <v>19</v>
      </c>
      <c r="B7" s="26"/>
      <c r="C7" s="27"/>
      <c r="D7" s="29"/>
      <c r="E7" s="28"/>
      <c r="F7" s="97"/>
      <c r="G7" s="30"/>
      <c r="H7" s="31" t="str">
        <f t="shared" ref="H7:H10" si="0">IF(G7&gt;F7,"A commander","")</f>
        <v/>
      </c>
      <c r="I7" s="31"/>
      <c r="J7" s="32"/>
      <c r="K7" s="30"/>
    </row>
    <row r="8" spans="1:19" s="38" customFormat="1" x14ac:dyDescent="0.3">
      <c r="A8" s="34">
        <v>30749</v>
      </c>
      <c r="B8" s="35" t="s">
        <v>20</v>
      </c>
      <c r="C8" s="36">
        <v>69072</v>
      </c>
      <c r="D8" s="37">
        <v>9703</v>
      </c>
      <c r="E8" s="37">
        <v>1</v>
      </c>
      <c r="F8" s="98">
        <f>SUMIF('ENTREE STOCK'!C:C,A8,'ENTREE STOCK'!D:D)</f>
        <v>3100</v>
      </c>
      <c r="G8" s="31">
        <v>1</v>
      </c>
      <c r="H8" s="31" t="str">
        <f>IF(G8&gt;F8,"A commander","")</f>
        <v/>
      </c>
      <c r="I8" s="31"/>
      <c r="J8" s="35"/>
      <c r="K8" s="31" t="s">
        <v>21</v>
      </c>
    </row>
    <row r="9" spans="1:19" x14ac:dyDescent="0.3">
      <c r="A9" s="39" t="s">
        <v>22</v>
      </c>
      <c r="B9" s="40"/>
      <c r="C9" s="41"/>
      <c r="D9" s="43"/>
      <c r="E9" s="42"/>
      <c r="F9" s="99"/>
      <c r="G9" s="43"/>
      <c r="H9" s="31" t="str">
        <f t="shared" si="0"/>
        <v/>
      </c>
      <c r="I9" s="31"/>
      <c r="J9" s="41"/>
      <c r="K9" s="44"/>
    </row>
    <row r="10" spans="1:19" x14ac:dyDescent="0.3">
      <c r="A10" s="45" t="s">
        <v>23</v>
      </c>
      <c r="B10" s="35"/>
      <c r="C10" s="46"/>
      <c r="D10" s="28"/>
      <c r="E10" s="28"/>
      <c r="F10" s="97"/>
      <c r="G10" s="30"/>
      <c r="H10" s="31" t="str">
        <f t="shared" si="0"/>
        <v/>
      </c>
      <c r="I10" s="31"/>
      <c r="J10" s="32"/>
      <c r="K10" s="30"/>
    </row>
    <row r="11" spans="1:19" x14ac:dyDescent="0.3">
      <c r="A11" s="34">
        <v>31571</v>
      </c>
      <c r="B11" s="35" t="s">
        <v>24</v>
      </c>
      <c r="C11" s="27"/>
      <c r="D11" s="37">
        <v>9703</v>
      </c>
      <c r="E11" s="28">
        <v>21</v>
      </c>
      <c r="F11" s="98">
        <f>SUMIF('ENTREE STOCK'!C:C,A11,'ENTREE STOCK'!D:D)</f>
        <v>10200</v>
      </c>
      <c r="G11" s="30">
        <v>5</v>
      </c>
      <c r="H11" s="31" t="str">
        <f t="shared" ref="H11:H13" si="1">IF(G11&gt;F11,"A commander","")</f>
        <v/>
      </c>
      <c r="I11" s="31"/>
      <c r="J11" s="32"/>
      <c r="K11" s="47"/>
      <c r="L11" s="33" t="str">
        <f>IF(F11=E11,"OK","NON")</f>
        <v>NON</v>
      </c>
    </row>
    <row r="12" spans="1:19" x14ac:dyDescent="0.3">
      <c r="A12" s="34">
        <v>31572</v>
      </c>
      <c r="B12" s="35" t="s">
        <v>25</v>
      </c>
      <c r="C12" s="27"/>
      <c r="D12" s="37">
        <v>9703</v>
      </c>
      <c r="E12" s="28">
        <v>17</v>
      </c>
      <c r="F12" s="98">
        <f>SUMIF('ENTREE STOCK'!C:C,A12,'ENTREE STOCK'!D:D)</f>
        <v>250</v>
      </c>
      <c r="G12" s="30">
        <v>5</v>
      </c>
      <c r="H12" s="31" t="str">
        <f t="shared" si="1"/>
        <v/>
      </c>
      <c r="I12" s="31"/>
      <c r="J12" s="32"/>
      <c r="K12" s="47"/>
      <c r="L12" s="33" t="str">
        <f>IF(F12=E12,"OK","NON")</f>
        <v>NON</v>
      </c>
    </row>
    <row r="13" spans="1:19" s="38" customFormat="1" x14ac:dyDescent="0.3">
      <c r="A13" s="34">
        <v>31595</v>
      </c>
      <c r="B13" s="35" t="s">
        <v>26</v>
      </c>
      <c r="C13" s="27"/>
      <c r="D13" s="37">
        <v>9703</v>
      </c>
      <c r="E13" s="28">
        <v>19</v>
      </c>
      <c r="F13" s="98">
        <f>SUMIF('ENTREE STOCK'!C:C,A13,'ENTREE STOCK'!D:D)</f>
        <v>25</v>
      </c>
      <c r="G13" s="30">
        <v>5</v>
      </c>
      <c r="H13" s="31" t="str">
        <f t="shared" si="1"/>
        <v/>
      </c>
      <c r="I13" s="31"/>
      <c r="J13" s="32"/>
      <c r="K13" s="47"/>
      <c r="L13" s="33" t="str">
        <f>IF(F13=E13,"OK","NON")</f>
        <v>NON</v>
      </c>
      <c r="M13" s="33"/>
      <c r="N13" s="33"/>
      <c r="O13" s="33"/>
      <c r="P13" s="33"/>
      <c r="Q13" s="33"/>
      <c r="R13" s="33"/>
      <c r="S13" s="33"/>
    </row>
    <row r="14" spans="1:19" x14ac:dyDescent="0.3">
      <c r="A14" s="33"/>
      <c r="D14" s="33"/>
      <c r="G14" s="33"/>
    </row>
    <row r="15" spans="1:19" x14ac:dyDescent="0.3">
      <c r="A15" s="33"/>
      <c r="D15" s="33"/>
      <c r="G15" s="33"/>
    </row>
    <row r="16" spans="1:19" x14ac:dyDescent="0.3">
      <c r="A16" s="33" t="s">
        <v>53</v>
      </c>
      <c r="D16" s="33"/>
      <c r="G16" s="33"/>
    </row>
    <row r="17" spans="1:7" x14ac:dyDescent="0.3">
      <c r="A17" s="100"/>
      <c r="D17" s="33"/>
      <c r="G17" s="33"/>
    </row>
  </sheetData>
  <autoFilter ref="A6:T13" xr:uid="{00000000-0009-0000-0000-000001000000}"/>
  <mergeCells count="1">
    <mergeCell ref="F5:G5"/>
  </mergeCells>
  <conditionalFormatting sqref="H7:I7 H9:I13">
    <cfRule type="containsText" dxfId="1" priority="181" operator="containsText" text="A commander">
      <formula>NOT(ISERROR(SEARCH("A commander",H7)))</formula>
    </cfRule>
  </conditionalFormatting>
  <conditionalFormatting sqref="H8:I8">
    <cfRule type="containsText" dxfId="0" priority="20" operator="containsText" text="A commander">
      <formula>NOT(ISERROR(SEARCH("A commander",H8)))</formula>
    </cfRule>
  </conditionalFormatting>
  <pageMargins left="0" right="0" top="0" bottom="0" header="0.31496062992125984" footer="0.31496062992125984"/>
  <pageSetup paperSize="9" scale="7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36"/>
  <sheetViews>
    <sheetView zoomScaleNormal="100" workbookViewId="0">
      <selection activeCell="C10" sqref="C10"/>
    </sheetView>
  </sheetViews>
  <sheetFormatPr baseColWidth="10" defaultRowHeight="14.4" x14ac:dyDescent="0.3"/>
  <cols>
    <col min="1" max="1" width="11.5546875" style="68"/>
    <col min="2" max="2" width="18.5546875" customWidth="1"/>
    <col min="3" max="3" width="11.5546875" style="69"/>
    <col min="4" max="4" width="11.5546875" customWidth="1"/>
  </cols>
  <sheetData>
    <row r="1" spans="1:10" ht="23.4" x14ac:dyDescent="0.3">
      <c r="A1" s="52" t="s">
        <v>29</v>
      </c>
      <c r="B1" s="53"/>
      <c r="C1" s="54"/>
      <c r="E1" s="53"/>
    </row>
    <row r="2" spans="1:10" ht="15" customHeight="1" x14ac:dyDescent="0.3">
      <c r="A2" s="55"/>
      <c r="B2" s="56"/>
      <c r="C2" s="54"/>
      <c r="D2" s="56"/>
      <c r="E2" s="56"/>
      <c r="G2" s="100"/>
    </row>
    <row r="3" spans="1:10" x14ac:dyDescent="0.3">
      <c r="A3" s="57" t="s">
        <v>30</v>
      </c>
      <c r="B3" s="58" t="s">
        <v>31</v>
      </c>
      <c r="C3" s="59" t="s">
        <v>32</v>
      </c>
      <c r="D3" s="58" t="s">
        <v>4</v>
      </c>
      <c r="E3" s="58" t="s">
        <v>33</v>
      </c>
      <c r="H3" s="104">
        <f>SUMIF([2]Entrées!B:B,#REF!,[2]Entrées!D:D)</f>
        <v>0</v>
      </c>
    </row>
    <row r="4" spans="1:10" x14ac:dyDescent="0.3">
      <c r="A4" s="60">
        <v>43391</v>
      </c>
      <c r="B4" s="61" t="s">
        <v>51</v>
      </c>
      <c r="C4" s="103">
        <v>30749</v>
      </c>
      <c r="D4" s="63">
        <v>100</v>
      </c>
      <c r="E4" s="63">
        <f>SUM(D4)</f>
        <v>100</v>
      </c>
    </row>
    <row r="5" spans="1:10" x14ac:dyDescent="0.3">
      <c r="A5" s="60">
        <v>43392</v>
      </c>
      <c r="B5" s="61" t="s">
        <v>51</v>
      </c>
      <c r="C5" s="103">
        <v>31571</v>
      </c>
      <c r="D5" s="63">
        <v>200</v>
      </c>
      <c r="E5" s="63">
        <f t="shared" ref="E5:E29" si="0">SUM(D5)</f>
        <v>200</v>
      </c>
      <c r="J5" s="45"/>
    </row>
    <row r="6" spans="1:10" x14ac:dyDescent="0.3">
      <c r="A6" s="60">
        <v>43393</v>
      </c>
      <c r="B6" s="61" t="s">
        <v>51</v>
      </c>
      <c r="C6" s="103">
        <v>31572</v>
      </c>
      <c r="D6" s="63">
        <v>250</v>
      </c>
      <c r="E6" s="63">
        <f t="shared" si="0"/>
        <v>250</v>
      </c>
      <c r="J6" s="45"/>
    </row>
    <row r="7" spans="1:10" x14ac:dyDescent="0.3">
      <c r="A7" s="60">
        <v>43394</v>
      </c>
      <c r="B7" s="61" t="s">
        <v>52</v>
      </c>
      <c r="C7" s="103">
        <v>31595</v>
      </c>
      <c r="D7" s="63">
        <v>25</v>
      </c>
      <c r="E7" s="63">
        <f t="shared" si="0"/>
        <v>25</v>
      </c>
    </row>
    <row r="8" spans="1:10" x14ac:dyDescent="0.3">
      <c r="A8" s="60"/>
      <c r="B8" s="61"/>
      <c r="C8" s="62">
        <v>30749</v>
      </c>
      <c r="D8" s="63">
        <v>3000</v>
      </c>
      <c r="E8" s="63">
        <f t="shared" si="0"/>
        <v>3000</v>
      </c>
    </row>
    <row r="9" spans="1:10" x14ac:dyDescent="0.3">
      <c r="A9" s="60"/>
      <c r="B9" s="61"/>
      <c r="C9" s="62">
        <v>31571</v>
      </c>
      <c r="D9" s="63">
        <v>10000</v>
      </c>
      <c r="E9" s="63">
        <f t="shared" si="0"/>
        <v>10000</v>
      </c>
    </row>
    <row r="10" spans="1:10" x14ac:dyDescent="0.3">
      <c r="A10" s="60"/>
      <c r="B10" s="61"/>
      <c r="C10" s="62"/>
      <c r="D10" s="63"/>
      <c r="E10" s="63">
        <f t="shared" si="0"/>
        <v>0</v>
      </c>
    </row>
    <row r="11" spans="1:10" x14ac:dyDescent="0.3">
      <c r="A11" s="60"/>
      <c r="B11" s="61"/>
      <c r="C11" s="62"/>
      <c r="D11" s="63"/>
      <c r="E11" s="63">
        <f t="shared" si="0"/>
        <v>0</v>
      </c>
    </row>
    <row r="12" spans="1:10" x14ac:dyDescent="0.3">
      <c r="A12" s="60"/>
      <c r="B12" s="61"/>
      <c r="C12" s="62"/>
      <c r="D12" s="63"/>
      <c r="E12" s="63">
        <f t="shared" si="0"/>
        <v>0</v>
      </c>
    </row>
    <row r="13" spans="1:10" x14ac:dyDescent="0.3">
      <c r="A13" s="60"/>
      <c r="B13" s="61"/>
      <c r="C13" s="62"/>
      <c r="D13" s="63"/>
      <c r="E13" s="63">
        <f t="shared" si="0"/>
        <v>0</v>
      </c>
    </row>
    <row r="14" spans="1:10" x14ac:dyDescent="0.3">
      <c r="A14" s="60"/>
      <c r="B14" s="61"/>
      <c r="C14" s="62"/>
      <c r="D14" s="63"/>
      <c r="E14" s="63">
        <f t="shared" si="0"/>
        <v>0</v>
      </c>
    </row>
    <row r="15" spans="1:10" x14ac:dyDescent="0.3">
      <c r="A15" s="60"/>
      <c r="B15" s="61"/>
      <c r="C15" s="62"/>
      <c r="D15" s="63"/>
      <c r="E15" s="63">
        <f t="shared" si="0"/>
        <v>0</v>
      </c>
    </row>
    <row r="16" spans="1:10" x14ac:dyDescent="0.3">
      <c r="A16" s="60"/>
      <c r="B16" s="61"/>
      <c r="C16" s="62"/>
      <c r="D16" s="63"/>
      <c r="E16" s="63">
        <f>SUM(D16)</f>
        <v>0</v>
      </c>
    </row>
    <row r="17" spans="1:5" x14ac:dyDescent="0.3">
      <c r="A17" s="60"/>
      <c r="B17" s="61"/>
      <c r="C17" s="62"/>
      <c r="D17" s="63"/>
      <c r="E17" s="63">
        <f t="shared" si="0"/>
        <v>0</v>
      </c>
    </row>
    <row r="18" spans="1:5" x14ac:dyDescent="0.3">
      <c r="A18" s="60"/>
      <c r="B18" s="61"/>
      <c r="C18" s="62"/>
      <c r="D18" s="63"/>
      <c r="E18" s="63">
        <f t="shared" si="0"/>
        <v>0</v>
      </c>
    </row>
    <row r="19" spans="1:5" x14ac:dyDescent="0.3">
      <c r="A19" s="60"/>
      <c r="B19" s="61"/>
      <c r="C19" s="62"/>
      <c r="D19" s="63"/>
      <c r="E19" s="63">
        <f t="shared" si="0"/>
        <v>0</v>
      </c>
    </row>
    <row r="20" spans="1:5" x14ac:dyDescent="0.3">
      <c r="A20" s="60"/>
      <c r="B20" s="61"/>
      <c r="C20" s="62"/>
      <c r="D20" s="63"/>
      <c r="E20" s="63">
        <f t="shared" si="0"/>
        <v>0</v>
      </c>
    </row>
    <row r="21" spans="1:5" x14ac:dyDescent="0.3">
      <c r="A21" s="60"/>
      <c r="B21" s="61"/>
      <c r="C21" s="62"/>
      <c r="D21" s="63"/>
      <c r="E21" s="63">
        <f t="shared" si="0"/>
        <v>0</v>
      </c>
    </row>
    <row r="22" spans="1:5" x14ac:dyDescent="0.3">
      <c r="A22" s="60"/>
      <c r="B22" s="61"/>
      <c r="C22" s="62"/>
      <c r="D22" s="63"/>
      <c r="E22" s="63">
        <f t="shared" si="0"/>
        <v>0</v>
      </c>
    </row>
    <row r="23" spans="1:5" x14ac:dyDescent="0.3">
      <c r="A23" s="60"/>
      <c r="B23" s="61"/>
      <c r="C23" s="62"/>
      <c r="D23" s="63"/>
      <c r="E23" s="63">
        <f t="shared" si="0"/>
        <v>0</v>
      </c>
    </row>
    <row r="24" spans="1:5" x14ac:dyDescent="0.3">
      <c r="A24" s="60"/>
      <c r="B24" s="61"/>
      <c r="C24" s="62"/>
      <c r="D24" s="63"/>
      <c r="E24" s="63">
        <f t="shared" si="0"/>
        <v>0</v>
      </c>
    </row>
    <row r="25" spans="1:5" x14ac:dyDescent="0.3">
      <c r="A25" s="60"/>
      <c r="B25" s="61"/>
      <c r="C25" s="62"/>
      <c r="D25" s="63"/>
      <c r="E25" s="63">
        <f t="shared" si="0"/>
        <v>0</v>
      </c>
    </row>
    <row r="26" spans="1:5" x14ac:dyDescent="0.3">
      <c r="A26" s="60"/>
      <c r="B26" s="61"/>
      <c r="C26" s="62"/>
      <c r="D26" s="63"/>
      <c r="E26" s="63">
        <f t="shared" si="0"/>
        <v>0</v>
      </c>
    </row>
    <row r="27" spans="1:5" x14ac:dyDescent="0.3">
      <c r="A27" s="60"/>
      <c r="B27" s="61"/>
      <c r="C27" s="62"/>
      <c r="D27" s="63"/>
      <c r="E27" s="63">
        <f t="shared" si="0"/>
        <v>0</v>
      </c>
    </row>
    <row r="28" spans="1:5" x14ac:dyDescent="0.3">
      <c r="A28" s="60"/>
      <c r="B28" s="61"/>
      <c r="C28" s="62"/>
      <c r="D28" s="63"/>
      <c r="E28" s="63">
        <f t="shared" si="0"/>
        <v>0</v>
      </c>
    </row>
    <row r="29" spans="1:5" x14ac:dyDescent="0.3">
      <c r="A29" s="60"/>
      <c r="B29" s="61"/>
      <c r="C29" s="62"/>
      <c r="D29" s="63"/>
      <c r="E29" s="63">
        <f t="shared" si="0"/>
        <v>0</v>
      </c>
    </row>
    <row r="30" spans="1:5" x14ac:dyDescent="0.3">
      <c r="A30" s="60"/>
      <c r="B30" s="61"/>
      <c r="C30" s="62"/>
      <c r="D30" s="63"/>
      <c r="E30" s="63">
        <f>SUM(D30)</f>
        <v>0</v>
      </c>
    </row>
    <row r="31" spans="1:5" x14ac:dyDescent="0.3">
      <c r="A31" s="60"/>
      <c r="B31" s="61"/>
      <c r="C31" s="62"/>
      <c r="D31" s="63"/>
      <c r="E31" s="63">
        <f t="shared" ref="E31:E35" si="1">SUM(D31)</f>
        <v>0</v>
      </c>
    </row>
    <row r="32" spans="1:5" x14ac:dyDescent="0.3">
      <c r="A32" s="60"/>
      <c r="B32" s="61"/>
      <c r="C32" s="62"/>
      <c r="D32" s="63"/>
      <c r="E32" s="63">
        <f t="shared" si="1"/>
        <v>0</v>
      </c>
    </row>
    <row r="33" spans="1:5" x14ac:dyDescent="0.3">
      <c r="A33" s="60"/>
      <c r="B33" s="61"/>
      <c r="C33" s="62"/>
      <c r="D33" s="63"/>
      <c r="E33" s="63">
        <f t="shared" si="1"/>
        <v>0</v>
      </c>
    </row>
    <row r="34" spans="1:5" x14ac:dyDescent="0.3">
      <c r="A34" s="60"/>
      <c r="B34" s="61"/>
      <c r="C34" s="62"/>
      <c r="D34" s="63"/>
      <c r="E34" s="63">
        <f t="shared" si="1"/>
        <v>0</v>
      </c>
    </row>
    <row r="35" spans="1:5" x14ac:dyDescent="0.3">
      <c r="A35" s="60"/>
      <c r="B35" s="61"/>
      <c r="C35" s="62"/>
      <c r="D35" s="63"/>
      <c r="E35" s="63">
        <f t="shared" si="1"/>
        <v>0</v>
      </c>
    </row>
    <row r="36" spans="1:5" x14ac:dyDescent="0.3">
      <c r="A36" s="64"/>
      <c r="B36" s="65"/>
      <c r="C36" s="66"/>
      <c r="D36" s="67"/>
      <c r="E36" s="67">
        <f>SUM(E4:E35)</f>
        <v>13575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RECAP</vt:lpstr>
      <vt:lpstr>GESTION DES STOCKS</vt:lpstr>
      <vt:lpstr>ENTREE STOCK</vt:lpstr>
      <vt:lpstr>'GESTION DES STOCKS'!Zone_d_impression</vt:lpstr>
    </vt:vector>
  </TitlesOfParts>
  <Company>MED-EL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Karima Pitoizet</dc:creator>
  <cp:lastModifiedBy>Kassou</cp:lastModifiedBy>
  <dcterms:created xsi:type="dcterms:W3CDTF">2018-10-17T14:08:09Z</dcterms:created>
  <dcterms:modified xsi:type="dcterms:W3CDTF">2018-10-18T05:14:12Z</dcterms:modified>
</cp:coreProperties>
</file>