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240" yWindow="120" windowWidth="20115" windowHeight="7500" firstSheet="1" activeTab="2"/>
  </bookViews>
  <sheets>
    <sheet name="Guide utilisateur" sheetId="7" r:id="rId1"/>
    <sheet name="Les normes-données de base" sheetId="2" r:id="rId2"/>
    <sheet name="Caisse maladie" sheetId="8" r:id="rId3"/>
    <sheet name="Frais de logement" sheetId="9" r:id="rId4"/>
    <sheet name="Paiements échelonnés" sheetId="6" r:id="rId5"/>
    <sheet name="Budget" sheetId="1" r:id="rId6"/>
    <sheet name="PDF Pièces-janv." sheetId="5" r:id="rId7"/>
    <sheet name="Récap annuelle" sheetId="3" r:id="rId8"/>
    <sheet name="question" sheetId="4" r:id="rId9"/>
    <sheet name="Feuil1" sheetId="10" r:id="rId10"/>
  </sheets>
  <definedNames>
    <definedName name="Ressources">'Les normes-données de base'!$A$46:$A$59</definedName>
    <definedName name="Revenus">'Les normes-données de base'!$A$46:$A$59</definedName>
  </definedNames>
  <calcPr calcId="145621"/>
</workbook>
</file>

<file path=xl/calcChain.xml><?xml version="1.0" encoding="utf-8"?>
<calcChain xmlns="http://schemas.openxmlformats.org/spreadsheetml/2006/main">
  <c r="L49" i="1" l="1"/>
  <c r="H7" i="1"/>
  <c r="A49" i="8"/>
  <c r="A48" i="8"/>
  <c r="A45" i="8"/>
  <c r="A44" i="8"/>
  <c r="A41" i="8"/>
  <c r="A40" i="8"/>
  <c r="A37" i="8"/>
  <c r="A36" i="8"/>
  <c r="A33" i="8"/>
  <c r="A32" i="8"/>
  <c r="A29" i="8"/>
  <c r="A28" i="8"/>
  <c r="A25" i="8"/>
  <c r="A24" i="8"/>
  <c r="A21" i="8"/>
  <c r="A20" i="8"/>
  <c r="A17" i="8"/>
  <c r="A16" i="8"/>
  <c r="A13" i="8"/>
  <c r="A12" i="8"/>
  <c r="A9" i="8"/>
  <c r="A8" i="8"/>
  <c r="F48" i="1"/>
  <c r="F50" i="1" s="1"/>
  <c r="F49" i="1"/>
  <c r="E49" i="1"/>
  <c r="E48" i="1"/>
  <c r="E50" i="1" s="1"/>
  <c r="G49" i="1"/>
  <c r="H49" i="1" s="1"/>
  <c r="G3" i="9"/>
  <c r="H3" i="9" s="1"/>
  <c r="K40" i="9"/>
  <c r="K39" i="9"/>
  <c r="G47" i="9"/>
  <c r="G43" i="9"/>
  <c r="G39" i="9"/>
  <c r="G35" i="9"/>
  <c r="G31" i="9"/>
  <c r="G27" i="9"/>
  <c r="G23" i="9"/>
  <c r="G19" i="9"/>
  <c r="G15" i="9"/>
  <c r="G11" i="9"/>
  <c r="G7" i="9"/>
  <c r="H4" i="9"/>
  <c r="G4" i="9"/>
  <c r="G48" i="1" l="1"/>
  <c r="G50" i="1" s="1"/>
  <c r="H48" i="1" l="1"/>
  <c r="H50" i="1" s="1"/>
  <c r="E48" i="9"/>
  <c r="E44" i="9"/>
  <c r="E40" i="9"/>
  <c r="E36" i="9"/>
  <c r="E32" i="9"/>
  <c r="E28" i="9"/>
  <c r="E24" i="9"/>
  <c r="E20" i="9"/>
  <c r="E16" i="9"/>
  <c r="E12" i="9"/>
  <c r="F9" i="9"/>
  <c r="E8" i="9"/>
  <c r="F8" i="9"/>
  <c r="F7" i="9"/>
  <c r="F11" i="9" s="1"/>
  <c r="E7" i="9"/>
  <c r="E11" i="9" s="1"/>
  <c r="F49" i="8"/>
  <c r="E49" i="8"/>
  <c r="D49" i="8"/>
  <c r="F48" i="8"/>
  <c r="E48" i="8"/>
  <c r="D48" i="8"/>
  <c r="F45" i="8"/>
  <c r="E45" i="8"/>
  <c r="D45" i="8"/>
  <c r="F44" i="8"/>
  <c r="E44" i="8"/>
  <c r="D44" i="8"/>
  <c r="F41" i="8"/>
  <c r="E41" i="8"/>
  <c r="D41" i="8"/>
  <c r="F40" i="8"/>
  <c r="E40" i="8"/>
  <c r="D40" i="8"/>
  <c r="F37" i="8"/>
  <c r="E37" i="8"/>
  <c r="D37" i="8"/>
  <c r="F36" i="8"/>
  <c r="E36" i="8"/>
  <c r="D36" i="8"/>
  <c r="F33" i="8"/>
  <c r="E33" i="8"/>
  <c r="D33" i="8"/>
  <c r="F32" i="8"/>
  <c r="E32" i="8"/>
  <c r="D32" i="8"/>
  <c r="F29" i="8"/>
  <c r="E29" i="8"/>
  <c r="D29" i="8"/>
  <c r="F28" i="8"/>
  <c r="E28" i="8"/>
  <c r="D28" i="8"/>
  <c r="F25" i="8"/>
  <c r="E25" i="8"/>
  <c r="D25" i="8"/>
  <c r="F24" i="8"/>
  <c r="E24" i="8"/>
  <c r="D24" i="8"/>
  <c r="F21" i="8"/>
  <c r="E21" i="8"/>
  <c r="D21" i="8"/>
  <c r="F20" i="8"/>
  <c r="E20" i="8"/>
  <c r="D20" i="8"/>
  <c r="F17" i="8"/>
  <c r="E17" i="8"/>
  <c r="D17" i="8"/>
  <c r="F16" i="8"/>
  <c r="E16" i="8"/>
  <c r="D16" i="8"/>
  <c r="F13" i="8"/>
  <c r="E13" i="8"/>
  <c r="D13" i="8"/>
  <c r="F12" i="8"/>
  <c r="E12" i="8"/>
  <c r="D12" i="8"/>
  <c r="F9" i="8"/>
  <c r="F8" i="8"/>
  <c r="E9" i="8"/>
  <c r="E8" i="8"/>
  <c r="D9" i="8"/>
  <c r="D8" i="8"/>
  <c r="C9" i="8"/>
  <c r="C13" i="8" s="1"/>
  <c r="C17" i="8" s="1"/>
  <c r="C21" i="8" s="1"/>
  <c r="C25" i="8" s="1"/>
  <c r="C29" i="8" s="1"/>
  <c r="C33" i="8" s="1"/>
  <c r="C37" i="8" s="1"/>
  <c r="C41" i="8" s="1"/>
  <c r="C45" i="8" s="1"/>
  <c r="C49" i="8" s="1"/>
  <c r="C8" i="8"/>
  <c r="C12" i="8" s="1"/>
  <c r="C16" i="8" s="1"/>
  <c r="C20" i="8" s="1"/>
  <c r="C24" i="8" s="1"/>
  <c r="C28" i="8" s="1"/>
  <c r="C32" i="8" s="1"/>
  <c r="C36" i="8" s="1"/>
  <c r="C40" i="8" s="1"/>
  <c r="C44" i="8" s="1"/>
  <c r="C48" i="8" s="1"/>
  <c r="E2" i="1"/>
  <c r="H13" i="1"/>
  <c r="D10" i="1"/>
  <c r="D9" i="1"/>
  <c r="D8" i="1"/>
  <c r="D7" i="1"/>
  <c r="D13" i="1"/>
  <c r="H5" i="1"/>
  <c r="H4" i="1"/>
  <c r="D5" i="1"/>
  <c r="D4" i="1"/>
  <c r="C20" i="2"/>
  <c r="D20" i="2" s="1"/>
  <c r="E20" i="2" s="1"/>
  <c r="F20" i="2" s="1"/>
  <c r="G20" i="2" s="1"/>
  <c r="H20" i="2" s="1"/>
  <c r="I20" i="2" s="1"/>
  <c r="J20" i="2" s="1"/>
  <c r="K20" i="2" s="1"/>
  <c r="L20" i="2" s="1"/>
  <c r="M20" i="2" s="1"/>
  <c r="C19" i="2"/>
  <c r="D19" i="2" s="1"/>
  <c r="E19" i="2" s="1"/>
  <c r="F19" i="2" s="1"/>
  <c r="G19" i="2" s="1"/>
  <c r="H19" i="2" s="1"/>
  <c r="I19" i="2" s="1"/>
  <c r="J19" i="2" s="1"/>
  <c r="K19" i="2" s="1"/>
  <c r="L19" i="2" s="1"/>
  <c r="M19" i="2" s="1"/>
  <c r="C18" i="2"/>
  <c r="D18" i="2" s="1"/>
  <c r="E18" i="2" s="1"/>
  <c r="F18" i="2" s="1"/>
  <c r="G18" i="2" s="1"/>
  <c r="H18" i="2" s="1"/>
  <c r="I18" i="2" s="1"/>
  <c r="J18" i="2" s="1"/>
  <c r="K18" i="2" s="1"/>
  <c r="L18" i="2" s="1"/>
  <c r="M18" i="2" s="1"/>
  <c r="C17" i="2"/>
  <c r="D17" i="2" s="1"/>
  <c r="E17" i="2" s="1"/>
  <c r="F17" i="2" s="1"/>
  <c r="G17" i="2" s="1"/>
  <c r="H17" i="2" s="1"/>
  <c r="I17" i="2" s="1"/>
  <c r="J17" i="2" s="1"/>
  <c r="K17" i="2" s="1"/>
  <c r="L17" i="2" s="1"/>
  <c r="M17" i="2" s="1"/>
  <c r="H2" i="1"/>
  <c r="H3" i="1"/>
  <c r="D3" i="1"/>
  <c r="G54" i="2"/>
  <c r="H54" i="2" s="1"/>
  <c r="I54" i="2" s="1"/>
  <c r="J54" i="2" s="1"/>
  <c r="K54" i="2" s="1"/>
  <c r="L54" i="2" s="1"/>
  <c r="M54" i="2" s="1"/>
  <c r="C54" i="2"/>
  <c r="D54" i="2" s="1"/>
  <c r="E54" i="2" s="1"/>
  <c r="G51" i="2"/>
  <c r="H51" i="2" s="1"/>
  <c r="I51" i="2" s="1"/>
  <c r="J51" i="2" s="1"/>
  <c r="K51" i="2" s="1"/>
  <c r="L51" i="2" s="1"/>
  <c r="M51" i="2" s="1"/>
  <c r="C51" i="2"/>
  <c r="D51" i="2" s="1"/>
  <c r="E51" i="2" s="1"/>
  <c r="G50" i="2"/>
  <c r="H50" i="2" s="1"/>
  <c r="I50" i="2" s="1"/>
  <c r="J50" i="2" s="1"/>
  <c r="K50" i="2" s="1"/>
  <c r="L50" i="2" s="1"/>
  <c r="M50" i="2" s="1"/>
  <c r="C50" i="2"/>
  <c r="D50" i="2" s="1"/>
  <c r="E50" i="2" s="1"/>
  <c r="G49" i="2"/>
  <c r="H49" i="2" s="1"/>
  <c r="I49" i="2" s="1"/>
  <c r="J49" i="2" s="1"/>
  <c r="K49" i="2" s="1"/>
  <c r="L49" i="2" s="1"/>
  <c r="M49" i="2" s="1"/>
  <c r="C49" i="2"/>
  <c r="D49" i="2" s="1"/>
  <c r="E49" i="2" s="1"/>
  <c r="G48" i="2"/>
  <c r="H48" i="2" s="1"/>
  <c r="I48" i="2" s="1"/>
  <c r="J48" i="2" s="1"/>
  <c r="K48" i="2" s="1"/>
  <c r="L48" i="2" s="1"/>
  <c r="M48" i="2" s="1"/>
  <c r="C48" i="2"/>
  <c r="D48" i="2" s="1"/>
  <c r="E48" i="2" s="1"/>
  <c r="G47" i="2"/>
  <c r="H47" i="2" s="1"/>
  <c r="I47" i="2" s="1"/>
  <c r="J47" i="2" s="1"/>
  <c r="K47" i="2" s="1"/>
  <c r="L47" i="2" s="1"/>
  <c r="M47" i="2" s="1"/>
  <c r="C47" i="2"/>
  <c r="D47" i="2" s="1"/>
  <c r="E47" i="2" s="1"/>
  <c r="C46" i="2"/>
  <c r="D46" i="2" s="1"/>
  <c r="E46" i="2" s="1"/>
  <c r="G46" i="2" s="1"/>
  <c r="H46" i="2" s="1"/>
  <c r="I46" i="2" s="1"/>
  <c r="J46" i="2" s="1"/>
  <c r="K46" i="2" s="1"/>
  <c r="L46" i="2" s="1"/>
  <c r="M46" i="2" s="1"/>
  <c r="C45" i="2"/>
  <c r="D45" i="2" s="1"/>
  <c r="E45" i="2" s="1"/>
  <c r="F45" i="2" s="1"/>
  <c r="G45" i="2" s="1"/>
  <c r="H45" i="2" s="1"/>
  <c r="I45" i="2" s="1"/>
  <c r="J45" i="2" s="1"/>
  <c r="K45" i="2" s="1"/>
  <c r="L45" i="2" s="1"/>
  <c r="M45" i="2" s="1"/>
  <c r="Q16" i="6"/>
  <c r="A15" i="6"/>
  <c r="F15" i="6"/>
  <c r="G15" i="6" s="1"/>
  <c r="H15" i="6" s="1"/>
  <c r="I15" i="6" s="1"/>
  <c r="J15" i="6" s="1"/>
  <c r="K15" i="6" s="1"/>
  <c r="L15" i="6" s="1"/>
  <c r="M15" i="6" s="1"/>
  <c r="N15" i="6" s="1"/>
  <c r="O15" i="6" s="1"/>
  <c r="P15" i="6" s="1"/>
  <c r="Q4" i="6"/>
  <c r="G3" i="6"/>
  <c r="H3" i="6" s="1"/>
  <c r="I3" i="6" s="1"/>
  <c r="J3" i="6" s="1"/>
  <c r="K3" i="6" s="1"/>
  <c r="L3" i="6" s="1"/>
  <c r="M3" i="6" s="1"/>
  <c r="N3" i="6" s="1"/>
  <c r="O3" i="6" s="1"/>
  <c r="P3" i="6" s="1"/>
  <c r="F3" i="6"/>
  <c r="A3" i="6"/>
  <c r="B112" i="1"/>
  <c r="B111" i="1"/>
  <c r="B110" i="1"/>
  <c r="B109" i="1"/>
  <c r="B108" i="1"/>
  <c r="B107" i="1"/>
  <c r="B106" i="1"/>
  <c r="B105" i="1"/>
  <c r="B101" i="1"/>
  <c r="B100" i="1"/>
  <c r="B99" i="1"/>
  <c r="B98" i="1"/>
  <c r="B97" i="1"/>
  <c r="B96" i="1"/>
  <c r="B95" i="1"/>
  <c r="B94" i="1"/>
  <c r="F12" i="9" l="1"/>
  <c r="G8" i="9"/>
  <c r="H8" i="9" s="1"/>
  <c r="H11" i="9"/>
  <c r="H7" i="9"/>
  <c r="H9" i="9" s="1"/>
  <c r="G9" i="9"/>
  <c r="E13" i="9"/>
  <c r="E15" i="9"/>
  <c r="E9" i="9"/>
  <c r="F13" i="9"/>
  <c r="F15" i="9"/>
  <c r="H85" i="1"/>
  <c r="H88" i="1"/>
  <c r="H89" i="1"/>
  <c r="F87" i="1"/>
  <c r="H87" i="1" s="1"/>
  <c r="F86" i="1"/>
  <c r="H86" i="1" s="1"/>
  <c r="F84" i="1"/>
  <c r="H84" i="1" s="1"/>
  <c r="F83" i="1"/>
  <c r="H83" i="1" s="1"/>
  <c r="F16" i="9" l="1"/>
  <c r="G12" i="9"/>
  <c r="G13" i="9" s="1"/>
  <c r="H15" i="9"/>
  <c r="E17" i="9"/>
  <c r="E19" i="9"/>
  <c r="F17" i="9"/>
  <c r="F19" i="9"/>
  <c r="F20" i="9" l="1"/>
  <c r="G16" i="9"/>
  <c r="H16" i="9" s="1"/>
  <c r="H17" i="9" s="1"/>
  <c r="H12" i="9"/>
  <c r="H13" i="9" s="1"/>
  <c r="H19" i="9"/>
  <c r="G17" i="9"/>
  <c r="E21" i="9"/>
  <c r="E23" i="9"/>
  <c r="F21" i="9"/>
  <c r="F23" i="9"/>
  <c r="F24" i="9" l="1"/>
  <c r="G20" i="9"/>
  <c r="H20" i="9" s="1"/>
  <c r="H21" i="9"/>
  <c r="H23" i="9"/>
  <c r="E25" i="9"/>
  <c r="E27" i="9"/>
  <c r="F25" i="9"/>
  <c r="F27" i="9"/>
  <c r="F28" i="9" l="1"/>
  <c r="G24" i="9"/>
  <c r="H24" i="9" s="1"/>
  <c r="H25" i="9" s="1"/>
  <c r="G21" i="9"/>
  <c r="H27" i="9"/>
  <c r="G25" i="9"/>
  <c r="E29" i="9"/>
  <c r="E31" i="9"/>
  <c r="F29" i="9"/>
  <c r="F31" i="9"/>
  <c r="F32" i="9" l="1"/>
  <c r="G28" i="9"/>
  <c r="H28" i="9" s="1"/>
  <c r="H29" i="9"/>
  <c r="G29" i="9"/>
  <c r="H31" i="9"/>
  <c r="E33" i="9"/>
  <c r="E35" i="9"/>
  <c r="F33" i="9"/>
  <c r="F35" i="9"/>
  <c r="F36" i="9" l="1"/>
  <c r="G32" i="9"/>
  <c r="H32" i="9"/>
  <c r="H33" i="9" s="1"/>
  <c r="G33" i="9"/>
  <c r="H35" i="9"/>
  <c r="E37" i="9"/>
  <c r="E39" i="9"/>
  <c r="F37" i="9"/>
  <c r="F39" i="9"/>
  <c r="F40" i="9" l="1"/>
  <c r="G36" i="9"/>
  <c r="H36" i="9"/>
  <c r="H37" i="9" s="1"/>
  <c r="G37" i="9"/>
  <c r="H39" i="9"/>
  <c r="E41" i="9"/>
  <c r="E43" i="9"/>
  <c r="F41" i="9"/>
  <c r="F43" i="9"/>
  <c r="F44" i="9" l="1"/>
  <c r="G40" i="9"/>
  <c r="H40" i="9" s="1"/>
  <c r="H41" i="9" s="1"/>
  <c r="H43" i="9"/>
  <c r="G41" i="9"/>
  <c r="E45" i="9"/>
  <c r="E47" i="9"/>
  <c r="E49" i="9" s="1"/>
  <c r="F47" i="9"/>
  <c r="F48" i="9" l="1"/>
  <c r="G44" i="9"/>
  <c r="H44" i="9" s="1"/>
  <c r="H45" i="9" s="1"/>
  <c r="F45" i="9"/>
  <c r="H47" i="9"/>
  <c r="G45" i="9" l="1"/>
  <c r="G48" i="9"/>
  <c r="G49" i="9" s="1"/>
  <c r="H48" i="9"/>
  <c r="H49" i="9" s="1"/>
  <c r="F49" i="9"/>
</calcChain>
</file>

<file path=xl/sharedStrings.xml><?xml version="1.0" encoding="utf-8"?>
<sst xmlns="http://schemas.openxmlformats.org/spreadsheetml/2006/main" count="368" uniqueCount="157">
  <si>
    <t>Perçu/payé par le bénéficiaire</t>
  </si>
  <si>
    <t>Perçu/payé par le service</t>
  </si>
  <si>
    <t>Droit selon les normes</t>
  </si>
  <si>
    <t>Supplément compte sans garantie</t>
  </si>
  <si>
    <t>Budget d'aide matérielle</t>
  </si>
  <si>
    <t>Bénéficiaire :</t>
  </si>
  <si>
    <t>Nombre de personnes dans le ménage :</t>
  </si>
  <si>
    <t>Nombre de personnes aidées :</t>
  </si>
  <si>
    <t>Année :</t>
  </si>
  <si>
    <t>Mois :</t>
  </si>
  <si>
    <t>Solde du compte d'aide matérielle à fin :</t>
  </si>
  <si>
    <t>Solde du compte sans garantie à fin :</t>
  </si>
  <si>
    <t>Dette totale</t>
  </si>
  <si>
    <t>Bénéficiaires :</t>
  </si>
  <si>
    <t>Essai 1</t>
  </si>
  <si>
    <t>No Magic</t>
  </si>
  <si>
    <t>Solde SSC au 1.1.</t>
  </si>
  <si>
    <t>Solde SG au 1.1.</t>
  </si>
  <si>
    <t>Adresse :</t>
  </si>
  <si>
    <t>Etat civil :</t>
  </si>
  <si>
    <t>Date de naissance :</t>
  </si>
  <si>
    <t>Année de création :</t>
  </si>
  <si>
    <t>Article :</t>
  </si>
  <si>
    <t>Commune d'origine :</t>
  </si>
  <si>
    <t>Canton origine :</t>
  </si>
  <si>
    <t>Pays :</t>
  </si>
  <si>
    <t xml:space="preserve">Total des revenus </t>
  </si>
  <si>
    <t>Total des charges selon les normes</t>
  </si>
  <si>
    <r>
      <t>Solde (</t>
    </r>
    <r>
      <rPr>
        <sz val="11"/>
        <color rgb="FFFF0000"/>
        <rFont val="Calibri"/>
        <family val="2"/>
        <scheme val="minor"/>
      </rPr>
      <t>- = découvert</t>
    </r>
    <r>
      <rPr>
        <sz val="11"/>
        <color theme="1"/>
        <rFont val="Calibri"/>
        <family val="2"/>
        <scheme val="minor"/>
      </rPr>
      <t xml:space="preserve"> / + = excédent)</t>
    </r>
  </si>
  <si>
    <t>Montant en faveur du bénéficaire :</t>
  </si>
  <si>
    <t>No dossier :</t>
  </si>
  <si>
    <t>AS :</t>
  </si>
  <si>
    <t>Domicile LFA :</t>
  </si>
  <si>
    <t>Domicile LaSoc :</t>
  </si>
  <si>
    <t>Pièce comptable</t>
  </si>
  <si>
    <t>Groupe</t>
  </si>
  <si>
    <t>Groupe :</t>
  </si>
  <si>
    <t xml:space="preserve">Forfait entretien </t>
  </si>
  <si>
    <t>E</t>
  </si>
  <si>
    <t>Revenus</t>
  </si>
  <si>
    <t>A</t>
  </si>
  <si>
    <t>Frais médicaux</t>
  </si>
  <si>
    <t>M</t>
  </si>
  <si>
    <t>Prestations circonstancielles</t>
  </si>
  <si>
    <t>C</t>
  </si>
  <si>
    <t>Frais de logement</t>
  </si>
  <si>
    <t>L</t>
  </si>
  <si>
    <t>Primes maladie (Lamal)</t>
  </si>
  <si>
    <t>PM</t>
  </si>
  <si>
    <t>Frais médicaux / participations</t>
  </si>
  <si>
    <t>Charges locatives</t>
  </si>
  <si>
    <t xml:space="preserve">Total des frais de logement : </t>
  </si>
  <si>
    <t>LAMAL</t>
  </si>
  <si>
    <t>LCA</t>
  </si>
  <si>
    <t>Dcpte part.</t>
  </si>
  <si>
    <t>Total des frais médicaux</t>
  </si>
  <si>
    <t>Compte</t>
  </si>
  <si>
    <t>Forfait</t>
  </si>
  <si>
    <t>Frais de location ou int. Hyp. Sans amortissement</t>
  </si>
  <si>
    <t>Total du forfait :</t>
  </si>
  <si>
    <t>Diminution si non-collaboration (-15 %)</t>
  </si>
  <si>
    <t>Besoins fondamentaux</t>
  </si>
  <si>
    <t>./. Subvention LAMAL</t>
  </si>
  <si>
    <t>(uniquement sur présentation des justificatifs)(art. 11 ACE 2.5.06)</t>
  </si>
  <si>
    <t>Comment ne pas imprimer les lignes vides</t>
  </si>
  <si>
    <t>Nourriture, boissons, argent de poche, vêtements, articles pour bébés, chaussures, linges, consommation d'énergie, nettoyages, entretien de l'appartement et des vêtements, taxes déchets, achat de menus articles courants, frais de santé (sans la franchise : médicaments non remboursés par la caisse maladie d'usage courant), prime LCA, frais de transports (y.c. abonnement demi tarif : transports publics locaux) entretien vélo/vélomoteur, communication à distance (téléphone-timbres), loisirs et formation (concessions radio TV rt téléréseau, sport, journaux, jeux, livres, tabac, cinéma, animaux domestiques, frais d'écolage, fournitures scolaires etc.), soins corporels, équipement personnel, boissons prises à l'extérieur, autres (cadeaux, cotisations) assurance ménage</t>
  </si>
  <si>
    <t>Suppléments</t>
  </si>
  <si>
    <t>Revenu de M.</t>
  </si>
  <si>
    <t>Revenu de Mme</t>
  </si>
  <si>
    <t>Rente AI</t>
  </si>
  <si>
    <t>Prestations complémentaires</t>
  </si>
  <si>
    <t>Rente AVS</t>
  </si>
  <si>
    <t>Allocations familiales</t>
  </si>
  <si>
    <t>créer une liste déroulante</t>
  </si>
  <si>
    <t xml:space="preserve">Date </t>
  </si>
  <si>
    <t>Libellé</t>
  </si>
  <si>
    <t>Code</t>
  </si>
  <si>
    <t>Débit</t>
  </si>
  <si>
    <t>Crédit</t>
  </si>
  <si>
    <t>Odre de paiement</t>
  </si>
  <si>
    <t>Date</t>
  </si>
  <si>
    <t>Date du jour :</t>
  </si>
  <si>
    <t>Paiements échelonnés</t>
  </si>
  <si>
    <t>Janvier</t>
  </si>
  <si>
    <t>Février</t>
  </si>
  <si>
    <t>Mars</t>
  </si>
  <si>
    <t>Avril</t>
  </si>
  <si>
    <t>Mai</t>
  </si>
  <si>
    <t>Juin</t>
  </si>
  <si>
    <t>Juillet</t>
  </si>
  <si>
    <t>Août</t>
  </si>
  <si>
    <t>Septembre</t>
  </si>
  <si>
    <t>Octobre</t>
  </si>
  <si>
    <t>Novembre</t>
  </si>
  <si>
    <t>Décembre</t>
  </si>
  <si>
    <t xml:space="preserve">Total </t>
  </si>
  <si>
    <t>LOY</t>
  </si>
  <si>
    <t>Etat de Fribourg</t>
  </si>
  <si>
    <t>Charges échelonnées</t>
  </si>
  <si>
    <t>Achat de combustible</t>
  </si>
  <si>
    <t>CHA</t>
  </si>
  <si>
    <t>Prime LCA</t>
  </si>
  <si>
    <t>Ressources</t>
  </si>
  <si>
    <t>Autres</t>
  </si>
  <si>
    <t>ENT</t>
  </si>
  <si>
    <t>Assurance maladie LAMAL</t>
  </si>
  <si>
    <t>Assurance maladie LCA</t>
  </si>
  <si>
    <t>Nom</t>
  </si>
  <si>
    <t>Prime mensuelle</t>
  </si>
  <si>
    <t>Subvention</t>
  </si>
  <si>
    <t>Assurance maladie :</t>
  </si>
  <si>
    <t>Treizième salaire de M.</t>
  </si>
  <si>
    <t>Treizième salaire de Mme</t>
  </si>
  <si>
    <t>Renevu autre membre de la famille</t>
  </si>
  <si>
    <t>Déduction</t>
  </si>
  <si>
    <t>Comment utiliser ce document ?</t>
  </si>
  <si>
    <t>En premier lieu il faut compléter l'onglet "Les normes-données de base" les cellules mentionnées en</t>
  </si>
  <si>
    <t>NV</t>
  </si>
  <si>
    <t>Treyvaux</t>
  </si>
  <si>
    <t>FR</t>
  </si>
  <si>
    <t>CH</t>
  </si>
  <si>
    <t>veuve</t>
  </si>
  <si>
    <t>Indemnité chômage</t>
  </si>
  <si>
    <t>Indemnité journalière mal/acc</t>
  </si>
  <si>
    <t>Données personnelles</t>
  </si>
  <si>
    <t>Impasse de l'Opéra 1</t>
  </si>
  <si>
    <t>1696 Vuisternens-en-Ogoz</t>
  </si>
  <si>
    <t>Nb. de personnes aidées :</t>
  </si>
  <si>
    <t>Nb. pers. dans le ménage :</t>
  </si>
  <si>
    <t>32/33</t>
  </si>
  <si>
    <t>CSS</t>
  </si>
  <si>
    <t>Payé par le Service</t>
  </si>
  <si>
    <t>oui</t>
  </si>
  <si>
    <t>de l'onglet "Caisse maladie "</t>
  </si>
  <si>
    <t>Données de base</t>
  </si>
  <si>
    <t>Caisse maladie</t>
  </si>
  <si>
    <t>Pièces justificatives et factures</t>
  </si>
  <si>
    <t>Ulisitation du budget mensuel</t>
  </si>
  <si>
    <t>Conclusion</t>
  </si>
  <si>
    <t>Votre avis m'intéresse</t>
  </si>
  <si>
    <t>Si vous pensez qu'on pourrait améliorer le document en question faites le moi savoir!</t>
  </si>
  <si>
    <t>En attendant, je vous souhaite beaucoup de plaisir à le tester !</t>
  </si>
  <si>
    <t>Protéger le document/cellules</t>
  </si>
  <si>
    <t>si ca commence en cours d'année ?</t>
  </si>
  <si>
    <t>Compléter les cellules du mois de janvier de l'onglet "Caisse maladie "</t>
  </si>
  <si>
    <r>
      <t xml:space="preserve">S'il y a des modifications à apporter dans les données personnelles en cours d'année (état civil, nombre de personnes dans le ménage, nombre de personnes aidées), il faut </t>
    </r>
    <r>
      <rPr>
        <b/>
        <u/>
        <sz val="11"/>
        <color theme="1"/>
        <rFont val="Calibri"/>
        <family val="2"/>
        <scheme val="minor"/>
      </rPr>
      <t>IMPERATIVEMENT</t>
    </r>
    <r>
      <rPr>
        <sz val="11"/>
        <color theme="1"/>
        <rFont val="Calibri"/>
        <family val="2"/>
        <scheme val="minor"/>
      </rPr>
      <t xml:space="preserve"> le modifier dans l'onglet "Les normes-données de base" le mois concerné !</t>
    </r>
  </si>
  <si>
    <r>
      <t xml:space="preserve">S'il y a des modifications à apporter dans les caisses maladie en cours d'année , il faut </t>
    </r>
    <r>
      <rPr>
        <b/>
        <u/>
        <sz val="11"/>
        <color theme="1"/>
        <rFont val="Calibri"/>
        <family val="2"/>
        <scheme val="minor"/>
      </rPr>
      <t>IMPERATIVEMENT</t>
    </r>
    <r>
      <rPr>
        <sz val="11"/>
        <color theme="1"/>
        <rFont val="Calibri"/>
        <family val="2"/>
        <scheme val="minor"/>
      </rPr>
      <t xml:space="preserve"> le modifier dans l'onglet "Caisse maladie" le mois concerné !</t>
    </r>
  </si>
  <si>
    <t>Forfait entretien</t>
  </si>
  <si>
    <t>Normes</t>
  </si>
  <si>
    <t>Nombre de personne</t>
  </si>
  <si>
    <t>forfait par mois</t>
  </si>
  <si>
    <t>forfait par mois/par personne</t>
  </si>
  <si>
    <t>Logement sans les charges</t>
  </si>
  <si>
    <t>loyer mensuel</t>
  </si>
  <si>
    <t>Attention à modifier quand tous les onglets des budgets seront prêts</t>
  </si>
  <si>
    <t>Déduction sur revenus</t>
  </si>
  <si>
    <t>Choisir le type de ressource à l'aide de la liste déroulante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</si>
</sst>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mmm/"/>
    <numFmt numFmtId="165" formatCode="#,##0.00_ ;[Red]\-#,##0.00\ "/>
  </numFmts>
  <fonts count="12" x14ac:knownFonts="1">
    <font>
      <sz val="11"/>
      <color theme="1"/>
      <name val="Calibri"/>
      <family val="2"/>
      <scheme val="minor"/>
    </font>
    <font>
      <sz val="11"/>
      <color rgb="FFFF0000"/>
      <name val="Calibri"/>
      <family val="2"/>
      <scheme val="minor"/>
    </font>
    <font>
      <b/>
      <sz val="11"/>
      <color theme="1"/>
      <name val="Calibri"/>
      <family val="2"/>
      <scheme val="minor"/>
    </font>
    <font>
      <b/>
      <sz val="16"/>
      <color theme="1"/>
      <name val="Calibri"/>
      <family val="2"/>
      <scheme val="minor"/>
    </font>
    <font>
      <b/>
      <sz val="12"/>
      <color theme="1"/>
      <name val="Calibri"/>
      <family val="2"/>
      <scheme val="minor"/>
    </font>
    <font>
      <b/>
      <sz val="14"/>
      <color theme="1"/>
      <name val="Calibri"/>
      <family val="2"/>
      <scheme val="minor"/>
    </font>
    <font>
      <b/>
      <sz val="10"/>
      <color theme="1"/>
      <name val="Calibri"/>
      <family val="2"/>
      <scheme val="minor"/>
    </font>
    <font>
      <sz val="6"/>
      <color theme="1"/>
      <name val="Calibri"/>
      <family val="2"/>
      <scheme val="minor"/>
    </font>
    <font>
      <b/>
      <u/>
      <sz val="11"/>
      <color theme="1"/>
      <name val="Calibri"/>
      <family val="2"/>
      <scheme val="minor"/>
    </font>
    <font>
      <sz val="16"/>
      <color theme="1"/>
      <name val="Calibri"/>
      <family val="2"/>
      <scheme val="minor"/>
    </font>
    <font>
      <b/>
      <u/>
      <sz val="12"/>
      <color theme="1"/>
      <name val="Calibri"/>
      <family val="2"/>
      <scheme val="minor"/>
    </font>
    <font>
      <sz val="10"/>
      <color theme="1"/>
      <name val="Calibri"/>
      <family val="2"/>
      <scheme val="minor"/>
    </font>
  </fonts>
  <fills count="4">
    <fill>
      <patternFill patternType="none"/>
    </fill>
    <fill>
      <patternFill patternType="gray125"/>
    </fill>
    <fill>
      <patternFill patternType="solid">
        <fgColor rgb="FFFFFF00"/>
        <bgColor indexed="64"/>
      </patternFill>
    </fill>
    <fill>
      <patternFill patternType="solid">
        <fgColor theme="9" tint="0.79998168889431442"/>
        <bgColor indexed="64"/>
      </patternFill>
    </fill>
  </fills>
  <borders count="26">
    <border>
      <left/>
      <right/>
      <top/>
      <bottom/>
      <diagonal/>
    </border>
    <border>
      <left style="double">
        <color indexed="64"/>
      </left>
      <right/>
      <top style="double">
        <color indexed="64"/>
      </top>
      <bottom/>
      <diagonal/>
    </border>
    <border>
      <left/>
      <right style="double">
        <color indexed="64"/>
      </right>
      <top style="double">
        <color indexed="64"/>
      </top>
      <bottom/>
      <diagonal/>
    </border>
    <border>
      <left style="double">
        <color indexed="64"/>
      </left>
      <right/>
      <top/>
      <bottom/>
      <diagonal/>
    </border>
    <border>
      <left/>
      <right style="double">
        <color indexed="64"/>
      </right>
      <top/>
      <bottom/>
      <diagonal/>
    </border>
    <border>
      <left style="double">
        <color indexed="64"/>
      </left>
      <right/>
      <top/>
      <bottom style="double">
        <color indexed="64"/>
      </bottom>
      <diagonal/>
    </border>
    <border>
      <left/>
      <right style="double">
        <color indexed="64"/>
      </right>
      <top/>
      <bottom style="double">
        <color indexed="64"/>
      </bottom>
      <diagonal/>
    </border>
    <border>
      <left style="dashed">
        <color indexed="64"/>
      </left>
      <right style="dashed">
        <color indexed="64"/>
      </right>
      <top style="dashed">
        <color indexed="64"/>
      </top>
      <bottom style="dashed">
        <color indexed="64"/>
      </bottom>
      <diagonal/>
    </border>
    <border>
      <left style="dashed">
        <color indexed="64"/>
      </left>
      <right/>
      <top style="dashed">
        <color indexed="64"/>
      </top>
      <bottom/>
      <diagonal/>
    </border>
    <border>
      <left/>
      <right/>
      <top style="dashed">
        <color indexed="64"/>
      </top>
      <bottom/>
      <diagonal/>
    </border>
    <border>
      <left/>
      <right style="dashed">
        <color indexed="64"/>
      </right>
      <top style="dashed">
        <color indexed="64"/>
      </top>
      <bottom/>
      <diagonal/>
    </border>
    <border>
      <left style="dashed">
        <color indexed="64"/>
      </left>
      <right/>
      <top/>
      <bottom/>
      <diagonal/>
    </border>
    <border>
      <left/>
      <right style="dashed">
        <color indexed="64"/>
      </right>
      <top/>
      <bottom/>
      <diagonal/>
    </border>
    <border>
      <left style="dashed">
        <color indexed="64"/>
      </left>
      <right/>
      <top/>
      <bottom style="dashed">
        <color indexed="64"/>
      </bottom>
      <diagonal/>
    </border>
    <border>
      <left/>
      <right/>
      <top/>
      <bottom style="dashed">
        <color indexed="64"/>
      </bottom>
      <diagonal/>
    </border>
    <border>
      <left/>
      <right style="dashed">
        <color indexed="64"/>
      </right>
      <top/>
      <bottom style="dashed">
        <color indexed="64"/>
      </bottom>
      <diagonal/>
    </border>
    <border>
      <left/>
      <right style="dashed">
        <color indexed="64"/>
      </right>
      <top style="dashed">
        <color indexed="64"/>
      </top>
      <bottom style="dashed">
        <color indexed="64"/>
      </bottom>
      <diagonal/>
    </border>
    <border>
      <left style="dashed">
        <color indexed="64"/>
      </left>
      <right style="dashed">
        <color indexed="64"/>
      </right>
      <top/>
      <bottom/>
      <diagonal/>
    </border>
    <border>
      <left style="dashed">
        <color indexed="64"/>
      </left>
      <right style="dashed">
        <color indexed="64"/>
      </right>
      <top style="dashed">
        <color indexed="64"/>
      </top>
      <bottom/>
      <diagonal/>
    </border>
    <border>
      <left style="dashed">
        <color indexed="64"/>
      </left>
      <right style="dashed">
        <color indexed="64"/>
      </right>
      <top/>
      <bottom style="dashed">
        <color indexed="64"/>
      </bottom>
      <diagonal/>
    </border>
    <border>
      <left/>
      <right style="dashed">
        <color indexed="64"/>
      </right>
      <top style="thin">
        <color indexed="64"/>
      </top>
      <bottom style="double">
        <color indexed="64"/>
      </bottom>
      <diagonal/>
    </border>
    <border>
      <left/>
      <right/>
      <top style="double">
        <color indexed="64"/>
      </top>
      <bottom/>
      <diagonal/>
    </border>
    <border>
      <left/>
      <right/>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style="double">
        <color indexed="64"/>
      </left>
      <right/>
      <top style="double">
        <color indexed="64"/>
      </top>
      <bottom style="double">
        <color indexed="64"/>
      </bottom>
      <diagonal/>
    </border>
  </borders>
  <cellStyleXfs count="1">
    <xf numFmtId="0" fontId="0" fillId="0" borderId="0"/>
  </cellStyleXfs>
  <cellXfs count="155">
    <xf numFmtId="0" fontId="0" fillId="0" borderId="0" xfId="0"/>
    <xf numFmtId="0" fontId="2" fillId="0" borderId="0" xfId="0" applyFont="1"/>
    <xf numFmtId="0" fontId="5" fillId="0" borderId="0" xfId="0" applyFont="1"/>
    <xf numFmtId="0" fontId="5" fillId="0" borderId="1" xfId="0" applyFont="1" applyBorder="1"/>
    <xf numFmtId="0" fontId="5" fillId="0" borderId="2" xfId="0" applyFont="1" applyBorder="1"/>
    <xf numFmtId="0" fontId="0" fillId="0" borderId="3" xfId="0" applyBorder="1"/>
    <xf numFmtId="0" fontId="5" fillId="0" borderId="4" xfId="0" applyFont="1" applyBorder="1"/>
    <xf numFmtId="0" fontId="0" fillId="0" borderId="5" xfId="0" applyBorder="1"/>
    <xf numFmtId="0" fontId="5" fillId="0" borderId="6" xfId="0" applyFont="1" applyBorder="1"/>
    <xf numFmtId="0" fontId="0" fillId="0" borderId="0" xfId="0" applyBorder="1"/>
    <xf numFmtId="0" fontId="4" fillId="0" borderId="8" xfId="0" applyFont="1" applyBorder="1"/>
    <xf numFmtId="0" fontId="0" fillId="0" borderId="9" xfId="0" applyBorder="1"/>
    <xf numFmtId="0" fontId="0" fillId="0" borderId="10" xfId="0" applyBorder="1"/>
    <xf numFmtId="0" fontId="0" fillId="0" borderId="11" xfId="0" applyBorder="1"/>
    <xf numFmtId="0" fontId="0" fillId="0" borderId="12" xfId="0" applyBorder="1"/>
    <xf numFmtId="0" fontId="0" fillId="0" borderId="14" xfId="0" applyBorder="1"/>
    <xf numFmtId="0" fontId="0" fillId="0" borderId="15" xfId="0" applyBorder="1"/>
    <xf numFmtId="0" fontId="2" fillId="0" borderId="13" xfId="0" applyFont="1" applyBorder="1"/>
    <xf numFmtId="0" fontId="2" fillId="0" borderId="14" xfId="0" applyFont="1" applyBorder="1"/>
    <xf numFmtId="0" fontId="2" fillId="0" borderId="15" xfId="0" applyFont="1" applyBorder="1"/>
    <xf numFmtId="0" fontId="2" fillId="0" borderId="0" xfId="0" applyFont="1" applyAlignment="1">
      <alignment vertical="top" wrapText="1"/>
    </xf>
    <xf numFmtId="0" fontId="2" fillId="0" borderId="0" xfId="0" applyFont="1" applyBorder="1"/>
    <xf numFmtId="0" fontId="2" fillId="0" borderId="9" xfId="0" applyFont="1" applyBorder="1"/>
    <xf numFmtId="0" fontId="7" fillId="0" borderId="0" xfId="0" applyFont="1" applyBorder="1" applyAlignment="1">
      <alignment vertical="top" wrapText="1"/>
    </xf>
    <xf numFmtId="0" fontId="7" fillId="0" borderId="12" xfId="0" applyFont="1" applyBorder="1" applyAlignment="1">
      <alignment vertical="top" wrapText="1"/>
    </xf>
    <xf numFmtId="0" fontId="0" fillId="0" borderId="18" xfId="0" applyBorder="1"/>
    <xf numFmtId="0" fontId="0" fillId="0" borderId="17" xfId="0" applyBorder="1"/>
    <xf numFmtId="0" fontId="2" fillId="0" borderId="17" xfId="0" applyFont="1" applyBorder="1"/>
    <xf numFmtId="0" fontId="2" fillId="0" borderId="19" xfId="0" applyFont="1" applyBorder="1"/>
    <xf numFmtId="0" fontId="6" fillId="0" borderId="16" xfId="0" applyFont="1" applyBorder="1" applyAlignment="1">
      <alignment vertical="top" wrapText="1"/>
    </xf>
    <xf numFmtId="0" fontId="6" fillId="0" borderId="7" xfId="0" applyFont="1" applyBorder="1" applyAlignment="1">
      <alignment vertical="top" wrapText="1"/>
    </xf>
    <xf numFmtId="0" fontId="2" fillId="0" borderId="12" xfId="0" applyFont="1" applyBorder="1" applyAlignment="1">
      <alignment vertical="top" wrapText="1"/>
    </xf>
    <xf numFmtId="0" fontId="0" fillId="0" borderId="19" xfId="0" applyBorder="1"/>
    <xf numFmtId="0" fontId="0" fillId="2" borderId="8" xfId="0" applyFill="1" applyBorder="1"/>
    <xf numFmtId="0" fontId="0" fillId="2" borderId="9" xfId="0" applyFill="1" applyBorder="1"/>
    <xf numFmtId="0" fontId="0" fillId="2" borderId="11" xfId="0" applyFill="1" applyBorder="1"/>
    <xf numFmtId="0" fontId="0" fillId="2" borderId="0" xfId="0" applyFill="1" applyBorder="1"/>
    <xf numFmtId="0" fontId="0" fillId="2" borderId="13" xfId="0" applyFill="1" applyBorder="1"/>
    <xf numFmtId="0" fontId="0" fillId="2" borderId="14" xfId="0" applyFill="1" applyBorder="1"/>
    <xf numFmtId="0" fontId="2" fillId="2" borderId="11" xfId="0" applyFont="1" applyFill="1" applyBorder="1"/>
    <xf numFmtId="0" fontId="2" fillId="2" borderId="0" xfId="0" applyFont="1" applyFill="1" applyBorder="1"/>
    <xf numFmtId="0" fontId="0" fillId="2" borderId="0" xfId="0" applyFill="1"/>
    <xf numFmtId="14" fontId="0" fillId="0" borderId="0" xfId="0" applyNumberFormat="1"/>
    <xf numFmtId="0" fontId="5" fillId="0" borderId="0" xfId="0" applyFont="1" applyAlignment="1">
      <alignment horizontal="left"/>
    </xf>
    <xf numFmtId="164" fontId="5" fillId="0" borderId="0" xfId="0" applyNumberFormat="1" applyFont="1"/>
    <xf numFmtId="165" fontId="0" fillId="0" borderId="0" xfId="0" applyNumberFormat="1"/>
    <xf numFmtId="0" fontId="0" fillId="0" borderId="12" xfId="0" applyFont="1" applyBorder="1" applyAlignment="1">
      <alignment vertical="top" wrapText="1"/>
    </xf>
    <xf numFmtId="0" fontId="5" fillId="0" borderId="1" xfId="0" applyFont="1" applyBorder="1" applyAlignment="1">
      <alignment vertical="top"/>
    </xf>
    <xf numFmtId="0" fontId="2" fillId="0" borderId="21" xfId="0" applyFont="1" applyBorder="1" applyAlignment="1">
      <alignment vertical="top" wrapText="1"/>
    </xf>
    <xf numFmtId="0" fontId="2" fillId="0" borderId="2" xfId="0" applyFont="1" applyBorder="1" applyAlignment="1">
      <alignment vertical="top" wrapText="1"/>
    </xf>
    <xf numFmtId="0" fontId="0" fillId="0" borderId="4" xfId="0" applyBorder="1"/>
    <xf numFmtId="0" fontId="0" fillId="0" borderId="22" xfId="0" applyBorder="1"/>
    <xf numFmtId="0" fontId="0" fillId="0" borderId="6" xfId="0" applyBorder="1"/>
    <xf numFmtId="0" fontId="0" fillId="0" borderId="3" xfId="0" applyFont="1" applyBorder="1"/>
    <xf numFmtId="0" fontId="0" fillId="0" borderId="5" xfId="0" applyFont="1" applyBorder="1"/>
    <xf numFmtId="164" fontId="5" fillId="0" borderId="21" xfId="0" applyNumberFormat="1" applyFont="1" applyBorder="1"/>
    <xf numFmtId="164" fontId="5" fillId="0" borderId="2" xfId="0" applyNumberFormat="1" applyFont="1" applyBorder="1"/>
    <xf numFmtId="0" fontId="0" fillId="3" borderId="0" xfId="0" applyFill="1"/>
    <xf numFmtId="0" fontId="0" fillId="0" borderId="0" xfId="0" applyAlignment="1">
      <alignment horizontal="left"/>
    </xf>
    <xf numFmtId="0" fontId="5" fillId="0" borderId="0" xfId="0" applyFont="1" applyBorder="1"/>
    <xf numFmtId="14" fontId="0" fillId="3" borderId="0" xfId="0" applyNumberFormat="1" applyFill="1"/>
    <xf numFmtId="0" fontId="0" fillId="0" borderId="0" xfId="0" applyFill="1"/>
    <xf numFmtId="0" fontId="0" fillId="3" borderId="0" xfId="0" applyFill="1" applyBorder="1"/>
    <xf numFmtId="0" fontId="0" fillId="3" borderId="22" xfId="0" applyFill="1" applyBorder="1"/>
    <xf numFmtId="165" fontId="0" fillId="3" borderId="0" xfId="0" applyNumberFormat="1" applyFill="1"/>
    <xf numFmtId="0" fontId="0" fillId="3" borderId="0" xfId="0" applyFill="1" applyAlignment="1">
      <alignment horizontal="left"/>
    </xf>
    <xf numFmtId="0" fontId="0" fillId="3" borderId="0" xfId="0" applyFont="1" applyFill="1" applyBorder="1"/>
    <xf numFmtId="0" fontId="0" fillId="3" borderId="22" xfId="0" applyFont="1" applyFill="1" applyBorder="1"/>
    <xf numFmtId="165" fontId="0" fillId="3" borderId="0" xfId="0" applyNumberFormat="1" applyFont="1" applyFill="1" applyBorder="1"/>
    <xf numFmtId="165" fontId="0" fillId="3" borderId="4" xfId="0" applyNumberFormat="1" applyFont="1" applyFill="1" applyBorder="1"/>
    <xf numFmtId="165" fontId="0" fillId="3" borderId="22" xfId="0" applyNumberFormat="1" applyFont="1" applyFill="1" applyBorder="1"/>
    <xf numFmtId="165" fontId="0" fillId="3" borderId="6" xfId="0" applyNumberFormat="1" applyFont="1" applyFill="1" applyBorder="1"/>
    <xf numFmtId="0" fontId="5" fillId="0" borderId="3" xfId="0" applyFont="1" applyBorder="1" applyAlignment="1">
      <alignment vertical="top"/>
    </xf>
    <xf numFmtId="0" fontId="2" fillId="0" borderId="0" xfId="0" applyFont="1" applyBorder="1" applyAlignment="1">
      <alignment vertical="top" wrapText="1"/>
    </xf>
    <xf numFmtId="0" fontId="2" fillId="0" borderId="1" xfId="0" applyFont="1" applyBorder="1" applyAlignment="1">
      <alignment vertical="top" wrapText="1"/>
    </xf>
    <xf numFmtId="165" fontId="0" fillId="3" borderId="3" xfId="0" applyNumberFormat="1" applyFont="1" applyFill="1" applyBorder="1"/>
    <xf numFmtId="165" fontId="0" fillId="3" borderId="5" xfId="0" applyNumberFormat="1" applyFont="1" applyFill="1" applyBorder="1"/>
    <xf numFmtId="0" fontId="0" fillId="0" borderId="1" xfId="0" applyBorder="1"/>
    <xf numFmtId="0" fontId="0" fillId="2" borderId="17" xfId="0" applyFill="1" applyBorder="1"/>
    <xf numFmtId="0" fontId="10" fillId="0" borderId="0" xfId="0" applyFont="1" applyAlignment="1">
      <alignment horizontal="left"/>
    </xf>
    <xf numFmtId="0" fontId="9" fillId="0" borderId="0" xfId="0" applyFont="1" applyAlignment="1">
      <alignment horizontal="left"/>
    </xf>
    <xf numFmtId="0" fontId="0" fillId="3" borderId="17" xfId="0" applyFill="1" applyBorder="1"/>
    <xf numFmtId="0" fontId="5" fillId="0" borderId="10" xfId="0" applyFont="1" applyBorder="1"/>
    <xf numFmtId="0" fontId="0" fillId="0" borderId="0" xfId="0" applyFont="1" applyFill="1" applyBorder="1"/>
    <xf numFmtId="165" fontId="0" fillId="0" borderId="3" xfId="0" applyNumberFormat="1" applyFont="1" applyFill="1" applyBorder="1"/>
    <xf numFmtId="165" fontId="0" fillId="0" borderId="0" xfId="0" applyNumberFormat="1" applyFont="1" applyFill="1" applyBorder="1"/>
    <xf numFmtId="165" fontId="0" fillId="0" borderId="4" xfId="0" applyNumberFormat="1" applyFont="1" applyFill="1" applyBorder="1"/>
    <xf numFmtId="0" fontId="0" fillId="0" borderId="22" xfId="0" applyFont="1" applyFill="1" applyBorder="1"/>
    <xf numFmtId="165" fontId="0" fillId="0" borderId="5" xfId="0" applyNumberFormat="1" applyFont="1" applyFill="1" applyBorder="1"/>
    <xf numFmtId="165" fontId="0" fillId="0" borderId="22" xfId="0" applyNumberFormat="1" applyFont="1" applyFill="1" applyBorder="1"/>
    <xf numFmtId="165" fontId="0" fillId="0" borderId="6" xfId="0" applyNumberFormat="1" applyFont="1" applyFill="1" applyBorder="1"/>
    <xf numFmtId="0" fontId="2" fillId="0" borderId="0" xfId="0" applyFont="1" applyFill="1" applyBorder="1" applyAlignment="1">
      <alignment vertical="top" wrapText="1"/>
    </xf>
    <xf numFmtId="0" fontId="2" fillId="0" borderId="1" xfId="0" applyFont="1" applyFill="1" applyBorder="1" applyAlignment="1">
      <alignment vertical="top" wrapText="1"/>
    </xf>
    <xf numFmtId="0" fontId="2" fillId="0" borderId="21" xfId="0" applyFont="1" applyFill="1" applyBorder="1" applyAlignment="1">
      <alignment vertical="top" wrapText="1"/>
    </xf>
    <xf numFmtId="0" fontId="2" fillId="0" borderId="2" xfId="0" applyFont="1" applyFill="1" applyBorder="1" applyAlignment="1">
      <alignment vertical="top" wrapText="1"/>
    </xf>
    <xf numFmtId="0" fontId="0" fillId="0" borderId="18" xfId="0" applyFill="1" applyBorder="1"/>
    <xf numFmtId="0" fontId="0" fillId="0" borderId="10" xfId="0" applyFill="1" applyBorder="1"/>
    <xf numFmtId="0" fontId="0" fillId="0" borderId="17" xfId="0" applyFill="1" applyBorder="1"/>
    <xf numFmtId="0" fontId="2" fillId="0" borderId="19" xfId="0" applyFont="1" applyFill="1" applyBorder="1"/>
    <xf numFmtId="0" fontId="0" fillId="0" borderId="0" xfId="0" applyAlignment="1">
      <alignment wrapText="1"/>
    </xf>
    <xf numFmtId="0" fontId="0" fillId="0" borderId="0" xfId="0" applyAlignment="1">
      <alignment vertical="top" wrapText="1"/>
    </xf>
    <xf numFmtId="0" fontId="3" fillId="0" borderId="0" xfId="0" applyFont="1" applyAlignment="1">
      <alignment horizontal="center"/>
    </xf>
    <xf numFmtId="0" fontId="0" fillId="0" borderId="0" xfId="0" applyAlignment="1">
      <alignment horizontal="center"/>
    </xf>
    <xf numFmtId="0" fontId="5" fillId="0" borderId="25" xfId="0" applyFont="1" applyBorder="1" applyAlignment="1">
      <alignment horizontal="center" vertical="top" wrapText="1"/>
    </xf>
    <xf numFmtId="0" fontId="3" fillId="0" borderId="0" xfId="0" applyFont="1" applyAlignment="1">
      <alignment horizontal="center" vertical="top"/>
    </xf>
    <xf numFmtId="0" fontId="7" fillId="0" borderId="11" xfId="0" applyFont="1" applyBorder="1" applyAlignment="1">
      <alignment vertical="top" wrapText="1"/>
    </xf>
    <xf numFmtId="0" fontId="7" fillId="0" borderId="0" xfId="0" applyFont="1" applyBorder="1" applyAlignment="1">
      <alignment vertical="top" wrapText="1"/>
    </xf>
    <xf numFmtId="0" fontId="7" fillId="0" borderId="12" xfId="0" applyFont="1" applyBorder="1" applyAlignment="1">
      <alignment vertical="top" wrapText="1"/>
    </xf>
    <xf numFmtId="0" fontId="2" fillId="0" borderId="18" xfId="0" applyFont="1" applyBorder="1" applyAlignment="1">
      <alignment vertical="center" textRotation="90"/>
    </xf>
    <xf numFmtId="0" fontId="2" fillId="0" borderId="17" xfId="0" applyFont="1" applyBorder="1" applyAlignment="1">
      <alignment vertical="center" textRotation="90"/>
    </xf>
    <xf numFmtId="0" fontId="2" fillId="0" borderId="19" xfId="0" applyFont="1" applyBorder="1" applyAlignment="1">
      <alignment vertical="center" textRotation="90"/>
    </xf>
    <xf numFmtId="0" fontId="2" fillId="0" borderId="18" xfId="0" applyFont="1" applyBorder="1" applyAlignment="1">
      <alignment horizontal="center" vertical="center" textRotation="90"/>
    </xf>
    <xf numFmtId="0" fontId="2" fillId="0" borderId="17" xfId="0" applyFont="1" applyBorder="1" applyAlignment="1">
      <alignment horizontal="center" vertical="center" textRotation="90"/>
    </xf>
    <xf numFmtId="0" fontId="2" fillId="0" borderId="19" xfId="0" applyFont="1" applyBorder="1" applyAlignment="1">
      <alignment horizontal="center" vertical="center" textRotation="90"/>
    </xf>
    <xf numFmtId="0" fontId="0" fillId="0" borderId="17" xfId="0" applyBorder="1" applyAlignment="1">
      <alignment vertical="center" textRotation="90"/>
    </xf>
    <xf numFmtId="0" fontId="0" fillId="0" borderId="19" xfId="0" applyBorder="1" applyAlignment="1">
      <alignment vertical="center" textRotation="90"/>
    </xf>
    <xf numFmtId="0" fontId="0" fillId="0" borderId="3" xfId="0" applyBorder="1" applyAlignment="1">
      <alignment vertical="top"/>
    </xf>
    <xf numFmtId="0" fontId="11" fillId="0" borderId="0" xfId="0" applyFont="1" applyFill="1" applyBorder="1" applyAlignment="1">
      <alignment vertical="top" wrapText="1"/>
    </xf>
    <xf numFmtId="0" fontId="11" fillId="0" borderId="4" xfId="0" applyFont="1" applyBorder="1" applyAlignment="1">
      <alignment vertical="top" wrapText="1"/>
    </xf>
    <xf numFmtId="0" fontId="0" fillId="0" borderId="3" xfId="0" applyBorder="1" applyAlignment="1">
      <alignment horizontal="center"/>
    </xf>
    <xf numFmtId="165" fontId="0" fillId="0" borderId="0" xfId="0" applyNumberFormat="1" applyFill="1" applyBorder="1"/>
    <xf numFmtId="165" fontId="0" fillId="0" borderId="4" xfId="0" applyNumberFormat="1" applyBorder="1"/>
    <xf numFmtId="0" fontId="0" fillId="0" borderId="5" xfId="0" applyBorder="1" applyAlignment="1">
      <alignment horizontal="center"/>
    </xf>
    <xf numFmtId="165" fontId="0" fillId="0" borderId="22" xfId="0" applyNumberFormat="1" applyFill="1" applyBorder="1"/>
    <xf numFmtId="165" fontId="0" fillId="0" borderId="6" xfId="0" applyNumberFormat="1" applyBorder="1"/>
    <xf numFmtId="0" fontId="5" fillId="0" borderId="21" xfId="0" applyFont="1" applyFill="1" applyBorder="1"/>
    <xf numFmtId="0" fontId="0" fillId="2" borderId="18" xfId="0" applyFill="1" applyBorder="1"/>
    <xf numFmtId="0" fontId="2" fillId="2" borderId="19" xfId="0" applyFont="1" applyFill="1" applyBorder="1"/>
    <xf numFmtId="0" fontId="6" fillId="0" borderId="16" xfId="0" applyFont="1" applyFill="1" applyBorder="1" applyAlignment="1">
      <alignment vertical="top" wrapText="1"/>
    </xf>
    <xf numFmtId="0" fontId="0" fillId="0" borderId="12" xfId="0" applyFill="1" applyBorder="1"/>
    <xf numFmtId="0" fontId="2" fillId="0" borderId="15" xfId="0" applyFont="1" applyFill="1" applyBorder="1"/>
    <xf numFmtId="165" fontId="0" fillId="0" borderId="10" xfId="0" applyNumberFormat="1" applyBorder="1"/>
    <xf numFmtId="165" fontId="0" fillId="0" borderId="18" xfId="0" applyNumberFormat="1" applyBorder="1"/>
    <xf numFmtId="165" fontId="0" fillId="0" borderId="12" xfId="0" applyNumberFormat="1" applyBorder="1"/>
    <xf numFmtId="165" fontId="0" fillId="0" borderId="17" xfId="0" applyNumberFormat="1" applyBorder="1"/>
    <xf numFmtId="165" fontId="0" fillId="0" borderId="19" xfId="0" applyNumberFormat="1" applyBorder="1"/>
    <xf numFmtId="165" fontId="0" fillId="0" borderId="15" xfId="0" applyNumberFormat="1" applyBorder="1"/>
    <xf numFmtId="165" fontId="0" fillId="2" borderId="12" xfId="0" applyNumberFormat="1" applyFill="1" applyBorder="1"/>
    <xf numFmtId="165" fontId="2" fillId="0" borderId="15" xfId="0" applyNumberFormat="1" applyFont="1" applyBorder="1"/>
    <xf numFmtId="165" fontId="2" fillId="0" borderId="19" xfId="0" applyNumberFormat="1" applyFont="1" applyBorder="1"/>
    <xf numFmtId="165" fontId="0" fillId="0" borderId="9" xfId="0" applyNumberFormat="1" applyBorder="1"/>
    <xf numFmtId="165" fontId="0" fillId="2" borderId="17" xfId="0" applyNumberFormat="1" applyFill="1" applyBorder="1"/>
    <xf numFmtId="165" fontId="0" fillId="2" borderId="9" xfId="0" applyNumberFormat="1" applyFill="1" applyBorder="1"/>
    <xf numFmtId="165" fontId="0" fillId="2" borderId="10" xfId="0" applyNumberFormat="1" applyFill="1" applyBorder="1"/>
    <xf numFmtId="165" fontId="0" fillId="2" borderId="0" xfId="0" applyNumberFormat="1" applyFill="1" applyBorder="1"/>
    <xf numFmtId="165" fontId="0" fillId="2" borderId="14" xfId="0" applyNumberFormat="1" applyFill="1" applyBorder="1"/>
    <xf numFmtId="165" fontId="0" fillId="2" borderId="15" xfId="0" applyNumberFormat="1" applyFill="1" applyBorder="1"/>
    <xf numFmtId="165" fontId="2" fillId="2" borderId="0" xfId="0" applyNumberFormat="1" applyFont="1" applyFill="1" applyBorder="1"/>
    <xf numFmtId="165" fontId="2" fillId="2" borderId="20" xfId="0" applyNumberFormat="1" applyFont="1" applyFill="1" applyBorder="1"/>
    <xf numFmtId="0" fontId="0" fillId="0" borderId="23" xfId="0" applyBorder="1" applyAlignment="1">
      <alignment horizontal="center" vertical="top" wrapText="1"/>
    </xf>
    <xf numFmtId="0" fontId="0" fillId="0" borderId="24" xfId="0" applyBorder="1" applyAlignment="1">
      <alignment horizontal="center" vertical="top" wrapText="1"/>
    </xf>
    <xf numFmtId="14" fontId="0" fillId="0" borderId="0" xfId="0" applyNumberFormat="1" applyFill="1"/>
    <xf numFmtId="0" fontId="4" fillId="0" borderId="0" xfId="0" applyFont="1" applyBorder="1"/>
    <xf numFmtId="0" fontId="4" fillId="0" borderId="9" xfId="0" applyFont="1" applyBorder="1"/>
    <xf numFmtId="0" fontId="0" fillId="0" borderId="0"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3"/>
  <sheetViews>
    <sheetView topLeftCell="A4" workbookViewId="0">
      <selection activeCell="B11" sqref="B11"/>
    </sheetView>
  </sheetViews>
  <sheetFormatPr baseColWidth="10" defaultRowHeight="15" x14ac:dyDescent="0.25"/>
  <cols>
    <col min="1" max="1" width="3.7109375" style="58" customWidth="1"/>
  </cols>
  <sheetData>
    <row r="1" spans="1:10" ht="21" x14ac:dyDescent="0.35">
      <c r="A1" s="101" t="s">
        <v>115</v>
      </c>
      <c r="B1" s="102"/>
      <c r="C1" s="102"/>
      <c r="D1" s="102"/>
      <c r="E1" s="102"/>
      <c r="F1" s="102"/>
      <c r="G1" s="102"/>
      <c r="H1" s="102"/>
      <c r="I1" s="102"/>
      <c r="J1" s="102"/>
    </row>
    <row r="3" spans="1:10" ht="15.75" x14ac:dyDescent="0.25">
      <c r="A3" s="79" t="s">
        <v>134</v>
      </c>
    </row>
    <row r="4" spans="1:10" x14ac:dyDescent="0.25">
      <c r="A4" s="58">
        <v>1</v>
      </c>
      <c r="B4" t="s">
        <v>116</v>
      </c>
      <c r="J4" s="57"/>
    </row>
    <row r="5" spans="1:10" ht="46.5" customHeight="1" x14ac:dyDescent="0.25">
      <c r="B5" s="99" t="s">
        <v>145</v>
      </c>
      <c r="C5" s="99"/>
      <c r="D5" s="99"/>
      <c r="E5" s="99"/>
      <c r="F5" s="99"/>
      <c r="G5" s="99"/>
      <c r="H5" s="99"/>
      <c r="I5" s="99"/>
      <c r="J5" s="99"/>
    </row>
    <row r="6" spans="1:10" ht="15.75" x14ac:dyDescent="0.25">
      <c r="A6" s="79" t="s">
        <v>135</v>
      </c>
    </row>
    <row r="7" spans="1:10" x14ac:dyDescent="0.25">
      <c r="A7" s="58">
        <v>2</v>
      </c>
      <c r="B7" t="s">
        <v>144</v>
      </c>
      <c r="D7" s="61"/>
      <c r="E7" t="s">
        <v>133</v>
      </c>
      <c r="J7" s="57"/>
    </row>
    <row r="8" spans="1:10" ht="32.25" customHeight="1" x14ac:dyDescent="0.25">
      <c r="B8" s="100" t="s">
        <v>146</v>
      </c>
      <c r="C8" s="100"/>
      <c r="D8" s="100"/>
      <c r="E8" s="100"/>
      <c r="F8" s="100"/>
      <c r="G8" s="100"/>
      <c r="H8" s="100"/>
      <c r="I8" s="100"/>
      <c r="J8" s="100"/>
    </row>
    <row r="9" spans="1:10" ht="15.75" x14ac:dyDescent="0.25">
      <c r="A9" s="79" t="s">
        <v>102</v>
      </c>
    </row>
    <row r="10" spans="1:10" x14ac:dyDescent="0.25">
      <c r="A10" s="58">
        <v>3</v>
      </c>
      <c r="B10" t="s">
        <v>156</v>
      </c>
    </row>
    <row r="12" spans="1:10" ht="15.75" x14ac:dyDescent="0.25">
      <c r="A12" s="79" t="s">
        <v>43</v>
      </c>
    </row>
    <row r="15" spans="1:10" ht="15.75" x14ac:dyDescent="0.25">
      <c r="A15" s="79" t="s">
        <v>45</v>
      </c>
    </row>
    <row r="19" spans="1:9" ht="15.75" x14ac:dyDescent="0.25">
      <c r="A19" s="79" t="s">
        <v>66</v>
      </c>
    </row>
    <row r="23" spans="1:9" ht="15.75" x14ac:dyDescent="0.25">
      <c r="A23" s="79" t="s">
        <v>82</v>
      </c>
      <c r="I23" t="s">
        <v>143</v>
      </c>
    </row>
    <row r="26" spans="1:9" ht="15.75" x14ac:dyDescent="0.25">
      <c r="A26" s="79" t="s">
        <v>137</v>
      </c>
    </row>
    <row r="28" spans="1:9" ht="15.75" x14ac:dyDescent="0.25">
      <c r="A28" s="79" t="s">
        <v>136</v>
      </c>
    </row>
    <row r="30" spans="1:9" ht="15.75" x14ac:dyDescent="0.25">
      <c r="A30" s="79" t="s">
        <v>138</v>
      </c>
    </row>
    <row r="31" spans="1:9" ht="21" x14ac:dyDescent="0.35">
      <c r="A31" s="80" t="s">
        <v>139</v>
      </c>
    </row>
    <row r="32" spans="1:9" ht="21" x14ac:dyDescent="0.35">
      <c r="A32" s="80" t="s">
        <v>140</v>
      </c>
    </row>
    <row r="33" spans="1:1" ht="21" x14ac:dyDescent="0.35">
      <c r="A33" s="80" t="s">
        <v>141</v>
      </c>
    </row>
  </sheetData>
  <mergeCells count="3">
    <mergeCell ref="B5:J5"/>
    <mergeCell ref="B8:J8"/>
    <mergeCell ref="A1:J1"/>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M65"/>
  <sheetViews>
    <sheetView topLeftCell="A43" workbookViewId="0">
      <selection activeCell="C52" sqref="C52"/>
    </sheetView>
  </sheetViews>
  <sheetFormatPr baseColWidth="10" defaultRowHeight="15" x14ac:dyDescent="0.25"/>
  <cols>
    <col min="1" max="1" width="37.42578125" customWidth="1"/>
    <col min="3" max="3" width="12.28515625" customWidth="1"/>
    <col min="8" max="8" width="12.28515625" customWidth="1"/>
  </cols>
  <sheetData>
    <row r="1" spans="1:9" ht="19.5" thickTop="1" x14ac:dyDescent="0.3">
      <c r="A1" t="s">
        <v>8</v>
      </c>
      <c r="B1" s="57">
        <v>2015</v>
      </c>
      <c r="H1" s="3" t="s">
        <v>36</v>
      </c>
      <c r="I1" s="4"/>
    </row>
    <row r="2" spans="1:9" ht="18.75" x14ac:dyDescent="0.3">
      <c r="H2" s="5" t="s">
        <v>37</v>
      </c>
      <c r="I2" s="6" t="s">
        <v>38</v>
      </c>
    </row>
    <row r="3" spans="1:9" ht="18.75" x14ac:dyDescent="0.3">
      <c r="A3" t="s">
        <v>13</v>
      </c>
      <c r="B3" s="57" t="s">
        <v>14</v>
      </c>
      <c r="H3" s="5" t="s">
        <v>39</v>
      </c>
      <c r="I3" s="6" t="s">
        <v>40</v>
      </c>
    </row>
    <row r="4" spans="1:9" ht="18.75" x14ac:dyDescent="0.3">
      <c r="A4" t="s">
        <v>15</v>
      </c>
      <c r="B4" s="65">
        <v>977</v>
      </c>
      <c r="H4" s="5" t="s">
        <v>47</v>
      </c>
      <c r="I4" s="6" t="s">
        <v>48</v>
      </c>
    </row>
    <row r="5" spans="1:9" ht="18.75" x14ac:dyDescent="0.3">
      <c r="A5" t="s">
        <v>31</v>
      </c>
      <c r="B5" s="57" t="s">
        <v>117</v>
      </c>
      <c r="H5" s="5" t="s">
        <v>49</v>
      </c>
      <c r="I5" s="6" t="s">
        <v>42</v>
      </c>
    </row>
    <row r="6" spans="1:9" ht="18.75" x14ac:dyDescent="0.3">
      <c r="A6" t="s">
        <v>16</v>
      </c>
      <c r="B6" s="64">
        <v>402.85</v>
      </c>
      <c r="H6" s="5" t="s">
        <v>43</v>
      </c>
      <c r="I6" s="6" t="s">
        <v>44</v>
      </c>
    </row>
    <row r="7" spans="1:9" ht="19.5" thickBot="1" x14ac:dyDescent="0.35">
      <c r="A7" t="s">
        <v>17</v>
      </c>
      <c r="B7" s="64">
        <v>11213.4</v>
      </c>
      <c r="H7" s="7" t="s">
        <v>45</v>
      </c>
      <c r="I7" s="8" t="s">
        <v>46</v>
      </c>
    </row>
    <row r="8" spans="1:9" ht="19.5" thickTop="1" x14ac:dyDescent="0.3">
      <c r="A8" t="s">
        <v>20</v>
      </c>
      <c r="B8" s="60">
        <v>24682</v>
      </c>
      <c r="H8" s="9"/>
      <c r="I8" s="59"/>
    </row>
    <row r="9" spans="1:9" ht="18.75" x14ac:dyDescent="0.3">
      <c r="A9" t="s">
        <v>23</v>
      </c>
      <c r="B9" s="57" t="s">
        <v>118</v>
      </c>
      <c r="H9" s="9"/>
      <c r="I9" s="59"/>
    </row>
    <row r="10" spans="1:9" ht="18.75" x14ac:dyDescent="0.3">
      <c r="A10" t="s">
        <v>24</v>
      </c>
      <c r="B10" s="57" t="s">
        <v>119</v>
      </c>
      <c r="H10" s="9"/>
      <c r="I10" s="59"/>
    </row>
    <row r="11" spans="1:9" ht="18.75" x14ac:dyDescent="0.3">
      <c r="A11" t="s">
        <v>25</v>
      </c>
      <c r="B11" s="57" t="s">
        <v>120</v>
      </c>
      <c r="H11" s="9"/>
      <c r="I11" s="59"/>
    </row>
    <row r="12" spans="1:9" ht="18.75" x14ac:dyDescent="0.3">
      <c r="A12" t="s">
        <v>32</v>
      </c>
      <c r="B12" s="57">
        <v>2231</v>
      </c>
      <c r="H12" s="9"/>
      <c r="I12" s="59"/>
    </row>
    <row r="13" spans="1:9" x14ac:dyDescent="0.25">
      <c r="A13" t="s">
        <v>33</v>
      </c>
      <c r="B13" s="57">
        <v>2231</v>
      </c>
    </row>
    <row r="14" spans="1:9" x14ac:dyDescent="0.25">
      <c r="A14" t="s">
        <v>18</v>
      </c>
      <c r="B14" s="57" t="s">
        <v>125</v>
      </c>
      <c r="E14" s="57" t="s">
        <v>126</v>
      </c>
    </row>
    <row r="15" spans="1:9" x14ac:dyDescent="0.25">
      <c r="A15" t="s">
        <v>22</v>
      </c>
      <c r="B15" s="57" t="s">
        <v>129</v>
      </c>
      <c r="E15" s="57"/>
    </row>
    <row r="16" spans="1:9" ht="19.5" thickBot="1" x14ac:dyDescent="0.35">
      <c r="A16" t="s">
        <v>21</v>
      </c>
      <c r="B16" s="57">
        <v>2014</v>
      </c>
      <c r="H16" s="9"/>
      <c r="I16" s="59"/>
    </row>
    <row r="17" spans="1:13" ht="19.5" thickTop="1" x14ac:dyDescent="0.3">
      <c r="A17" s="47" t="s">
        <v>124</v>
      </c>
      <c r="B17" s="55">
        <v>1</v>
      </c>
      <c r="C17" s="55">
        <f>B17+31</f>
        <v>32</v>
      </c>
      <c r="D17" s="55">
        <f t="shared" ref="D17:M17" si="0">C17+31</f>
        <v>63</v>
      </c>
      <c r="E17" s="55">
        <f t="shared" si="0"/>
        <v>94</v>
      </c>
      <c r="F17" s="55">
        <f t="shared" si="0"/>
        <v>125</v>
      </c>
      <c r="G17" s="55">
        <f t="shared" si="0"/>
        <v>156</v>
      </c>
      <c r="H17" s="55">
        <f t="shared" si="0"/>
        <v>187</v>
      </c>
      <c r="I17" s="55">
        <f t="shared" si="0"/>
        <v>218</v>
      </c>
      <c r="J17" s="55">
        <f t="shared" si="0"/>
        <v>249</v>
      </c>
      <c r="K17" s="55">
        <f t="shared" si="0"/>
        <v>280</v>
      </c>
      <c r="L17" s="55">
        <f t="shared" si="0"/>
        <v>311</v>
      </c>
      <c r="M17" s="56">
        <f t="shared" si="0"/>
        <v>342</v>
      </c>
    </row>
    <row r="18" spans="1:13" x14ac:dyDescent="0.25">
      <c r="A18" s="5" t="s">
        <v>19</v>
      </c>
      <c r="B18" s="62" t="s">
        <v>121</v>
      </c>
      <c r="C18" s="9" t="str">
        <f>B18</f>
        <v>veuve</v>
      </c>
      <c r="D18" s="9" t="str">
        <f t="shared" ref="D18:M18" si="1">C18</f>
        <v>veuve</v>
      </c>
      <c r="E18" s="9" t="str">
        <f t="shared" si="1"/>
        <v>veuve</v>
      </c>
      <c r="F18" s="9" t="str">
        <f t="shared" si="1"/>
        <v>veuve</v>
      </c>
      <c r="G18" s="9" t="str">
        <f t="shared" si="1"/>
        <v>veuve</v>
      </c>
      <c r="H18" s="9" t="str">
        <f t="shared" si="1"/>
        <v>veuve</v>
      </c>
      <c r="I18" s="9" t="str">
        <f t="shared" si="1"/>
        <v>veuve</v>
      </c>
      <c r="J18" s="9" t="str">
        <f t="shared" si="1"/>
        <v>veuve</v>
      </c>
      <c r="K18" s="9" t="str">
        <f t="shared" si="1"/>
        <v>veuve</v>
      </c>
      <c r="L18" s="9" t="str">
        <f t="shared" si="1"/>
        <v>veuve</v>
      </c>
      <c r="M18" s="50" t="str">
        <f t="shared" si="1"/>
        <v>veuve</v>
      </c>
    </row>
    <row r="19" spans="1:13" x14ac:dyDescent="0.25">
      <c r="A19" s="5" t="s">
        <v>6</v>
      </c>
      <c r="B19" s="62">
        <v>3</v>
      </c>
      <c r="C19" s="9">
        <f>B19</f>
        <v>3</v>
      </c>
      <c r="D19" s="9">
        <f t="shared" ref="D19:M19" si="2">C19</f>
        <v>3</v>
      </c>
      <c r="E19" s="9">
        <f t="shared" si="2"/>
        <v>3</v>
      </c>
      <c r="F19" s="9">
        <f t="shared" si="2"/>
        <v>3</v>
      </c>
      <c r="G19" s="9">
        <f t="shared" si="2"/>
        <v>3</v>
      </c>
      <c r="H19" s="9">
        <f t="shared" si="2"/>
        <v>3</v>
      </c>
      <c r="I19" s="9">
        <f t="shared" si="2"/>
        <v>3</v>
      </c>
      <c r="J19" s="9">
        <f t="shared" si="2"/>
        <v>3</v>
      </c>
      <c r="K19" s="9">
        <f t="shared" si="2"/>
        <v>3</v>
      </c>
      <c r="L19" s="9">
        <f t="shared" si="2"/>
        <v>3</v>
      </c>
      <c r="M19" s="50">
        <f t="shared" si="2"/>
        <v>3</v>
      </c>
    </row>
    <row r="20" spans="1:13" ht="15.75" thickBot="1" x14ac:dyDescent="0.3">
      <c r="A20" s="7" t="s">
        <v>7</v>
      </c>
      <c r="B20" s="63">
        <v>3</v>
      </c>
      <c r="C20" s="51">
        <f>B20</f>
        <v>3</v>
      </c>
      <c r="D20" s="51">
        <f t="shared" ref="D20:M20" si="3">C20</f>
        <v>3</v>
      </c>
      <c r="E20" s="51">
        <f t="shared" si="3"/>
        <v>3</v>
      </c>
      <c r="F20" s="51">
        <f t="shared" si="3"/>
        <v>3</v>
      </c>
      <c r="G20" s="51">
        <f t="shared" si="3"/>
        <v>3</v>
      </c>
      <c r="H20" s="51">
        <f t="shared" si="3"/>
        <v>3</v>
      </c>
      <c r="I20" s="51">
        <f t="shared" si="3"/>
        <v>3</v>
      </c>
      <c r="J20" s="51">
        <f t="shared" si="3"/>
        <v>3</v>
      </c>
      <c r="K20" s="51">
        <f t="shared" si="3"/>
        <v>3</v>
      </c>
      <c r="L20" s="51">
        <f t="shared" si="3"/>
        <v>3</v>
      </c>
      <c r="M20" s="52">
        <f t="shared" si="3"/>
        <v>3</v>
      </c>
    </row>
    <row r="21" spans="1:13" ht="20.25" thickTop="1" thickBot="1" x14ac:dyDescent="0.35">
      <c r="B21" s="61"/>
      <c r="H21" s="9"/>
      <c r="I21" s="59"/>
    </row>
    <row r="22" spans="1:13" ht="19.5" thickTop="1" x14ac:dyDescent="0.3">
      <c r="A22" s="3" t="s">
        <v>147</v>
      </c>
      <c r="B22" s="125" t="s">
        <v>148</v>
      </c>
      <c r="C22" s="4"/>
      <c r="H22" s="9"/>
      <c r="I22" s="59"/>
    </row>
    <row r="23" spans="1:13" ht="38.25" x14ac:dyDescent="0.3">
      <c r="A23" s="116" t="s">
        <v>149</v>
      </c>
      <c r="B23" s="117" t="s">
        <v>150</v>
      </c>
      <c r="C23" s="118" t="s">
        <v>151</v>
      </c>
      <c r="E23" s="9"/>
      <c r="F23" s="9"/>
      <c r="H23" s="9"/>
      <c r="I23" s="59"/>
    </row>
    <row r="24" spans="1:13" ht="18.75" x14ac:dyDescent="0.3">
      <c r="A24" s="119">
        <v>1</v>
      </c>
      <c r="B24" s="120">
        <v>977</v>
      </c>
      <c r="C24" s="121">
        <v>977</v>
      </c>
      <c r="E24" s="9"/>
      <c r="F24" s="9"/>
      <c r="H24" s="9"/>
      <c r="I24" s="59"/>
    </row>
    <row r="25" spans="1:13" ht="18.75" x14ac:dyDescent="0.3">
      <c r="A25" s="119">
        <v>2</v>
      </c>
      <c r="B25" s="120">
        <v>1495</v>
      </c>
      <c r="C25" s="121">
        <v>748</v>
      </c>
      <c r="H25" s="9"/>
      <c r="I25" s="59"/>
    </row>
    <row r="26" spans="1:13" ht="18.75" x14ac:dyDescent="0.3">
      <c r="A26" s="119">
        <v>3</v>
      </c>
      <c r="B26" s="120">
        <v>1818</v>
      </c>
      <c r="C26" s="121">
        <v>606</v>
      </c>
      <c r="H26" s="9"/>
      <c r="I26" s="59"/>
    </row>
    <row r="27" spans="1:13" ht="18.75" x14ac:dyDescent="0.3">
      <c r="A27" s="119">
        <v>4</v>
      </c>
      <c r="B27" s="120">
        <v>2090</v>
      </c>
      <c r="C27" s="121">
        <v>523</v>
      </c>
      <c r="H27" s="9"/>
      <c r="I27" s="59"/>
    </row>
    <row r="28" spans="1:13" ht="18.75" x14ac:dyDescent="0.3">
      <c r="A28" s="119">
        <v>5</v>
      </c>
      <c r="B28" s="120">
        <v>2364</v>
      </c>
      <c r="C28" s="121">
        <v>473</v>
      </c>
      <c r="H28" s="9"/>
      <c r="I28" s="59"/>
    </row>
    <row r="29" spans="1:13" ht="18.75" x14ac:dyDescent="0.3">
      <c r="A29" s="119">
        <v>6</v>
      </c>
      <c r="B29" s="120">
        <v>2638</v>
      </c>
      <c r="C29" s="121">
        <v>440</v>
      </c>
      <c r="H29" s="9"/>
      <c r="I29" s="59"/>
    </row>
    <row r="30" spans="1:13" ht="18.75" x14ac:dyDescent="0.3">
      <c r="A30" s="119">
        <v>7</v>
      </c>
      <c r="B30" s="120">
        <v>2912</v>
      </c>
      <c r="C30" s="121">
        <v>416</v>
      </c>
      <c r="H30" s="9"/>
      <c r="I30" s="59"/>
    </row>
    <row r="31" spans="1:13" ht="19.5" thickBot="1" x14ac:dyDescent="0.35">
      <c r="A31" s="122">
        <v>8</v>
      </c>
      <c r="B31" s="123">
        <v>274</v>
      </c>
      <c r="C31" s="124">
        <v>274</v>
      </c>
      <c r="H31" s="9"/>
      <c r="I31" s="59"/>
    </row>
    <row r="32" spans="1:13" ht="20.25" thickTop="1" thickBot="1" x14ac:dyDescent="0.35">
      <c r="B32" s="61"/>
      <c r="H32" s="9"/>
      <c r="I32" s="59"/>
    </row>
    <row r="33" spans="1:13" ht="19.5" thickTop="1" x14ac:dyDescent="0.3">
      <c r="A33" s="3" t="s">
        <v>152</v>
      </c>
      <c r="B33" s="125" t="s">
        <v>148</v>
      </c>
      <c r="C33" s="4"/>
      <c r="H33" s="9"/>
      <c r="I33" s="59"/>
    </row>
    <row r="34" spans="1:13" ht="25.5" x14ac:dyDescent="0.3">
      <c r="A34" s="116" t="s">
        <v>149</v>
      </c>
      <c r="B34" s="117" t="s">
        <v>153</v>
      </c>
      <c r="C34" s="118"/>
      <c r="H34" s="9"/>
      <c r="I34" s="59"/>
    </row>
    <row r="35" spans="1:13" ht="18.75" x14ac:dyDescent="0.3">
      <c r="A35" s="119">
        <v>1</v>
      </c>
      <c r="B35" s="120">
        <v>900</v>
      </c>
      <c r="C35" s="121"/>
      <c r="H35" s="9"/>
      <c r="I35" s="59"/>
    </row>
    <row r="36" spans="1:13" ht="18.75" x14ac:dyDescent="0.3">
      <c r="A36" s="119">
        <v>2</v>
      </c>
      <c r="B36" s="120">
        <v>1150</v>
      </c>
      <c r="C36" s="121"/>
      <c r="H36" s="9"/>
      <c r="I36" s="59"/>
    </row>
    <row r="37" spans="1:13" ht="18.75" x14ac:dyDescent="0.3">
      <c r="A37" s="119">
        <v>3</v>
      </c>
      <c r="B37" s="120">
        <v>1350</v>
      </c>
      <c r="C37" s="121"/>
      <c r="H37" s="9"/>
      <c r="I37" s="59"/>
    </row>
    <row r="38" spans="1:13" ht="18.75" x14ac:dyDescent="0.3">
      <c r="A38" s="119">
        <v>4</v>
      </c>
      <c r="B38" s="120">
        <v>1800</v>
      </c>
      <c r="C38" s="121"/>
      <c r="H38" s="9"/>
      <c r="I38" s="59"/>
    </row>
    <row r="39" spans="1:13" ht="18.75" x14ac:dyDescent="0.3">
      <c r="A39" s="119">
        <v>5</v>
      </c>
      <c r="B39" s="120">
        <v>1900</v>
      </c>
      <c r="C39" s="121"/>
      <c r="H39" s="9"/>
      <c r="I39" s="59"/>
    </row>
    <row r="40" spans="1:13" ht="18.75" x14ac:dyDescent="0.3">
      <c r="A40" s="119">
        <v>6</v>
      </c>
      <c r="B40" s="120">
        <v>2000</v>
      </c>
      <c r="C40" s="121"/>
      <c r="H40" s="9"/>
      <c r="I40" s="59"/>
    </row>
    <row r="41" spans="1:13" ht="18.75" x14ac:dyDescent="0.3">
      <c r="A41" s="119">
        <v>7</v>
      </c>
      <c r="B41" s="120">
        <v>3000</v>
      </c>
      <c r="C41" s="121"/>
      <c r="H41" s="9"/>
      <c r="I41" s="59"/>
    </row>
    <row r="42" spans="1:13" ht="19.5" thickBot="1" x14ac:dyDescent="0.35">
      <c r="A42" s="122">
        <v>8</v>
      </c>
      <c r="B42" s="123">
        <v>5000</v>
      </c>
      <c r="C42" s="124"/>
      <c r="H42" s="9"/>
      <c r="I42" s="59"/>
    </row>
    <row r="43" spans="1:13" ht="15.75" thickTop="1" x14ac:dyDescent="0.25"/>
    <row r="44" spans="1:13" ht="15.75" thickBot="1" x14ac:dyDescent="0.3"/>
    <row r="45" spans="1:13" ht="19.5" thickTop="1" x14ac:dyDescent="0.3">
      <c r="A45" s="47" t="s">
        <v>102</v>
      </c>
      <c r="B45" s="55">
        <v>1</v>
      </c>
      <c r="C45" s="55">
        <f>B45+31</f>
        <v>32</v>
      </c>
      <c r="D45" s="55">
        <f t="shared" ref="D45:M45" si="4">C45+31</f>
        <v>63</v>
      </c>
      <c r="E45" s="55">
        <f t="shared" si="4"/>
        <v>94</v>
      </c>
      <c r="F45" s="55">
        <f t="shared" si="4"/>
        <v>125</v>
      </c>
      <c r="G45" s="55">
        <f t="shared" si="4"/>
        <v>156</v>
      </c>
      <c r="H45" s="55">
        <f t="shared" si="4"/>
        <v>187</v>
      </c>
      <c r="I45" s="55">
        <f t="shared" si="4"/>
        <v>218</v>
      </c>
      <c r="J45" s="55">
        <f t="shared" si="4"/>
        <v>249</v>
      </c>
      <c r="K45" s="55">
        <f t="shared" si="4"/>
        <v>280</v>
      </c>
      <c r="L45" s="55">
        <f t="shared" si="4"/>
        <v>311</v>
      </c>
      <c r="M45" s="56">
        <f t="shared" si="4"/>
        <v>342</v>
      </c>
    </row>
    <row r="46" spans="1:13" x14ac:dyDescent="0.25">
      <c r="A46" s="5" t="s">
        <v>67</v>
      </c>
      <c r="B46" s="9">
        <v>1</v>
      </c>
      <c r="C46" s="9">
        <f>B46</f>
        <v>1</v>
      </c>
      <c r="D46" s="9">
        <f t="shared" ref="D46:M46" si="5">C46</f>
        <v>1</v>
      </c>
      <c r="E46" s="9">
        <f t="shared" si="5"/>
        <v>1</v>
      </c>
      <c r="F46" s="9">
        <v>1</v>
      </c>
      <c r="G46" s="9">
        <f t="shared" si="5"/>
        <v>1</v>
      </c>
      <c r="H46" s="9">
        <f t="shared" si="5"/>
        <v>1</v>
      </c>
      <c r="I46" s="9">
        <f t="shared" si="5"/>
        <v>1</v>
      </c>
      <c r="J46" s="9">
        <f t="shared" si="5"/>
        <v>1</v>
      </c>
      <c r="K46" s="9">
        <f t="shared" si="5"/>
        <v>1</v>
      </c>
      <c r="L46" s="9">
        <f t="shared" si="5"/>
        <v>1</v>
      </c>
      <c r="M46" s="50">
        <f t="shared" si="5"/>
        <v>1</v>
      </c>
    </row>
    <row r="47" spans="1:13" x14ac:dyDescent="0.25">
      <c r="A47" s="5" t="s">
        <v>68</v>
      </c>
      <c r="B47" s="9">
        <v>1</v>
      </c>
      <c r="C47" s="9">
        <f t="shared" ref="C47:E47" si="6">B47</f>
        <v>1</v>
      </c>
      <c r="D47" s="9">
        <f t="shared" si="6"/>
        <v>1</v>
      </c>
      <c r="E47" s="9">
        <f t="shared" si="6"/>
        <v>1</v>
      </c>
      <c r="F47" s="9">
        <v>1</v>
      </c>
      <c r="G47" s="9">
        <f t="shared" ref="G47:M47" si="7">F47</f>
        <v>1</v>
      </c>
      <c r="H47" s="9">
        <f t="shared" si="7"/>
        <v>1</v>
      </c>
      <c r="I47" s="9">
        <f t="shared" si="7"/>
        <v>1</v>
      </c>
      <c r="J47" s="9">
        <f t="shared" si="7"/>
        <v>1</v>
      </c>
      <c r="K47" s="9">
        <f t="shared" si="7"/>
        <v>1</v>
      </c>
      <c r="L47" s="9">
        <f t="shared" si="7"/>
        <v>1</v>
      </c>
      <c r="M47" s="50">
        <f t="shared" si="7"/>
        <v>1</v>
      </c>
    </row>
    <row r="48" spans="1:13" x14ac:dyDescent="0.25">
      <c r="A48" s="5" t="s">
        <v>113</v>
      </c>
      <c r="B48" s="9">
        <v>1</v>
      </c>
      <c r="C48" s="9">
        <f t="shared" ref="C48:E48" si="8">B48</f>
        <v>1</v>
      </c>
      <c r="D48" s="9">
        <f t="shared" si="8"/>
        <v>1</v>
      </c>
      <c r="E48" s="9">
        <f t="shared" si="8"/>
        <v>1</v>
      </c>
      <c r="F48" s="9">
        <v>1</v>
      </c>
      <c r="G48" s="9">
        <f t="shared" ref="G48:M48" si="9">F48</f>
        <v>1</v>
      </c>
      <c r="H48" s="9">
        <f t="shared" si="9"/>
        <v>1</v>
      </c>
      <c r="I48" s="9">
        <f t="shared" si="9"/>
        <v>1</v>
      </c>
      <c r="J48" s="9">
        <f t="shared" si="9"/>
        <v>1</v>
      </c>
      <c r="K48" s="9">
        <f t="shared" si="9"/>
        <v>1</v>
      </c>
      <c r="L48" s="9">
        <f t="shared" si="9"/>
        <v>1</v>
      </c>
      <c r="M48" s="50">
        <f t="shared" si="9"/>
        <v>1</v>
      </c>
    </row>
    <row r="49" spans="1:13" x14ac:dyDescent="0.25">
      <c r="A49" s="5" t="s">
        <v>69</v>
      </c>
      <c r="B49" s="9">
        <v>1</v>
      </c>
      <c r="C49" s="9">
        <f t="shared" ref="C49:E49" si="10">B49</f>
        <v>1</v>
      </c>
      <c r="D49" s="9">
        <f t="shared" si="10"/>
        <v>1</v>
      </c>
      <c r="E49" s="9">
        <f t="shared" si="10"/>
        <v>1</v>
      </c>
      <c r="F49" s="9">
        <v>1</v>
      </c>
      <c r="G49" s="9">
        <f t="shared" ref="G49:M49" si="11">F49</f>
        <v>1</v>
      </c>
      <c r="H49" s="9">
        <f t="shared" si="11"/>
        <v>1</v>
      </c>
      <c r="I49" s="9">
        <f t="shared" si="11"/>
        <v>1</v>
      </c>
      <c r="J49" s="9">
        <f t="shared" si="11"/>
        <v>1</v>
      </c>
      <c r="K49" s="9">
        <f t="shared" si="11"/>
        <v>1</v>
      </c>
      <c r="L49" s="9">
        <f t="shared" si="11"/>
        <v>1</v>
      </c>
      <c r="M49" s="50">
        <f t="shared" si="11"/>
        <v>1</v>
      </c>
    </row>
    <row r="50" spans="1:13" x14ac:dyDescent="0.25">
      <c r="A50" s="5" t="s">
        <v>70</v>
      </c>
      <c r="B50" s="9">
        <v>1</v>
      </c>
      <c r="C50" s="9">
        <f t="shared" ref="C50:E50" si="12">B50</f>
        <v>1</v>
      </c>
      <c r="D50" s="9">
        <f t="shared" si="12"/>
        <v>1</v>
      </c>
      <c r="E50" s="9">
        <f t="shared" si="12"/>
        <v>1</v>
      </c>
      <c r="F50" s="9">
        <v>1</v>
      </c>
      <c r="G50" s="9">
        <f t="shared" ref="G50:M50" si="13">F50</f>
        <v>1</v>
      </c>
      <c r="H50" s="9">
        <f t="shared" si="13"/>
        <v>1</v>
      </c>
      <c r="I50" s="9">
        <f t="shared" si="13"/>
        <v>1</v>
      </c>
      <c r="J50" s="9">
        <f t="shared" si="13"/>
        <v>1</v>
      </c>
      <c r="K50" s="9">
        <f t="shared" si="13"/>
        <v>1</v>
      </c>
      <c r="L50" s="9">
        <f t="shared" si="13"/>
        <v>1</v>
      </c>
      <c r="M50" s="50">
        <f t="shared" si="13"/>
        <v>1</v>
      </c>
    </row>
    <row r="51" spans="1:13" x14ac:dyDescent="0.25">
      <c r="A51" s="5" t="s">
        <v>71</v>
      </c>
      <c r="B51" s="9">
        <v>1</v>
      </c>
      <c r="C51" s="9">
        <f t="shared" ref="C51:E51" si="14">B51</f>
        <v>1</v>
      </c>
      <c r="D51" s="9">
        <f t="shared" si="14"/>
        <v>1</v>
      </c>
      <c r="E51" s="9">
        <f t="shared" si="14"/>
        <v>1</v>
      </c>
      <c r="F51" s="9">
        <v>1</v>
      </c>
      <c r="G51" s="9">
        <f t="shared" ref="G51:M51" si="15">F51</f>
        <v>1</v>
      </c>
      <c r="H51" s="9">
        <f t="shared" si="15"/>
        <v>1</v>
      </c>
      <c r="I51" s="9">
        <f t="shared" si="15"/>
        <v>1</v>
      </c>
      <c r="J51" s="9">
        <f t="shared" si="15"/>
        <v>1</v>
      </c>
      <c r="K51" s="9">
        <f t="shared" si="15"/>
        <v>1</v>
      </c>
      <c r="L51" s="9">
        <f t="shared" si="15"/>
        <v>1</v>
      </c>
      <c r="M51" s="50">
        <f t="shared" si="15"/>
        <v>1</v>
      </c>
    </row>
    <row r="52" spans="1:13" x14ac:dyDescent="0.25">
      <c r="A52" s="5" t="s">
        <v>122</v>
      </c>
      <c r="B52" s="9"/>
      <c r="C52" s="9"/>
      <c r="D52" s="9"/>
      <c r="E52" s="9"/>
      <c r="F52" s="9"/>
      <c r="G52" s="9"/>
      <c r="H52" s="9"/>
      <c r="I52" s="9"/>
      <c r="J52" s="9"/>
      <c r="K52" s="9"/>
      <c r="L52" s="9"/>
      <c r="M52" s="50"/>
    </row>
    <row r="53" spans="1:13" x14ac:dyDescent="0.25">
      <c r="A53" s="5" t="s">
        <v>123</v>
      </c>
      <c r="B53" s="9"/>
      <c r="C53" s="9"/>
      <c r="D53" s="9"/>
      <c r="E53" s="9"/>
      <c r="F53" s="9"/>
      <c r="G53" s="9"/>
      <c r="H53" s="9"/>
      <c r="I53" s="9"/>
      <c r="J53" s="9"/>
      <c r="K53" s="9"/>
      <c r="L53" s="9"/>
      <c r="M53" s="50"/>
    </row>
    <row r="54" spans="1:13" x14ac:dyDescent="0.25">
      <c r="A54" s="5" t="s">
        <v>72</v>
      </c>
      <c r="B54" s="9">
        <v>1</v>
      </c>
      <c r="C54" s="9">
        <f t="shared" ref="C54:E54" si="16">B54</f>
        <v>1</v>
      </c>
      <c r="D54" s="9">
        <f t="shared" si="16"/>
        <v>1</v>
      </c>
      <c r="E54" s="9">
        <f t="shared" si="16"/>
        <v>1</v>
      </c>
      <c r="F54" s="9">
        <v>1</v>
      </c>
      <c r="G54" s="9">
        <f t="shared" ref="G54:M54" si="17">F54</f>
        <v>1</v>
      </c>
      <c r="H54" s="9">
        <f t="shared" si="17"/>
        <v>1</v>
      </c>
      <c r="I54" s="9">
        <f t="shared" si="17"/>
        <v>1</v>
      </c>
      <c r="J54" s="9">
        <f t="shared" si="17"/>
        <v>1</v>
      </c>
      <c r="K54" s="9">
        <f t="shared" si="17"/>
        <v>1</v>
      </c>
      <c r="L54" s="9">
        <f t="shared" si="17"/>
        <v>1</v>
      </c>
      <c r="M54" s="50">
        <f t="shared" si="17"/>
        <v>1</v>
      </c>
    </row>
    <row r="55" spans="1:13" x14ac:dyDescent="0.25">
      <c r="A55" s="5" t="s">
        <v>111</v>
      </c>
      <c r="B55" s="9"/>
      <c r="C55" s="9"/>
      <c r="D55" s="9"/>
      <c r="E55" s="9"/>
      <c r="F55" s="9"/>
      <c r="G55" s="9"/>
      <c r="H55" s="9"/>
      <c r="I55" s="9"/>
      <c r="J55" s="9"/>
      <c r="K55" s="9"/>
      <c r="L55" s="9"/>
      <c r="M55" s="50"/>
    </row>
    <row r="56" spans="1:13" x14ac:dyDescent="0.25">
      <c r="A56" s="5" t="s">
        <v>112</v>
      </c>
      <c r="B56" s="9"/>
      <c r="C56" s="9"/>
      <c r="D56" s="9"/>
      <c r="E56" s="9"/>
      <c r="F56" s="9"/>
      <c r="G56" s="9"/>
      <c r="H56" s="9"/>
      <c r="I56" s="9"/>
      <c r="J56" s="9"/>
      <c r="K56" s="9"/>
      <c r="L56" s="9"/>
      <c r="M56" s="50"/>
    </row>
    <row r="57" spans="1:13" x14ac:dyDescent="0.25">
      <c r="A57" s="5" t="s">
        <v>103</v>
      </c>
      <c r="B57" s="9"/>
      <c r="C57" s="9"/>
      <c r="D57" s="9"/>
      <c r="E57" s="9"/>
      <c r="F57" s="9"/>
      <c r="G57" s="9"/>
      <c r="H57" s="9"/>
      <c r="I57" s="9"/>
      <c r="J57" s="9"/>
      <c r="K57" s="9"/>
      <c r="L57" s="9"/>
      <c r="M57" s="50"/>
    </row>
    <row r="58" spans="1:13" x14ac:dyDescent="0.25">
      <c r="A58" s="5"/>
      <c r="B58" s="9"/>
      <c r="C58" s="9"/>
      <c r="D58" s="9"/>
      <c r="E58" s="9"/>
      <c r="F58" s="9"/>
      <c r="G58" s="9"/>
      <c r="H58" s="9"/>
      <c r="I58" s="9"/>
      <c r="J58" s="9"/>
      <c r="K58" s="9"/>
      <c r="L58" s="9"/>
      <c r="M58" s="50"/>
    </row>
    <row r="59" spans="1:13" ht="15.75" thickBot="1" x14ac:dyDescent="0.3">
      <c r="A59" s="7" t="s">
        <v>114</v>
      </c>
      <c r="B59" s="51"/>
      <c r="C59" s="51"/>
      <c r="D59" s="51"/>
      <c r="E59" s="51"/>
      <c r="F59" s="51"/>
      <c r="G59" s="51"/>
      <c r="H59" s="51"/>
      <c r="I59" s="51"/>
      <c r="J59" s="51"/>
      <c r="K59" s="51"/>
      <c r="L59" s="51"/>
      <c r="M59" s="52"/>
    </row>
    <row r="60" spans="1:13" ht="15.75" thickTop="1" x14ac:dyDescent="0.25"/>
    <row r="61" spans="1:13" x14ac:dyDescent="0.25">
      <c r="A61" t="s">
        <v>66</v>
      </c>
    </row>
    <row r="65" spans="1:13" s="20" customFormat="1" x14ac:dyDescent="0.25">
      <c r="A65"/>
      <c r="B65"/>
      <c r="C65"/>
      <c r="D65"/>
      <c r="E65"/>
      <c r="F65"/>
      <c r="G65"/>
      <c r="H65"/>
      <c r="I65"/>
      <c r="J65"/>
      <c r="K65"/>
      <c r="L65"/>
      <c r="M65"/>
    </row>
  </sheetData>
  <dataValidations count="1">
    <dataValidation allowBlank="1" showInputMessage="1" showErrorMessage="1" promptTitle="renevus" sqref="A73:A78 A46:A54"/>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abSelected="1" workbookViewId="0">
      <selection activeCell="C5" sqref="C5"/>
    </sheetView>
  </sheetViews>
  <sheetFormatPr baseColWidth="10" defaultRowHeight="15" x14ac:dyDescent="0.25"/>
  <cols>
    <col min="2" max="2" width="27" customWidth="1"/>
  </cols>
  <sheetData>
    <row r="1" spans="1:6" ht="15.75" thickBot="1" x14ac:dyDescent="0.3"/>
    <row r="2" spans="1:6" ht="20.25" thickTop="1" thickBot="1" x14ac:dyDescent="0.3">
      <c r="B2" s="47" t="s">
        <v>110</v>
      </c>
      <c r="C2" s="49"/>
      <c r="D2" s="103" t="s">
        <v>83</v>
      </c>
      <c r="E2" s="149"/>
      <c r="F2" s="150"/>
    </row>
    <row r="3" spans="1:6" ht="30.75" thickTop="1" x14ac:dyDescent="0.25">
      <c r="B3" s="72"/>
      <c r="C3" s="73" t="s">
        <v>107</v>
      </c>
      <c r="D3" s="74" t="s">
        <v>108</v>
      </c>
      <c r="E3" s="48" t="s">
        <v>131</v>
      </c>
      <c r="F3" s="49" t="s">
        <v>109</v>
      </c>
    </row>
    <row r="4" spans="1:6" x14ac:dyDescent="0.25">
      <c r="A4" t="s">
        <v>83</v>
      </c>
      <c r="B4" s="53" t="s">
        <v>52</v>
      </c>
      <c r="C4" s="66" t="s">
        <v>130</v>
      </c>
      <c r="D4" s="75">
        <v>352.8</v>
      </c>
      <c r="E4" s="68" t="s">
        <v>132</v>
      </c>
      <c r="F4" s="69">
        <v>0</v>
      </c>
    </row>
    <row r="5" spans="1:6" ht="15.75" thickBot="1" x14ac:dyDescent="0.3">
      <c r="A5" t="s">
        <v>83</v>
      </c>
      <c r="B5" s="54" t="s">
        <v>53</v>
      </c>
      <c r="C5" s="67" t="s">
        <v>130</v>
      </c>
      <c r="D5" s="76">
        <v>12.4</v>
      </c>
      <c r="E5" s="70" t="s">
        <v>132</v>
      </c>
      <c r="F5" s="71">
        <v>0</v>
      </c>
    </row>
    <row r="6" spans="1:6" ht="16.5" thickTop="1" thickBot="1" x14ac:dyDescent="0.3">
      <c r="B6" s="77"/>
      <c r="D6" s="103" t="s">
        <v>84</v>
      </c>
      <c r="E6" s="149"/>
      <c r="F6" s="150"/>
    </row>
    <row r="7" spans="1:6" ht="30.75" thickTop="1" x14ac:dyDescent="0.25">
      <c r="B7" s="72"/>
      <c r="C7" s="73" t="s">
        <v>107</v>
      </c>
      <c r="D7" s="74" t="s">
        <v>108</v>
      </c>
      <c r="E7" s="48" t="s">
        <v>131</v>
      </c>
      <c r="F7" s="49" t="s">
        <v>109</v>
      </c>
    </row>
    <row r="8" spans="1:6" x14ac:dyDescent="0.25">
      <c r="A8" t="str">
        <f t="shared" ref="A8" si="0">D6</f>
        <v>Février</v>
      </c>
      <c r="B8" s="53" t="s">
        <v>105</v>
      </c>
      <c r="C8" s="83" t="str">
        <f t="shared" ref="C8:F9" si="1">C4</f>
        <v>CSS</v>
      </c>
      <c r="D8" s="84">
        <f t="shared" si="1"/>
        <v>352.8</v>
      </c>
      <c r="E8" s="85" t="str">
        <f t="shared" si="1"/>
        <v>oui</v>
      </c>
      <c r="F8" s="86">
        <f t="shared" si="1"/>
        <v>0</v>
      </c>
    </row>
    <row r="9" spans="1:6" ht="15.75" thickBot="1" x14ac:dyDescent="0.3">
      <c r="A9" t="str">
        <f t="shared" ref="A9" si="2">D6</f>
        <v>Février</v>
      </c>
      <c r="B9" s="54" t="s">
        <v>106</v>
      </c>
      <c r="C9" s="87" t="str">
        <f t="shared" si="1"/>
        <v>CSS</v>
      </c>
      <c r="D9" s="88">
        <f t="shared" si="1"/>
        <v>12.4</v>
      </c>
      <c r="E9" s="89" t="str">
        <f t="shared" si="1"/>
        <v>oui</v>
      </c>
      <c r="F9" s="90">
        <f t="shared" si="1"/>
        <v>0</v>
      </c>
    </row>
    <row r="10" spans="1:6" ht="16.5" thickTop="1" thickBot="1" x14ac:dyDescent="0.3">
      <c r="B10" s="77"/>
      <c r="C10" s="61"/>
      <c r="D10" s="103" t="s">
        <v>85</v>
      </c>
      <c r="E10" s="149"/>
      <c r="F10" s="150"/>
    </row>
    <row r="11" spans="1:6" ht="30.75" thickTop="1" x14ac:dyDescent="0.25">
      <c r="B11" s="72"/>
      <c r="C11" s="91" t="s">
        <v>107</v>
      </c>
      <c r="D11" s="92" t="s">
        <v>108</v>
      </c>
      <c r="E11" s="93" t="s">
        <v>131</v>
      </c>
      <c r="F11" s="94" t="s">
        <v>109</v>
      </c>
    </row>
    <row r="12" spans="1:6" x14ac:dyDescent="0.25">
      <c r="A12" t="str">
        <f t="shared" ref="A12" si="3">D10</f>
        <v>Mars</v>
      </c>
      <c r="B12" s="53" t="s">
        <v>105</v>
      </c>
      <c r="C12" s="83" t="str">
        <f t="shared" ref="C12:F13" si="4">C8</f>
        <v>CSS</v>
      </c>
      <c r="D12" s="84">
        <f t="shared" si="4"/>
        <v>352.8</v>
      </c>
      <c r="E12" s="85" t="str">
        <f t="shared" si="4"/>
        <v>oui</v>
      </c>
      <c r="F12" s="86">
        <f t="shared" si="4"/>
        <v>0</v>
      </c>
    </row>
    <row r="13" spans="1:6" ht="15.75" thickBot="1" x14ac:dyDescent="0.3">
      <c r="A13" t="str">
        <f t="shared" ref="A13" si="5">D10</f>
        <v>Mars</v>
      </c>
      <c r="B13" s="54" t="s">
        <v>106</v>
      </c>
      <c r="C13" s="87" t="str">
        <f t="shared" si="4"/>
        <v>CSS</v>
      </c>
      <c r="D13" s="88">
        <f t="shared" si="4"/>
        <v>12.4</v>
      </c>
      <c r="E13" s="89" t="str">
        <f t="shared" si="4"/>
        <v>oui</v>
      </c>
      <c r="F13" s="90">
        <f t="shared" si="4"/>
        <v>0</v>
      </c>
    </row>
    <row r="14" spans="1:6" ht="16.5" customHeight="1" thickTop="1" thickBot="1" x14ac:dyDescent="0.3">
      <c r="B14" s="77"/>
      <c r="C14" s="61"/>
      <c r="D14" s="103" t="s">
        <v>86</v>
      </c>
      <c r="E14" s="149"/>
      <c r="F14" s="150"/>
    </row>
    <row r="15" spans="1:6" ht="30.75" thickTop="1" x14ac:dyDescent="0.25">
      <c r="B15" s="72"/>
      <c r="C15" s="91" t="s">
        <v>107</v>
      </c>
      <c r="D15" s="92" t="s">
        <v>108</v>
      </c>
      <c r="E15" s="93" t="s">
        <v>131</v>
      </c>
      <c r="F15" s="94" t="s">
        <v>109</v>
      </c>
    </row>
    <row r="16" spans="1:6" x14ac:dyDescent="0.25">
      <c r="A16" t="str">
        <f t="shared" ref="A16" si="6">D14</f>
        <v>Avril</v>
      </c>
      <c r="B16" s="53" t="s">
        <v>105</v>
      </c>
      <c r="C16" s="83" t="str">
        <f t="shared" ref="C16:F17" si="7">C12</f>
        <v>CSS</v>
      </c>
      <c r="D16" s="84">
        <f t="shared" si="7"/>
        <v>352.8</v>
      </c>
      <c r="E16" s="85" t="str">
        <f t="shared" si="7"/>
        <v>oui</v>
      </c>
      <c r="F16" s="86">
        <f t="shared" si="7"/>
        <v>0</v>
      </c>
    </row>
    <row r="17" spans="1:6" ht="15.75" thickBot="1" x14ac:dyDescent="0.3">
      <c r="A17" t="str">
        <f t="shared" ref="A17" si="8">D14</f>
        <v>Avril</v>
      </c>
      <c r="B17" s="54" t="s">
        <v>106</v>
      </c>
      <c r="C17" s="87" t="str">
        <f t="shared" si="7"/>
        <v>CSS</v>
      </c>
      <c r="D17" s="88">
        <f t="shared" si="7"/>
        <v>12.4</v>
      </c>
      <c r="E17" s="89" t="str">
        <f t="shared" si="7"/>
        <v>oui</v>
      </c>
      <c r="F17" s="90">
        <f t="shared" si="7"/>
        <v>0</v>
      </c>
    </row>
    <row r="18" spans="1:6" ht="16.5" thickTop="1" thickBot="1" x14ac:dyDescent="0.3">
      <c r="B18" s="77"/>
      <c r="C18" s="61"/>
      <c r="D18" s="103" t="s">
        <v>87</v>
      </c>
      <c r="E18" s="149"/>
      <c r="F18" s="150"/>
    </row>
    <row r="19" spans="1:6" ht="30.75" thickTop="1" x14ac:dyDescent="0.25">
      <c r="B19" s="72"/>
      <c r="C19" s="91" t="s">
        <v>107</v>
      </c>
      <c r="D19" s="92" t="s">
        <v>108</v>
      </c>
      <c r="E19" s="93" t="s">
        <v>131</v>
      </c>
      <c r="F19" s="94" t="s">
        <v>109</v>
      </c>
    </row>
    <row r="20" spans="1:6" x14ac:dyDescent="0.25">
      <c r="A20" t="str">
        <f t="shared" ref="A20" si="9">D18</f>
        <v>Mai</v>
      </c>
      <c r="B20" s="53" t="s">
        <v>105</v>
      </c>
      <c r="C20" s="83" t="str">
        <f t="shared" ref="C20:F21" si="10">C16</f>
        <v>CSS</v>
      </c>
      <c r="D20" s="84">
        <f t="shared" si="10"/>
        <v>352.8</v>
      </c>
      <c r="E20" s="85" t="str">
        <f t="shared" si="10"/>
        <v>oui</v>
      </c>
      <c r="F20" s="86">
        <f t="shared" si="10"/>
        <v>0</v>
      </c>
    </row>
    <row r="21" spans="1:6" ht="15.75" thickBot="1" x14ac:dyDescent="0.3">
      <c r="A21" t="str">
        <f t="shared" ref="A21" si="11">D18</f>
        <v>Mai</v>
      </c>
      <c r="B21" s="54" t="s">
        <v>106</v>
      </c>
      <c r="C21" s="87" t="str">
        <f t="shared" si="10"/>
        <v>CSS</v>
      </c>
      <c r="D21" s="88">
        <f t="shared" si="10"/>
        <v>12.4</v>
      </c>
      <c r="E21" s="89" t="str">
        <f t="shared" si="10"/>
        <v>oui</v>
      </c>
      <c r="F21" s="90">
        <f t="shared" si="10"/>
        <v>0</v>
      </c>
    </row>
    <row r="22" spans="1:6" ht="16.5" thickTop="1" thickBot="1" x14ac:dyDescent="0.3">
      <c r="B22" s="77"/>
      <c r="C22" s="61"/>
      <c r="D22" s="103" t="s">
        <v>88</v>
      </c>
      <c r="E22" s="149"/>
      <c r="F22" s="150"/>
    </row>
    <row r="23" spans="1:6" ht="30.75" thickTop="1" x14ac:dyDescent="0.25">
      <c r="B23" s="72"/>
      <c r="C23" s="91" t="s">
        <v>107</v>
      </c>
      <c r="D23" s="92" t="s">
        <v>108</v>
      </c>
      <c r="E23" s="93" t="s">
        <v>131</v>
      </c>
      <c r="F23" s="94" t="s">
        <v>109</v>
      </c>
    </row>
    <row r="24" spans="1:6" x14ac:dyDescent="0.25">
      <c r="A24" t="str">
        <f t="shared" ref="A24" si="12">D22</f>
        <v>Juin</v>
      </c>
      <c r="B24" s="53" t="s">
        <v>105</v>
      </c>
      <c r="C24" s="83" t="str">
        <f t="shared" ref="C24:F25" si="13">C20</f>
        <v>CSS</v>
      </c>
      <c r="D24" s="84">
        <f t="shared" si="13"/>
        <v>352.8</v>
      </c>
      <c r="E24" s="85" t="str">
        <f t="shared" si="13"/>
        <v>oui</v>
      </c>
      <c r="F24" s="86">
        <f t="shared" si="13"/>
        <v>0</v>
      </c>
    </row>
    <row r="25" spans="1:6" ht="15.75" thickBot="1" x14ac:dyDescent="0.3">
      <c r="A25" t="str">
        <f t="shared" ref="A25" si="14">D22</f>
        <v>Juin</v>
      </c>
      <c r="B25" s="54" t="s">
        <v>106</v>
      </c>
      <c r="C25" s="87" t="str">
        <f t="shared" si="13"/>
        <v>CSS</v>
      </c>
      <c r="D25" s="88">
        <f t="shared" si="13"/>
        <v>12.4</v>
      </c>
      <c r="E25" s="89" t="str">
        <f t="shared" si="13"/>
        <v>oui</v>
      </c>
      <c r="F25" s="90">
        <f t="shared" si="13"/>
        <v>0</v>
      </c>
    </row>
    <row r="26" spans="1:6" ht="16.5" thickTop="1" thickBot="1" x14ac:dyDescent="0.3">
      <c r="B26" s="77"/>
      <c r="C26" s="61"/>
      <c r="D26" s="103" t="s">
        <v>89</v>
      </c>
      <c r="E26" s="149"/>
      <c r="F26" s="150"/>
    </row>
    <row r="27" spans="1:6" ht="30.75" thickTop="1" x14ac:dyDescent="0.25">
      <c r="B27" s="72"/>
      <c r="C27" s="91" t="s">
        <v>107</v>
      </c>
      <c r="D27" s="92" t="s">
        <v>108</v>
      </c>
      <c r="E27" s="93" t="s">
        <v>131</v>
      </c>
      <c r="F27" s="94" t="s">
        <v>109</v>
      </c>
    </row>
    <row r="28" spans="1:6" x14ac:dyDescent="0.25">
      <c r="A28" t="str">
        <f t="shared" ref="A28" si="15">D26</f>
        <v>Juillet</v>
      </c>
      <c r="B28" s="53" t="s">
        <v>105</v>
      </c>
      <c r="C28" s="83" t="str">
        <f t="shared" ref="C28:F29" si="16">C24</f>
        <v>CSS</v>
      </c>
      <c r="D28" s="84">
        <f t="shared" si="16"/>
        <v>352.8</v>
      </c>
      <c r="E28" s="85" t="str">
        <f t="shared" si="16"/>
        <v>oui</v>
      </c>
      <c r="F28" s="86">
        <f t="shared" si="16"/>
        <v>0</v>
      </c>
    </row>
    <row r="29" spans="1:6" ht="15.75" thickBot="1" x14ac:dyDescent="0.3">
      <c r="A29" t="str">
        <f t="shared" ref="A29" si="17">D26</f>
        <v>Juillet</v>
      </c>
      <c r="B29" s="54" t="s">
        <v>106</v>
      </c>
      <c r="C29" s="87" t="str">
        <f t="shared" si="16"/>
        <v>CSS</v>
      </c>
      <c r="D29" s="88">
        <f t="shared" si="16"/>
        <v>12.4</v>
      </c>
      <c r="E29" s="89" t="str">
        <f t="shared" si="16"/>
        <v>oui</v>
      </c>
      <c r="F29" s="90">
        <f t="shared" si="16"/>
        <v>0</v>
      </c>
    </row>
    <row r="30" spans="1:6" ht="16.5" thickTop="1" thickBot="1" x14ac:dyDescent="0.3">
      <c r="B30" s="77"/>
      <c r="C30" s="61"/>
      <c r="D30" s="103" t="s">
        <v>90</v>
      </c>
      <c r="E30" s="149"/>
      <c r="F30" s="150"/>
    </row>
    <row r="31" spans="1:6" ht="30.75" thickTop="1" x14ac:dyDescent="0.25">
      <c r="B31" s="72"/>
      <c r="C31" s="91" t="s">
        <v>107</v>
      </c>
      <c r="D31" s="92" t="s">
        <v>108</v>
      </c>
      <c r="E31" s="93" t="s">
        <v>131</v>
      </c>
      <c r="F31" s="94" t="s">
        <v>109</v>
      </c>
    </row>
    <row r="32" spans="1:6" x14ac:dyDescent="0.25">
      <c r="A32" t="str">
        <f t="shared" ref="A32" si="18">D30</f>
        <v>Août</v>
      </c>
      <c r="B32" s="53" t="s">
        <v>105</v>
      </c>
      <c r="C32" s="83" t="str">
        <f t="shared" ref="C32:F33" si="19">C28</f>
        <v>CSS</v>
      </c>
      <c r="D32" s="84">
        <f t="shared" si="19"/>
        <v>352.8</v>
      </c>
      <c r="E32" s="85" t="str">
        <f t="shared" si="19"/>
        <v>oui</v>
      </c>
      <c r="F32" s="86">
        <f t="shared" si="19"/>
        <v>0</v>
      </c>
    </row>
    <row r="33" spans="1:6" ht="15.75" thickBot="1" x14ac:dyDescent="0.3">
      <c r="A33" t="str">
        <f t="shared" ref="A33" si="20">D30</f>
        <v>Août</v>
      </c>
      <c r="B33" s="54" t="s">
        <v>106</v>
      </c>
      <c r="C33" s="87" t="str">
        <f t="shared" si="19"/>
        <v>CSS</v>
      </c>
      <c r="D33" s="88">
        <f t="shared" si="19"/>
        <v>12.4</v>
      </c>
      <c r="E33" s="89" t="str">
        <f t="shared" si="19"/>
        <v>oui</v>
      </c>
      <c r="F33" s="90">
        <f t="shared" si="19"/>
        <v>0</v>
      </c>
    </row>
    <row r="34" spans="1:6" ht="20.25" customHeight="1" thickTop="1" thickBot="1" x14ac:dyDescent="0.3">
      <c r="B34" s="77"/>
      <c r="C34" s="61"/>
      <c r="D34" s="103" t="s">
        <v>91</v>
      </c>
      <c r="E34" s="149"/>
      <c r="F34" s="150"/>
    </row>
    <row r="35" spans="1:6" ht="30.75" thickTop="1" x14ac:dyDescent="0.25">
      <c r="B35" s="72"/>
      <c r="C35" s="91" t="s">
        <v>107</v>
      </c>
      <c r="D35" s="92" t="s">
        <v>108</v>
      </c>
      <c r="E35" s="93" t="s">
        <v>131</v>
      </c>
      <c r="F35" s="94" t="s">
        <v>109</v>
      </c>
    </row>
    <row r="36" spans="1:6" x14ac:dyDescent="0.25">
      <c r="A36" t="str">
        <f t="shared" ref="A36" si="21">D34</f>
        <v>Septembre</v>
      </c>
      <c r="B36" s="53" t="s">
        <v>105</v>
      </c>
      <c r="C36" s="83" t="str">
        <f t="shared" ref="C36:F37" si="22">C32</f>
        <v>CSS</v>
      </c>
      <c r="D36" s="84">
        <f t="shared" si="22"/>
        <v>352.8</v>
      </c>
      <c r="E36" s="85" t="str">
        <f t="shared" si="22"/>
        <v>oui</v>
      </c>
      <c r="F36" s="86">
        <f t="shared" si="22"/>
        <v>0</v>
      </c>
    </row>
    <row r="37" spans="1:6" ht="15.75" thickBot="1" x14ac:dyDescent="0.3">
      <c r="A37" t="str">
        <f t="shared" ref="A37" si="23">D34</f>
        <v>Septembre</v>
      </c>
      <c r="B37" s="54" t="s">
        <v>106</v>
      </c>
      <c r="C37" s="87" t="str">
        <f t="shared" si="22"/>
        <v>CSS</v>
      </c>
      <c r="D37" s="88">
        <f t="shared" si="22"/>
        <v>12.4</v>
      </c>
      <c r="E37" s="89" t="str">
        <f t="shared" si="22"/>
        <v>oui</v>
      </c>
      <c r="F37" s="90">
        <f t="shared" si="22"/>
        <v>0</v>
      </c>
    </row>
    <row r="38" spans="1:6" ht="16.5" thickTop="1" thickBot="1" x14ac:dyDescent="0.3">
      <c r="B38" s="77"/>
      <c r="C38" s="61"/>
      <c r="D38" s="103" t="s">
        <v>92</v>
      </c>
      <c r="E38" s="149"/>
      <c r="F38" s="150"/>
    </row>
    <row r="39" spans="1:6" ht="30.75" thickTop="1" x14ac:dyDescent="0.25">
      <c r="B39" s="72"/>
      <c r="C39" s="91" t="s">
        <v>107</v>
      </c>
      <c r="D39" s="92" t="s">
        <v>108</v>
      </c>
      <c r="E39" s="93" t="s">
        <v>131</v>
      </c>
      <c r="F39" s="94" t="s">
        <v>109</v>
      </c>
    </row>
    <row r="40" spans="1:6" x14ac:dyDescent="0.25">
      <c r="A40" t="str">
        <f t="shared" ref="A40" si="24">D38</f>
        <v>Octobre</v>
      </c>
      <c r="B40" s="53" t="s">
        <v>105</v>
      </c>
      <c r="C40" s="83" t="str">
        <f t="shared" ref="C40:F41" si="25">C36</f>
        <v>CSS</v>
      </c>
      <c r="D40" s="84">
        <f t="shared" si="25"/>
        <v>352.8</v>
      </c>
      <c r="E40" s="85" t="str">
        <f t="shared" si="25"/>
        <v>oui</v>
      </c>
      <c r="F40" s="86">
        <f t="shared" si="25"/>
        <v>0</v>
      </c>
    </row>
    <row r="41" spans="1:6" ht="15.75" thickBot="1" x14ac:dyDescent="0.3">
      <c r="A41" t="str">
        <f t="shared" ref="A41" si="26">D38</f>
        <v>Octobre</v>
      </c>
      <c r="B41" s="54" t="s">
        <v>106</v>
      </c>
      <c r="C41" s="87" t="str">
        <f t="shared" si="25"/>
        <v>CSS</v>
      </c>
      <c r="D41" s="88">
        <f t="shared" si="25"/>
        <v>12.4</v>
      </c>
      <c r="E41" s="89" t="str">
        <f t="shared" si="25"/>
        <v>oui</v>
      </c>
      <c r="F41" s="90">
        <f t="shared" si="25"/>
        <v>0</v>
      </c>
    </row>
    <row r="42" spans="1:6" ht="20.25" customHeight="1" thickTop="1" thickBot="1" x14ac:dyDescent="0.3">
      <c r="B42" s="77"/>
      <c r="C42" s="61"/>
      <c r="D42" s="103" t="s">
        <v>93</v>
      </c>
      <c r="E42" s="149"/>
      <c r="F42" s="150"/>
    </row>
    <row r="43" spans="1:6" ht="30.75" thickTop="1" x14ac:dyDescent="0.25">
      <c r="B43" s="72"/>
      <c r="C43" s="91" t="s">
        <v>107</v>
      </c>
      <c r="D43" s="92" t="s">
        <v>108</v>
      </c>
      <c r="E43" s="93" t="s">
        <v>131</v>
      </c>
      <c r="F43" s="94" t="s">
        <v>109</v>
      </c>
    </row>
    <row r="44" spans="1:6" x14ac:dyDescent="0.25">
      <c r="A44" t="str">
        <f t="shared" ref="A44" si="27">D42</f>
        <v>Novembre</v>
      </c>
      <c r="B44" s="53" t="s">
        <v>105</v>
      </c>
      <c r="C44" s="83" t="str">
        <f t="shared" ref="C44:F45" si="28">C40</f>
        <v>CSS</v>
      </c>
      <c r="D44" s="84">
        <f t="shared" si="28"/>
        <v>352.8</v>
      </c>
      <c r="E44" s="85" t="str">
        <f t="shared" si="28"/>
        <v>oui</v>
      </c>
      <c r="F44" s="86">
        <f t="shared" si="28"/>
        <v>0</v>
      </c>
    </row>
    <row r="45" spans="1:6" ht="15.75" thickBot="1" x14ac:dyDescent="0.3">
      <c r="A45" t="str">
        <f t="shared" ref="A45" si="29">D42</f>
        <v>Novembre</v>
      </c>
      <c r="B45" s="54" t="s">
        <v>106</v>
      </c>
      <c r="C45" s="87" t="str">
        <f t="shared" si="28"/>
        <v>CSS</v>
      </c>
      <c r="D45" s="88">
        <f t="shared" si="28"/>
        <v>12.4</v>
      </c>
      <c r="E45" s="89" t="str">
        <f t="shared" si="28"/>
        <v>oui</v>
      </c>
      <c r="F45" s="90">
        <f t="shared" si="28"/>
        <v>0</v>
      </c>
    </row>
    <row r="46" spans="1:6" ht="20.25" customHeight="1" thickTop="1" thickBot="1" x14ac:dyDescent="0.3">
      <c r="B46" s="77"/>
      <c r="C46" s="61"/>
      <c r="D46" s="103" t="s">
        <v>94</v>
      </c>
      <c r="E46" s="149"/>
      <c r="F46" s="150"/>
    </row>
    <row r="47" spans="1:6" ht="30.75" thickTop="1" x14ac:dyDescent="0.25">
      <c r="B47" s="72"/>
      <c r="C47" s="91" t="s">
        <v>107</v>
      </c>
      <c r="D47" s="92" t="s">
        <v>108</v>
      </c>
      <c r="E47" s="93" t="s">
        <v>131</v>
      </c>
      <c r="F47" s="94" t="s">
        <v>109</v>
      </c>
    </row>
    <row r="48" spans="1:6" x14ac:dyDescent="0.25">
      <c r="A48" t="str">
        <f t="shared" ref="A48" si="30">D46</f>
        <v>Décembre</v>
      </c>
      <c r="B48" s="53" t="s">
        <v>105</v>
      </c>
      <c r="C48" s="83" t="str">
        <f t="shared" ref="C48:F49" si="31">C44</f>
        <v>CSS</v>
      </c>
      <c r="D48" s="84">
        <f t="shared" si="31"/>
        <v>352.8</v>
      </c>
      <c r="E48" s="85" t="str">
        <f t="shared" si="31"/>
        <v>oui</v>
      </c>
      <c r="F48" s="86">
        <f t="shared" si="31"/>
        <v>0</v>
      </c>
    </row>
    <row r="49" spans="1:6" ht="15.75" thickBot="1" x14ac:dyDescent="0.3">
      <c r="A49" t="str">
        <f t="shared" ref="A49" si="32">D46</f>
        <v>Décembre</v>
      </c>
      <c r="B49" s="54" t="s">
        <v>106</v>
      </c>
      <c r="C49" s="87" t="str">
        <f t="shared" si="31"/>
        <v>CSS</v>
      </c>
      <c r="D49" s="88">
        <f t="shared" si="31"/>
        <v>12.4</v>
      </c>
      <c r="E49" s="89" t="str">
        <f t="shared" si="31"/>
        <v>oui</v>
      </c>
      <c r="F49" s="90">
        <f t="shared" si="31"/>
        <v>0</v>
      </c>
    </row>
    <row r="50" spans="1:6" ht="15.75" thickTop="1" x14ac:dyDescent="0.25">
      <c r="C50" s="61"/>
      <c r="D50" s="61"/>
      <c r="E50" s="61"/>
      <c r="F50" s="61"/>
    </row>
  </sheetData>
  <mergeCells count="12">
    <mergeCell ref="D46:F46"/>
    <mergeCell ref="D2:F2"/>
    <mergeCell ref="D6:F6"/>
    <mergeCell ref="D10:F10"/>
    <mergeCell ref="D14:F14"/>
    <mergeCell ref="D18:F18"/>
    <mergeCell ref="D22:F22"/>
    <mergeCell ref="D26:F26"/>
    <mergeCell ref="D30:F30"/>
    <mergeCell ref="D34:F34"/>
    <mergeCell ref="D38:F38"/>
    <mergeCell ref="D42:F42"/>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50"/>
  <sheetViews>
    <sheetView workbookViewId="0">
      <selection activeCell="J10" sqref="J10"/>
    </sheetView>
  </sheetViews>
  <sheetFormatPr baseColWidth="10" defaultRowHeight="18.75" x14ac:dyDescent="0.3"/>
  <cols>
    <col min="1" max="1" width="22.5703125" style="82" customWidth="1"/>
    <col min="4" max="4" width="22.5703125" customWidth="1"/>
    <col min="8" max="8" width="11.42578125" style="61"/>
  </cols>
  <sheetData>
    <row r="1" spans="1:15" ht="38.25" x14ac:dyDescent="0.3">
      <c r="E1" s="29" t="s">
        <v>0</v>
      </c>
      <c r="F1" s="30" t="s">
        <v>1</v>
      </c>
      <c r="G1" s="30" t="s">
        <v>2</v>
      </c>
      <c r="H1" s="128" t="s">
        <v>3</v>
      </c>
    </row>
    <row r="2" spans="1:15" x14ac:dyDescent="0.3">
      <c r="B2" s="10" t="s">
        <v>45</v>
      </c>
      <c r="C2" s="11"/>
      <c r="D2" s="82"/>
      <c r="E2" s="25"/>
      <c r="F2" s="25"/>
      <c r="G2" s="25"/>
      <c r="H2" s="96"/>
    </row>
    <row r="3" spans="1:15" x14ac:dyDescent="0.3">
      <c r="A3" s="82" t="s">
        <v>83</v>
      </c>
      <c r="B3" s="13" t="s">
        <v>58</v>
      </c>
      <c r="C3" s="9"/>
      <c r="D3" s="14"/>
      <c r="E3" s="81"/>
      <c r="F3" s="81">
        <v>2400</v>
      </c>
      <c r="G3" s="78">
        <f ca="1">(SUMIF('Les normes-données de base'!A$35:B$42,Budget!$D$12,'Les normes-données de base'!B$35:B$42))</f>
        <v>1150</v>
      </c>
      <c r="H3" s="129">
        <f ca="1">IF(F3&lt;G3,0,F3-G3)</f>
        <v>1250</v>
      </c>
      <c r="J3" s="41" t="s">
        <v>154</v>
      </c>
      <c r="K3" s="41"/>
      <c r="L3" s="41"/>
      <c r="M3" s="41"/>
      <c r="N3" s="41"/>
      <c r="O3" s="41"/>
    </row>
    <row r="4" spans="1:15" x14ac:dyDescent="0.3">
      <c r="A4" s="82" t="s">
        <v>83</v>
      </c>
      <c r="B4" s="13" t="s">
        <v>50</v>
      </c>
      <c r="C4" s="9"/>
      <c r="D4" s="14"/>
      <c r="E4" s="81"/>
      <c r="F4" s="81">
        <v>270</v>
      </c>
      <c r="G4" s="78">
        <f>F4+E4</f>
        <v>270</v>
      </c>
      <c r="H4" s="129">
        <f>IF(F4&lt;G4,0,F4-G4)</f>
        <v>0</v>
      </c>
    </row>
    <row r="5" spans="1:15" x14ac:dyDescent="0.3">
      <c r="B5" s="17" t="s">
        <v>51</v>
      </c>
      <c r="C5" s="18"/>
      <c r="D5" s="19"/>
      <c r="E5" s="28"/>
      <c r="F5" s="28"/>
      <c r="G5" s="28"/>
      <c r="H5" s="130"/>
    </row>
    <row r="6" spans="1:15" x14ac:dyDescent="0.3">
      <c r="A6" s="82" t="s">
        <v>84</v>
      </c>
      <c r="B6" s="10" t="s">
        <v>45</v>
      </c>
      <c r="C6" s="11"/>
      <c r="D6" s="82"/>
      <c r="E6" s="95"/>
      <c r="F6" s="95"/>
      <c r="G6" s="126"/>
      <c r="H6" s="96"/>
    </row>
    <row r="7" spans="1:15" x14ac:dyDescent="0.3">
      <c r="A7" s="82" t="s">
        <v>84</v>
      </c>
      <c r="B7" s="13" t="s">
        <v>58</v>
      </c>
      <c r="C7" s="9"/>
      <c r="D7" s="14"/>
      <c r="E7" s="97">
        <f>E3</f>
        <v>0</v>
      </c>
      <c r="F7" s="97">
        <f t="shared" ref="F7" si="0">F3</f>
        <v>2400</v>
      </c>
      <c r="G7" s="78">
        <f ca="1">(SUMIF('Les normes-données de base'!A$35:B$42,Budget!$D$11,'Les normes-données de base'!B$35:B$42))/Budget!$D$11*Budget!$D$12</f>
        <v>900</v>
      </c>
      <c r="H7" s="129">
        <f ca="1">IF(F7&lt;G7,0,F7-G7)</f>
        <v>1500</v>
      </c>
    </row>
    <row r="8" spans="1:15" x14ac:dyDescent="0.3">
      <c r="A8" s="82" t="s">
        <v>84</v>
      </c>
      <c r="B8" s="13" t="s">
        <v>50</v>
      </c>
      <c r="C8" s="9"/>
      <c r="D8" s="14"/>
      <c r="E8" s="97">
        <f>E4</f>
        <v>0</v>
      </c>
      <c r="F8" s="97">
        <f t="shared" ref="F8" si="1">F4</f>
        <v>270</v>
      </c>
      <c r="G8" s="78">
        <f>F8+E8</f>
        <v>270</v>
      </c>
      <c r="H8" s="129">
        <f>IF(F8&lt;G8,0,F8-G8)</f>
        <v>0</v>
      </c>
    </row>
    <row r="9" spans="1:15" x14ac:dyDescent="0.3">
      <c r="B9" s="17" t="s">
        <v>51</v>
      </c>
      <c r="C9" s="18"/>
      <c r="D9" s="19"/>
      <c r="E9" s="98">
        <f>SUM(E7:E8)</f>
        <v>0</v>
      </c>
      <c r="F9" s="98">
        <f t="shared" ref="F9:H9" si="2">SUM(F7:F8)</f>
        <v>2670</v>
      </c>
      <c r="G9" s="127">
        <f t="shared" ca="1" si="2"/>
        <v>1170</v>
      </c>
      <c r="H9" s="98">
        <f t="shared" ca="1" si="2"/>
        <v>1500</v>
      </c>
    </row>
    <row r="10" spans="1:15" x14ac:dyDescent="0.3">
      <c r="A10" s="82" t="s">
        <v>85</v>
      </c>
      <c r="B10" s="10" t="s">
        <v>45</v>
      </c>
      <c r="C10" s="11"/>
      <c r="D10" s="82"/>
      <c r="E10" s="95"/>
      <c r="F10" s="95"/>
      <c r="G10" s="126"/>
      <c r="H10" s="96"/>
    </row>
    <row r="11" spans="1:15" x14ac:dyDescent="0.3">
      <c r="A11" s="82" t="s">
        <v>85</v>
      </c>
      <c r="B11" s="13" t="s">
        <v>58</v>
      </c>
      <c r="C11" s="9"/>
      <c r="D11" s="14"/>
      <c r="E11" s="97">
        <f>E7</f>
        <v>0</v>
      </c>
      <c r="F11" s="97">
        <f t="shared" ref="F11" si="3">F7</f>
        <v>2400</v>
      </c>
      <c r="G11" s="78">
        <f ca="1">(SUMIF('Les normes-données de base'!A$35:B$42,Budget!$D$11,'Les normes-données de base'!B$35:B$42))/Budget!$D$11*Budget!$D$12</f>
        <v>900</v>
      </c>
      <c r="H11" s="129">
        <f ca="1">IF(F11&lt;G11,0,F11-G11)</f>
        <v>1500</v>
      </c>
    </row>
    <row r="12" spans="1:15" x14ac:dyDescent="0.3">
      <c r="A12" s="82" t="s">
        <v>85</v>
      </c>
      <c r="B12" s="13" t="s">
        <v>50</v>
      </c>
      <c r="C12" s="9"/>
      <c r="D12" s="14"/>
      <c r="E12" s="97">
        <f>E8</f>
        <v>0</v>
      </c>
      <c r="F12" s="97">
        <f t="shared" ref="F12" si="4">F8</f>
        <v>270</v>
      </c>
      <c r="G12" s="78">
        <f>F12+E12</f>
        <v>270</v>
      </c>
      <c r="H12" s="129">
        <f>IF(F12&lt;G12,0,F12-G12)</f>
        <v>0</v>
      </c>
    </row>
    <row r="13" spans="1:15" x14ac:dyDescent="0.3">
      <c r="B13" s="17" t="s">
        <v>51</v>
      </c>
      <c r="C13" s="18"/>
      <c r="D13" s="19"/>
      <c r="E13" s="98">
        <f>SUM(E11:E12)</f>
        <v>0</v>
      </c>
      <c r="F13" s="98">
        <f t="shared" ref="F13" si="5">SUM(F11:F12)</f>
        <v>2670</v>
      </c>
      <c r="G13" s="127">
        <f t="shared" ref="G13" ca="1" si="6">SUM(G11:G12)</f>
        <v>1170</v>
      </c>
      <c r="H13" s="98">
        <f t="shared" ref="H13" ca="1" si="7">SUM(H11:H12)</f>
        <v>1500</v>
      </c>
    </row>
    <row r="14" spans="1:15" x14ac:dyDescent="0.3">
      <c r="A14" s="82" t="s">
        <v>86</v>
      </c>
      <c r="B14" s="10" t="s">
        <v>45</v>
      </c>
      <c r="C14" s="11"/>
      <c r="D14" s="82"/>
      <c r="E14" s="95"/>
      <c r="F14" s="95"/>
      <c r="G14" s="126"/>
      <c r="H14" s="96"/>
    </row>
    <row r="15" spans="1:15" x14ac:dyDescent="0.3">
      <c r="A15" s="82" t="s">
        <v>86</v>
      </c>
      <c r="B15" s="13" t="s">
        <v>58</v>
      </c>
      <c r="C15" s="9"/>
      <c r="D15" s="14"/>
      <c r="E15" s="97">
        <f>E11</f>
        <v>0</v>
      </c>
      <c r="F15" s="97">
        <f t="shared" ref="F15" si="8">F11</f>
        <v>2400</v>
      </c>
      <c r="G15" s="78">
        <f ca="1">(SUMIF('Les normes-données de base'!A$35:B$42,Budget!$D$11,'Les normes-données de base'!B$35:B$42))/Budget!$D$11*Budget!$D$12</f>
        <v>900</v>
      </c>
      <c r="H15" s="129">
        <f ca="1">IF(F15&lt;G15,0,F15-G15)</f>
        <v>1500</v>
      </c>
    </row>
    <row r="16" spans="1:15" x14ac:dyDescent="0.3">
      <c r="A16" s="82" t="s">
        <v>86</v>
      </c>
      <c r="B16" s="13" t="s">
        <v>50</v>
      </c>
      <c r="C16" s="9"/>
      <c r="D16" s="14"/>
      <c r="E16" s="97">
        <f>E12</f>
        <v>0</v>
      </c>
      <c r="F16" s="97">
        <f t="shared" ref="F16" si="9">F12</f>
        <v>270</v>
      </c>
      <c r="G16" s="78">
        <f>F16+E16</f>
        <v>270</v>
      </c>
      <c r="H16" s="129">
        <f>IF(F16&lt;G16,0,F16-G16)</f>
        <v>0</v>
      </c>
    </row>
    <row r="17" spans="1:8" x14ac:dyDescent="0.3">
      <c r="B17" s="17" t="s">
        <v>51</v>
      </c>
      <c r="C17" s="18"/>
      <c r="D17" s="19"/>
      <c r="E17" s="98">
        <f>SUM(E15:E16)</f>
        <v>0</v>
      </c>
      <c r="F17" s="98">
        <f t="shared" ref="F17" si="10">SUM(F15:F16)</f>
        <v>2670</v>
      </c>
      <c r="G17" s="127">
        <f t="shared" ref="G17" ca="1" si="11">SUM(G15:G16)</f>
        <v>1170</v>
      </c>
      <c r="H17" s="98">
        <f t="shared" ref="H17" ca="1" si="12">SUM(H15:H16)</f>
        <v>1500</v>
      </c>
    </row>
    <row r="18" spans="1:8" x14ac:dyDescent="0.3">
      <c r="A18" s="82" t="s">
        <v>87</v>
      </c>
      <c r="B18" s="10" t="s">
        <v>45</v>
      </c>
      <c r="C18" s="11"/>
      <c r="D18" s="82"/>
      <c r="E18" s="95"/>
      <c r="F18" s="95"/>
      <c r="G18" s="126"/>
      <c r="H18" s="96"/>
    </row>
    <row r="19" spans="1:8" x14ac:dyDescent="0.3">
      <c r="A19" s="82" t="s">
        <v>87</v>
      </c>
      <c r="B19" s="13" t="s">
        <v>58</v>
      </c>
      <c r="C19" s="9"/>
      <c r="D19" s="14"/>
      <c r="E19" s="97">
        <f>E15</f>
        <v>0</v>
      </c>
      <c r="F19" s="97">
        <f t="shared" ref="F19" si="13">F15</f>
        <v>2400</v>
      </c>
      <c r="G19" s="78">
        <f ca="1">(SUMIF('Les normes-données de base'!A$35:B$42,Budget!$D$11,'Les normes-données de base'!B$35:B$42))/Budget!$D$11*Budget!$D$12</f>
        <v>900</v>
      </c>
      <c r="H19" s="129">
        <f ca="1">IF(F19&lt;G19,0,F19-G19)</f>
        <v>1500</v>
      </c>
    </row>
    <row r="20" spans="1:8" x14ac:dyDescent="0.3">
      <c r="A20" s="82" t="s">
        <v>87</v>
      </c>
      <c r="B20" s="13" t="s">
        <v>50</v>
      </c>
      <c r="C20" s="9"/>
      <c r="D20" s="14"/>
      <c r="E20" s="97">
        <f>E16</f>
        <v>0</v>
      </c>
      <c r="F20" s="97">
        <f t="shared" ref="F20" si="14">F16</f>
        <v>270</v>
      </c>
      <c r="G20" s="78">
        <f>F20+E20</f>
        <v>270</v>
      </c>
      <c r="H20" s="129">
        <f>IF(F20&lt;G20,0,F20-G20)</f>
        <v>0</v>
      </c>
    </row>
    <row r="21" spans="1:8" x14ac:dyDescent="0.3">
      <c r="B21" s="17" t="s">
        <v>51</v>
      </c>
      <c r="C21" s="18"/>
      <c r="D21" s="19"/>
      <c r="E21" s="98">
        <f>SUM(E19:E20)</f>
        <v>0</v>
      </c>
      <c r="F21" s="98">
        <f t="shared" ref="F21" si="15">SUM(F19:F20)</f>
        <v>2670</v>
      </c>
      <c r="G21" s="127">
        <f t="shared" ref="G21" ca="1" si="16">SUM(G19:G20)</f>
        <v>1170</v>
      </c>
      <c r="H21" s="98">
        <f t="shared" ref="H21" ca="1" si="17">SUM(H19:H20)</f>
        <v>1500</v>
      </c>
    </row>
    <row r="22" spans="1:8" x14ac:dyDescent="0.3">
      <c r="B22" s="10" t="s">
        <v>45</v>
      </c>
      <c r="C22" s="11"/>
      <c r="D22" s="82"/>
      <c r="E22" s="95"/>
      <c r="F22" s="95"/>
      <c r="G22" s="126"/>
      <c r="H22" s="96"/>
    </row>
    <row r="23" spans="1:8" x14ac:dyDescent="0.3">
      <c r="A23" s="82" t="s">
        <v>88</v>
      </c>
      <c r="B23" s="13" t="s">
        <v>58</v>
      </c>
      <c r="C23" s="9"/>
      <c r="D23" s="14"/>
      <c r="E23" s="97">
        <f>E19</f>
        <v>0</v>
      </c>
      <c r="F23" s="97">
        <f t="shared" ref="F23" si="18">F19</f>
        <v>2400</v>
      </c>
      <c r="G23" s="78">
        <f ca="1">(SUMIF('Les normes-données de base'!A$35:B$42,Budget!$D$11,'Les normes-données de base'!B$35:B$42))/Budget!$D$11*Budget!$D$12</f>
        <v>900</v>
      </c>
      <c r="H23" s="129">
        <f ca="1">IF(F23&lt;G23,0,F23-G23)</f>
        <v>1500</v>
      </c>
    </row>
    <row r="24" spans="1:8" x14ac:dyDescent="0.3">
      <c r="A24" s="82" t="s">
        <v>88</v>
      </c>
      <c r="B24" s="13" t="s">
        <v>50</v>
      </c>
      <c r="C24" s="9"/>
      <c r="D24" s="14"/>
      <c r="E24" s="97">
        <f>E20</f>
        <v>0</v>
      </c>
      <c r="F24" s="97">
        <f t="shared" ref="F24" si="19">F20</f>
        <v>270</v>
      </c>
      <c r="G24" s="78">
        <f>F24+E24</f>
        <v>270</v>
      </c>
      <c r="H24" s="129">
        <f>IF(F24&lt;G24,0,F24-G24)</f>
        <v>0</v>
      </c>
    </row>
    <row r="25" spans="1:8" x14ac:dyDescent="0.3">
      <c r="B25" s="17" t="s">
        <v>51</v>
      </c>
      <c r="C25" s="18"/>
      <c r="D25" s="19"/>
      <c r="E25" s="98">
        <f>SUM(E23:E24)</f>
        <v>0</v>
      </c>
      <c r="F25" s="98">
        <f t="shared" ref="F25" si="20">SUM(F23:F24)</f>
        <v>2670</v>
      </c>
      <c r="G25" s="127">
        <f t="shared" ref="G25" ca="1" si="21">SUM(G23:G24)</f>
        <v>1170</v>
      </c>
      <c r="H25" s="98">
        <f t="shared" ref="H25" ca="1" si="22">SUM(H23:H24)</f>
        <v>1500</v>
      </c>
    </row>
    <row r="26" spans="1:8" x14ac:dyDescent="0.3">
      <c r="A26" s="82" t="s">
        <v>89</v>
      </c>
      <c r="B26" s="10" t="s">
        <v>45</v>
      </c>
      <c r="C26" s="11"/>
      <c r="D26" s="82"/>
      <c r="E26" s="95"/>
      <c r="F26" s="95"/>
      <c r="G26" s="126"/>
      <c r="H26" s="96"/>
    </row>
    <row r="27" spans="1:8" x14ac:dyDescent="0.3">
      <c r="A27" s="82" t="s">
        <v>89</v>
      </c>
      <c r="B27" s="13" t="s">
        <v>58</v>
      </c>
      <c r="C27" s="9"/>
      <c r="D27" s="14"/>
      <c r="E27" s="97">
        <f>E23</f>
        <v>0</v>
      </c>
      <c r="F27" s="97">
        <f t="shared" ref="F27" si="23">F23</f>
        <v>2400</v>
      </c>
      <c r="G27" s="78">
        <f ca="1">(SUMIF('Les normes-données de base'!A$35:B$42,Budget!$D$11,'Les normes-données de base'!B$35:B$42))/Budget!$D$11*Budget!$D$12</f>
        <v>900</v>
      </c>
      <c r="H27" s="129">
        <f ca="1">IF(F27&lt;G27,0,F27-G27)</f>
        <v>1500</v>
      </c>
    </row>
    <row r="28" spans="1:8" x14ac:dyDescent="0.3">
      <c r="A28" s="82" t="s">
        <v>89</v>
      </c>
      <c r="B28" s="13" t="s">
        <v>50</v>
      </c>
      <c r="C28" s="9"/>
      <c r="D28" s="14"/>
      <c r="E28" s="97">
        <f>E24</f>
        <v>0</v>
      </c>
      <c r="F28" s="97">
        <f t="shared" ref="F28" si="24">F24</f>
        <v>270</v>
      </c>
      <c r="G28" s="78">
        <f>F28+E28</f>
        <v>270</v>
      </c>
      <c r="H28" s="129">
        <f>IF(F28&lt;G28,0,F28-G28)</f>
        <v>0</v>
      </c>
    </row>
    <row r="29" spans="1:8" x14ac:dyDescent="0.3">
      <c r="B29" s="17" t="s">
        <v>51</v>
      </c>
      <c r="C29" s="18"/>
      <c r="D29" s="19"/>
      <c r="E29" s="98">
        <f>SUM(E27:E28)</f>
        <v>0</v>
      </c>
      <c r="F29" s="98">
        <f t="shared" ref="F29" si="25">SUM(F27:F28)</f>
        <v>2670</v>
      </c>
      <c r="G29" s="127">
        <f t="shared" ref="G29" ca="1" si="26">SUM(G27:G28)</f>
        <v>1170</v>
      </c>
      <c r="H29" s="98">
        <f t="shared" ref="H29" ca="1" si="27">SUM(H27:H28)</f>
        <v>1500</v>
      </c>
    </row>
    <row r="30" spans="1:8" x14ac:dyDescent="0.3">
      <c r="A30" s="82" t="s">
        <v>90</v>
      </c>
      <c r="B30" s="10" t="s">
        <v>45</v>
      </c>
      <c r="C30" s="11"/>
      <c r="D30" s="82"/>
      <c r="E30" s="95"/>
      <c r="F30" s="95"/>
      <c r="G30" s="126"/>
      <c r="H30" s="96"/>
    </row>
    <row r="31" spans="1:8" x14ac:dyDescent="0.3">
      <c r="A31" s="82" t="s">
        <v>90</v>
      </c>
      <c r="B31" s="13" t="s">
        <v>58</v>
      </c>
      <c r="C31" s="9"/>
      <c r="D31" s="14"/>
      <c r="E31" s="97">
        <f>E27</f>
        <v>0</v>
      </c>
      <c r="F31" s="97">
        <f t="shared" ref="F31" si="28">F27</f>
        <v>2400</v>
      </c>
      <c r="G31" s="78">
        <f ca="1">(SUMIF('Les normes-données de base'!A$35:B$42,Budget!$D$11,'Les normes-données de base'!B$35:B$42))/Budget!$D$11*Budget!$D$12</f>
        <v>900</v>
      </c>
      <c r="H31" s="129">
        <f ca="1">IF(F31&lt;G31,0,F31-G31)</f>
        <v>1500</v>
      </c>
    </row>
    <row r="32" spans="1:8" x14ac:dyDescent="0.3">
      <c r="A32" s="82" t="s">
        <v>90</v>
      </c>
      <c r="B32" s="13" t="s">
        <v>50</v>
      </c>
      <c r="C32" s="9"/>
      <c r="D32" s="14"/>
      <c r="E32" s="97">
        <f>E28</f>
        <v>0</v>
      </c>
      <c r="F32" s="97">
        <f t="shared" ref="F32" si="29">F28</f>
        <v>270</v>
      </c>
      <c r="G32" s="78">
        <f>F32+E32</f>
        <v>270</v>
      </c>
      <c r="H32" s="129">
        <f>IF(F32&lt;G32,0,F32-G32)</f>
        <v>0</v>
      </c>
    </row>
    <row r="33" spans="1:11" x14ac:dyDescent="0.3">
      <c r="B33" s="17" t="s">
        <v>51</v>
      </c>
      <c r="C33" s="18"/>
      <c r="D33" s="19"/>
      <c r="E33" s="98">
        <f>SUM(E31:E32)</f>
        <v>0</v>
      </c>
      <c r="F33" s="98">
        <f t="shared" ref="F33" si="30">SUM(F31:F32)</f>
        <v>2670</v>
      </c>
      <c r="G33" s="127">
        <f t="shared" ref="G33" ca="1" si="31">SUM(G31:G32)</f>
        <v>1170</v>
      </c>
      <c r="H33" s="98">
        <f t="shared" ref="H33" ca="1" si="32">SUM(H31:H32)</f>
        <v>1500</v>
      </c>
    </row>
    <row r="34" spans="1:11" x14ac:dyDescent="0.3">
      <c r="A34" s="82" t="s">
        <v>91</v>
      </c>
      <c r="B34" s="10" t="s">
        <v>45</v>
      </c>
      <c r="C34" s="11"/>
      <c r="D34" s="82"/>
      <c r="E34" s="95"/>
      <c r="F34" s="95"/>
      <c r="G34" s="126"/>
      <c r="H34" s="96"/>
    </row>
    <row r="35" spans="1:11" x14ac:dyDescent="0.3">
      <c r="A35" s="82" t="s">
        <v>91</v>
      </c>
      <c r="B35" s="13" t="s">
        <v>58</v>
      </c>
      <c r="C35" s="9"/>
      <c r="D35" s="14"/>
      <c r="E35" s="97">
        <f>E31</f>
        <v>0</v>
      </c>
      <c r="F35" s="97">
        <f t="shared" ref="F35" si="33">F31</f>
        <v>2400</v>
      </c>
      <c r="G35" s="78">
        <f ca="1">(SUMIF('Les normes-données de base'!A$35:B$42,Budget!$D$11,'Les normes-données de base'!B$35:B$42))/Budget!$D$11*Budget!$D$12</f>
        <v>900</v>
      </c>
      <c r="H35" s="129">
        <f ca="1">IF(F35&lt;G35,0,F35-G35)</f>
        <v>1500</v>
      </c>
    </row>
    <row r="36" spans="1:11" x14ac:dyDescent="0.3">
      <c r="A36" s="82" t="s">
        <v>91</v>
      </c>
      <c r="B36" s="13" t="s">
        <v>50</v>
      </c>
      <c r="C36" s="9"/>
      <c r="D36" s="14"/>
      <c r="E36" s="97">
        <f>E32</f>
        <v>0</v>
      </c>
      <c r="F36" s="97">
        <f t="shared" ref="F36" si="34">F32</f>
        <v>270</v>
      </c>
      <c r="G36" s="78">
        <f>F36+E36</f>
        <v>270</v>
      </c>
      <c r="H36" s="129">
        <f>IF(F36&lt;G36,0,F36-G36)</f>
        <v>0</v>
      </c>
    </row>
    <row r="37" spans="1:11" x14ac:dyDescent="0.3">
      <c r="B37" s="17" t="s">
        <v>51</v>
      </c>
      <c r="C37" s="18"/>
      <c r="D37" s="19"/>
      <c r="E37" s="98">
        <f>SUM(E35:E36)</f>
        <v>0</v>
      </c>
      <c r="F37" s="98">
        <f t="shared" ref="F37" si="35">SUM(F35:F36)</f>
        <v>2670</v>
      </c>
      <c r="G37" s="127">
        <f t="shared" ref="G37" ca="1" si="36">SUM(G35:G36)</f>
        <v>1170</v>
      </c>
      <c r="H37" s="98">
        <f t="shared" ref="H37" ca="1" si="37">SUM(H35:H36)</f>
        <v>1500</v>
      </c>
    </row>
    <row r="38" spans="1:11" x14ac:dyDescent="0.3">
      <c r="A38" s="82" t="s">
        <v>92</v>
      </c>
      <c r="B38" s="10" t="s">
        <v>45</v>
      </c>
      <c r="C38" s="11"/>
      <c r="D38" s="82"/>
      <c r="E38" s="95"/>
      <c r="F38" s="95"/>
      <c r="G38" s="126"/>
      <c r="H38" s="96"/>
    </row>
    <row r="39" spans="1:11" x14ac:dyDescent="0.3">
      <c r="A39" s="82" t="s">
        <v>92</v>
      </c>
      <c r="B39" s="13" t="s">
        <v>58</v>
      </c>
      <c r="C39" s="9"/>
      <c r="D39" s="14"/>
      <c r="E39" s="97">
        <f>E35</f>
        <v>0</v>
      </c>
      <c r="F39" s="97">
        <f t="shared" ref="F39" si="38">F35</f>
        <v>2400</v>
      </c>
      <c r="G39" s="78">
        <f ca="1">(SUMIF('Les normes-données de base'!A$35:B$42,Budget!$D$11,'Les normes-données de base'!B$35:B$42))/Budget!$D$11*Budget!$D$12</f>
        <v>900</v>
      </c>
      <c r="H39" s="129">
        <f ca="1">IF(F39&lt;G39,0,F39-G39)</f>
        <v>1500</v>
      </c>
      <c r="K39" s="78">
        <f ca="1">(SUMIF('Les normes-données de base'!E$35:F$42,Budget!$D$11,'Les normes-données de base'!F$35:F$42))/Budget!$D$11*Budget!$D$12</f>
        <v>0</v>
      </c>
    </row>
    <row r="40" spans="1:11" x14ac:dyDescent="0.3">
      <c r="A40" s="82" t="s">
        <v>92</v>
      </c>
      <c r="B40" s="13" t="s">
        <v>50</v>
      </c>
      <c r="C40" s="9"/>
      <c r="D40" s="14"/>
      <c r="E40" s="97">
        <f>E36</f>
        <v>0</v>
      </c>
      <c r="F40" s="97">
        <f t="shared" ref="F40" si="39">F36</f>
        <v>270</v>
      </c>
      <c r="G40" s="78">
        <f>F40+E40</f>
        <v>270</v>
      </c>
      <c r="H40" s="129">
        <f>IF(F40&lt;G40,0,F40-G40)</f>
        <v>0</v>
      </c>
      <c r="K40" s="78">
        <f>J40+I40</f>
        <v>0</v>
      </c>
    </row>
    <row r="41" spans="1:11" x14ac:dyDescent="0.3">
      <c r="B41" s="17" t="s">
        <v>51</v>
      </c>
      <c r="C41" s="18"/>
      <c r="D41" s="19"/>
      <c r="E41" s="98">
        <f>SUM(E39:E40)</f>
        <v>0</v>
      </c>
      <c r="F41" s="98">
        <f t="shared" ref="F41" si="40">SUM(F39:F40)</f>
        <v>2670</v>
      </c>
      <c r="G41" s="127">
        <f t="shared" ref="G41" ca="1" si="41">SUM(G39:G40)</f>
        <v>1170</v>
      </c>
      <c r="H41" s="98">
        <f t="shared" ref="H41" ca="1" si="42">SUM(H39:H40)</f>
        <v>1500</v>
      </c>
    </row>
    <row r="42" spans="1:11" x14ac:dyDescent="0.3">
      <c r="A42" s="82" t="s">
        <v>93</v>
      </c>
      <c r="B42" s="10" t="s">
        <v>45</v>
      </c>
      <c r="C42" s="11"/>
      <c r="D42" s="82"/>
      <c r="E42" s="95"/>
      <c r="F42" s="95"/>
      <c r="G42" s="126"/>
      <c r="H42" s="96"/>
    </row>
    <row r="43" spans="1:11" x14ac:dyDescent="0.3">
      <c r="A43" s="82" t="s">
        <v>93</v>
      </c>
      <c r="B43" s="13" t="s">
        <v>58</v>
      </c>
      <c r="C43" s="9"/>
      <c r="D43" s="14"/>
      <c r="E43" s="97">
        <f>E39</f>
        <v>0</v>
      </c>
      <c r="F43" s="97">
        <f t="shared" ref="F43" si="43">F39</f>
        <v>2400</v>
      </c>
      <c r="G43" s="78">
        <f ca="1">(SUMIF('Les normes-données de base'!A$35:B$42,Budget!$D$11,'Les normes-données de base'!B$35:B$42))/Budget!$D$11*Budget!$D$12</f>
        <v>900</v>
      </c>
      <c r="H43" s="129">
        <f ca="1">IF(F43&lt;G43,0,F43-G43)</f>
        <v>1500</v>
      </c>
    </row>
    <row r="44" spans="1:11" x14ac:dyDescent="0.3">
      <c r="A44" s="82" t="s">
        <v>93</v>
      </c>
      <c r="B44" s="13" t="s">
        <v>50</v>
      </c>
      <c r="C44" s="9"/>
      <c r="D44" s="14"/>
      <c r="E44" s="97">
        <f>E40</f>
        <v>0</v>
      </c>
      <c r="F44" s="97">
        <f t="shared" ref="F44" si="44">F40</f>
        <v>270</v>
      </c>
      <c r="G44" s="78">
        <f>F44+E44</f>
        <v>270</v>
      </c>
      <c r="H44" s="129">
        <f>IF(F44&lt;G44,0,F44-G44)</f>
        <v>0</v>
      </c>
    </row>
    <row r="45" spans="1:11" x14ac:dyDescent="0.3">
      <c r="B45" s="17" t="s">
        <v>51</v>
      </c>
      <c r="C45" s="18"/>
      <c r="D45" s="19"/>
      <c r="E45" s="98">
        <f>SUM(E43:E44)</f>
        <v>0</v>
      </c>
      <c r="F45" s="98">
        <f t="shared" ref="F45" si="45">SUM(F43:F44)</f>
        <v>2670</v>
      </c>
      <c r="G45" s="127">
        <f t="shared" ref="G45" ca="1" si="46">SUM(G43:G44)</f>
        <v>1170</v>
      </c>
      <c r="H45" s="98">
        <f t="shared" ref="H45" ca="1" si="47">SUM(H43:H44)</f>
        <v>1500</v>
      </c>
    </row>
    <row r="46" spans="1:11" x14ac:dyDescent="0.3">
      <c r="A46" s="82" t="s">
        <v>94</v>
      </c>
      <c r="B46" s="10" t="s">
        <v>45</v>
      </c>
      <c r="C46" s="11"/>
      <c r="D46" s="82"/>
      <c r="E46" s="95"/>
      <c r="F46" s="95"/>
      <c r="G46" s="126"/>
      <c r="H46" s="96"/>
    </row>
    <row r="47" spans="1:11" x14ac:dyDescent="0.3">
      <c r="A47" s="82" t="s">
        <v>94</v>
      </c>
      <c r="B47" s="13" t="s">
        <v>58</v>
      </c>
      <c r="C47" s="9"/>
      <c r="D47" s="14"/>
      <c r="E47" s="97">
        <f>E43</f>
        <v>0</v>
      </c>
      <c r="F47" s="97">
        <f t="shared" ref="F47" si="48">F43</f>
        <v>2400</v>
      </c>
      <c r="G47" s="78">
        <f ca="1">(SUMIF('Les normes-données de base'!A$35:B$42,Budget!$D$11,'Les normes-données de base'!B$35:B$42))/Budget!$D$11*Budget!$D$12</f>
        <v>900</v>
      </c>
      <c r="H47" s="129">
        <f ca="1">IF(F47&lt;G47,0,F47-G47)</f>
        <v>1500</v>
      </c>
    </row>
    <row r="48" spans="1:11" x14ac:dyDescent="0.3">
      <c r="A48" s="82" t="s">
        <v>94</v>
      </c>
      <c r="B48" s="13" t="s">
        <v>50</v>
      </c>
      <c r="C48" s="9"/>
      <c r="D48" s="14"/>
      <c r="E48" s="97">
        <f>E44</f>
        <v>0</v>
      </c>
      <c r="F48" s="97">
        <f t="shared" ref="F48" si="49">F44</f>
        <v>270</v>
      </c>
      <c r="G48" s="78">
        <f>F48+E48</f>
        <v>270</v>
      </c>
      <c r="H48" s="129">
        <f>IF(F48&lt;G48,0,F48-G48)</f>
        <v>0</v>
      </c>
    </row>
    <row r="49" spans="2:8" x14ac:dyDescent="0.3">
      <c r="B49" s="17" t="s">
        <v>51</v>
      </c>
      <c r="C49" s="18"/>
      <c r="D49" s="19"/>
      <c r="E49" s="98">
        <f>SUM(E47:E48)</f>
        <v>0</v>
      </c>
      <c r="F49" s="98">
        <f t="shared" ref="F49" si="50">SUM(F47:F48)</f>
        <v>2670</v>
      </c>
      <c r="G49" s="127">
        <f t="shared" ref="G49" ca="1" si="51">SUM(G47:G48)</f>
        <v>1170</v>
      </c>
      <c r="H49" s="98">
        <f t="shared" ref="H49" ca="1" si="52">SUM(H47:H48)</f>
        <v>1500</v>
      </c>
    </row>
    <row r="50" spans="2:8" x14ac:dyDescent="0.3">
      <c r="E50" s="61"/>
      <c r="F50" s="61"/>
      <c r="G50" s="61"/>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Q23"/>
  <sheetViews>
    <sheetView workbookViewId="0">
      <selection activeCell="P11" sqref="P11"/>
    </sheetView>
  </sheetViews>
  <sheetFormatPr baseColWidth="10" defaultRowHeight="15" x14ac:dyDescent="0.25"/>
  <cols>
    <col min="1" max="1" width="25.42578125" customWidth="1"/>
    <col min="2" max="2" width="8.7109375" customWidth="1"/>
    <col min="3" max="3" width="7.42578125" customWidth="1"/>
    <col min="4" max="4" width="10.5703125" customWidth="1"/>
    <col min="5" max="16" width="10.28515625" customWidth="1"/>
    <col min="17" max="17" width="13.140625" customWidth="1"/>
  </cols>
  <sheetData>
    <row r="1" spans="1:17" ht="21" x14ac:dyDescent="0.25">
      <c r="A1" s="104" t="s">
        <v>82</v>
      </c>
      <c r="B1" s="104"/>
      <c r="C1" s="104"/>
      <c r="D1" s="104"/>
      <c r="E1" s="104"/>
      <c r="F1" s="104"/>
      <c r="G1" s="104"/>
      <c r="H1" s="104"/>
      <c r="I1" s="104"/>
      <c r="J1" s="104"/>
    </row>
    <row r="3" spans="1:17" s="2" customFormat="1" ht="18.75" x14ac:dyDescent="0.3">
      <c r="A3" s="43">
        <f>'Les normes-données de base'!B1</f>
        <v>2015</v>
      </c>
      <c r="B3" s="43" t="s">
        <v>76</v>
      </c>
      <c r="C3" s="43" t="s">
        <v>76</v>
      </c>
      <c r="D3" s="43" t="s">
        <v>56</v>
      </c>
      <c r="E3" s="44">
        <v>1</v>
      </c>
      <c r="F3" s="44">
        <f>E3+31</f>
        <v>32</v>
      </c>
      <c r="G3" s="44">
        <f t="shared" ref="G3:P3" si="0">F3+31</f>
        <v>63</v>
      </c>
      <c r="H3" s="44">
        <f t="shared" si="0"/>
        <v>94</v>
      </c>
      <c r="I3" s="44">
        <f t="shared" si="0"/>
        <v>125</v>
      </c>
      <c r="J3" s="44">
        <f t="shared" si="0"/>
        <v>156</v>
      </c>
      <c r="K3" s="44">
        <f t="shared" si="0"/>
        <v>187</v>
      </c>
      <c r="L3" s="44">
        <f t="shared" si="0"/>
        <v>218</v>
      </c>
      <c r="M3" s="44">
        <f t="shared" si="0"/>
        <v>249</v>
      </c>
      <c r="N3" s="44">
        <f t="shared" si="0"/>
        <v>280</v>
      </c>
      <c r="O3" s="44">
        <f t="shared" si="0"/>
        <v>311</v>
      </c>
      <c r="P3" s="44">
        <f t="shared" si="0"/>
        <v>342</v>
      </c>
      <c r="Q3" s="2" t="s">
        <v>95</v>
      </c>
    </row>
    <row r="4" spans="1:17" x14ac:dyDescent="0.25">
      <c r="A4" t="s">
        <v>97</v>
      </c>
      <c r="B4" t="s">
        <v>46</v>
      </c>
      <c r="C4" t="s">
        <v>96</v>
      </c>
      <c r="D4">
        <v>4013</v>
      </c>
      <c r="E4" s="45">
        <v>200</v>
      </c>
      <c r="F4" s="45">
        <v>200</v>
      </c>
      <c r="G4" s="45">
        <v>200</v>
      </c>
      <c r="H4" s="45">
        <v>200</v>
      </c>
      <c r="I4" s="45">
        <v>200</v>
      </c>
      <c r="J4" s="45">
        <v>200</v>
      </c>
      <c r="K4" s="45">
        <v>200</v>
      </c>
      <c r="L4" s="45">
        <v>200</v>
      </c>
      <c r="M4" s="45">
        <v>200</v>
      </c>
      <c r="N4" s="45">
        <v>200</v>
      </c>
      <c r="O4" s="45">
        <v>200</v>
      </c>
      <c r="P4" s="45">
        <v>200</v>
      </c>
      <c r="Q4" s="45">
        <f>SUM(E4:P4)</f>
        <v>2400</v>
      </c>
    </row>
    <row r="5" spans="1:17" x14ac:dyDescent="0.25">
      <c r="E5" s="45"/>
      <c r="F5" s="45"/>
      <c r="G5" s="45"/>
      <c r="H5" s="45"/>
      <c r="I5" s="45"/>
      <c r="J5" s="45"/>
      <c r="K5" s="45"/>
      <c r="L5" s="45"/>
      <c r="M5" s="45"/>
      <c r="N5" s="45"/>
      <c r="O5" s="45"/>
      <c r="P5" s="45"/>
      <c r="Q5" s="45"/>
    </row>
    <row r="6" spans="1:17" x14ac:dyDescent="0.25">
      <c r="E6" s="45"/>
      <c r="F6" s="45"/>
      <c r="G6" s="45"/>
      <c r="H6" s="45"/>
      <c r="I6" s="45"/>
      <c r="J6" s="45"/>
      <c r="K6" s="45"/>
      <c r="L6" s="45"/>
      <c r="M6" s="45"/>
      <c r="N6" s="45"/>
      <c r="O6" s="45"/>
      <c r="P6" s="45"/>
      <c r="Q6" s="45"/>
    </row>
    <row r="7" spans="1:17" x14ac:dyDescent="0.25">
      <c r="E7" s="45"/>
      <c r="F7" s="45"/>
      <c r="G7" s="45"/>
      <c r="H7" s="45"/>
      <c r="I7" s="45"/>
      <c r="J7" s="45"/>
      <c r="K7" s="45"/>
      <c r="L7" s="45"/>
      <c r="M7" s="45"/>
      <c r="N7" s="45"/>
      <c r="O7" s="45"/>
      <c r="P7" s="45"/>
      <c r="Q7" s="45"/>
    </row>
    <row r="8" spans="1:17" x14ac:dyDescent="0.25">
      <c r="E8" s="45"/>
      <c r="F8" s="45"/>
      <c r="G8" s="45"/>
      <c r="H8" s="45"/>
      <c r="I8" s="45"/>
      <c r="J8" s="45"/>
      <c r="K8" s="45"/>
      <c r="L8" s="45"/>
      <c r="M8" s="45"/>
      <c r="N8" s="45"/>
      <c r="O8" s="45"/>
      <c r="P8" s="45"/>
      <c r="Q8" s="45"/>
    </row>
    <row r="9" spans="1:17" x14ac:dyDescent="0.25">
      <c r="E9" s="45"/>
      <c r="F9" s="45"/>
      <c r="G9" s="45"/>
      <c r="H9" s="45"/>
      <c r="I9" s="45"/>
      <c r="J9" s="45"/>
      <c r="K9" s="45"/>
      <c r="L9" s="45"/>
      <c r="M9" s="45"/>
      <c r="N9" s="45"/>
      <c r="O9" s="45"/>
      <c r="P9" s="45"/>
      <c r="Q9" s="45"/>
    </row>
    <row r="10" spans="1:17" x14ac:dyDescent="0.25">
      <c r="E10" s="45"/>
      <c r="F10" s="45"/>
      <c r="G10" s="45"/>
      <c r="H10" s="45"/>
      <c r="I10" s="45"/>
      <c r="J10" s="45"/>
      <c r="K10" s="45"/>
      <c r="L10" s="45"/>
      <c r="M10" s="45"/>
      <c r="N10" s="45"/>
      <c r="O10" s="45"/>
      <c r="P10" s="45"/>
      <c r="Q10" s="45"/>
    </row>
    <row r="11" spans="1:17" x14ac:dyDescent="0.25">
      <c r="E11" s="45"/>
      <c r="F11" s="45"/>
      <c r="G11" s="45"/>
      <c r="H11" s="45"/>
      <c r="I11" s="45"/>
      <c r="J11" s="45"/>
      <c r="K11" s="45"/>
      <c r="L11" s="45"/>
      <c r="M11" s="45"/>
      <c r="N11" s="45"/>
      <c r="O11" s="45"/>
      <c r="P11" s="45"/>
      <c r="Q11" s="45"/>
    </row>
    <row r="12" spans="1:17" x14ac:dyDescent="0.25">
      <c r="E12" s="45"/>
      <c r="F12" s="45"/>
      <c r="G12" s="45"/>
      <c r="H12" s="45"/>
      <c r="I12" s="45"/>
      <c r="J12" s="45"/>
      <c r="K12" s="45"/>
      <c r="L12" s="45"/>
      <c r="M12" s="45"/>
      <c r="N12" s="45"/>
      <c r="O12" s="45"/>
      <c r="P12" s="45"/>
      <c r="Q12" s="45"/>
    </row>
    <row r="13" spans="1:17" ht="21" x14ac:dyDescent="0.25">
      <c r="A13" s="104" t="s">
        <v>98</v>
      </c>
      <c r="B13" s="104"/>
      <c r="C13" s="104"/>
      <c r="D13" s="104"/>
      <c r="E13" s="104"/>
      <c r="F13" s="104"/>
      <c r="G13" s="104"/>
      <c r="H13" s="104"/>
      <c r="I13" s="104"/>
      <c r="J13" s="104"/>
      <c r="K13" s="45"/>
      <c r="L13" s="45"/>
      <c r="M13" s="45"/>
      <c r="N13" s="45"/>
      <c r="O13" s="45"/>
      <c r="P13" s="45"/>
      <c r="Q13" s="45"/>
    </row>
    <row r="14" spans="1:17" x14ac:dyDescent="0.25">
      <c r="E14" s="45"/>
      <c r="F14" s="45"/>
      <c r="G14" s="45"/>
      <c r="H14" s="45"/>
      <c r="I14" s="45"/>
      <c r="J14" s="45"/>
      <c r="K14" s="45"/>
      <c r="L14" s="45"/>
      <c r="M14" s="45"/>
      <c r="N14" s="45"/>
      <c r="O14" s="45"/>
      <c r="P14" s="45"/>
      <c r="Q14" s="45"/>
    </row>
    <row r="15" spans="1:17" s="2" customFormat="1" ht="18.75" x14ac:dyDescent="0.3">
      <c r="A15" s="43">
        <f>'Les normes-données de base'!B1</f>
        <v>2015</v>
      </c>
      <c r="B15" s="43" t="s">
        <v>76</v>
      </c>
      <c r="C15" s="43" t="s">
        <v>76</v>
      </c>
      <c r="D15" s="43" t="s">
        <v>56</v>
      </c>
      <c r="E15" s="44">
        <v>1</v>
      </c>
      <c r="F15" s="44">
        <f>E15+31</f>
        <v>32</v>
      </c>
      <c r="G15" s="44">
        <f t="shared" ref="G15:P15" si="1">F15+31</f>
        <v>63</v>
      </c>
      <c r="H15" s="44">
        <f t="shared" si="1"/>
        <v>94</v>
      </c>
      <c r="I15" s="44">
        <f t="shared" si="1"/>
        <v>125</v>
      </c>
      <c r="J15" s="44">
        <f t="shared" si="1"/>
        <v>156</v>
      </c>
      <c r="K15" s="44">
        <f t="shared" si="1"/>
        <v>187</v>
      </c>
      <c r="L15" s="44">
        <f t="shared" si="1"/>
        <v>218</v>
      </c>
      <c r="M15" s="44">
        <f t="shared" si="1"/>
        <v>249</v>
      </c>
      <c r="N15" s="44">
        <f t="shared" si="1"/>
        <v>280</v>
      </c>
      <c r="O15" s="44">
        <f t="shared" si="1"/>
        <v>311</v>
      </c>
      <c r="P15" s="44">
        <f t="shared" si="1"/>
        <v>342</v>
      </c>
      <c r="Q15" s="2" t="s">
        <v>95</v>
      </c>
    </row>
    <row r="16" spans="1:17" x14ac:dyDescent="0.25">
      <c r="A16" t="s">
        <v>99</v>
      </c>
      <c r="B16" t="s">
        <v>46</v>
      </c>
      <c r="C16" t="s">
        <v>100</v>
      </c>
      <c r="D16">
        <v>4013</v>
      </c>
      <c r="E16" s="45">
        <v>300</v>
      </c>
      <c r="F16" s="45">
        <v>300</v>
      </c>
      <c r="G16" s="45">
        <v>300</v>
      </c>
      <c r="H16" s="45">
        <v>300</v>
      </c>
      <c r="I16" s="45">
        <v>300</v>
      </c>
      <c r="J16" s="45">
        <v>300</v>
      </c>
      <c r="K16" s="45">
        <v>300</v>
      </c>
      <c r="L16" s="45">
        <v>300</v>
      </c>
      <c r="M16" s="45">
        <v>300</v>
      </c>
      <c r="N16" s="45">
        <v>300</v>
      </c>
      <c r="O16" s="45">
        <v>300</v>
      </c>
      <c r="P16" s="45">
        <v>300</v>
      </c>
      <c r="Q16" s="45">
        <f>SUM(E16:P16)</f>
        <v>3600</v>
      </c>
    </row>
    <row r="17" spans="5:17" x14ac:dyDescent="0.25">
      <c r="E17" s="45"/>
      <c r="F17" s="45"/>
      <c r="G17" s="45"/>
      <c r="H17" s="45"/>
      <c r="I17" s="45"/>
      <c r="J17" s="45"/>
      <c r="K17" s="45"/>
      <c r="L17" s="45"/>
      <c r="M17" s="45"/>
      <c r="N17" s="45"/>
      <c r="O17" s="45"/>
      <c r="P17" s="45"/>
      <c r="Q17" s="45"/>
    </row>
    <row r="18" spans="5:17" x14ac:dyDescent="0.25">
      <c r="E18" s="45"/>
      <c r="F18" s="45"/>
      <c r="G18" s="45"/>
      <c r="H18" s="45"/>
      <c r="I18" s="45"/>
      <c r="J18" s="45"/>
      <c r="K18" s="45"/>
      <c r="L18" s="45"/>
      <c r="M18" s="45"/>
      <c r="N18" s="45"/>
      <c r="O18" s="45"/>
      <c r="P18" s="45"/>
      <c r="Q18" s="45"/>
    </row>
    <row r="19" spans="5:17" x14ac:dyDescent="0.25">
      <c r="E19" s="45"/>
      <c r="F19" s="45"/>
      <c r="G19" s="45"/>
      <c r="H19" s="45"/>
      <c r="I19" s="45"/>
      <c r="J19" s="45"/>
      <c r="K19" s="45"/>
      <c r="L19" s="45"/>
      <c r="M19" s="45"/>
      <c r="N19" s="45"/>
      <c r="O19" s="45"/>
      <c r="P19" s="45"/>
      <c r="Q19" s="45"/>
    </row>
    <row r="20" spans="5:17" x14ac:dyDescent="0.25">
      <c r="E20" s="45"/>
      <c r="F20" s="45"/>
      <c r="G20" s="45"/>
      <c r="H20" s="45"/>
      <c r="I20" s="45"/>
      <c r="J20" s="45"/>
      <c r="K20" s="45"/>
      <c r="L20" s="45"/>
      <c r="M20" s="45"/>
      <c r="N20" s="45"/>
      <c r="O20" s="45"/>
      <c r="P20" s="45"/>
      <c r="Q20" s="45"/>
    </row>
    <row r="21" spans="5:17" x14ac:dyDescent="0.25">
      <c r="E21" s="45"/>
      <c r="F21" s="45"/>
      <c r="G21" s="45"/>
      <c r="H21" s="45"/>
      <c r="I21" s="45"/>
      <c r="J21" s="45"/>
      <c r="K21" s="45"/>
      <c r="L21" s="45"/>
      <c r="M21" s="45"/>
      <c r="N21" s="45"/>
      <c r="O21" s="45"/>
      <c r="P21" s="45"/>
      <c r="Q21" s="45"/>
    </row>
    <row r="22" spans="5:17" x14ac:dyDescent="0.25">
      <c r="E22" s="45"/>
      <c r="F22" s="45"/>
      <c r="G22" s="45"/>
      <c r="H22" s="45"/>
      <c r="I22" s="45"/>
      <c r="J22" s="45"/>
      <c r="K22" s="45"/>
      <c r="L22" s="45"/>
      <c r="M22" s="45"/>
      <c r="N22" s="45"/>
      <c r="O22" s="45"/>
      <c r="P22" s="45"/>
      <c r="Q22" s="45"/>
    </row>
    <row r="23" spans="5:17" x14ac:dyDescent="0.25">
      <c r="E23" s="45"/>
      <c r="F23" s="45"/>
      <c r="G23" s="45"/>
      <c r="H23" s="45"/>
      <c r="I23" s="45"/>
      <c r="J23" s="45"/>
      <c r="K23" s="45"/>
      <c r="L23" s="45"/>
      <c r="M23" s="45"/>
      <c r="N23" s="45"/>
      <c r="O23" s="45"/>
      <c r="P23" s="45"/>
      <c r="Q23" s="45"/>
    </row>
  </sheetData>
  <mergeCells count="2">
    <mergeCell ref="A1:J1"/>
    <mergeCell ref="A13:J13"/>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M112"/>
  <sheetViews>
    <sheetView showZeros="0" topLeftCell="A36" workbookViewId="0">
      <selection activeCell="N5" sqref="N5"/>
    </sheetView>
  </sheetViews>
  <sheetFormatPr baseColWidth="10" defaultRowHeight="15" x14ac:dyDescent="0.25"/>
  <cols>
    <col min="1" max="1" width="3.85546875" style="1" customWidth="1"/>
    <col min="2" max="2" width="17.85546875" customWidth="1"/>
    <col min="4" max="4" width="15.28515625" customWidth="1"/>
    <col min="5" max="8" width="12.42578125" customWidth="1"/>
    <col min="9" max="9" width="3.5703125" customWidth="1"/>
    <col min="10" max="11" width="7.85546875" style="1" customWidth="1"/>
    <col min="12" max="12" width="7.85546875" customWidth="1"/>
  </cols>
  <sheetData>
    <row r="1" spans="1:13" ht="21" x14ac:dyDescent="0.25">
      <c r="A1"/>
      <c r="B1" s="104" t="s">
        <v>4</v>
      </c>
      <c r="C1" s="104"/>
      <c r="D1" s="104"/>
      <c r="E1" s="104"/>
      <c r="F1" s="104"/>
      <c r="G1" s="104"/>
      <c r="H1" s="104"/>
    </row>
    <row r="2" spans="1:13" x14ac:dyDescent="0.25">
      <c r="A2"/>
      <c r="B2" t="s">
        <v>9</v>
      </c>
      <c r="C2" s="41" t="s">
        <v>83</v>
      </c>
      <c r="D2" t="s">
        <v>8</v>
      </c>
      <c r="E2" s="58">
        <f>'Les normes-données de base'!B1</f>
        <v>2015</v>
      </c>
      <c r="F2" t="s">
        <v>31</v>
      </c>
      <c r="H2" s="58" t="str">
        <f>'Les normes-données de base'!B5</f>
        <v>NV</v>
      </c>
    </row>
    <row r="3" spans="1:13" x14ac:dyDescent="0.25">
      <c r="A3"/>
      <c r="B3" t="s">
        <v>5</v>
      </c>
      <c r="D3" t="str">
        <f>'Les normes-données de base'!B3</f>
        <v>Essai 1</v>
      </c>
      <c r="F3" t="s">
        <v>30</v>
      </c>
      <c r="H3" s="58">
        <f>'Les normes-données de base'!B4</f>
        <v>977</v>
      </c>
    </row>
    <row r="4" spans="1:13" x14ac:dyDescent="0.25">
      <c r="A4"/>
      <c r="B4" t="s">
        <v>18</v>
      </c>
      <c r="D4" t="str">
        <f>'Les normes-données de base'!B14</f>
        <v>Impasse de l'Opéra 1</v>
      </c>
      <c r="F4" t="s">
        <v>32</v>
      </c>
      <c r="H4" s="58">
        <f>'Les normes-données de base'!B12</f>
        <v>2231</v>
      </c>
    </row>
    <row r="5" spans="1:13" x14ac:dyDescent="0.25">
      <c r="A5"/>
      <c r="D5" t="str">
        <f>'Les normes-données de base'!E14</f>
        <v>1696 Vuisternens-en-Ogoz</v>
      </c>
      <c r="F5" t="s">
        <v>33</v>
      </c>
      <c r="H5" s="58">
        <f>'Les normes-données de base'!B13</f>
        <v>2231</v>
      </c>
    </row>
    <row r="6" spans="1:13" x14ac:dyDescent="0.25">
      <c r="A6"/>
      <c r="B6" t="s">
        <v>19</v>
      </c>
      <c r="D6" s="61"/>
      <c r="E6" s="61"/>
    </row>
    <row r="7" spans="1:13" x14ac:dyDescent="0.25">
      <c r="A7"/>
      <c r="B7" t="s">
        <v>20</v>
      </c>
      <c r="D7" s="42">
        <f>'Les normes-données de base'!B8</f>
        <v>24682</v>
      </c>
      <c r="E7" s="61"/>
      <c r="F7" t="s">
        <v>81</v>
      </c>
      <c r="G7" s="61"/>
      <c r="H7" s="151">
        <f ca="1">TODAY()</f>
        <v>41972</v>
      </c>
    </row>
    <row r="8" spans="1:13" x14ac:dyDescent="0.25">
      <c r="A8"/>
      <c r="B8" t="s">
        <v>23</v>
      </c>
      <c r="D8" t="str">
        <f>'Les normes-données de base'!B9</f>
        <v>Treyvaux</v>
      </c>
      <c r="E8" s="61"/>
    </row>
    <row r="9" spans="1:13" x14ac:dyDescent="0.25">
      <c r="A9"/>
      <c r="B9" t="s">
        <v>24</v>
      </c>
      <c r="D9" t="str">
        <f>'Les normes-données de base'!B10</f>
        <v>FR</v>
      </c>
    </row>
    <row r="10" spans="1:13" x14ac:dyDescent="0.25">
      <c r="A10"/>
      <c r="B10" t="s">
        <v>25</v>
      </c>
      <c r="D10" t="str">
        <f>'Les normes-données de base'!B11</f>
        <v>CH</v>
      </c>
      <c r="E10" s="61"/>
    </row>
    <row r="11" spans="1:13" x14ac:dyDescent="0.25">
      <c r="A11"/>
      <c r="B11" t="s">
        <v>128</v>
      </c>
      <c r="D11" s="41">
        <v>3</v>
      </c>
      <c r="E11" s="61"/>
    </row>
    <row r="12" spans="1:13" x14ac:dyDescent="0.25">
      <c r="A12"/>
      <c r="B12" t="s">
        <v>127</v>
      </c>
      <c r="D12" s="41">
        <v>2</v>
      </c>
      <c r="E12" s="61"/>
    </row>
    <row r="13" spans="1:13" x14ac:dyDescent="0.25">
      <c r="A13"/>
      <c r="B13" t="s">
        <v>21</v>
      </c>
      <c r="D13" s="58">
        <f>'Les normes-données de base'!B16</f>
        <v>2014</v>
      </c>
      <c r="F13" t="s">
        <v>22</v>
      </c>
      <c r="H13" t="str">
        <f>'Les normes-données de base'!B15</f>
        <v>32/33</v>
      </c>
    </row>
    <row r="14" spans="1:13" s="20" customFormat="1" ht="39" customHeight="1" x14ac:dyDescent="0.25">
      <c r="D14" s="31"/>
      <c r="E14" s="29" t="s">
        <v>0</v>
      </c>
      <c r="F14" s="30" t="s">
        <v>1</v>
      </c>
      <c r="G14" s="30" t="s">
        <v>2</v>
      </c>
      <c r="H14" s="29" t="s">
        <v>3</v>
      </c>
      <c r="J14" s="20" t="s">
        <v>35</v>
      </c>
      <c r="K14" s="20" t="s">
        <v>76</v>
      </c>
      <c r="L14" s="20" t="s">
        <v>56</v>
      </c>
    </row>
    <row r="15" spans="1:13" ht="15.75" x14ac:dyDescent="0.25">
      <c r="A15" s="111" t="s">
        <v>102</v>
      </c>
      <c r="B15" s="153" t="s">
        <v>39</v>
      </c>
      <c r="C15" s="11"/>
      <c r="D15" s="12"/>
      <c r="E15" s="131"/>
      <c r="F15" s="132"/>
      <c r="G15" s="132"/>
      <c r="H15" s="131"/>
      <c r="M15" s="9"/>
    </row>
    <row r="16" spans="1:13" x14ac:dyDescent="0.25">
      <c r="A16" s="112"/>
      <c r="C16" s="9"/>
      <c r="D16" s="14"/>
      <c r="E16" s="133"/>
      <c r="F16" s="134"/>
      <c r="G16" s="134"/>
      <c r="H16" s="133"/>
      <c r="M16" s="9"/>
    </row>
    <row r="17" spans="1:13" x14ac:dyDescent="0.25">
      <c r="A17" s="112"/>
      <c r="B17" s="154"/>
      <c r="C17" s="9"/>
      <c r="D17" s="14"/>
      <c r="E17" s="133"/>
      <c r="F17" s="134"/>
      <c r="G17" s="134"/>
      <c r="H17" s="133"/>
      <c r="M17" s="9"/>
    </row>
    <row r="18" spans="1:13" x14ac:dyDescent="0.25">
      <c r="A18" s="112"/>
      <c r="B18" s="154"/>
      <c r="C18" s="9"/>
      <c r="D18" s="14"/>
      <c r="E18" s="133"/>
      <c r="F18" s="134"/>
      <c r="G18" s="134"/>
      <c r="H18" s="133"/>
      <c r="M18" s="9"/>
    </row>
    <row r="19" spans="1:13" x14ac:dyDescent="0.25">
      <c r="A19" s="112"/>
      <c r="B19" s="9"/>
      <c r="C19" s="9"/>
      <c r="D19" s="14"/>
      <c r="E19" s="133"/>
      <c r="F19" s="134"/>
      <c r="G19" s="134"/>
      <c r="H19" s="133"/>
      <c r="M19" s="9"/>
    </row>
    <row r="20" spans="1:13" x14ac:dyDescent="0.25">
      <c r="A20" s="112"/>
      <c r="B20" s="9"/>
      <c r="C20" s="9"/>
      <c r="D20" s="14"/>
      <c r="E20" s="133"/>
      <c r="F20" s="134"/>
      <c r="G20" s="134"/>
      <c r="H20" s="133"/>
      <c r="M20" s="9"/>
    </row>
    <row r="21" spans="1:13" x14ac:dyDescent="0.25">
      <c r="A21" s="112"/>
      <c r="B21" s="9"/>
      <c r="C21" s="9"/>
      <c r="D21" s="14"/>
      <c r="E21" s="133"/>
      <c r="F21" s="134"/>
      <c r="G21" s="134"/>
      <c r="H21" s="133"/>
      <c r="M21" s="9"/>
    </row>
    <row r="22" spans="1:13" x14ac:dyDescent="0.25">
      <c r="A22" s="112"/>
      <c r="B22" s="9"/>
      <c r="C22" s="9"/>
      <c r="D22" s="14"/>
      <c r="E22" s="133"/>
      <c r="F22" s="134"/>
      <c r="G22" s="134"/>
      <c r="H22" s="133"/>
      <c r="M22" s="9"/>
    </row>
    <row r="23" spans="1:13" ht="15.75" x14ac:dyDescent="0.25">
      <c r="A23" s="112"/>
      <c r="B23" s="152" t="s">
        <v>155</v>
      </c>
      <c r="C23" s="9"/>
      <c r="D23" s="14"/>
      <c r="E23" s="133"/>
      <c r="F23" s="134"/>
      <c r="G23" s="134"/>
      <c r="H23" s="133"/>
      <c r="M23" s="9"/>
    </row>
    <row r="24" spans="1:13" x14ac:dyDescent="0.25">
      <c r="A24" s="112"/>
      <c r="B24" s="9"/>
      <c r="C24" s="9"/>
      <c r="D24" s="14"/>
      <c r="E24" s="133"/>
      <c r="F24" s="134"/>
      <c r="G24" s="134"/>
      <c r="H24" s="133"/>
      <c r="M24" s="9"/>
    </row>
    <row r="25" spans="1:13" x14ac:dyDescent="0.25">
      <c r="A25" s="112"/>
      <c r="B25" s="9"/>
      <c r="C25" s="9"/>
      <c r="D25" s="14"/>
      <c r="E25" s="133"/>
      <c r="F25" s="134"/>
      <c r="G25" s="134"/>
      <c r="H25" s="133"/>
      <c r="M25" s="9"/>
    </row>
    <row r="26" spans="1:13" ht="15.75" x14ac:dyDescent="0.25">
      <c r="A26" s="112"/>
      <c r="B26" s="153" t="s">
        <v>66</v>
      </c>
      <c r="C26" s="11"/>
      <c r="D26" s="12"/>
      <c r="E26" s="131"/>
      <c r="F26" s="132"/>
      <c r="G26" s="132"/>
      <c r="H26" s="131"/>
      <c r="M26" s="9"/>
    </row>
    <row r="27" spans="1:13" x14ac:dyDescent="0.25">
      <c r="A27" s="112"/>
      <c r="B27" s="9"/>
      <c r="C27" s="9"/>
      <c r="D27" s="14"/>
      <c r="E27" s="133"/>
      <c r="F27" s="134"/>
      <c r="G27" s="134"/>
      <c r="H27" s="134"/>
      <c r="M27" s="9"/>
    </row>
    <row r="28" spans="1:13" x14ac:dyDescent="0.25">
      <c r="A28" s="112"/>
      <c r="B28" s="9"/>
      <c r="C28" s="9"/>
      <c r="D28" s="14"/>
      <c r="E28" s="133"/>
      <c r="F28" s="134"/>
      <c r="G28" s="134"/>
      <c r="H28" s="133"/>
      <c r="M28" s="9"/>
    </row>
    <row r="29" spans="1:13" x14ac:dyDescent="0.25">
      <c r="A29" s="112"/>
      <c r="B29" s="9"/>
      <c r="C29" s="9"/>
      <c r="D29" s="14"/>
      <c r="E29" s="134"/>
      <c r="F29" s="134"/>
      <c r="G29" s="134"/>
      <c r="H29" s="133"/>
      <c r="M29" s="9"/>
    </row>
    <row r="30" spans="1:13" x14ac:dyDescent="0.25">
      <c r="A30" s="112"/>
      <c r="B30" s="9"/>
      <c r="C30" s="9"/>
      <c r="D30" s="14"/>
      <c r="E30" s="134"/>
      <c r="F30" s="134"/>
      <c r="G30" s="134"/>
      <c r="H30" s="133"/>
      <c r="M30" s="9"/>
    </row>
    <row r="31" spans="1:13" x14ac:dyDescent="0.25">
      <c r="A31" s="112"/>
      <c r="B31" s="9"/>
      <c r="C31" s="9"/>
      <c r="D31" s="14"/>
      <c r="E31" s="134"/>
      <c r="F31" s="134"/>
      <c r="G31" s="134"/>
      <c r="H31" s="133"/>
      <c r="M31" s="9"/>
    </row>
    <row r="32" spans="1:13" x14ac:dyDescent="0.25">
      <c r="A32" s="113"/>
      <c r="B32" s="15"/>
      <c r="C32" s="15"/>
      <c r="D32" s="16"/>
      <c r="E32" s="135"/>
      <c r="F32" s="135"/>
      <c r="G32" s="135"/>
      <c r="H32" s="136"/>
      <c r="M32" s="9"/>
    </row>
    <row r="33" spans="1:13" ht="15.75" x14ac:dyDescent="0.25">
      <c r="A33" s="108" t="s">
        <v>61</v>
      </c>
      <c r="B33" s="10" t="s">
        <v>57</v>
      </c>
      <c r="C33" s="11"/>
      <c r="D33" s="12"/>
      <c r="E33" s="131"/>
      <c r="F33" s="131"/>
      <c r="G33" s="131"/>
      <c r="H33" s="131"/>
      <c r="M33" s="9"/>
    </row>
    <row r="34" spans="1:13" ht="87.75" customHeight="1" x14ac:dyDescent="0.25">
      <c r="A34" s="109"/>
      <c r="B34" s="105" t="s">
        <v>65</v>
      </c>
      <c r="C34" s="106"/>
      <c r="D34" s="107"/>
      <c r="E34" s="133"/>
      <c r="F34" s="133"/>
      <c r="G34" s="137"/>
      <c r="H34" s="133"/>
      <c r="J34" s="1" t="s">
        <v>38</v>
      </c>
      <c r="K34" s="1" t="s">
        <v>104</v>
      </c>
      <c r="M34" s="9"/>
    </row>
    <row r="35" spans="1:13" ht="17.25" customHeight="1" x14ac:dyDescent="0.25">
      <c r="A35" s="109"/>
      <c r="B35" s="35"/>
      <c r="C35" s="23"/>
      <c r="D35" s="46" t="s">
        <v>101</v>
      </c>
      <c r="E35" s="137"/>
      <c r="F35" s="137"/>
      <c r="G35" s="137"/>
      <c r="H35" s="137"/>
      <c r="J35" s="1" t="s">
        <v>38</v>
      </c>
      <c r="K35" s="1" t="s">
        <v>53</v>
      </c>
      <c r="M35" s="9"/>
    </row>
    <row r="36" spans="1:13" ht="17.25" customHeight="1" x14ac:dyDescent="0.25">
      <c r="A36" s="109"/>
      <c r="B36" s="13"/>
      <c r="C36" s="23"/>
      <c r="D36" s="24"/>
      <c r="E36" s="133"/>
      <c r="F36" s="133"/>
      <c r="G36" s="133"/>
      <c r="H36" s="133"/>
      <c r="M36" s="9"/>
    </row>
    <row r="37" spans="1:13" ht="17.25" customHeight="1" x14ac:dyDescent="0.25">
      <c r="A37" s="109"/>
      <c r="B37" s="13"/>
      <c r="C37" s="23"/>
      <c r="D37" s="24"/>
      <c r="E37" s="133"/>
      <c r="F37" s="133"/>
      <c r="G37" s="133"/>
      <c r="H37" s="133"/>
      <c r="M37" s="9"/>
    </row>
    <row r="38" spans="1:13" ht="17.25" customHeight="1" x14ac:dyDescent="0.25">
      <c r="A38" s="109"/>
      <c r="B38" s="13"/>
      <c r="C38" s="23"/>
      <c r="D38" s="24"/>
      <c r="E38" s="133"/>
      <c r="F38" s="133"/>
      <c r="G38" s="133"/>
      <c r="H38" s="133"/>
      <c r="M38" s="9"/>
    </row>
    <row r="39" spans="1:13" ht="17.25" customHeight="1" x14ac:dyDescent="0.25">
      <c r="A39" s="109"/>
      <c r="B39" s="13"/>
      <c r="C39" s="23"/>
      <c r="D39" s="24"/>
      <c r="E39" s="133"/>
      <c r="F39" s="133"/>
      <c r="G39" s="133"/>
      <c r="H39" s="133"/>
      <c r="M39" s="9"/>
    </row>
    <row r="40" spans="1:13" ht="17.25" customHeight="1" x14ac:dyDescent="0.25">
      <c r="A40" s="109"/>
      <c r="B40" s="13"/>
      <c r="C40" s="23"/>
      <c r="D40" s="24"/>
      <c r="E40" s="133"/>
      <c r="F40" s="133"/>
      <c r="G40" s="133"/>
      <c r="H40" s="133"/>
      <c r="M40" s="9"/>
    </row>
    <row r="41" spans="1:13" ht="17.25" customHeight="1" x14ac:dyDescent="0.25">
      <c r="A41" s="109"/>
      <c r="B41" s="13"/>
      <c r="C41" s="23"/>
      <c r="D41" s="24"/>
      <c r="E41" s="133"/>
      <c r="F41" s="133"/>
      <c r="G41" s="133"/>
      <c r="H41" s="133"/>
      <c r="M41" s="9"/>
    </row>
    <row r="42" spans="1:13" ht="13.5" customHeight="1" x14ac:dyDescent="0.25">
      <c r="A42" s="109"/>
      <c r="B42" s="13"/>
      <c r="C42" s="23"/>
      <c r="D42" s="24"/>
      <c r="E42" s="133"/>
      <c r="F42" s="133"/>
      <c r="G42" s="133"/>
      <c r="H42" s="133"/>
      <c r="M42" s="9"/>
    </row>
    <row r="43" spans="1:13" ht="13.5" customHeight="1" x14ac:dyDescent="0.25">
      <c r="A43" s="109"/>
      <c r="B43" s="13"/>
      <c r="C43" s="23"/>
      <c r="D43" s="24"/>
      <c r="E43" s="133"/>
      <c r="F43" s="133"/>
      <c r="G43" s="133"/>
      <c r="H43" s="133"/>
      <c r="M43" s="9"/>
    </row>
    <row r="44" spans="1:13" x14ac:dyDescent="0.25">
      <c r="A44" s="109"/>
      <c r="B44" s="13"/>
      <c r="C44" s="9"/>
      <c r="D44" s="14"/>
      <c r="E44" s="133"/>
      <c r="F44" s="133"/>
      <c r="G44" s="133"/>
      <c r="H44" s="133"/>
      <c r="M44" s="9"/>
    </row>
    <row r="45" spans="1:13" x14ac:dyDescent="0.25">
      <c r="A45" s="109"/>
      <c r="B45" s="13" t="s">
        <v>60</v>
      </c>
      <c r="C45" s="9"/>
      <c r="D45" s="14"/>
      <c r="E45" s="133"/>
      <c r="F45" s="133"/>
      <c r="G45" s="133"/>
      <c r="H45" s="133"/>
      <c r="M45" s="9"/>
    </row>
    <row r="46" spans="1:13" s="1" customFormat="1" x14ac:dyDescent="0.25">
      <c r="A46" s="109"/>
      <c r="B46" s="17" t="s">
        <v>59</v>
      </c>
      <c r="C46" s="18"/>
      <c r="D46" s="19"/>
      <c r="E46" s="138"/>
      <c r="F46" s="138"/>
      <c r="G46" s="138"/>
      <c r="H46" s="138"/>
      <c r="M46" s="21"/>
    </row>
    <row r="47" spans="1:13" ht="15.75" x14ac:dyDescent="0.25">
      <c r="A47" s="109"/>
      <c r="B47" s="10" t="s">
        <v>45</v>
      </c>
      <c r="C47" s="11"/>
      <c r="D47" s="12"/>
      <c r="E47" s="132"/>
      <c r="F47" s="132"/>
      <c r="G47" s="132"/>
      <c r="H47" s="131"/>
    </row>
    <row r="48" spans="1:13" x14ac:dyDescent="0.25">
      <c r="A48" s="109"/>
      <c r="B48" s="13" t="s">
        <v>58</v>
      </c>
      <c r="C48" s="9"/>
      <c r="D48" s="14"/>
      <c r="E48" s="134">
        <f>SUMIFS('Frais de logement'!E:E,'Frais de logement'!A:A,C2,'Frais de logement'!B:B,B48)</f>
        <v>0</v>
      </c>
      <c r="F48" s="133">
        <f>SUMIFS('Frais de logement'!F:F,'Frais de logement'!A:A,C2,'Frais de logement'!B:B,B48)</f>
        <v>2400</v>
      </c>
      <c r="G48" s="133">
        <f ca="1">SUMIFS('Frais de logement'!G:G,'Frais de logement'!A:A,C2,'Frais de logement'!B:B,B48)</f>
        <v>1150</v>
      </c>
      <c r="H48" s="133">
        <f ca="1">IF(F48+E48&lt;G48,0,F48-G48)</f>
        <v>1250</v>
      </c>
      <c r="J48" s="1" t="s">
        <v>46</v>
      </c>
      <c r="K48" s="1" t="s">
        <v>96</v>
      </c>
    </row>
    <row r="49" spans="1:12" x14ac:dyDescent="0.25">
      <c r="A49" s="109"/>
      <c r="B49" s="13" t="s">
        <v>50</v>
      </c>
      <c r="C49" s="9"/>
      <c r="D49" s="14"/>
      <c r="E49" s="134">
        <f>SUMIFS('Frais de logement'!E:E,'Frais de logement'!A:A,C2,'Frais de logement'!B:B,B49)</f>
        <v>0</v>
      </c>
      <c r="F49" s="133">
        <f>SUMIFS('Frais de logement'!F:F,'Frais de logement'!A:A,C2,'Frais de logement'!B:B,B49)</f>
        <v>270</v>
      </c>
      <c r="G49" s="133">
        <f>SUMIFS('Frais de logement'!G:G,'Frais de logement'!A:A,C2,'Frais de logement'!B:B,B49)</f>
        <v>270</v>
      </c>
      <c r="H49" s="133">
        <f>IF(F49+E49&lt;G49,0,F49-G49)</f>
        <v>0</v>
      </c>
      <c r="J49" s="1" t="s">
        <v>46</v>
      </c>
      <c r="K49" s="1" t="s">
        <v>100</v>
      </c>
      <c r="L49">
        <f>IF(C2='Caisse maladie'!A:A,"SI(D49=''Caisse maladie'!:C)",0)</f>
        <v>0</v>
      </c>
    </row>
    <row r="50" spans="1:12" s="1" customFormat="1" x14ac:dyDescent="0.25">
      <c r="A50" s="110"/>
      <c r="B50" s="17" t="s">
        <v>51</v>
      </c>
      <c r="C50" s="18"/>
      <c r="D50" s="19"/>
      <c r="E50" s="139">
        <f>SUM(E48:E49)</f>
        <v>0</v>
      </c>
      <c r="F50" s="139">
        <f>SUM(F48:F49)</f>
        <v>2670</v>
      </c>
      <c r="G50" s="139">
        <f ca="1">SUM(G48:G49)</f>
        <v>1420</v>
      </c>
      <c r="H50" s="138">
        <f ca="1">SUM(H48:H49)</f>
        <v>1250</v>
      </c>
    </row>
    <row r="51" spans="1:12" ht="6.75" customHeight="1" x14ac:dyDescent="0.25">
      <c r="E51" s="45"/>
      <c r="F51" s="45"/>
      <c r="G51" s="45"/>
      <c r="H51" s="45"/>
    </row>
    <row r="52" spans="1:12" ht="15.75" x14ac:dyDescent="0.25">
      <c r="A52" s="108" t="s">
        <v>41</v>
      </c>
      <c r="B52" s="10" t="s">
        <v>41</v>
      </c>
      <c r="C52" s="22" t="s">
        <v>63</v>
      </c>
      <c r="D52" s="11"/>
      <c r="E52" s="140"/>
      <c r="F52" s="140"/>
      <c r="G52" s="140"/>
      <c r="H52" s="131"/>
    </row>
    <row r="53" spans="1:12" x14ac:dyDescent="0.25">
      <c r="A53" s="114"/>
      <c r="B53" s="35"/>
      <c r="C53" s="9"/>
      <c r="D53" s="14" t="s">
        <v>52</v>
      </c>
      <c r="E53" s="141"/>
      <c r="F53" s="141"/>
      <c r="G53" s="141"/>
      <c r="H53" s="137"/>
      <c r="J53" s="1" t="s">
        <v>48</v>
      </c>
      <c r="K53"/>
    </row>
    <row r="54" spans="1:12" x14ac:dyDescent="0.25">
      <c r="A54" s="114"/>
      <c r="B54" s="13" t="s">
        <v>62</v>
      </c>
      <c r="C54" s="9"/>
      <c r="D54" s="14"/>
      <c r="E54" s="141"/>
      <c r="F54" s="141"/>
      <c r="G54" s="141"/>
      <c r="H54" s="137"/>
      <c r="K54"/>
    </row>
    <row r="55" spans="1:12" x14ac:dyDescent="0.25">
      <c r="A55" s="114"/>
      <c r="B55" s="13"/>
      <c r="C55" s="9"/>
      <c r="D55" s="14" t="s">
        <v>54</v>
      </c>
      <c r="E55" s="134"/>
      <c r="F55" s="134"/>
      <c r="G55" s="134"/>
      <c r="H55" s="133"/>
      <c r="J55" s="1" t="s">
        <v>42</v>
      </c>
      <c r="K55"/>
    </row>
    <row r="56" spans="1:12" x14ac:dyDescent="0.25">
      <c r="A56" s="114"/>
      <c r="B56" s="13"/>
      <c r="C56" s="9"/>
      <c r="D56" s="14"/>
      <c r="E56" s="134"/>
      <c r="F56" s="134"/>
      <c r="G56" s="134"/>
      <c r="H56" s="133"/>
      <c r="K56"/>
    </row>
    <row r="57" spans="1:12" x14ac:dyDescent="0.25">
      <c r="A57" s="114"/>
      <c r="B57" s="13"/>
      <c r="C57" s="9"/>
      <c r="D57" s="14"/>
      <c r="E57" s="134"/>
      <c r="F57" s="134"/>
      <c r="G57" s="134"/>
      <c r="H57" s="133"/>
      <c r="K57"/>
    </row>
    <row r="58" spans="1:12" x14ac:dyDescent="0.25">
      <c r="A58" s="114"/>
      <c r="B58" s="13"/>
      <c r="C58" s="9"/>
      <c r="D58" s="14"/>
      <c r="E58" s="134"/>
      <c r="F58" s="134"/>
      <c r="G58" s="134"/>
      <c r="H58" s="133"/>
      <c r="K58"/>
    </row>
    <row r="59" spans="1:12" x14ac:dyDescent="0.25">
      <c r="A59" s="114"/>
      <c r="B59" s="13"/>
      <c r="C59" s="9"/>
      <c r="D59" s="14"/>
      <c r="E59" s="134"/>
      <c r="F59" s="134"/>
      <c r="G59" s="134"/>
      <c r="H59" s="133"/>
      <c r="K59"/>
    </row>
    <row r="60" spans="1:12" x14ac:dyDescent="0.25">
      <c r="A60" s="114"/>
      <c r="B60" s="13"/>
      <c r="C60" s="9"/>
      <c r="D60" s="14"/>
      <c r="E60" s="134"/>
      <c r="F60" s="134"/>
      <c r="G60" s="134"/>
      <c r="H60" s="133"/>
      <c r="K60"/>
    </row>
    <row r="61" spans="1:12" x14ac:dyDescent="0.25">
      <c r="A61" s="114"/>
      <c r="B61" s="13"/>
      <c r="C61" s="9"/>
      <c r="D61" s="14"/>
      <c r="E61" s="134"/>
      <c r="F61" s="134"/>
      <c r="G61" s="134"/>
      <c r="H61" s="133"/>
      <c r="K61"/>
    </row>
    <row r="62" spans="1:12" x14ac:dyDescent="0.25">
      <c r="A62" s="114"/>
      <c r="B62" s="13"/>
      <c r="C62" s="9"/>
      <c r="D62" s="14"/>
      <c r="E62" s="134"/>
      <c r="F62" s="134"/>
      <c r="G62" s="134"/>
      <c r="H62" s="133"/>
      <c r="K62"/>
    </row>
    <row r="63" spans="1:12" x14ac:dyDescent="0.25">
      <c r="A63" s="114"/>
      <c r="B63" s="13"/>
      <c r="C63" s="9"/>
      <c r="D63" s="14"/>
      <c r="E63" s="134"/>
      <c r="F63" s="134"/>
      <c r="G63" s="134"/>
      <c r="H63" s="133"/>
      <c r="K63"/>
    </row>
    <row r="64" spans="1:12" x14ac:dyDescent="0.25">
      <c r="A64" s="114"/>
      <c r="B64" s="13"/>
      <c r="C64" s="9"/>
      <c r="D64" s="14"/>
      <c r="E64" s="134"/>
      <c r="F64" s="134"/>
      <c r="G64" s="134"/>
      <c r="H64" s="133"/>
      <c r="K64"/>
    </row>
    <row r="65" spans="1:11" x14ac:dyDescent="0.25">
      <c r="A65" s="114"/>
      <c r="B65" s="13"/>
      <c r="C65" s="9"/>
      <c r="D65" s="14"/>
      <c r="E65" s="134"/>
      <c r="F65" s="134"/>
      <c r="G65" s="134"/>
      <c r="H65" s="133"/>
      <c r="K65"/>
    </row>
    <row r="66" spans="1:11" s="1" customFormat="1" x14ac:dyDescent="0.25">
      <c r="A66" s="115"/>
      <c r="B66" s="17" t="s">
        <v>55</v>
      </c>
      <c r="C66" s="18"/>
      <c r="D66" s="19"/>
      <c r="E66" s="139"/>
      <c r="F66" s="139"/>
      <c r="G66" s="139"/>
      <c r="H66" s="138"/>
    </row>
    <row r="67" spans="1:11" ht="6" customHeight="1" x14ac:dyDescent="0.25">
      <c r="A67"/>
      <c r="E67" s="45"/>
      <c r="F67" s="45"/>
      <c r="G67" s="45"/>
      <c r="H67" s="45"/>
      <c r="K67"/>
    </row>
    <row r="68" spans="1:11" ht="15.75" x14ac:dyDescent="0.25">
      <c r="A68" s="108" t="s">
        <v>103</v>
      </c>
      <c r="B68" s="10" t="s">
        <v>43</v>
      </c>
      <c r="C68" s="22"/>
      <c r="D68" s="12"/>
      <c r="E68" s="132"/>
      <c r="F68" s="132"/>
      <c r="G68" s="132"/>
      <c r="H68" s="131"/>
      <c r="K68"/>
    </row>
    <row r="69" spans="1:11" x14ac:dyDescent="0.25">
      <c r="A69" s="109"/>
      <c r="B69" s="13"/>
      <c r="C69" s="9"/>
      <c r="D69" s="14"/>
      <c r="E69" s="134"/>
      <c r="F69" s="134"/>
      <c r="G69" s="134"/>
      <c r="H69" s="133"/>
      <c r="K69"/>
    </row>
    <row r="70" spans="1:11" x14ac:dyDescent="0.25">
      <c r="A70" s="109"/>
      <c r="B70" s="13"/>
      <c r="C70" s="9"/>
      <c r="D70" s="14"/>
      <c r="E70" s="134"/>
      <c r="F70" s="134"/>
      <c r="G70" s="134"/>
      <c r="H70" s="133"/>
      <c r="K70"/>
    </row>
    <row r="71" spans="1:11" x14ac:dyDescent="0.25">
      <c r="A71" s="109"/>
      <c r="B71" s="13"/>
      <c r="C71" s="9"/>
      <c r="D71" s="14"/>
      <c r="E71" s="134"/>
      <c r="F71" s="134"/>
      <c r="G71" s="134"/>
      <c r="H71" s="133"/>
      <c r="K71"/>
    </row>
    <row r="72" spans="1:11" x14ac:dyDescent="0.25">
      <c r="A72" s="109"/>
      <c r="B72" s="13"/>
      <c r="C72" s="9"/>
      <c r="D72" s="14"/>
      <c r="E72" s="134"/>
      <c r="F72" s="134"/>
      <c r="G72" s="134"/>
      <c r="H72" s="133"/>
      <c r="K72"/>
    </row>
    <row r="73" spans="1:11" s="1" customFormat="1" x14ac:dyDescent="0.25">
      <c r="A73" s="110"/>
      <c r="B73" s="17"/>
      <c r="C73" s="18"/>
      <c r="D73" s="19"/>
      <c r="E73" s="139"/>
      <c r="F73" s="139"/>
      <c r="G73" s="139"/>
      <c r="H73" s="138"/>
    </row>
    <row r="74" spans="1:11" x14ac:dyDescent="0.25">
      <c r="A74" s="25"/>
      <c r="B74" s="33" t="s">
        <v>26</v>
      </c>
      <c r="C74" s="34"/>
      <c r="D74" s="34"/>
      <c r="E74" s="142"/>
      <c r="F74" s="143"/>
      <c r="G74" s="143"/>
      <c r="H74" s="143"/>
      <c r="J74"/>
      <c r="K74"/>
    </row>
    <row r="75" spans="1:11" x14ac:dyDescent="0.25">
      <c r="A75" s="26"/>
      <c r="B75" s="35" t="s">
        <v>27</v>
      </c>
      <c r="C75" s="36"/>
      <c r="D75" s="36"/>
      <c r="E75" s="144"/>
      <c r="F75" s="137"/>
      <c r="G75" s="137"/>
      <c r="H75" s="137"/>
      <c r="J75"/>
      <c r="K75"/>
    </row>
    <row r="76" spans="1:11" x14ac:dyDescent="0.25">
      <c r="A76" s="27"/>
      <c r="B76" s="35"/>
      <c r="C76" s="36"/>
      <c r="D76" s="36"/>
      <c r="E76" s="144"/>
      <c r="F76" s="137"/>
      <c r="G76" s="137"/>
      <c r="H76" s="137"/>
    </row>
    <row r="77" spans="1:11" x14ac:dyDescent="0.25">
      <c r="A77" s="26"/>
      <c r="B77" s="37" t="s">
        <v>28</v>
      </c>
      <c r="C77" s="38"/>
      <c r="D77" s="38"/>
      <c r="E77" s="145"/>
      <c r="F77" s="146"/>
      <c r="G77" s="146"/>
      <c r="H77" s="146"/>
      <c r="J77"/>
      <c r="K77"/>
    </row>
    <row r="78" spans="1:11" x14ac:dyDescent="0.25">
      <c r="A78" s="27"/>
      <c r="B78" s="35"/>
      <c r="C78" s="36"/>
      <c r="D78" s="36"/>
      <c r="E78" s="144"/>
      <c r="F78" s="144"/>
      <c r="G78" s="144"/>
      <c r="H78" s="137"/>
    </row>
    <row r="79" spans="1:11" x14ac:dyDescent="0.25">
      <c r="A79" s="26"/>
      <c r="B79" s="35" t="s">
        <v>29</v>
      </c>
      <c r="C79" s="36"/>
      <c r="D79" s="36"/>
      <c r="E79" s="144"/>
      <c r="F79" s="144"/>
      <c r="G79" s="144"/>
      <c r="H79" s="137"/>
      <c r="J79"/>
      <c r="K79"/>
    </row>
    <row r="80" spans="1:11" x14ac:dyDescent="0.25">
      <c r="A80" s="27"/>
      <c r="B80" s="35"/>
      <c r="C80" s="36"/>
      <c r="D80" s="36"/>
      <c r="E80" s="144"/>
      <c r="F80" s="144"/>
      <c r="G80" s="144"/>
      <c r="H80" s="137"/>
    </row>
    <row r="81" spans="1:11" x14ac:dyDescent="0.25">
      <c r="A81" s="27"/>
      <c r="B81" s="35"/>
      <c r="C81" s="36"/>
      <c r="D81" s="36"/>
      <c r="E81" s="144"/>
      <c r="F81" s="144"/>
      <c r="G81" s="144"/>
      <c r="H81" s="137"/>
    </row>
    <row r="82" spans="1:11" x14ac:dyDescent="0.25">
      <c r="A82" s="27"/>
      <c r="B82" s="35"/>
      <c r="C82" s="36"/>
      <c r="D82" s="36"/>
      <c r="E82" s="144"/>
      <c r="F82" s="144"/>
      <c r="G82" s="144"/>
      <c r="H82" s="137"/>
    </row>
    <row r="83" spans="1:11" x14ac:dyDescent="0.25">
      <c r="A83" s="26"/>
      <c r="B83" s="35" t="s">
        <v>10</v>
      </c>
      <c r="C83" s="36"/>
      <c r="D83" s="36"/>
      <c r="E83" s="144"/>
      <c r="F83" s="144" t="e">
        <f>C2-1</f>
        <v>#VALUE!</v>
      </c>
      <c r="G83" s="144"/>
      <c r="H83" s="137" t="e">
        <f t="shared" ref="H83:H89" si="0">SUM(F83:G83)</f>
        <v>#VALUE!</v>
      </c>
      <c r="J83"/>
      <c r="K83"/>
    </row>
    <row r="84" spans="1:11" x14ac:dyDescent="0.25">
      <c r="A84" s="26"/>
      <c r="B84" s="35" t="s">
        <v>10</v>
      </c>
      <c r="C84" s="36"/>
      <c r="D84" s="36"/>
      <c r="E84" s="144"/>
      <c r="F84" s="144" t="str">
        <f>C2</f>
        <v>Janvier</v>
      </c>
      <c r="G84" s="144"/>
      <c r="H84" s="137">
        <f t="shared" si="0"/>
        <v>0</v>
      </c>
      <c r="J84"/>
      <c r="K84"/>
    </row>
    <row r="85" spans="1:11" x14ac:dyDescent="0.25">
      <c r="A85" s="26"/>
      <c r="B85" s="35"/>
      <c r="C85" s="36"/>
      <c r="D85" s="36"/>
      <c r="E85" s="144"/>
      <c r="F85" s="144"/>
      <c r="G85" s="144"/>
      <c r="H85" s="137">
        <f t="shared" si="0"/>
        <v>0</v>
      </c>
      <c r="J85"/>
      <c r="K85"/>
    </row>
    <row r="86" spans="1:11" x14ac:dyDescent="0.25">
      <c r="A86" s="26"/>
      <c r="B86" s="35" t="s">
        <v>11</v>
      </c>
      <c r="C86" s="36"/>
      <c r="D86" s="36"/>
      <c r="E86" s="144"/>
      <c r="F86" s="144" t="e">
        <f>C2-1</f>
        <v>#VALUE!</v>
      </c>
      <c r="G86" s="144"/>
      <c r="H86" s="137" t="e">
        <f t="shared" si="0"/>
        <v>#VALUE!</v>
      </c>
      <c r="J86"/>
      <c r="K86"/>
    </row>
    <row r="87" spans="1:11" x14ac:dyDescent="0.25">
      <c r="A87" s="26"/>
      <c r="B87" s="35" t="s">
        <v>11</v>
      </c>
      <c r="C87" s="36"/>
      <c r="D87" s="36"/>
      <c r="E87" s="144"/>
      <c r="F87" s="144" t="str">
        <f>C2</f>
        <v>Janvier</v>
      </c>
      <c r="G87" s="144"/>
      <c r="H87" s="137">
        <f t="shared" si="0"/>
        <v>0</v>
      </c>
      <c r="J87"/>
      <c r="K87"/>
    </row>
    <row r="88" spans="1:11" x14ac:dyDescent="0.25">
      <c r="A88" s="26"/>
      <c r="B88" s="35"/>
      <c r="C88" s="36"/>
      <c r="D88" s="36"/>
      <c r="E88" s="144"/>
      <c r="F88" s="144"/>
      <c r="G88" s="144"/>
      <c r="H88" s="137">
        <f t="shared" si="0"/>
        <v>0</v>
      </c>
      <c r="J88"/>
      <c r="K88"/>
    </row>
    <row r="89" spans="1:11" s="1" customFormat="1" ht="15.75" thickBot="1" x14ac:dyDescent="0.3">
      <c r="A89" s="27"/>
      <c r="B89" s="39" t="s">
        <v>12</v>
      </c>
      <c r="C89" s="40"/>
      <c r="D89" s="40"/>
      <c r="E89" s="147"/>
      <c r="F89" s="147"/>
      <c r="G89" s="147"/>
      <c r="H89" s="148">
        <f t="shared" si="0"/>
        <v>0</v>
      </c>
    </row>
    <row r="90" spans="1:11" ht="15.75" thickTop="1" x14ac:dyDescent="0.25">
      <c r="A90" s="32"/>
      <c r="B90" s="37"/>
      <c r="C90" s="38"/>
      <c r="D90" s="38"/>
      <c r="E90" s="145"/>
      <c r="F90" s="145"/>
      <c r="G90" s="145"/>
      <c r="H90" s="146"/>
      <c r="I90" s="13"/>
      <c r="J90" s="9"/>
      <c r="K90"/>
    </row>
    <row r="91" spans="1:11" ht="21" x14ac:dyDescent="0.25">
      <c r="A91"/>
      <c r="B91" s="104" t="s">
        <v>34</v>
      </c>
      <c r="C91" s="104"/>
      <c r="D91" s="104"/>
      <c r="E91" s="104"/>
      <c r="F91" s="104"/>
      <c r="G91" s="104"/>
      <c r="H91" s="104"/>
      <c r="I91" s="9"/>
      <c r="J91"/>
      <c r="K91"/>
    </row>
    <row r="93" spans="1:11" s="1" customFormat="1" x14ac:dyDescent="0.25">
      <c r="B93" s="1" t="s">
        <v>74</v>
      </c>
      <c r="C93" s="1" t="s">
        <v>75</v>
      </c>
      <c r="D93" s="1" t="s">
        <v>76</v>
      </c>
      <c r="E93" s="1" t="s">
        <v>76</v>
      </c>
      <c r="F93" s="1" t="s">
        <v>56</v>
      </c>
      <c r="G93" s="1" t="s">
        <v>77</v>
      </c>
      <c r="H93" s="1" t="s">
        <v>78</v>
      </c>
    </row>
    <row r="94" spans="1:11" x14ac:dyDescent="0.25">
      <c r="B94" s="42">
        <f>G$7</f>
        <v>0</v>
      </c>
    </row>
    <row r="95" spans="1:11" x14ac:dyDescent="0.25">
      <c r="B95" s="42">
        <f t="shared" ref="B95:B101" si="1">G$7</f>
        <v>0</v>
      </c>
    </row>
    <row r="96" spans="1:11" x14ac:dyDescent="0.25">
      <c r="B96" s="42">
        <f t="shared" si="1"/>
        <v>0</v>
      </c>
    </row>
    <row r="97" spans="2:8" x14ac:dyDescent="0.25">
      <c r="B97" s="42">
        <f t="shared" si="1"/>
        <v>0</v>
      </c>
    </row>
    <row r="98" spans="2:8" x14ac:dyDescent="0.25">
      <c r="B98" s="42">
        <f t="shared" si="1"/>
        <v>0</v>
      </c>
    </row>
    <row r="99" spans="2:8" x14ac:dyDescent="0.25">
      <c r="B99" s="42">
        <f t="shared" si="1"/>
        <v>0</v>
      </c>
    </row>
    <row r="100" spans="2:8" x14ac:dyDescent="0.25">
      <c r="B100" s="42">
        <f t="shared" si="1"/>
        <v>0</v>
      </c>
    </row>
    <row r="101" spans="2:8" x14ac:dyDescent="0.25">
      <c r="B101" s="42">
        <f t="shared" si="1"/>
        <v>0</v>
      </c>
    </row>
    <row r="102" spans="2:8" ht="21" x14ac:dyDescent="0.25">
      <c r="B102" s="104" t="s">
        <v>79</v>
      </c>
      <c r="C102" s="104"/>
      <c r="D102" s="104"/>
      <c r="E102" s="104"/>
      <c r="F102" s="104"/>
      <c r="G102" s="104"/>
      <c r="H102" s="104"/>
    </row>
    <row r="104" spans="2:8" s="1" customFormat="1" x14ac:dyDescent="0.25">
      <c r="B104" s="1" t="s">
        <v>80</v>
      </c>
      <c r="C104" s="1" t="s">
        <v>75</v>
      </c>
      <c r="D104" s="1" t="s">
        <v>76</v>
      </c>
      <c r="E104" s="1" t="s">
        <v>76</v>
      </c>
      <c r="F104" s="1" t="s">
        <v>56</v>
      </c>
      <c r="G104" s="1" t="s">
        <v>77</v>
      </c>
      <c r="H104" s="1" t="s">
        <v>78</v>
      </c>
    </row>
    <row r="105" spans="2:8" x14ac:dyDescent="0.25">
      <c r="B105" s="42">
        <f t="shared" ref="B105:B112" si="2">G$7</f>
        <v>0</v>
      </c>
    </row>
    <row r="106" spans="2:8" x14ac:dyDescent="0.25">
      <c r="B106" s="42">
        <f t="shared" si="2"/>
        <v>0</v>
      </c>
    </row>
    <row r="107" spans="2:8" x14ac:dyDescent="0.25">
      <c r="B107" s="42">
        <f t="shared" si="2"/>
        <v>0</v>
      </c>
    </row>
    <row r="108" spans="2:8" x14ac:dyDescent="0.25">
      <c r="B108" s="42">
        <f t="shared" si="2"/>
        <v>0</v>
      </c>
    </row>
    <row r="109" spans="2:8" x14ac:dyDescent="0.25">
      <c r="B109" s="42">
        <f t="shared" si="2"/>
        <v>0</v>
      </c>
    </row>
    <row r="110" spans="2:8" x14ac:dyDescent="0.25">
      <c r="B110" s="42">
        <f t="shared" si="2"/>
        <v>0</v>
      </c>
    </row>
    <row r="111" spans="2:8" x14ac:dyDescent="0.25">
      <c r="B111" s="42">
        <f t="shared" si="2"/>
        <v>0</v>
      </c>
    </row>
    <row r="112" spans="2:8" x14ac:dyDescent="0.25">
      <c r="B112" s="42">
        <f t="shared" si="2"/>
        <v>0</v>
      </c>
    </row>
  </sheetData>
  <dataConsolidate/>
  <mergeCells count="8">
    <mergeCell ref="B1:H1"/>
    <mergeCell ref="B91:H91"/>
    <mergeCell ref="B34:D34"/>
    <mergeCell ref="A33:A50"/>
    <mergeCell ref="B102:H102"/>
    <mergeCell ref="A15:A32"/>
    <mergeCell ref="A52:A66"/>
    <mergeCell ref="A68:A73"/>
  </mergeCells>
  <dataValidations count="3">
    <dataValidation type="list" allowBlank="1" showInputMessage="1" showErrorMessage="1" sqref="B24:B25">
      <formula1>Ressources</formula1>
    </dataValidation>
    <dataValidation type="list" errorStyle="warning" allowBlank="1" showInputMessage="1" showErrorMessage="1" error="Aie Aie Aie!!! tu dois utiliser la liste déroulante !!!_x000a_" sqref="C19">
      <formula1>Ressources</formula1>
    </dataValidation>
    <dataValidation type="list" errorStyle="warning" showInputMessage="1" showErrorMessage="1" error="Aie aie aie !!!! tu dois utliser la liste déroulante......_x000a_" sqref="B16:B22">
      <formula1>Ressources</formula1>
    </dataValidation>
  </dataValidations>
  <pageMargins left="0.23622047244094491" right="0.23622047244094491" top="0.35433070866141736" bottom="0.35433070866141736" header="0.31496062992125984" footer="0.31496062992125984"/>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election activeCell="E16" sqref="E16"/>
    </sheetView>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4:A6"/>
  <sheetViews>
    <sheetView workbookViewId="0">
      <selection activeCell="A7" sqref="A7"/>
    </sheetView>
  </sheetViews>
  <sheetFormatPr baseColWidth="10" defaultRowHeight="15" x14ac:dyDescent="0.25"/>
  <sheetData>
    <row r="4" spans="1:1" x14ac:dyDescent="0.25">
      <c r="A4" t="s">
        <v>64</v>
      </c>
    </row>
    <row r="5" spans="1:1" x14ac:dyDescent="0.25">
      <c r="A5" t="s">
        <v>73</v>
      </c>
    </row>
    <row r="6" spans="1:1" x14ac:dyDescent="0.25">
      <c r="A6" t="s">
        <v>142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2</vt:i4>
      </vt:variant>
    </vt:vector>
  </HeadingPairs>
  <TitlesOfParts>
    <vt:vector size="12" baseType="lpstr">
      <vt:lpstr>Guide utilisateur</vt:lpstr>
      <vt:lpstr>Les normes-données de base</vt:lpstr>
      <vt:lpstr>Caisse maladie</vt:lpstr>
      <vt:lpstr>Frais de logement</vt:lpstr>
      <vt:lpstr>Paiements échelonnés</vt:lpstr>
      <vt:lpstr>Budget</vt:lpstr>
      <vt:lpstr>PDF Pièces-janv.</vt:lpstr>
      <vt:lpstr>Récap annuelle</vt:lpstr>
      <vt:lpstr>question</vt:lpstr>
      <vt:lpstr>Feuil1</vt:lpstr>
      <vt:lpstr>Ressources</vt:lpstr>
      <vt:lpstr>Revenus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Nicole Villet</dc:creator>
  <cp:lastModifiedBy>Nicole Villet</cp:lastModifiedBy>
  <cp:lastPrinted>2014-11-29T07:09:15Z</cp:lastPrinted>
  <dcterms:created xsi:type="dcterms:W3CDTF">2014-11-23T16:17:06Z</dcterms:created>
  <dcterms:modified xsi:type="dcterms:W3CDTF">2014-11-29T17:40:38Z</dcterms:modified>
</cp:coreProperties>
</file>