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735" activeTab="1"/>
  </bookViews>
  <sheets>
    <sheet name="Nom" sheetId="3" r:id="rId1"/>
    <sheet name="calendrier" sheetId="7" r:id="rId2"/>
    <sheet name="Edition de plannings" sheetId="5" r:id="rId3"/>
    <sheet name="Plannings" sheetId="1" r:id="rId4"/>
    <sheet name="Planning mensuel" sheetId="4" r:id="rId5"/>
    <sheet name="Liste déroulante" sheetId="2" state="hidden" r:id="rId6"/>
  </sheets>
  <externalReferences>
    <externalReference r:id="rId7"/>
    <externalReference r:id="rId8"/>
  </externalReferences>
  <definedNames>
    <definedName name="_xlnm.Print_Area" localSheetId="2">'Edition de plannings'!$A$1:$AZ$38</definedName>
    <definedName name="_xlnm.Print_Area" localSheetId="4">'Planning mensuel'!$A$1:$X$29</definedName>
    <definedName name="_xlnm.Print_Area" localSheetId="3">Plannings!$A$1:$X$38</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7" l="1"/>
  <c r="C3" i="7" s="1"/>
  <c r="Z3" i="4"/>
  <c r="C7" i="4" s="1"/>
  <c r="C2" i="1"/>
  <c r="F2" i="1"/>
  <c r="AU35" i="5"/>
  <c r="AU36" i="5"/>
  <c r="AW35" i="5"/>
  <c r="AX35" i="5"/>
  <c r="E35" i="5"/>
  <c r="E36" i="5"/>
  <c r="L35" i="5"/>
  <c r="L36" i="5"/>
  <c r="S35" i="5"/>
  <c r="S36" i="5"/>
  <c r="Z35" i="5"/>
  <c r="Z36" i="5"/>
  <c r="AG35" i="5"/>
  <c r="AG36" i="5"/>
  <c r="AN35" i="5"/>
  <c r="AN36" i="5"/>
  <c r="AZ35" i="5"/>
  <c r="AY35" i="5"/>
  <c r="AV35" i="5"/>
  <c r="AU33" i="5"/>
  <c r="AU34" i="5"/>
  <c r="AW33" i="5"/>
  <c r="AX33" i="5"/>
  <c r="E33" i="5"/>
  <c r="E34" i="5"/>
  <c r="L33" i="5"/>
  <c r="L34" i="5"/>
  <c r="S33" i="5"/>
  <c r="S34" i="5"/>
  <c r="Z33" i="5"/>
  <c r="Z34" i="5"/>
  <c r="AG33" i="5"/>
  <c r="AG34" i="5"/>
  <c r="AN33" i="5"/>
  <c r="AN34" i="5"/>
  <c r="AZ33" i="5"/>
  <c r="AY33" i="5"/>
  <c r="AV33" i="5"/>
  <c r="AU31" i="5"/>
  <c r="AU32" i="5"/>
  <c r="AW31" i="5"/>
  <c r="AX31" i="5"/>
  <c r="E31" i="5"/>
  <c r="E32" i="5"/>
  <c r="L31" i="5"/>
  <c r="L32" i="5"/>
  <c r="S31" i="5"/>
  <c r="S32" i="5"/>
  <c r="Z31" i="5"/>
  <c r="Z32" i="5"/>
  <c r="AG31" i="5"/>
  <c r="AG32" i="5"/>
  <c r="AN31" i="5"/>
  <c r="AN32" i="5"/>
  <c r="AZ31" i="5"/>
  <c r="AY31" i="5"/>
  <c r="AV31" i="5"/>
  <c r="AU29" i="5"/>
  <c r="AU30" i="5"/>
  <c r="AW29" i="5"/>
  <c r="AX29" i="5"/>
  <c r="E29" i="5"/>
  <c r="E30" i="5"/>
  <c r="L29" i="5"/>
  <c r="L30" i="5"/>
  <c r="S29" i="5"/>
  <c r="S30" i="5"/>
  <c r="Z29" i="5"/>
  <c r="Z30" i="5"/>
  <c r="AG29" i="5"/>
  <c r="AG30" i="5"/>
  <c r="AN29" i="5"/>
  <c r="AN30" i="5"/>
  <c r="AZ29" i="5"/>
  <c r="AY29" i="5"/>
  <c r="AV29" i="5"/>
  <c r="AU27" i="5"/>
  <c r="AU28" i="5"/>
  <c r="AW27" i="5"/>
  <c r="AX27" i="5"/>
  <c r="E27" i="5"/>
  <c r="E28" i="5"/>
  <c r="L27" i="5"/>
  <c r="L28" i="5"/>
  <c r="S27" i="5"/>
  <c r="S28" i="5"/>
  <c r="Z27" i="5"/>
  <c r="Z28" i="5"/>
  <c r="AG27" i="5"/>
  <c r="AG28" i="5"/>
  <c r="AN27" i="5"/>
  <c r="AN28" i="5"/>
  <c r="AZ27" i="5"/>
  <c r="AY27" i="5"/>
  <c r="AV27" i="5"/>
  <c r="AU25" i="5"/>
  <c r="AU26" i="5"/>
  <c r="AW25" i="5"/>
  <c r="AX25" i="5"/>
  <c r="E25" i="5"/>
  <c r="E26" i="5"/>
  <c r="L25" i="5"/>
  <c r="L26" i="5"/>
  <c r="S25" i="5"/>
  <c r="S26" i="5"/>
  <c r="Z25" i="5"/>
  <c r="Z26" i="5"/>
  <c r="AG25" i="5"/>
  <c r="AG26" i="5"/>
  <c r="AN25" i="5"/>
  <c r="AN26" i="5"/>
  <c r="AZ25" i="5"/>
  <c r="AY25" i="5"/>
  <c r="AV25" i="5"/>
  <c r="AU23" i="5"/>
  <c r="AU24" i="5"/>
  <c r="AW23" i="5"/>
  <c r="AX23" i="5"/>
  <c r="E23" i="5"/>
  <c r="E24" i="5"/>
  <c r="L23" i="5"/>
  <c r="L24" i="5"/>
  <c r="S23" i="5"/>
  <c r="S24" i="5"/>
  <c r="Z23" i="5"/>
  <c r="Z24" i="5"/>
  <c r="AG23" i="5"/>
  <c r="AG24" i="5"/>
  <c r="AN23" i="5"/>
  <c r="AN24" i="5"/>
  <c r="AZ23" i="5"/>
  <c r="AY23" i="5"/>
  <c r="AV23" i="5"/>
  <c r="AU21" i="5"/>
  <c r="AU22" i="5"/>
  <c r="AW21" i="5"/>
  <c r="AX21" i="5"/>
  <c r="E21" i="5"/>
  <c r="E22" i="5"/>
  <c r="L21" i="5"/>
  <c r="L22" i="5"/>
  <c r="S21" i="5"/>
  <c r="S22" i="5"/>
  <c r="Z21" i="5"/>
  <c r="Z22" i="5"/>
  <c r="AG21" i="5"/>
  <c r="AG22" i="5"/>
  <c r="AN21" i="5"/>
  <c r="AN22" i="5"/>
  <c r="AZ21" i="5"/>
  <c r="AY21" i="5"/>
  <c r="AV21" i="5"/>
  <c r="AU19" i="5"/>
  <c r="AU20" i="5"/>
  <c r="AW19" i="5"/>
  <c r="AX19" i="5"/>
  <c r="E19" i="5"/>
  <c r="E20" i="5"/>
  <c r="L19" i="5"/>
  <c r="L20" i="5"/>
  <c r="S19" i="5"/>
  <c r="S20" i="5"/>
  <c r="Z19" i="5"/>
  <c r="Z20" i="5"/>
  <c r="AG19" i="5"/>
  <c r="AG20" i="5"/>
  <c r="AN19" i="5"/>
  <c r="AN20" i="5"/>
  <c r="AZ19" i="5"/>
  <c r="AY19" i="5"/>
  <c r="AV19" i="5"/>
  <c r="AU17" i="5"/>
  <c r="AU18" i="5"/>
  <c r="AW17" i="5"/>
  <c r="AX17" i="5"/>
  <c r="E17" i="5"/>
  <c r="E18" i="5"/>
  <c r="L17" i="5"/>
  <c r="L18" i="5"/>
  <c r="S17" i="5"/>
  <c r="S18" i="5"/>
  <c r="Z17" i="5"/>
  <c r="Z18" i="5"/>
  <c r="AG17" i="5"/>
  <c r="AG18" i="5"/>
  <c r="AN17" i="5"/>
  <c r="AN18" i="5"/>
  <c r="AZ17" i="5"/>
  <c r="AY17" i="5"/>
  <c r="AV17" i="5"/>
  <c r="AU15" i="5"/>
  <c r="AU16" i="5"/>
  <c r="AW15" i="5"/>
  <c r="AX15" i="5"/>
  <c r="E15" i="5"/>
  <c r="E16" i="5"/>
  <c r="L15" i="5"/>
  <c r="L16" i="5"/>
  <c r="S15" i="5"/>
  <c r="S16" i="5"/>
  <c r="Z15" i="5"/>
  <c r="Z16" i="5"/>
  <c r="AG15" i="5"/>
  <c r="AG16" i="5"/>
  <c r="AN15" i="5"/>
  <c r="AN16" i="5"/>
  <c r="AZ15" i="5"/>
  <c r="AY15" i="5"/>
  <c r="AV15" i="5"/>
  <c r="AU13" i="5"/>
  <c r="AU14" i="5"/>
  <c r="AW13" i="5"/>
  <c r="AX13" i="5"/>
  <c r="E13" i="5"/>
  <c r="E14" i="5"/>
  <c r="L13" i="5"/>
  <c r="L14" i="5"/>
  <c r="S13" i="5"/>
  <c r="S14" i="5"/>
  <c r="Z13" i="5"/>
  <c r="Z14" i="5"/>
  <c r="AG13" i="5"/>
  <c r="AG14" i="5"/>
  <c r="AN13" i="5"/>
  <c r="AN14" i="5"/>
  <c r="AZ13" i="5"/>
  <c r="AY13" i="5"/>
  <c r="AV13" i="5"/>
  <c r="AU11" i="5"/>
  <c r="AU12" i="5"/>
  <c r="AW11" i="5"/>
  <c r="AX11" i="5"/>
  <c r="E11" i="5"/>
  <c r="E12" i="5"/>
  <c r="L11" i="5"/>
  <c r="L12" i="5"/>
  <c r="S11" i="5"/>
  <c r="S12" i="5"/>
  <c r="Z11" i="5"/>
  <c r="Z12" i="5"/>
  <c r="AG11" i="5"/>
  <c r="AG12" i="5"/>
  <c r="AN11" i="5"/>
  <c r="AN12" i="5"/>
  <c r="AZ11" i="5"/>
  <c r="AY11" i="5"/>
  <c r="AV11" i="5"/>
  <c r="AU9" i="5"/>
  <c r="AU10" i="5"/>
  <c r="AW9" i="5"/>
  <c r="AX9" i="5"/>
  <c r="E9" i="5"/>
  <c r="E10" i="5"/>
  <c r="L9" i="5"/>
  <c r="L10" i="5"/>
  <c r="S9" i="5"/>
  <c r="S10" i="5"/>
  <c r="Z9" i="5"/>
  <c r="Z10" i="5"/>
  <c r="AG9" i="5"/>
  <c r="AG10" i="5"/>
  <c r="AN9" i="5"/>
  <c r="AN10" i="5"/>
  <c r="AZ9" i="5"/>
  <c r="AY9" i="5"/>
  <c r="AV9" i="5"/>
  <c r="AU7" i="5"/>
  <c r="AU8" i="5"/>
  <c r="AW7" i="5"/>
  <c r="AX7" i="5"/>
  <c r="E7" i="5"/>
  <c r="E8" i="5"/>
  <c r="L7" i="5"/>
  <c r="L8" i="5"/>
  <c r="S7" i="5"/>
  <c r="S8" i="5"/>
  <c r="Z7" i="5"/>
  <c r="Z8" i="5"/>
  <c r="AG7" i="5"/>
  <c r="AG8" i="5"/>
  <c r="AN7" i="5"/>
  <c r="AN8" i="5"/>
  <c r="AZ7" i="5"/>
  <c r="AY7" i="5"/>
  <c r="AV7" i="5"/>
  <c r="AP35" i="5"/>
  <c r="AQ35" i="5"/>
  <c r="AR35" i="5"/>
  <c r="AO35" i="5"/>
  <c r="AP33" i="5"/>
  <c r="AQ33" i="5"/>
  <c r="AR33" i="5"/>
  <c r="AO33" i="5"/>
  <c r="AP31" i="5"/>
  <c r="AQ31" i="5"/>
  <c r="AR31" i="5"/>
  <c r="AO31" i="5"/>
  <c r="AP29" i="5"/>
  <c r="AQ29" i="5"/>
  <c r="AR29" i="5"/>
  <c r="AO29" i="5"/>
  <c r="AP27" i="5"/>
  <c r="AQ27" i="5"/>
  <c r="AR27" i="5"/>
  <c r="AO27" i="5"/>
  <c r="AP25" i="5"/>
  <c r="AQ25" i="5"/>
  <c r="AR25" i="5"/>
  <c r="AO25" i="5"/>
  <c r="AP23" i="5"/>
  <c r="AQ23" i="5"/>
  <c r="AR23" i="5"/>
  <c r="AO23" i="5"/>
  <c r="AP21" i="5"/>
  <c r="AQ21" i="5"/>
  <c r="AR21" i="5"/>
  <c r="AO21" i="5"/>
  <c r="AP19" i="5"/>
  <c r="AQ19" i="5"/>
  <c r="AR19" i="5"/>
  <c r="AO19" i="5"/>
  <c r="AP17" i="5"/>
  <c r="AQ17" i="5"/>
  <c r="AR17" i="5"/>
  <c r="AO17" i="5"/>
  <c r="AP15" i="5"/>
  <c r="AQ15" i="5"/>
  <c r="AR15" i="5"/>
  <c r="AO15" i="5"/>
  <c r="AP13" i="5"/>
  <c r="AQ13" i="5"/>
  <c r="AR13" i="5"/>
  <c r="AO13" i="5"/>
  <c r="AP11" i="5"/>
  <c r="AQ11" i="5"/>
  <c r="AR11" i="5"/>
  <c r="AO11" i="5"/>
  <c r="AP9" i="5"/>
  <c r="AQ9" i="5"/>
  <c r="AR9" i="5"/>
  <c r="AO9" i="5"/>
  <c r="AP7" i="5"/>
  <c r="AQ7" i="5"/>
  <c r="AR7" i="5"/>
  <c r="AO7" i="5"/>
  <c r="AI35" i="5"/>
  <c r="AJ35" i="5"/>
  <c r="AK35" i="5"/>
  <c r="AH35" i="5"/>
  <c r="AI33" i="5"/>
  <c r="AJ33" i="5"/>
  <c r="AK33" i="5"/>
  <c r="AH33" i="5"/>
  <c r="AI31" i="5"/>
  <c r="AJ31" i="5"/>
  <c r="AK31" i="5"/>
  <c r="AH31" i="5"/>
  <c r="AI29" i="5"/>
  <c r="AJ29" i="5"/>
  <c r="AK29" i="5"/>
  <c r="AH29" i="5"/>
  <c r="AI27" i="5"/>
  <c r="AJ27" i="5"/>
  <c r="AK27" i="5"/>
  <c r="AH27" i="5"/>
  <c r="AI25" i="5"/>
  <c r="AJ25" i="5"/>
  <c r="AK25" i="5"/>
  <c r="AH25" i="5"/>
  <c r="AI23" i="5"/>
  <c r="AJ23" i="5"/>
  <c r="AK23" i="5"/>
  <c r="AH23" i="5"/>
  <c r="AI21" i="5"/>
  <c r="AJ21" i="5"/>
  <c r="AK21" i="5"/>
  <c r="AH21" i="5"/>
  <c r="AI19" i="5"/>
  <c r="AJ19" i="5"/>
  <c r="AK19" i="5"/>
  <c r="AH19" i="5"/>
  <c r="AI17" i="5"/>
  <c r="AJ17" i="5"/>
  <c r="AK17" i="5"/>
  <c r="AH17" i="5"/>
  <c r="AI15" i="5"/>
  <c r="AJ15" i="5"/>
  <c r="AK15" i="5"/>
  <c r="AH15" i="5"/>
  <c r="AI13" i="5"/>
  <c r="AJ13" i="5"/>
  <c r="AK13" i="5"/>
  <c r="AH13" i="5"/>
  <c r="AI11" i="5"/>
  <c r="AJ11" i="5"/>
  <c r="AK11" i="5"/>
  <c r="AH11" i="5"/>
  <c r="AI9" i="5"/>
  <c r="AJ9" i="5"/>
  <c r="AK9" i="5"/>
  <c r="AH9" i="5"/>
  <c r="AI7" i="5"/>
  <c r="AJ7" i="5"/>
  <c r="AK7" i="5"/>
  <c r="AH7" i="5"/>
  <c r="AB35" i="5"/>
  <c r="AC35" i="5"/>
  <c r="AD35" i="5"/>
  <c r="AA35" i="5"/>
  <c r="AB33" i="5"/>
  <c r="AC33" i="5"/>
  <c r="AD33" i="5"/>
  <c r="AA33" i="5"/>
  <c r="AB31" i="5"/>
  <c r="AC31" i="5"/>
  <c r="AD31" i="5"/>
  <c r="AA31" i="5"/>
  <c r="AB29" i="5"/>
  <c r="AC29" i="5"/>
  <c r="AD29" i="5"/>
  <c r="AA29" i="5"/>
  <c r="AB27" i="5"/>
  <c r="AC27" i="5"/>
  <c r="AD27" i="5"/>
  <c r="AA27" i="5"/>
  <c r="AB25" i="5"/>
  <c r="AC25" i="5"/>
  <c r="AD25" i="5"/>
  <c r="AA25" i="5"/>
  <c r="AB23" i="5"/>
  <c r="AC23" i="5"/>
  <c r="AD23" i="5"/>
  <c r="AA23" i="5"/>
  <c r="AB21" i="5"/>
  <c r="AC21" i="5"/>
  <c r="AD21" i="5"/>
  <c r="AA21" i="5"/>
  <c r="AB19" i="5"/>
  <c r="AC19" i="5"/>
  <c r="AD19" i="5"/>
  <c r="AA19" i="5"/>
  <c r="AB17" i="5"/>
  <c r="AC17" i="5"/>
  <c r="AD17" i="5"/>
  <c r="AA17" i="5"/>
  <c r="AB15" i="5"/>
  <c r="AC15" i="5"/>
  <c r="AD15" i="5"/>
  <c r="AA15" i="5"/>
  <c r="AB13" i="5"/>
  <c r="AC13" i="5"/>
  <c r="AD13" i="5"/>
  <c r="AA13" i="5"/>
  <c r="AB11" i="5"/>
  <c r="AC11" i="5"/>
  <c r="AD11" i="5"/>
  <c r="AA11" i="5"/>
  <c r="AB9" i="5"/>
  <c r="AC9" i="5"/>
  <c r="AD9" i="5"/>
  <c r="AA9" i="5"/>
  <c r="AB7" i="5"/>
  <c r="AC7" i="5"/>
  <c r="AD7" i="5"/>
  <c r="AA7" i="5"/>
  <c r="U35" i="5"/>
  <c r="V35" i="5"/>
  <c r="W35" i="5"/>
  <c r="T35" i="5"/>
  <c r="U33" i="5"/>
  <c r="V33" i="5"/>
  <c r="W33" i="5"/>
  <c r="T33" i="5"/>
  <c r="U31" i="5"/>
  <c r="V31" i="5"/>
  <c r="W31" i="5"/>
  <c r="T31" i="5"/>
  <c r="U29" i="5"/>
  <c r="V29" i="5"/>
  <c r="W29" i="5"/>
  <c r="T29" i="5"/>
  <c r="U27" i="5"/>
  <c r="V27" i="5"/>
  <c r="W27" i="5"/>
  <c r="T27" i="5"/>
  <c r="U25" i="5"/>
  <c r="V25" i="5"/>
  <c r="W25" i="5"/>
  <c r="T25" i="5"/>
  <c r="U23" i="5"/>
  <c r="V23" i="5"/>
  <c r="W23" i="5"/>
  <c r="T23" i="5"/>
  <c r="U21" i="5"/>
  <c r="V21" i="5"/>
  <c r="W21" i="5"/>
  <c r="T21" i="5"/>
  <c r="U19" i="5"/>
  <c r="V19" i="5"/>
  <c r="W19" i="5"/>
  <c r="T19" i="5"/>
  <c r="U17" i="5"/>
  <c r="V17" i="5"/>
  <c r="W17" i="5"/>
  <c r="T17" i="5"/>
  <c r="U15" i="5"/>
  <c r="V15" i="5"/>
  <c r="W15" i="5"/>
  <c r="T15" i="5"/>
  <c r="U13" i="5"/>
  <c r="V13" i="5"/>
  <c r="W13" i="5"/>
  <c r="T13" i="5"/>
  <c r="U11" i="5"/>
  <c r="V11" i="5"/>
  <c r="W11" i="5"/>
  <c r="T11" i="5"/>
  <c r="U9" i="5"/>
  <c r="V9" i="5"/>
  <c r="W9" i="5"/>
  <c r="T9" i="5"/>
  <c r="U7" i="5"/>
  <c r="V7" i="5"/>
  <c r="W7" i="5"/>
  <c r="T7" i="5"/>
  <c r="N35" i="5"/>
  <c r="O35" i="5"/>
  <c r="P35" i="5"/>
  <c r="M35" i="5"/>
  <c r="N33" i="5"/>
  <c r="O33" i="5"/>
  <c r="P33" i="5"/>
  <c r="M33" i="5"/>
  <c r="N31" i="5"/>
  <c r="O31" i="5"/>
  <c r="P31" i="5"/>
  <c r="M31" i="5"/>
  <c r="N29" i="5"/>
  <c r="O29" i="5"/>
  <c r="P29" i="5"/>
  <c r="M29" i="5"/>
  <c r="N27" i="5"/>
  <c r="O27" i="5"/>
  <c r="P27" i="5"/>
  <c r="M27" i="5"/>
  <c r="N25" i="5"/>
  <c r="O25" i="5"/>
  <c r="P25" i="5"/>
  <c r="M25" i="5"/>
  <c r="N23" i="5"/>
  <c r="O23" i="5"/>
  <c r="P23" i="5"/>
  <c r="M23" i="5"/>
  <c r="N21" i="5"/>
  <c r="O21" i="5"/>
  <c r="P21" i="5"/>
  <c r="M21" i="5"/>
  <c r="N19" i="5"/>
  <c r="O19" i="5"/>
  <c r="P19" i="5"/>
  <c r="M19" i="5"/>
  <c r="N17" i="5"/>
  <c r="O17" i="5"/>
  <c r="P17" i="5"/>
  <c r="M17" i="5"/>
  <c r="N15" i="5"/>
  <c r="O15" i="5"/>
  <c r="P15" i="5"/>
  <c r="M15" i="5"/>
  <c r="N13" i="5"/>
  <c r="O13" i="5"/>
  <c r="P13" i="5"/>
  <c r="M13" i="5"/>
  <c r="N11" i="5"/>
  <c r="O11" i="5"/>
  <c r="P11" i="5"/>
  <c r="M11" i="5"/>
  <c r="N9" i="5"/>
  <c r="O9" i="5"/>
  <c r="P9" i="5"/>
  <c r="M9" i="5"/>
  <c r="N7" i="5"/>
  <c r="O7" i="5"/>
  <c r="P7" i="5"/>
  <c r="M7" i="5"/>
  <c r="G9" i="5"/>
  <c r="H9" i="5"/>
  <c r="I9" i="5"/>
  <c r="F9" i="5"/>
  <c r="G11" i="5"/>
  <c r="H11" i="5"/>
  <c r="I11" i="5"/>
  <c r="F11" i="5"/>
  <c r="G13" i="5"/>
  <c r="H13" i="5"/>
  <c r="I13" i="5"/>
  <c r="F13" i="5"/>
  <c r="G15" i="5"/>
  <c r="H15" i="5"/>
  <c r="I15" i="5"/>
  <c r="F15" i="5"/>
  <c r="G17" i="5"/>
  <c r="H17" i="5"/>
  <c r="I17" i="5"/>
  <c r="F17" i="5"/>
  <c r="G19" i="5"/>
  <c r="H19" i="5"/>
  <c r="I19" i="5"/>
  <c r="F19" i="5"/>
  <c r="G21" i="5"/>
  <c r="H21" i="5"/>
  <c r="I21" i="5"/>
  <c r="F21" i="5"/>
  <c r="G23" i="5"/>
  <c r="H23" i="5"/>
  <c r="I23" i="5"/>
  <c r="F23" i="5"/>
  <c r="G25" i="5"/>
  <c r="H25" i="5"/>
  <c r="I25" i="5"/>
  <c r="F25" i="5"/>
  <c r="G27" i="5"/>
  <c r="H27" i="5"/>
  <c r="I27" i="5"/>
  <c r="F27" i="5"/>
  <c r="G29" i="5"/>
  <c r="H29" i="5"/>
  <c r="I29" i="5"/>
  <c r="F29" i="5"/>
  <c r="G31" i="5"/>
  <c r="H31" i="5"/>
  <c r="I31" i="5"/>
  <c r="F31" i="5"/>
  <c r="G33" i="5"/>
  <c r="H33" i="5"/>
  <c r="I33" i="5"/>
  <c r="F33" i="5"/>
  <c r="G35" i="5"/>
  <c r="H35" i="5"/>
  <c r="I35" i="5"/>
  <c r="F35" i="5"/>
  <c r="G7" i="5"/>
  <c r="H7" i="5"/>
  <c r="I7" i="5"/>
  <c r="F7" i="5"/>
  <c r="V36" i="1"/>
  <c r="U36" i="1"/>
  <c r="V35" i="1"/>
  <c r="U35" i="1"/>
  <c r="V34" i="1"/>
  <c r="U34" i="1"/>
  <c r="V33" i="1"/>
  <c r="U33" i="1"/>
  <c r="V32" i="1"/>
  <c r="U32" i="1"/>
  <c r="V31" i="1"/>
  <c r="U31" i="1"/>
  <c r="V30" i="1"/>
  <c r="U30" i="1"/>
  <c r="V29" i="1"/>
  <c r="U29" i="1"/>
  <c r="V28" i="1"/>
  <c r="U28" i="1"/>
  <c r="V27" i="1"/>
  <c r="U27" i="1"/>
  <c r="V26" i="1"/>
  <c r="U26" i="1"/>
  <c r="V25" i="1"/>
  <c r="U25" i="1"/>
  <c r="V24" i="1"/>
  <c r="U24" i="1"/>
  <c r="V23" i="1"/>
  <c r="U23" i="1"/>
  <c r="V22" i="1"/>
  <c r="U22" i="1"/>
  <c r="V21" i="1"/>
  <c r="U21" i="1"/>
  <c r="V20" i="1"/>
  <c r="U20" i="1"/>
  <c r="V19" i="1"/>
  <c r="U19" i="1"/>
  <c r="V18" i="1"/>
  <c r="U18" i="1"/>
  <c r="V17" i="1"/>
  <c r="U17" i="1"/>
  <c r="V16" i="1"/>
  <c r="U16" i="1"/>
  <c r="V15" i="1"/>
  <c r="U15" i="1"/>
  <c r="V14" i="1"/>
  <c r="U14" i="1"/>
  <c r="V13" i="1"/>
  <c r="U13" i="1"/>
  <c r="V12" i="1"/>
  <c r="U12" i="1"/>
  <c r="V11" i="1"/>
  <c r="U11" i="1"/>
  <c r="V10" i="1"/>
  <c r="U10" i="1"/>
  <c r="V9" i="1"/>
  <c r="U9" i="1"/>
  <c r="V8" i="1"/>
  <c r="U8" i="1"/>
  <c r="V7" i="1"/>
  <c r="U7" i="1"/>
  <c r="S36" i="1"/>
  <c r="R36" i="1"/>
  <c r="S35" i="1"/>
  <c r="R35" i="1"/>
  <c r="S34" i="1"/>
  <c r="R34" i="1"/>
  <c r="S33" i="1"/>
  <c r="R33" i="1"/>
  <c r="S32" i="1"/>
  <c r="R32" i="1"/>
  <c r="S31" i="1"/>
  <c r="R31" i="1"/>
  <c r="S30" i="1"/>
  <c r="R30" i="1"/>
  <c r="S29" i="1"/>
  <c r="R29" i="1"/>
  <c r="S28" i="1"/>
  <c r="R28" i="1"/>
  <c r="S27" i="1"/>
  <c r="R27" i="1"/>
  <c r="S26" i="1"/>
  <c r="R26" i="1"/>
  <c r="S25" i="1"/>
  <c r="R25" i="1"/>
  <c r="S24" i="1"/>
  <c r="R24" i="1"/>
  <c r="S23" i="1"/>
  <c r="R23" i="1"/>
  <c r="S22" i="1"/>
  <c r="R22" i="1"/>
  <c r="S21" i="1"/>
  <c r="R21" i="1"/>
  <c r="S20" i="1"/>
  <c r="R20" i="1"/>
  <c r="S19" i="1"/>
  <c r="R19" i="1"/>
  <c r="S18" i="1"/>
  <c r="R18" i="1"/>
  <c r="S17" i="1"/>
  <c r="R17" i="1"/>
  <c r="S16" i="1"/>
  <c r="R16" i="1"/>
  <c r="S15" i="1"/>
  <c r="R15" i="1"/>
  <c r="S14" i="1"/>
  <c r="R14" i="1"/>
  <c r="S13" i="1"/>
  <c r="R13" i="1"/>
  <c r="S12" i="1"/>
  <c r="R12" i="1"/>
  <c r="S11" i="1"/>
  <c r="R11" i="1"/>
  <c r="S10" i="1"/>
  <c r="R10" i="1"/>
  <c r="S9" i="1"/>
  <c r="R9" i="1"/>
  <c r="S8" i="1"/>
  <c r="R8" i="1"/>
  <c r="S7" i="1"/>
  <c r="R7" i="1"/>
  <c r="P36" i="1"/>
  <c r="O36" i="1"/>
  <c r="P35" i="1"/>
  <c r="O35" i="1"/>
  <c r="P34" i="1"/>
  <c r="O34" i="1"/>
  <c r="P33" i="1"/>
  <c r="O33" i="1"/>
  <c r="P32" i="1"/>
  <c r="O32" i="1"/>
  <c r="P31" i="1"/>
  <c r="O31" i="1"/>
  <c r="P30" i="1"/>
  <c r="O30" i="1"/>
  <c r="P29" i="1"/>
  <c r="O29" i="1"/>
  <c r="P28" i="1"/>
  <c r="O28" i="1"/>
  <c r="P27" i="1"/>
  <c r="O27" i="1"/>
  <c r="P26" i="1"/>
  <c r="O26" i="1"/>
  <c r="P25" i="1"/>
  <c r="O25" i="1"/>
  <c r="P24" i="1"/>
  <c r="O24" i="1"/>
  <c r="P23" i="1"/>
  <c r="O23" i="1"/>
  <c r="P22" i="1"/>
  <c r="O22" i="1"/>
  <c r="P21" i="1"/>
  <c r="O21" i="1"/>
  <c r="P20" i="1"/>
  <c r="O20" i="1"/>
  <c r="P19" i="1"/>
  <c r="O19" i="1"/>
  <c r="P18" i="1"/>
  <c r="O18" i="1"/>
  <c r="P17" i="1"/>
  <c r="O17" i="1"/>
  <c r="P16" i="1"/>
  <c r="O16" i="1"/>
  <c r="P15" i="1"/>
  <c r="O15" i="1"/>
  <c r="P14" i="1"/>
  <c r="O14" i="1"/>
  <c r="P13" i="1"/>
  <c r="O13" i="1"/>
  <c r="P12" i="1"/>
  <c r="O12" i="1"/>
  <c r="P11" i="1"/>
  <c r="O11" i="1"/>
  <c r="P10" i="1"/>
  <c r="O10" i="1"/>
  <c r="P9" i="1"/>
  <c r="O9" i="1"/>
  <c r="P8" i="1"/>
  <c r="O8" i="1"/>
  <c r="P7" i="1"/>
  <c r="O7" i="1"/>
  <c r="M36" i="1"/>
  <c r="L36" i="1"/>
  <c r="M35" i="1"/>
  <c r="L35" i="1"/>
  <c r="M34" i="1"/>
  <c r="L34" i="1"/>
  <c r="M33" i="1"/>
  <c r="L33" i="1"/>
  <c r="M32" i="1"/>
  <c r="L32" i="1"/>
  <c r="M31" i="1"/>
  <c r="L31" i="1"/>
  <c r="M30" i="1"/>
  <c r="L30" i="1"/>
  <c r="M29" i="1"/>
  <c r="L29" i="1"/>
  <c r="M28" i="1"/>
  <c r="L28" i="1"/>
  <c r="M27" i="1"/>
  <c r="L27" i="1"/>
  <c r="M26" i="1"/>
  <c r="L26" i="1"/>
  <c r="M25" i="1"/>
  <c r="L25" i="1"/>
  <c r="M24" i="1"/>
  <c r="L24" i="1"/>
  <c r="M23" i="1"/>
  <c r="L23" i="1"/>
  <c r="M22" i="1"/>
  <c r="L22" i="1"/>
  <c r="M21" i="1"/>
  <c r="L21" i="1"/>
  <c r="M20" i="1"/>
  <c r="L20" i="1"/>
  <c r="M19" i="1"/>
  <c r="L19" i="1"/>
  <c r="M18" i="1"/>
  <c r="L18" i="1"/>
  <c r="M17" i="1"/>
  <c r="L17" i="1"/>
  <c r="M16" i="1"/>
  <c r="L16" i="1"/>
  <c r="M15" i="1"/>
  <c r="L15" i="1"/>
  <c r="M14" i="1"/>
  <c r="L14" i="1"/>
  <c r="M13" i="1"/>
  <c r="L13" i="1"/>
  <c r="M12" i="1"/>
  <c r="L12" i="1"/>
  <c r="M11" i="1"/>
  <c r="L11" i="1"/>
  <c r="M10" i="1"/>
  <c r="L10" i="1"/>
  <c r="M9" i="1"/>
  <c r="L9" i="1"/>
  <c r="M8" i="1"/>
  <c r="L8" i="1"/>
  <c r="M7" i="1"/>
  <c r="L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 r="G36" i="1"/>
  <c r="F36" i="1"/>
  <c r="G35" i="1"/>
  <c r="F35" i="1"/>
  <c r="G34" i="1"/>
  <c r="F34" i="1"/>
  <c r="G33" i="1"/>
  <c r="F33" i="1"/>
  <c r="G32" i="1"/>
  <c r="F32" i="1"/>
  <c r="G31" i="1"/>
  <c r="F31" i="1"/>
  <c r="G30" i="1"/>
  <c r="F30" i="1"/>
  <c r="G29" i="1"/>
  <c r="F29" i="1"/>
  <c r="G28" i="1"/>
  <c r="F28" i="1"/>
  <c r="G27" i="1"/>
  <c r="F27" i="1"/>
  <c r="G26" i="1"/>
  <c r="F26" i="1"/>
  <c r="G25" i="1"/>
  <c r="F25" i="1"/>
  <c r="G24" i="1"/>
  <c r="F24" i="1"/>
  <c r="G23" i="1"/>
  <c r="F23" i="1"/>
  <c r="G22" i="1"/>
  <c r="F22" i="1"/>
  <c r="G21" i="1"/>
  <c r="F21" i="1"/>
  <c r="G20" i="1"/>
  <c r="F20" i="1"/>
  <c r="G19" i="1"/>
  <c r="F19" i="1"/>
  <c r="G18" i="1"/>
  <c r="F18" i="1"/>
  <c r="G17" i="1"/>
  <c r="F17" i="1"/>
  <c r="G16" i="1"/>
  <c r="F16" i="1"/>
  <c r="G15" i="1"/>
  <c r="F15" i="1"/>
  <c r="G14" i="1"/>
  <c r="F14" i="1"/>
  <c r="G13" i="1"/>
  <c r="F13" i="1"/>
  <c r="G12" i="1"/>
  <c r="F12" i="1"/>
  <c r="G11" i="1"/>
  <c r="F11" i="1"/>
  <c r="G10" i="1"/>
  <c r="F10" i="1"/>
  <c r="G9" i="1"/>
  <c r="F9" i="1"/>
  <c r="G8" i="1"/>
  <c r="F8" i="1"/>
  <c r="G7" i="1"/>
  <c r="F7" i="1"/>
  <c r="C9" i="1"/>
  <c r="D9" i="1"/>
  <c r="C10" i="1"/>
  <c r="D10" i="1"/>
  <c r="C11" i="1"/>
  <c r="D11" i="1"/>
  <c r="C12" i="1"/>
  <c r="D12" i="1"/>
  <c r="C13" i="1"/>
  <c r="D13" i="1"/>
  <c r="C14" i="1"/>
  <c r="D14" i="1"/>
  <c r="C15" i="1"/>
  <c r="D15" i="1"/>
  <c r="C16" i="1"/>
  <c r="D16" i="1"/>
  <c r="C17" i="1"/>
  <c r="D17" i="1"/>
  <c r="C18" i="1"/>
  <c r="D18" i="1"/>
  <c r="C19" i="1"/>
  <c r="D19" i="1"/>
  <c r="C20" i="1"/>
  <c r="D20" i="1"/>
  <c r="C21" i="1"/>
  <c r="D21" i="1"/>
  <c r="C22" i="1"/>
  <c r="D22" i="1"/>
  <c r="C23" i="1"/>
  <c r="D23" i="1"/>
  <c r="C24" i="1"/>
  <c r="D24" i="1"/>
  <c r="C25" i="1"/>
  <c r="D25" i="1"/>
  <c r="C26" i="1"/>
  <c r="D26" i="1"/>
  <c r="C27" i="1"/>
  <c r="D27" i="1"/>
  <c r="C28" i="1"/>
  <c r="D28" i="1"/>
  <c r="C29" i="1"/>
  <c r="D29" i="1"/>
  <c r="C30" i="1"/>
  <c r="D30" i="1"/>
  <c r="C31" i="1"/>
  <c r="D31" i="1"/>
  <c r="C32" i="1"/>
  <c r="D32" i="1"/>
  <c r="C33" i="1"/>
  <c r="D33" i="1"/>
  <c r="C34" i="1"/>
  <c r="D34" i="1"/>
  <c r="C35" i="1"/>
  <c r="D35" i="1"/>
  <c r="C36" i="1"/>
  <c r="D36" i="1"/>
  <c r="D8" i="1"/>
  <c r="C8" i="1"/>
  <c r="D7" i="1"/>
  <c r="C7" i="1"/>
  <c r="AZ37" i="5"/>
  <c r="B35" i="5"/>
  <c r="A35" i="5"/>
  <c r="B33" i="5"/>
  <c r="A33" i="5"/>
  <c r="B31" i="5"/>
  <c r="A31" i="5"/>
  <c r="B29" i="5"/>
  <c r="A29" i="5"/>
  <c r="B27" i="5"/>
  <c r="A27" i="5"/>
  <c r="B25" i="5"/>
  <c r="A25" i="5"/>
  <c r="B23" i="5"/>
  <c r="A23" i="5"/>
  <c r="B21" i="5"/>
  <c r="A21" i="5"/>
  <c r="B19" i="5"/>
  <c r="A19" i="5"/>
  <c r="B17" i="5"/>
  <c r="A17" i="5"/>
  <c r="B15" i="5"/>
  <c r="A15" i="5"/>
  <c r="B13" i="5"/>
  <c r="A13" i="5"/>
  <c r="B11" i="5"/>
  <c r="A11" i="5"/>
  <c r="B9" i="5"/>
  <c r="A9" i="5"/>
  <c r="B7" i="5"/>
  <c r="A7" i="5"/>
  <c r="C4" i="5"/>
  <c r="J4" i="5"/>
  <c r="Q4" i="5"/>
  <c r="X4" i="5"/>
  <c r="AE4" i="5"/>
  <c r="AL4" i="5"/>
  <c r="AS4" i="5"/>
  <c r="J2" i="5"/>
  <c r="H7" i="1"/>
  <c r="H8" i="1"/>
  <c r="E7" i="1"/>
  <c r="E8" i="1"/>
  <c r="E9" i="1"/>
  <c r="E10" i="1"/>
  <c r="Q10" i="1"/>
  <c r="Q9" i="1"/>
  <c r="K8" i="4"/>
  <c r="N8" i="4"/>
  <c r="Q8" i="4"/>
  <c r="T8" i="4"/>
  <c r="K9" i="4"/>
  <c r="N9" i="4"/>
  <c r="Q9" i="4"/>
  <c r="T9" i="4"/>
  <c r="E33" i="1"/>
  <c r="E34" i="1"/>
  <c r="H33" i="1"/>
  <c r="H34" i="1"/>
  <c r="K33" i="1"/>
  <c r="K34" i="1"/>
  <c r="N33" i="1"/>
  <c r="N34" i="1"/>
  <c r="Q33" i="1"/>
  <c r="Q34" i="1"/>
  <c r="T33" i="1"/>
  <c r="T34" i="1"/>
  <c r="W33" i="1"/>
  <c r="W34" i="1"/>
  <c r="X33" i="1"/>
  <c r="E35" i="1"/>
  <c r="E36" i="1"/>
  <c r="H35" i="1"/>
  <c r="H36" i="1"/>
  <c r="K35" i="1"/>
  <c r="K36" i="1"/>
  <c r="N35" i="1"/>
  <c r="N36" i="1"/>
  <c r="Q35" i="1"/>
  <c r="Q36" i="1"/>
  <c r="T35" i="1"/>
  <c r="T36" i="1"/>
  <c r="W35" i="1"/>
  <c r="W36" i="1"/>
  <c r="X35" i="1"/>
  <c r="K7" i="1"/>
  <c r="K8" i="1"/>
  <c r="Q7" i="1"/>
  <c r="Q8" i="1"/>
  <c r="T7" i="1"/>
  <c r="N7" i="1"/>
  <c r="N8" i="1"/>
  <c r="T8" i="1"/>
  <c r="W7" i="1"/>
  <c r="W8" i="1"/>
  <c r="X7" i="1"/>
  <c r="H9" i="1"/>
  <c r="H10" i="1"/>
  <c r="K9" i="1"/>
  <c r="K10" i="1"/>
  <c r="N9" i="1"/>
  <c r="N10" i="1"/>
  <c r="T9" i="1"/>
  <c r="T10" i="1"/>
  <c r="W9" i="1"/>
  <c r="W10" i="1"/>
  <c r="X9" i="1"/>
  <c r="E11" i="1"/>
  <c r="E12" i="1"/>
  <c r="H11" i="1"/>
  <c r="H12" i="1"/>
  <c r="K11" i="1"/>
  <c r="K12" i="1"/>
  <c r="N11" i="1"/>
  <c r="N12" i="1"/>
  <c r="Q11" i="1"/>
  <c r="Q12" i="1"/>
  <c r="T11" i="1"/>
  <c r="T12" i="1"/>
  <c r="W11" i="1"/>
  <c r="W12" i="1"/>
  <c r="X11" i="1"/>
  <c r="E13" i="1"/>
  <c r="E14" i="1"/>
  <c r="H13" i="1"/>
  <c r="H14" i="1"/>
  <c r="K13" i="1"/>
  <c r="K14" i="1"/>
  <c r="N13" i="1"/>
  <c r="N14" i="1"/>
  <c r="Q13" i="1"/>
  <c r="Q14" i="1"/>
  <c r="T13" i="1"/>
  <c r="T14" i="1"/>
  <c r="W13" i="1"/>
  <c r="W14" i="1"/>
  <c r="X13" i="1"/>
  <c r="E15" i="1"/>
  <c r="E16" i="1"/>
  <c r="H15" i="1"/>
  <c r="H16" i="1"/>
  <c r="K15" i="1"/>
  <c r="K16" i="1"/>
  <c r="N15" i="1"/>
  <c r="N16" i="1"/>
  <c r="Q15" i="1"/>
  <c r="Q16" i="1"/>
  <c r="T15" i="1"/>
  <c r="T16" i="1"/>
  <c r="W15" i="1"/>
  <c r="W16" i="1"/>
  <c r="X15" i="1"/>
  <c r="E17" i="1"/>
  <c r="E18" i="1"/>
  <c r="H17" i="1"/>
  <c r="H18" i="1"/>
  <c r="K17" i="1"/>
  <c r="K18" i="1"/>
  <c r="N17" i="1"/>
  <c r="N18" i="1"/>
  <c r="Q17" i="1"/>
  <c r="Q18" i="1"/>
  <c r="T17" i="1"/>
  <c r="T18" i="1"/>
  <c r="W17" i="1"/>
  <c r="W18" i="1"/>
  <c r="X17" i="1"/>
  <c r="E19" i="1"/>
  <c r="E20" i="1"/>
  <c r="H19" i="1"/>
  <c r="H20" i="1"/>
  <c r="K19" i="1"/>
  <c r="K20" i="1"/>
  <c r="N19" i="1"/>
  <c r="N20" i="1"/>
  <c r="Q19" i="1"/>
  <c r="Q20" i="1"/>
  <c r="T19" i="1"/>
  <c r="T20" i="1"/>
  <c r="W19" i="1"/>
  <c r="W20" i="1"/>
  <c r="X19" i="1"/>
  <c r="E21" i="1"/>
  <c r="E22" i="1"/>
  <c r="H21" i="1"/>
  <c r="H22" i="1"/>
  <c r="K21" i="1"/>
  <c r="K22" i="1"/>
  <c r="N21" i="1"/>
  <c r="N22" i="1"/>
  <c r="Q21" i="1"/>
  <c r="Q22" i="1"/>
  <c r="T21" i="1"/>
  <c r="T22" i="1"/>
  <c r="W21" i="1"/>
  <c r="W22" i="1"/>
  <c r="X21" i="1"/>
  <c r="E23" i="1"/>
  <c r="E24" i="1"/>
  <c r="H23" i="1"/>
  <c r="H24" i="1"/>
  <c r="K23" i="1"/>
  <c r="K24" i="1"/>
  <c r="N23" i="1"/>
  <c r="N24" i="1"/>
  <c r="Q23" i="1"/>
  <c r="Q24" i="1"/>
  <c r="T23" i="1"/>
  <c r="T24" i="1"/>
  <c r="W23" i="1"/>
  <c r="W24" i="1"/>
  <c r="X23" i="1"/>
  <c r="E25" i="1"/>
  <c r="E26" i="1"/>
  <c r="H25" i="1"/>
  <c r="H26" i="1"/>
  <c r="K25" i="1"/>
  <c r="K26" i="1"/>
  <c r="N25" i="1"/>
  <c r="N26" i="1"/>
  <c r="Q25" i="1"/>
  <c r="Q26" i="1"/>
  <c r="T25" i="1"/>
  <c r="T26" i="1"/>
  <c r="W25" i="1"/>
  <c r="W26" i="1"/>
  <c r="X25" i="1"/>
  <c r="E27" i="1"/>
  <c r="E28" i="1"/>
  <c r="H27" i="1"/>
  <c r="H28" i="1"/>
  <c r="K27" i="1"/>
  <c r="K28" i="1"/>
  <c r="N27" i="1"/>
  <c r="N28" i="1"/>
  <c r="Q27" i="1"/>
  <c r="Q28" i="1"/>
  <c r="T27" i="1"/>
  <c r="T28" i="1"/>
  <c r="W27" i="1"/>
  <c r="W28" i="1"/>
  <c r="X27" i="1"/>
  <c r="E29" i="1"/>
  <c r="E30" i="1"/>
  <c r="H29" i="1"/>
  <c r="H30" i="1"/>
  <c r="K29" i="1"/>
  <c r="K30" i="1"/>
  <c r="N29" i="1"/>
  <c r="N30" i="1"/>
  <c r="Q29" i="1"/>
  <c r="Q30" i="1"/>
  <c r="T29" i="1"/>
  <c r="T30" i="1"/>
  <c r="W29" i="1"/>
  <c r="W30" i="1"/>
  <c r="X29" i="1"/>
  <c r="E31" i="1"/>
  <c r="E32" i="1"/>
  <c r="H31" i="1"/>
  <c r="H32" i="1"/>
  <c r="K31" i="1"/>
  <c r="K32" i="1"/>
  <c r="N31" i="1"/>
  <c r="N32" i="1"/>
  <c r="Q31" i="1"/>
  <c r="Q32" i="1"/>
  <c r="T31" i="1"/>
  <c r="T32" i="1"/>
  <c r="W31" i="1"/>
  <c r="W32" i="1"/>
  <c r="X31" i="1"/>
  <c r="X37" i="1"/>
  <c r="A25" i="1"/>
  <c r="B25" i="1"/>
  <c r="A27" i="1"/>
  <c r="B27" i="1"/>
  <c r="A29" i="1"/>
  <c r="B29" i="1"/>
  <c r="A31" i="1"/>
  <c r="B31" i="1"/>
  <c r="A33" i="1"/>
  <c r="B33" i="1"/>
  <c r="A35" i="1"/>
  <c r="B35" i="1"/>
  <c r="A23" i="1"/>
  <c r="B23" i="1"/>
  <c r="A21" i="1"/>
  <c r="B21" i="1"/>
  <c r="A9" i="1"/>
  <c r="B9" i="1"/>
  <c r="A11" i="1"/>
  <c r="B11" i="1"/>
  <c r="A13" i="1"/>
  <c r="B13" i="1"/>
  <c r="A15" i="1"/>
  <c r="B15" i="1"/>
  <c r="A17" i="1"/>
  <c r="B17" i="1"/>
  <c r="A19" i="1"/>
  <c r="B19" i="1"/>
  <c r="B7" i="1"/>
  <c r="A7" i="1"/>
  <c r="W8" i="4"/>
  <c r="W9" i="4"/>
  <c r="X8" i="4"/>
  <c r="E11" i="4"/>
  <c r="E12" i="4"/>
  <c r="H11" i="4"/>
  <c r="H12" i="4"/>
  <c r="K11" i="4"/>
  <c r="K12" i="4"/>
  <c r="N11" i="4"/>
  <c r="N12" i="4"/>
  <c r="Q11" i="4"/>
  <c r="Q12" i="4"/>
  <c r="T11" i="4"/>
  <c r="T12" i="4"/>
  <c r="W11" i="4"/>
  <c r="W12" i="4"/>
  <c r="X11" i="4"/>
  <c r="E14" i="4"/>
  <c r="E15" i="4"/>
  <c r="H14" i="4"/>
  <c r="H15" i="4"/>
  <c r="K14" i="4"/>
  <c r="K15" i="4"/>
  <c r="N14" i="4"/>
  <c r="N15" i="4"/>
  <c r="Q14" i="4"/>
  <c r="Q15" i="4"/>
  <c r="T14" i="4"/>
  <c r="T15" i="4"/>
  <c r="W14" i="4"/>
  <c r="W15" i="4"/>
  <c r="X14" i="4"/>
  <c r="H17" i="4"/>
  <c r="H18" i="4"/>
  <c r="K17" i="4"/>
  <c r="K18" i="4"/>
  <c r="N17" i="4"/>
  <c r="N18" i="4"/>
  <c r="Q17" i="4"/>
  <c r="Q18" i="4"/>
  <c r="X17" i="4"/>
  <c r="E20" i="4"/>
  <c r="E21" i="4"/>
  <c r="H20" i="4"/>
  <c r="H21" i="4"/>
  <c r="K20" i="4"/>
  <c r="K21" i="4"/>
  <c r="N20" i="4"/>
  <c r="N21" i="4"/>
  <c r="X20" i="4"/>
  <c r="E23" i="4"/>
  <c r="E24" i="4"/>
  <c r="H23" i="4"/>
  <c r="H24" i="4"/>
  <c r="K23" i="4"/>
  <c r="K24" i="4"/>
  <c r="N23" i="4"/>
  <c r="N24" i="4"/>
  <c r="Q23" i="4"/>
  <c r="Q24" i="4"/>
  <c r="T23" i="4"/>
  <c r="T24" i="4"/>
  <c r="W23" i="4"/>
  <c r="W24" i="4"/>
  <c r="X23" i="4"/>
  <c r="X25" i="4"/>
  <c r="C10" i="4"/>
  <c r="F10" i="4"/>
  <c r="I10" i="4"/>
  <c r="L10" i="4"/>
  <c r="O10" i="4"/>
  <c r="R10" i="4"/>
  <c r="U10" i="4"/>
  <c r="C13" i="4"/>
  <c r="F13" i="4"/>
  <c r="I13" i="4"/>
  <c r="L13" i="4"/>
  <c r="O13" i="4"/>
  <c r="R13" i="4"/>
  <c r="U13" i="4"/>
  <c r="C16" i="4"/>
  <c r="F16" i="4"/>
  <c r="I16" i="4"/>
  <c r="L16" i="4"/>
  <c r="O16" i="4"/>
  <c r="R16" i="4"/>
  <c r="U16" i="4"/>
  <c r="C19" i="4"/>
  <c r="F19" i="4"/>
  <c r="I19" i="4"/>
  <c r="L19" i="4"/>
  <c r="O19" i="4"/>
  <c r="C4" i="1"/>
  <c r="F4" i="1"/>
  <c r="I4" i="1"/>
  <c r="L4" i="1"/>
  <c r="O4" i="1"/>
  <c r="R4" i="1"/>
  <c r="U4" i="1"/>
  <c r="F7" i="4" l="1"/>
  <c r="B4" i="7"/>
  <c r="B5" i="7" s="1"/>
  <c r="B6" i="7" s="1"/>
  <c r="B7" i="7" s="1"/>
  <c r="B8" i="7" s="1"/>
  <c r="D3" i="7"/>
  <c r="C4" i="7"/>
  <c r="C5" i="7" s="1"/>
  <c r="C6" i="7" s="1"/>
  <c r="C7" i="7" s="1"/>
  <c r="E3" i="7" l="1"/>
  <c r="D4" i="7"/>
  <c r="D5" i="7" s="1"/>
  <c r="D6" i="7" s="1"/>
  <c r="D7" i="7" s="1"/>
  <c r="E4" i="7" l="1"/>
  <c r="E5" i="7" s="1"/>
  <c r="E6" i="7" s="1"/>
  <c r="E7" i="7" s="1"/>
  <c r="F3" i="7"/>
  <c r="F4" i="7" l="1"/>
  <c r="F5" i="7" s="1"/>
  <c r="F6" i="7" s="1"/>
  <c r="F7" i="7" s="1"/>
  <c r="F8" i="7" s="1"/>
  <c r="G3" i="7"/>
  <c r="H3" i="7" l="1"/>
  <c r="G4" i="7"/>
  <c r="G5" i="7" s="1"/>
  <c r="G6" i="7" s="1"/>
  <c r="G7" i="7" s="1"/>
  <c r="I3" i="7" l="1"/>
  <c r="H4" i="7"/>
  <c r="H5" i="7" s="1"/>
  <c r="H6" i="7" s="1"/>
  <c r="H7" i="7" s="1"/>
  <c r="H8" i="7" s="1"/>
  <c r="I4" i="7" l="1"/>
  <c r="I5" i="7" s="1"/>
  <c r="I6" i="7" s="1"/>
  <c r="I7" i="7" s="1"/>
  <c r="J3" i="7"/>
  <c r="J4" i="7" l="1"/>
  <c r="J5" i="7" s="1"/>
  <c r="J6" i="7" s="1"/>
  <c r="J7" i="7" s="1"/>
  <c r="K3" i="7"/>
  <c r="L3" i="7" l="1"/>
  <c r="K4" i="7"/>
  <c r="K5" i="7" s="1"/>
  <c r="K6" i="7" s="1"/>
  <c r="K7" i="7" s="1"/>
  <c r="K8" i="7" s="1"/>
  <c r="M3" i="7" l="1"/>
  <c r="M4" i="7" s="1"/>
  <c r="M5" i="7" s="1"/>
  <c r="M6" i="7" s="1"/>
  <c r="M7" i="7" s="1"/>
  <c r="L4" i="7"/>
  <c r="L5" i="7" s="1"/>
  <c r="L6" i="7" s="1"/>
  <c r="L7" i="7" s="1"/>
</calcChain>
</file>

<file path=xl/sharedStrings.xml><?xml version="1.0" encoding="utf-8"?>
<sst xmlns="http://schemas.openxmlformats.org/spreadsheetml/2006/main" count="148" uniqueCount="59">
  <si>
    <t>Date du</t>
  </si>
  <si>
    <t>Au</t>
  </si>
  <si>
    <t>TOTAL SEMAINE</t>
  </si>
  <si>
    <t>matin</t>
  </si>
  <si>
    <t>nb 
heures</t>
  </si>
  <si>
    <t>nb
heures</t>
  </si>
  <si>
    <t>nb heures</t>
  </si>
  <si>
    <t>soir</t>
  </si>
  <si>
    <t>FLORIAN</t>
  </si>
  <si>
    <t>MATHIEU</t>
  </si>
  <si>
    <t>JUNIOR</t>
  </si>
  <si>
    <t>REMY</t>
  </si>
  <si>
    <t>AUDREY</t>
  </si>
  <si>
    <t>GILDAS</t>
  </si>
  <si>
    <t>ROXANNE</t>
  </si>
  <si>
    <t>Total hebdomadaire</t>
  </si>
  <si>
    <t>Horaire début service matin/midi</t>
  </si>
  <si>
    <t>Horaire fin service midi</t>
  </si>
  <si>
    <t>Horaire début service soir</t>
  </si>
  <si>
    <t>Horaire fin service soir</t>
  </si>
  <si>
    <t xml:space="preserve"> </t>
  </si>
  <si>
    <t xml:space="preserve">  </t>
  </si>
  <si>
    <r>
      <rPr>
        <b/>
        <sz val="11"/>
        <color theme="1"/>
        <rFont val="Calibri"/>
        <family val="2"/>
        <scheme val="minor"/>
      </rPr>
      <t>YABIO GARET</t>
    </r>
    <r>
      <rPr>
        <sz val="11"/>
        <color theme="1"/>
        <rFont val="Calibri"/>
        <family val="2"/>
        <scheme val="minor"/>
      </rPr>
      <t xml:space="preserve"> </t>
    </r>
  </si>
  <si>
    <t>Nom</t>
  </si>
  <si>
    <t>Prénom</t>
  </si>
  <si>
    <t>Mois</t>
  </si>
  <si>
    <t>mars</t>
  </si>
  <si>
    <t>Lundi</t>
  </si>
  <si>
    <t>Mardi</t>
  </si>
  <si>
    <t>Mercredi</t>
  </si>
  <si>
    <t>Jeudi</t>
  </si>
  <si>
    <t>Vendredi</t>
  </si>
  <si>
    <t>Samedi</t>
  </si>
  <si>
    <t>Dimanche</t>
  </si>
  <si>
    <t>Semaine 1</t>
  </si>
  <si>
    <t>Semaine 2</t>
  </si>
  <si>
    <t>Semaine 3</t>
  </si>
  <si>
    <t>Semaine 4</t>
  </si>
  <si>
    <t>Semaine 5</t>
  </si>
  <si>
    <t>Semaine 6</t>
  </si>
  <si>
    <t>Total mensuel</t>
  </si>
  <si>
    <t>Signature</t>
  </si>
  <si>
    <t xml:space="preserve"> + de 10h/ jour</t>
  </si>
  <si>
    <t xml:space="preserve"> + 13h d'amplitude</t>
  </si>
  <si>
    <t xml:space="preserve"> - 11h entre 2 services</t>
  </si>
  <si>
    <t>Aujourd'hui</t>
  </si>
  <si>
    <t>Année</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</si>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</sst>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dd\ dd\ mmm"/>
    <numFmt numFmtId="165" formatCode="h:mm;@"/>
    <numFmt numFmtId="166" formatCode="[h]:mm"/>
    <numFmt numFmtId="167" formatCode="mmmm"/>
    <numFmt numFmtId="168" formatCode="yyyy"/>
    <numFmt numFmtId="169" formatCode="dd\ mmmm"/>
  </numFmts>
  <fonts count="7">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2"/>
      <color theme="0"/>
      <name val="Calibri"/>
      <family val="2"/>
      <scheme val="minor"/>
    </font>
    <font>
      <b/>
      <sz val="26"/>
      <color theme="1"/>
      <name val="TYPOGRAPH PRO"/>
    </font>
    <font>
      <b/>
      <sz val="20"/>
      <color theme="1"/>
      <name val="TYPOGRAPH PRO"/>
    </font>
  </fonts>
  <fills count="11">
    <fill>
      <patternFill patternType="none"/>
    </fill>
    <fill>
      <patternFill patternType="gray125"/>
    </fill>
    <fill>
      <patternFill patternType="solid">
        <fgColor theme="8"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FFC000"/>
        <bgColor indexed="64"/>
      </patternFill>
    </fill>
    <fill>
      <patternFill patternType="solid">
        <fgColor rgb="FF7030A0"/>
        <bgColor indexed="64"/>
      </patternFill>
    </fill>
    <fill>
      <patternFill patternType="solid">
        <fgColor rgb="FFC00000"/>
        <bgColor indexed="64"/>
      </patternFill>
    </fill>
  </fills>
  <borders count="5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style="medium">
        <color auto="1"/>
      </left>
      <right/>
      <top/>
      <bottom style="thin">
        <color auto="1"/>
      </bottom>
      <diagonal/>
    </border>
    <border>
      <left style="medium">
        <color auto="1"/>
      </left>
      <right style="thin">
        <color auto="1"/>
      </right>
      <top/>
      <bottom style="thin">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diagonal/>
    </border>
    <border>
      <left/>
      <right style="thin">
        <color auto="1"/>
      </right>
      <top/>
      <bottom style="thin">
        <color auto="1"/>
      </bottom>
      <diagonal/>
    </border>
    <border>
      <left style="thin">
        <color auto="1"/>
      </left>
      <right style="medium">
        <color auto="1"/>
      </right>
      <top/>
      <bottom/>
      <diagonal/>
    </border>
    <border>
      <left style="medium">
        <color auto="1"/>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medium">
        <color indexed="64"/>
      </left>
      <right style="medium">
        <color indexed="64"/>
      </right>
      <top style="thin">
        <color auto="1"/>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top style="medium">
        <color auto="1"/>
      </top>
      <bottom/>
      <diagonal/>
    </border>
    <border>
      <left style="medium">
        <color auto="1"/>
      </left>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style="medium">
        <color indexed="64"/>
      </top>
      <bottom/>
      <diagonal/>
    </border>
    <border>
      <left/>
      <right style="thin">
        <color auto="1"/>
      </right>
      <top style="medium">
        <color indexed="64"/>
      </top>
      <bottom style="thin">
        <color auto="1"/>
      </bottom>
      <diagonal/>
    </border>
    <border>
      <left style="thin">
        <color auto="1"/>
      </left>
      <right style="medium">
        <color auto="1"/>
      </right>
      <top/>
      <bottom style="medium">
        <color indexed="64"/>
      </bottom>
      <diagonal/>
    </border>
    <border>
      <left/>
      <right style="thin">
        <color auto="1"/>
      </right>
      <top style="thin">
        <color auto="1"/>
      </top>
      <bottom style="medium">
        <color indexed="64"/>
      </bottom>
      <diagonal/>
    </border>
    <border>
      <left/>
      <right style="medium">
        <color auto="1"/>
      </right>
      <top style="medium">
        <color auto="1"/>
      </top>
      <bottom/>
      <diagonal/>
    </border>
    <border>
      <left/>
      <right style="medium">
        <color indexed="64"/>
      </right>
      <top/>
      <bottom/>
      <diagonal/>
    </border>
    <border>
      <left/>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41">
    <xf numFmtId="0" fontId="0" fillId="0" borderId="0" xfId="0"/>
    <xf numFmtId="0" fontId="0" fillId="0" borderId="0" xfId="0" applyAlignment="1">
      <alignment horizontal="center"/>
    </xf>
    <xf numFmtId="20" fontId="0" fillId="0" borderId="0" xfId="0" applyNumberFormat="1" applyAlignment="1">
      <alignment horizontal="center"/>
    </xf>
    <xf numFmtId="0" fontId="0" fillId="0" borderId="0" xfId="0" applyFont="1" applyAlignment="1" applyProtection="1">
      <alignment vertical="center"/>
    </xf>
    <xf numFmtId="0" fontId="0" fillId="0" borderId="0" xfId="0" applyFont="1" applyProtection="1"/>
    <xf numFmtId="0" fontId="1" fillId="0" borderId="1" xfId="0" applyFont="1" applyBorder="1" applyAlignment="1" applyProtection="1">
      <alignment vertical="center"/>
    </xf>
    <xf numFmtId="0" fontId="0" fillId="0" borderId="4" xfId="0" applyFont="1" applyBorder="1" applyAlignment="1" applyProtection="1">
      <alignment vertical="center"/>
    </xf>
    <xf numFmtId="0" fontId="0" fillId="0" borderId="0" xfId="0" applyFont="1" applyProtection="1">
      <protection locked="0"/>
    </xf>
    <xf numFmtId="0" fontId="0" fillId="0" borderId="5" xfId="0" applyFont="1" applyBorder="1" applyAlignment="1" applyProtection="1">
      <alignment vertical="center"/>
    </xf>
    <xf numFmtId="0" fontId="0" fillId="0" borderId="6" xfId="0" applyFont="1" applyBorder="1" applyAlignment="1" applyProtection="1">
      <alignment vertical="center"/>
    </xf>
    <xf numFmtId="0" fontId="0" fillId="0" borderId="13" xfId="0" applyFont="1" applyBorder="1" applyAlignment="1" applyProtection="1">
      <alignment vertical="center"/>
    </xf>
    <xf numFmtId="0" fontId="0" fillId="0" borderId="19" xfId="0" applyFont="1" applyBorder="1" applyAlignment="1" applyProtection="1">
      <alignment horizontal="center" vertical="center"/>
    </xf>
    <xf numFmtId="165" fontId="0" fillId="2" borderId="24" xfId="0" applyNumberFormat="1" applyFont="1" applyFill="1" applyBorder="1" applyAlignment="1" applyProtection="1">
      <alignment horizontal="center" vertical="center"/>
      <protection locked="0"/>
    </xf>
    <xf numFmtId="165" fontId="0" fillId="2" borderId="25" xfId="0" applyNumberFormat="1" applyFont="1" applyFill="1" applyBorder="1" applyAlignment="1" applyProtection="1">
      <alignment horizontal="center" vertical="center"/>
      <protection locked="0"/>
    </xf>
    <xf numFmtId="165" fontId="0" fillId="0" borderId="26" xfId="0" applyNumberFormat="1" applyFont="1" applyFill="1" applyBorder="1" applyAlignment="1" applyProtection="1">
      <alignment horizontal="center" vertical="center"/>
    </xf>
    <xf numFmtId="165" fontId="0" fillId="3" borderId="28" xfId="0" applyNumberFormat="1" applyFont="1" applyFill="1" applyBorder="1" applyAlignment="1" applyProtection="1">
      <alignment horizontal="center" vertical="center"/>
      <protection locked="0"/>
    </xf>
    <xf numFmtId="165" fontId="0" fillId="3" borderId="29" xfId="0" applyNumberFormat="1" applyFont="1" applyFill="1" applyBorder="1" applyAlignment="1" applyProtection="1">
      <alignment horizontal="center" vertical="center"/>
      <protection locked="0"/>
    </xf>
    <xf numFmtId="165" fontId="0" fillId="0" borderId="30" xfId="0" applyNumberFormat="1" applyFont="1" applyFill="1" applyBorder="1" applyAlignment="1" applyProtection="1">
      <alignment horizontal="center" vertical="center"/>
    </xf>
    <xf numFmtId="0" fontId="0" fillId="0" borderId="0" xfId="0" applyFont="1" applyAlignment="1" applyProtection="1">
      <alignment vertical="center"/>
      <protection locked="0"/>
    </xf>
    <xf numFmtId="166" fontId="0" fillId="0" borderId="35" xfId="0" applyNumberFormat="1" applyFont="1" applyFill="1" applyBorder="1" applyAlignment="1" applyProtection="1">
      <alignment horizontal="center" vertical="center"/>
    </xf>
    <xf numFmtId="0" fontId="0" fillId="0" borderId="0" xfId="0" applyAlignment="1">
      <alignment vertical="center"/>
    </xf>
    <xf numFmtId="0" fontId="0" fillId="0" borderId="0" xfId="0" applyAlignment="1">
      <alignment horizontal="center" vertical="center"/>
    </xf>
    <xf numFmtId="0" fontId="0" fillId="4" borderId="15" xfId="0" applyFill="1" applyBorder="1" applyAlignment="1">
      <alignment horizontal="center" vertical="center"/>
    </xf>
    <xf numFmtId="0" fontId="0" fillId="4" borderId="15" xfId="0" applyFill="1" applyBorder="1" applyAlignment="1">
      <alignment vertical="center"/>
    </xf>
    <xf numFmtId="0" fontId="2" fillId="5" borderId="1" xfId="0" applyFont="1" applyFill="1" applyBorder="1" applyAlignment="1" applyProtection="1">
      <alignment vertical="center"/>
    </xf>
    <xf numFmtId="0" fontId="0" fillId="0" borderId="38" xfId="0" applyFont="1" applyBorder="1" applyAlignment="1" applyProtection="1">
      <alignment vertical="center"/>
    </xf>
    <xf numFmtId="0" fontId="0" fillId="0" borderId="39" xfId="0" applyFont="1" applyBorder="1" applyAlignment="1" applyProtection="1">
      <alignment vertical="center"/>
    </xf>
    <xf numFmtId="0" fontId="0" fillId="0" borderId="27" xfId="0" applyFont="1" applyBorder="1" applyAlignment="1" applyProtection="1">
      <alignment horizontal="center" vertical="center"/>
    </xf>
    <xf numFmtId="0" fontId="0" fillId="0" borderId="47" xfId="0" applyFont="1" applyBorder="1" applyAlignment="1" applyProtection="1">
      <alignment horizontal="center" vertical="center" wrapText="1"/>
    </xf>
    <xf numFmtId="166" fontId="0" fillId="0" borderId="47" xfId="0" applyNumberFormat="1" applyFont="1" applyBorder="1" applyAlignment="1" applyProtection="1">
      <alignment horizontal="center" vertical="center"/>
    </xf>
    <xf numFmtId="165" fontId="1" fillId="6" borderId="40" xfId="0" applyNumberFormat="1" applyFont="1" applyFill="1" applyBorder="1" applyAlignment="1" applyProtection="1">
      <alignment horizontal="center" vertical="center"/>
      <protection locked="0"/>
    </xf>
    <xf numFmtId="165" fontId="1" fillId="6" borderId="41" xfId="0" applyNumberFormat="1" applyFont="1" applyFill="1" applyBorder="1" applyAlignment="1" applyProtection="1">
      <alignment horizontal="center" vertical="center"/>
      <protection locked="0"/>
    </xf>
    <xf numFmtId="165" fontId="1" fillId="6" borderId="18" xfId="0" applyNumberFormat="1" applyFont="1" applyFill="1" applyBorder="1" applyAlignment="1" applyProtection="1">
      <alignment horizontal="center" vertical="center"/>
    </xf>
    <xf numFmtId="165" fontId="0" fillId="0" borderId="18" xfId="0" applyNumberFormat="1" applyFont="1" applyFill="1" applyBorder="1" applyAlignment="1" applyProtection="1">
      <alignment horizontal="center" vertical="center"/>
    </xf>
    <xf numFmtId="166" fontId="0" fillId="0" borderId="37" xfId="0" applyNumberFormat="1" applyFont="1" applyBorder="1" applyAlignment="1" applyProtection="1">
      <alignment horizontal="center" vertical="center"/>
    </xf>
    <xf numFmtId="0" fontId="0" fillId="0" borderId="2" xfId="0" applyFont="1" applyBorder="1" applyAlignment="1" applyProtection="1">
      <alignment vertical="center"/>
    </xf>
    <xf numFmtId="20" fontId="0" fillId="0" borderId="0" xfId="0" applyNumberFormat="1" applyFont="1" applyProtection="1">
      <protection locked="0"/>
    </xf>
    <xf numFmtId="20" fontId="0" fillId="8" borderId="0" xfId="0" applyNumberFormat="1" applyFont="1" applyFill="1" applyProtection="1">
      <protection locked="0"/>
    </xf>
    <xf numFmtId="20" fontId="0" fillId="7" borderId="0" xfId="0" applyNumberFormat="1" applyFont="1" applyFill="1" applyProtection="1">
      <protection locked="0"/>
    </xf>
    <xf numFmtId="20" fontId="0" fillId="9" borderId="0" xfId="0" applyNumberFormat="1" applyFont="1" applyFill="1" applyProtection="1">
      <protection locked="0"/>
    </xf>
    <xf numFmtId="0" fontId="0" fillId="0" borderId="0" xfId="0" applyFont="1" applyFill="1" applyBorder="1" applyAlignment="1" applyProtection="1">
      <alignment horizontal="center" vertical="center"/>
    </xf>
    <xf numFmtId="14" fontId="0" fillId="0" borderId="0" xfId="0" applyNumberFormat="1" applyFont="1" applyProtection="1">
      <protection locked="0"/>
    </xf>
    <xf numFmtId="169" fontId="0" fillId="0" borderId="0" xfId="0" applyNumberFormat="1" applyAlignment="1">
      <alignment horizontal="center" vertical="center"/>
    </xf>
    <xf numFmtId="169" fontId="0" fillId="0" borderId="15" xfId="0" applyNumberFormat="1" applyBorder="1" applyAlignment="1">
      <alignment horizontal="center" vertical="center"/>
    </xf>
    <xf numFmtId="167" fontId="4" fillId="10" borderId="15" xfId="0" applyNumberFormat="1" applyFont="1" applyFill="1" applyBorder="1" applyAlignment="1">
      <alignment horizontal="center" vertical="center"/>
    </xf>
    <xf numFmtId="167" fontId="0" fillId="0" borderId="0" xfId="0" applyNumberFormat="1" applyAlignment="1">
      <alignment horizontal="center" vertical="center"/>
    </xf>
    <xf numFmtId="0" fontId="0" fillId="0" borderId="21" xfId="0" applyBorder="1" applyAlignment="1">
      <alignment horizontal="center" vertical="center"/>
    </xf>
    <xf numFmtId="0" fontId="0" fillId="0" borderId="8" xfId="0" applyBorder="1" applyAlignment="1">
      <alignment horizontal="center" vertical="center"/>
    </xf>
    <xf numFmtId="0" fontId="0" fillId="0" borderId="21" xfId="0" applyFont="1" applyBorder="1" applyAlignment="1" applyProtection="1">
      <alignment horizontal="center" vertical="center"/>
      <protection locked="0"/>
    </xf>
    <xf numFmtId="0" fontId="0" fillId="0" borderId="8" xfId="0" applyFont="1" applyBorder="1" applyAlignment="1" applyProtection="1">
      <alignment horizontal="center" vertical="center"/>
      <protection locked="0"/>
    </xf>
    <xf numFmtId="2" fontId="0" fillId="0" borderId="21" xfId="0" applyNumberFormat="1" applyFont="1" applyBorder="1" applyAlignment="1" applyProtection="1">
      <alignment horizontal="center" vertical="center"/>
      <protection locked="0"/>
    </xf>
    <xf numFmtId="2" fontId="0" fillId="0" borderId="8"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52" xfId="0" applyFont="1" applyBorder="1" applyAlignment="1">
      <alignment horizontal="center" vertical="center"/>
    </xf>
    <xf numFmtId="168" fontId="5" fillId="0" borderId="0" xfId="0" applyNumberFormat="1" applyFont="1" applyAlignment="1">
      <alignment horizontal="center" vertical="center"/>
    </xf>
    <xf numFmtId="168" fontId="5" fillId="0" borderId="52" xfId="0" applyNumberFormat="1" applyFont="1" applyBorder="1" applyAlignment="1">
      <alignment horizontal="center" vertical="center"/>
    </xf>
    <xf numFmtId="0" fontId="0" fillId="0" borderId="1" xfId="0" applyFont="1" applyBorder="1" applyAlignment="1" applyProtection="1">
      <alignment horizontal="center" vertical="center"/>
      <protection locked="0"/>
    </xf>
    <xf numFmtId="0" fontId="0" fillId="0" borderId="2" xfId="0" applyFont="1" applyBorder="1" applyAlignment="1" applyProtection="1">
      <alignment horizontal="center" vertical="center"/>
      <protection locked="0"/>
    </xf>
    <xf numFmtId="0" fontId="0" fillId="0" borderId="3" xfId="0" applyFont="1" applyBorder="1" applyAlignment="1" applyProtection="1">
      <alignment horizontal="center" vertical="center"/>
      <protection locked="0"/>
    </xf>
    <xf numFmtId="14" fontId="0" fillId="0" borderId="1" xfId="0" applyNumberFormat="1" applyFont="1" applyBorder="1" applyAlignment="1" applyProtection="1">
      <alignment horizontal="center" vertical="center"/>
      <protection locked="0"/>
    </xf>
    <xf numFmtId="14" fontId="0" fillId="0" borderId="2" xfId="0" applyNumberFormat="1" applyFont="1" applyBorder="1" applyAlignment="1" applyProtection="1">
      <alignment horizontal="center" vertical="center"/>
    </xf>
    <xf numFmtId="0" fontId="0" fillId="0" borderId="3" xfId="0" applyFont="1" applyBorder="1" applyAlignment="1" applyProtection="1">
      <alignment horizontal="center" vertical="center"/>
    </xf>
    <xf numFmtId="0" fontId="0" fillId="0" borderId="2" xfId="0" applyFont="1" applyBorder="1" applyAlignment="1" applyProtection="1">
      <alignment horizontal="center" vertical="center"/>
    </xf>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164" fontId="1" fillId="0" borderId="7" xfId="0" applyNumberFormat="1" applyFont="1" applyBorder="1" applyAlignment="1" applyProtection="1">
      <alignment horizontal="center" vertical="center"/>
    </xf>
    <xf numFmtId="164" fontId="1" fillId="0" borderId="8" xfId="0" applyNumberFormat="1" applyFont="1" applyBorder="1" applyAlignment="1" applyProtection="1">
      <alignment horizontal="center" vertical="center"/>
    </xf>
    <xf numFmtId="164" fontId="1" fillId="0" borderId="9" xfId="0" applyNumberFormat="1" applyFont="1" applyBorder="1" applyAlignment="1" applyProtection="1">
      <alignment horizontal="center" vertical="center"/>
    </xf>
    <xf numFmtId="164" fontId="1" fillId="0" borderId="5" xfId="0" applyNumberFormat="1" applyFont="1" applyBorder="1" applyAlignment="1" applyProtection="1">
      <alignment horizontal="center" vertical="center"/>
    </xf>
    <xf numFmtId="164" fontId="1" fillId="0" borderId="10" xfId="0" applyNumberFormat="1" applyFont="1" applyBorder="1" applyAlignment="1" applyProtection="1">
      <alignment horizontal="center" vertical="center"/>
    </xf>
    <xf numFmtId="164" fontId="1" fillId="0" borderId="11" xfId="0" applyNumberFormat="1" applyFont="1" applyBorder="1" applyAlignment="1" applyProtection="1">
      <alignment horizontal="center" vertical="center"/>
    </xf>
    <xf numFmtId="164" fontId="1" fillId="0" borderId="38" xfId="0" applyNumberFormat="1" applyFont="1" applyBorder="1" applyAlignment="1" applyProtection="1">
      <alignment horizontal="center" vertical="center" wrapText="1"/>
    </xf>
    <xf numFmtId="164" fontId="1" fillId="0" borderId="39" xfId="0" applyNumberFormat="1" applyFont="1" applyBorder="1" applyAlignment="1" applyProtection="1">
      <alignment horizontal="center" vertical="center" wrapText="1"/>
    </xf>
    <xf numFmtId="164" fontId="1" fillId="0" borderId="32" xfId="0" applyNumberFormat="1" applyFont="1" applyBorder="1" applyAlignment="1" applyProtection="1">
      <alignment horizontal="center" vertical="center" wrapText="1"/>
    </xf>
    <xf numFmtId="0" fontId="0" fillId="0" borderId="36"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0" fillId="0" borderId="35" xfId="0" applyFont="1" applyBorder="1" applyAlignment="1" applyProtection="1">
      <alignment horizontal="center" vertical="center" wrapText="1"/>
    </xf>
    <xf numFmtId="0" fontId="0" fillId="2" borderId="14" xfId="0" applyFont="1" applyFill="1" applyBorder="1" applyAlignment="1" applyProtection="1">
      <alignment horizontal="center" vertical="center"/>
    </xf>
    <xf numFmtId="0" fontId="0" fillId="2" borderId="15" xfId="0" applyFont="1" applyFill="1" applyBorder="1" applyAlignment="1" applyProtection="1">
      <alignment horizontal="center" vertical="center"/>
    </xf>
    <xf numFmtId="20" fontId="0" fillId="0" borderId="16" xfId="0" applyNumberFormat="1" applyFont="1" applyBorder="1" applyAlignment="1" applyProtection="1">
      <alignment horizontal="center" vertical="center" wrapText="1"/>
    </xf>
    <xf numFmtId="20" fontId="0" fillId="0" borderId="18" xfId="0" applyNumberFormat="1" applyFont="1" applyBorder="1" applyAlignment="1" applyProtection="1">
      <alignment horizontal="center" vertical="center"/>
    </xf>
    <xf numFmtId="0" fontId="0" fillId="0" borderId="16" xfId="0" applyFont="1" applyBorder="1" applyAlignment="1" applyProtection="1">
      <alignment horizontal="center" vertical="center" wrapText="1"/>
    </xf>
    <xf numFmtId="0" fontId="0" fillId="0" borderId="18" xfId="0" applyFont="1" applyBorder="1" applyAlignment="1" applyProtection="1">
      <alignment horizontal="center" vertical="center"/>
    </xf>
    <xf numFmtId="2" fontId="0" fillId="0" borderId="5" xfId="0" applyNumberFormat="1" applyFont="1" applyBorder="1" applyAlignment="1" applyProtection="1">
      <alignment horizontal="center" vertical="center"/>
      <protection locked="0"/>
    </xf>
    <xf numFmtId="2" fontId="0" fillId="0" borderId="27" xfId="0" applyNumberFormat="1" applyFont="1" applyBorder="1" applyAlignment="1" applyProtection="1">
      <alignment horizontal="center" vertical="center"/>
      <protection locked="0"/>
    </xf>
    <xf numFmtId="166" fontId="0" fillId="0" borderId="11" xfId="0" applyNumberFormat="1" applyFont="1" applyBorder="1" applyAlignment="1" applyProtection="1">
      <alignment horizontal="center" vertical="center"/>
    </xf>
    <xf numFmtId="166" fontId="0" fillId="0" borderId="31" xfId="0" applyNumberFormat="1" applyFont="1" applyBorder="1" applyAlignment="1" applyProtection="1">
      <alignment horizontal="center" vertical="center"/>
    </xf>
    <xf numFmtId="165" fontId="0" fillId="0" borderId="36" xfId="0" applyNumberFormat="1" applyFont="1" applyFill="1" applyBorder="1" applyAlignment="1" applyProtection="1">
      <alignment horizontal="center" vertical="center"/>
    </xf>
    <xf numFmtId="165" fontId="0" fillId="0" borderId="35" xfId="0" applyNumberFormat="1" applyFont="1" applyFill="1" applyBorder="1" applyAlignment="1" applyProtection="1">
      <alignment horizontal="center" vertical="center"/>
    </xf>
    <xf numFmtId="0" fontId="0" fillId="3" borderId="20" xfId="0" applyFont="1" applyFill="1" applyBorder="1" applyAlignment="1" applyProtection="1">
      <alignment horizontal="center" vertical="center"/>
    </xf>
    <xf numFmtId="0" fontId="0" fillId="3" borderId="21" xfId="0" applyFont="1" applyFill="1" applyBorder="1" applyAlignment="1" applyProtection="1">
      <alignment horizontal="center" vertical="center"/>
    </xf>
    <xf numFmtId="0" fontId="0" fillId="3" borderId="22" xfId="0" applyFont="1" applyFill="1" applyBorder="1" applyAlignment="1" applyProtection="1">
      <alignment horizontal="center" vertical="center"/>
    </xf>
    <xf numFmtId="0" fontId="0" fillId="2" borderId="17" xfId="0" applyFont="1" applyFill="1" applyBorder="1" applyAlignment="1" applyProtection="1">
      <alignment horizontal="center" vertical="center"/>
    </xf>
    <xf numFmtId="0" fontId="0" fillId="2" borderId="8" xfId="0" applyFont="1" applyFill="1" applyBorder="1" applyAlignment="1" applyProtection="1">
      <alignment horizontal="center" vertical="center"/>
    </xf>
    <xf numFmtId="166" fontId="0" fillId="0" borderId="12" xfId="0" applyNumberFormat="1" applyFont="1" applyBorder="1" applyAlignment="1" applyProtection="1">
      <alignment horizontal="center" vertical="center"/>
    </xf>
    <xf numFmtId="166" fontId="0" fillId="0" borderId="23" xfId="0" applyNumberFormat="1" applyFont="1" applyBorder="1" applyAlignment="1" applyProtection="1">
      <alignment horizontal="center" vertical="center"/>
    </xf>
    <xf numFmtId="0" fontId="0" fillId="0" borderId="32" xfId="0" applyFont="1" applyFill="1" applyBorder="1" applyAlignment="1" applyProtection="1">
      <alignment horizontal="center" vertical="center"/>
    </xf>
    <xf numFmtId="0" fontId="0" fillId="0" borderId="33" xfId="0" applyFont="1" applyFill="1" applyBorder="1" applyAlignment="1" applyProtection="1">
      <alignment horizontal="center" vertical="center"/>
    </xf>
    <xf numFmtId="0" fontId="0" fillId="0" borderId="34" xfId="0" applyFont="1" applyFill="1" applyBorder="1" applyAlignment="1" applyProtection="1">
      <alignment horizontal="center" vertical="center"/>
    </xf>
    <xf numFmtId="164" fontId="1" fillId="0" borderId="36" xfId="0" applyNumberFormat="1" applyFont="1" applyBorder="1" applyAlignment="1" applyProtection="1">
      <alignment horizontal="center" vertical="center"/>
    </xf>
    <xf numFmtId="164" fontId="1" fillId="0" borderId="37" xfId="0" applyNumberFormat="1" applyFont="1" applyBorder="1" applyAlignment="1" applyProtection="1">
      <alignment horizontal="center" vertical="center"/>
    </xf>
    <xf numFmtId="164" fontId="1" fillId="0" borderId="35" xfId="0" applyNumberFormat="1" applyFont="1" applyBorder="1" applyAlignment="1" applyProtection="1">
      <alignment horizontal="center" vertical="center"/>
    </xf>
    <xf numFmtId="0" fontId="0" fillId="0" borderId="18" xfId="0" applyFont="1" applyBorder="1" applyAlignment="1" applyProtection="1">
      <alignment horizontal="center" vertical="center" wrapText="1"/>
    </xf>
    <xf numFmtId="166" fontId="0" fillId="0" borderId="36" xfId="0" applyNumberFormat="1" applyFont="1" applyBorder="1" applyAlignment="1" applyProtection="1">
      <alignment horizontal="center" vertical="center"/>
    </xf>
    <xf numFmtId="166" fontId="0" fillId="0" borderId="35" xfId="0" applyNumberFormat="1" applyFont="1" applyBorder="1" applyAlignment="1" applyProtection="1">
      <alignment horizontal="center" vertical="center"/>
    </xf>
    <xf numFmtId="2" fontId="0" fillId="0" borderId="38" xfId="0" applyNumberFormat="1" applyFont="1" applyBorder="1" applyAlignment="1" applyProtection="1">
      <alignment horizontal="center" vertical="center"/>
      <protection locked="0"/>
    </xf>
    <xf numFmtId="2" fontId="0" fillId="0" borderId="46" xfId="0" applyNumberFormat="1" applyFont="1" applyBorder="1" applyAlignment="1" applyProtection="1">
      <alignment horizontal="center" vertical="center"/>
      <protection locked="0"/>
    </xf>
    <xf numFmtId="2" fontId="0" fillId="0" borderId="39" xfId="0" applyNumberFormat="1" applyFont="1" applyBorder="1" applyAlignment="1" applyProtection="1">
      <alignment horizontal="center" vertical="center"/>
      <protection locked="0"/>
    </xf>
    <xf numFmtId="2" fontId="0" fillId="0" borderId="47" xfId="0" applyNumberFormat="1" applyFont="1" applyBorder="1" applyAlignment="1" applyProtection="1">
      <alignment horizontal="center" vertical="center"/>
      <protection locked="0"/>
    </xf>
    <xf numFmtId="2" fontId="0" fillId="0" borderId="32" xfId="0" applyNumberFormat="1" applyFont="1" applyBorder="1" applyAlignment="1" applyProtection="1">
      <alignment horizontal="center" vertical="center"/>
      <protection locked="0"/>
    </xf>
    <xf numFmtId="2" fontId="0" fillId="0" borderId="34" xfId="0" applyNumberFormat="1" applyFont="1" applyBorder="1" applyAlignment="1" applyProtection="1">
      <alignment horizontal="center" vertical="center"/>
      <protection locked="0"/>
    </xf>
    <xf numFmtId="164" fontId="1" fillId="6" borderId="1" xfId="0" applyNumberFormat="1" applyFont="1" applyFill="1" applyBorder="1" applyAlignment="1" applyProtection="1">
      <alignment horizontal="center" vertical="center"/>
    </xf>
    <xf numFmtId="0" fontId="1" fillId="6" borderId="2" xfId="0" applyFont="1" applyFill="1" applyBorder="1" applyAlignment="1" applyProtection="1">
      <alignment horizontal="center" vertical="center"/>
    </xf>
    <xf numFmtId="0" fontId="1" fillId="6" borderId="3" xfId="0" applyFont="1" applyFill="1" applyBorder="1" applyAlignment="1" applyProtection="1">
      <alignment horizontal="center" vertical="center"/>
    </xf>
    <xf numFmtId="0" fontId="3" fillId="0" borderId="38" xfId="0" applyFont="1" applyBorder="1" applyAlignment="1" applyProtection="1">
      <alignment horizontal="center" vertical="center"/>
      <protection locked="0"/>
    </xf>
    <xf numFmtId="0" fontId="3" fillId="0" borderId="48"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46"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164" fontId="1" fillId="6" borderId="2" xfId="0" applyNumberFormat="1" applyFont="1" applyFill="1" applyBorder="1" applyAlignment="1" applyProtection="1">
      <alignment horizontal="center" vertical="center"/>
    </xf>
    <xf numFmtId="164" fontId="1" fillId="6" borderId="3" xfId="0" applyNumberFormat="1" applyFont="1" applyFill="1" applyBorder="1" applyAlignment="1" applyProtection="1">
      <alignment horizontal="center" vertical="center"/>
    </xf>
    <xf numFmtId="0" fontId="0" fillId="0" borderId="42" xfId="0" applyFont="1" applyBorder="1" applyAlignment="1" applyProtection="1">
      <alignment horizontal="center" vertical="center" wrapText="1"/>
    </xf>
    <xf numFmtId="0" fontId="0" fillId="0" borderId="44" xfId="0" applyFont="1" applyBorder="1" applyAlignment="1" applyProtection="1">
      <alignment horizontal="center" vertical="center"/>
    </xf>
    <xf numFmtId="0" fontId="0" fillId="2" borderId="24" xfId="0" applyFont="1" applyFill="1" applyBorder="1" applyAlignment="1" applyProtection="1">
      <alignment horizontal="center" vertical="center"/>
    </xf>
    <xf numFmtId="0" fontId="0" fillId="2" borderId="25" xfId="0" applyFont="1" applyFill="1" applyBorder="1" applyAlignment="1" applyProtection="1">
      <alignment horizontal="center" vertical="center"/>
    </xf>
    <xf numFmtId="0" fontId="0" fillId="2" borderId="43" xfId="0" applyFont="1" applyFill="1" applyBorder="1" applyAlignment="1" applyProtection="1">
      <alignment horizontal="center" vertical="center"/>
    </xf>
    <xf numFmtId="0" fontId="0" fillId="3" borderId="28" xfId="0" applyFont="1" applyFill="1" applyBorder="1" applyAlignment="1" applyProtection="1">
      <alignment horizontal="center" vertical="center"/>
    </xf>
    <xf numFmtId="0" fontId="0" fillId="3" borderId="29" xfId="0" applyFont="1" applyFill="1" applyBorder="1" applyAlignment="1" applyProtection="1">
      <alignment horizontal="center" vertical="center"/>
    </xf>
    <xf numFmtId="0" fontId="0" fillId="0" borderId="44" xfId="0" applyFont="1" applyBorder="1" applyAlignment="1" applyProtection="1">
      <alignment horizontal="center" vertical="center" wrapText="1"/>
    </xf>
    <xf numFmtId="0" fontId="0" fillId="3" borderId="45" xfId="0" applyFont="1" applyFill="1" applyBorder="1" applyAlignment="1" applyProtection="1">
      <alignment horizontal="center" vertical="center"/>
    </xf>
    <xf numFmtId="167" fontId="2" fillId="5" borderId="38" xfId="0" applyNumberFormat="1" applyFont="1" applyFill="1" applyBorder="1" applyAlignment="1" applyProtection="1">
      <alignment horizontal="center" vertical="center"/>
      <protection locked="0"/>
    </xf>
    <xf numFmtId="167" fontId="2" fillId="5" borderId="48" xfId="0" applyNumberFormat="1" applyFont="1" applyFill="1" applyBorder="1" applyAlignment="1" applyProtection="1">
      <alignment horizontal="center" vertical="center"/>
      <protection locked="0"/>
    </xf>
    <xf numFmtId="167" fontId="2" fillId="5" borderId="46" xfId="0" applyNumberFormat="1" applyFont="1" applyFill="1" applyBorder="1" applyAlignment="1" applyProtection="1">
      <alignment horizontal="center" vertical="center"/>
      <protection locked="0"/>
    </xf>
    <xf numFmtId="164" fontId="1" fillId="0" borderId="40" xfId="0" applyNumberFormat="1" applyFont="1" applyBorder="1" applyAlignment="1" applyProtection="1">
      <alignment horizontal="center" vertical="center"/>
    </xf>
    <xf numFmtId="164" fontId="1" fillId="0" borderId="41" xfId="0" applyNumberFormat="1" applyFont="1" applyBorder="1" applyAlignment="1" applyProtection="1">
      <alignment horizontal="center" vertical="center"/>
    </xf>
    <xf numFmtId="164" fontId="1" fillId="0" borderId="18" xfId="0" applyNumberFormat="1" applyFont="1" applyBorder="1" applyAlignment="1" applyProtection="1">
      <alignment horizontal="center" vertical="center"/>
    </xf>
    <xf numFmtId="167" fontId="2" fillId="5" borderId="49" xfId="0" applyNumberFormat="1" applyFont="1" applyFill="1" applyBorder="1" applyAlignment="1" applyProtection="1">
      <alignment horizontal="center" vertical="center"/>
      <protection locked="0"/>
    </xf>
    <xf numFmtId="167" fontId="2" fillId="5" borderId="50" xfId="0" applyNumberFormat="1" applyFont="1" applyFill="1" applyBorder="1" applyAlignment="1" applyProtection="1">
      <alignment horizontal="center" vertical="center"/>
      <protection locked="0"/>
    </xf>
    <xf numFmtId="167" fontId="2" fillId="5" borderId="51" xfId="0" applyNumberFormat="1" applyFont="1" applyFill="1" applyBorder="1" applyAlignment="1" applyProtection="1">
      <alignment horizontal="center" vertical="center"/>
      <protection locked="0"/>
    </xf>
  </cellXfs>
  <cellStyles count="1">
    <cellStyle name="Normal" xfId="0" builtinId="0"/>
  </cellStyles>
  <dxfs count="20">
    <dxf>
      <numFmt numFmtId="170" formatCode="\-"/>
    </dxf>
    <dxf>
      <numFmt numFmtId="170" formatCode="\-"/>
    </dxf>
    <dxf>
      <numFmt numFmtId="170" formatCode="\-"/>
    </dxf>
    <dxf>
      <numFmt numFmtId="170" formatCode="\-"/>
    </dxf>
    <dxf>
      <numFmt numFmtId="170" formatCode="\-"/>
    </dxf>
    <dxf>
      <numFmt numFmtId="170" formatCode="\-"/>
    </dxf>
    <dxf>
      <numFmt numFmtId="170" formatCode="\-"/>
    </dxf>
    <dxf>
      <numFmt numFmtId="170" formatCode="\-"/>
    </dxf>
    <dxf>
      <numFmt numFmtId="170" formatCode="\-"/>
    </dxf>
    <dxf>
      <numFmt numFmtId="170" formatCode="\-"/>
    </dxf>
    <dxf>
      <numFmt numFmtId="170" formatCode="\-"/>
    </dxf>
    <dxf>
      <numFmt numFmtId="171" formatCode="\ "/>
    </dxf>
    <dxf>
      <numFmt numFmtId="170" formatCode="\-"/>
      <fill>
        <patternFill>
          <bgColor theme="0"/>
        </patternFill>
      </fill>
    </dxf>
    <dxf>
      <font>
        <color rgb="FFFF0000"/>
      </font>
      <fill>
        <patternFill>
          <bgColor rgb="FFFF0000"/>
        </patternFill>
      </fill>
    </dxf>
    <dxf>
      <fill>
        <patternFill>
          <bgColor rgb="FFFF0000"/>
        </patternFill>
      </fill>
    </dxf>
    <dxf>
      <numFmt numFmtId="170" formatCode="\-"/>
      <fill>
        <patternFill>
          <bgColor theme="0"/>
        </patternFill>
      </fill>
    </dxf>
    <dxf>
      <fill>
        <patternFill>
          <bgColor rgb="FFFF0000"/>
        </patternFill>
      </fill>
    </dxf>
    <dxf>
      <fill>
        <patternFill>
          <bgColor rgb="FFFF0000"/>
        </patternFill>
      </fill>
    </dxf>
    <dxf>
      <fill>
        <patternFill>
          <bgColor rgb="FFFF0000"/>
        </patternFill>
      </fill>
    </dxf>
    <dxf>
      <fill>
        <patternFill patternType="light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UDREY~1\AppData\Local\Temp\YABIO%20MARRONNIERS-%20planning%2008-05-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obert\AppData\Local\Temp\Planning%20mensu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s"/>
      <sheetName val="Liste déroulante"/>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s"/>
      <sheetName val="Feuil1"/>
      <sheetName val="Liste déroulante"/>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31"/>
  <sheetViews>
    <sheetView zoomScale="70" zoomScaleNormal="70" workbookViewId="0">
      <selection activeCell="J27" sqref="J27"/>
    </sheetView>
  </sheetViews>
  <sheetFormatPr baseColWidth="10" defaultRowHeight="20.25" customHeight="1"/>
  <cols>
    <col min="1" max="1" width="11.42578125" style="21"/>
    <col min="2" max="3" width="16.28515625" style="20" customWidth="1"/>
    <col min="4" max="16384" width="11.42578125" style="20"/>
  </cols>
  <sheetData>
    <row r="1" spans="1:3" ht="20.25" customHeight="1">
      <c r="A1" s="22"/>
      <c r="B1" s="23" t="s">
        <v>24</v>
      </c>
      <c r="C1" s="23" t="s">
        <v>23</v>
      </c>
    </row>
    <row r="2" spans="1:3" ht="20.25" customHeight="1">
      <c r="A2" s="46">
        <v>1</v>
      </c>
      <c r="B2" s="50" t="s">
        <v>8</v>
      </c>
      <c r="C2" s="48"/>
    </row>
    <row r="3" spans="1:3" ht="20.25" customHeight="1">
      <c r="A3" s="47"/>
      <c r="B3" s="51"/>
      <c r="C3" s="49"/>
    </row>
    <row r="4" spans="1:3" ht="20.25" customHeight="1">
      <c r="A4" s="46">
        <v>2</v>
      </c>
      <c r="B4" s="48" t="s">
        <v>9</v>
      </c>
      <c r="C4" s="48"/>
    </row>
    <row r="5" spans="1:3" ht="20.25" customHeight="1">
      <c r="A5" s="47"/>
      <c r="B5" s="49"/>
      <c r="C5" s="49"/>
    </row>
    <row r="6" spans="1:3" ht="20.25" customHeight="1">
      <c r="A6" s="46">
        <v>3</v>
      </c>
      <c r="B6" s="48" t="s">
        <v>10</v>
      </c>
      <c r="C6" s="48"/>
    </row>
    <row r="7" spans="1:3" ht="20.25" customHeight="1">
      <c r="A7" s="47"/>
      <c r="B7" s="49"/>
      <c r="C7" s="49"/>
    </row>
    <row r="8" spans="1:3" ht="20.25" customHeight="1">
      <c r="A8" s="46">
        <v>4</v>
      </c>
      <c r="B8" s="48" t="s">
        <v>11</v>
      </c>
      <c r="C8" s="48"/>
    </row>
    <row r="9" spans="1:3" ht="20.25" customHeight="1">
      <c r="A9" s="47"/>
      <c r="B9" s="49"/>
      <c r="C9" s="49"/>
    </row>
    <row r="10" spans="1:3" ht="20.25" customHeight="1">
      <c r="A10" s="46">
        <v>5</v>
      </c>
      <c r="B10" s="48" t="s">
        <v>12</v>
      </c>
      <c r="C10" s="48"/>
    </row>
    <row r="11" spans="1:3" ht="20.25" customHeight="1">
      <c r="A11" s="47"/>
      <c r="B11" s="49"/>
      <c r="C11" s="49"/>
    </row>
    <row r="12" spans="1:3" ht="20.25" customHeight="1">
      <c r="A12" s="46">
        <v>6</v>
      </c>
      <c r="B12" s="48" t="s">
        <v>13</v>
      </c>
      <c r="C12" s="48"/>
    </row>
    <row r="13" spans="1:3" ht="20.25" customHeight="1">
      <c r="A13" s="47"/>
      <c r="B13" s="49"/>
      <c r="C13" s="49"/>
    </row>
    <row r="14" spans="1:3" ht="20.25" customHeight="1">
      <c r="A14" s="46">
        <v>7</v>
      </c>
      <c r="B14" s="48" t="s">
        <v>14</v>
      </c>
      <c r="C14" s="48"/>
    </row>
    <row r="15" spans="1:3" ht="20.25" customHeight="1">
      <c r="A15" s="47"/>
      <c r="B15" s="49"/>
      <c r="C15" s="49"/>
    </row>
    <row r="16" spans="1:3" ht="20.25" customHeight="1">
      <c r="A16" s="46">
        <v>8</v>
      </c>
      <c r="B16" s="48"/>
      <c r="C16" s="48"/>
    </row>
    <row r="17" spans="1:3" ht="20.25" customHeight="1">
      <c r="A17" s="47"/>
      <c r="B17" s="49"/>
      <c r="C17" s="49"/>
    </row>
    <row r="18" spans="1:3" ht="20.25" customHeight="1">
      <c r="A18" s="46">
        <v>9</v>
      </c>
      <c r="B18" s="48"/>
      <c r="C18" s="48"/>
    </row>
    <row r="19" spans="1:3" ht="20.25" customHeight="1">
      <c r="A19" s="47"/>
      <c r="B19" s="49"/>
      <c r="C19" s="49"/>
    </row>
    <row r="20" spans="1:3" ht="20.25" customHeight="1">
      <c r="A20" s="46">
        <v>10</v>
      </c>
      <c r="B20" s="48"/>
      <c r="C20" s="48"/>
    </row>
    <row r="21" spans="1:3" ht="20.25" customHeight="1">
      <c r="A21" s="47"/>
      <c r="B21" s="49"/>
      <c r="C21" s="49"/>
    </row>
    <row r="22" spans="1:3" ht="20.25" customHeight="1">
      <c r="A22" s="46">
        <v>11</v>
      </c>
      <c r="B22" s="48"/>
      <c r="C22" s="48"/>
    </row>
    <row r="23" spans="1:3" ht="20.25" customHeight="1">
      <c r="A23" s="47"/>
      <c r="B23" s="49"/>
      <c r="C23" s="49"/>
    </row>
    <row r="24" spans="1:3" ht="20.25" customHeight="1">
      <c r="A24" s="46">
        <v>12</v>
      </c>
      <c r="B24" s="48"/>
      <c r="C24" s="48"/>
    </row>
    <row r="25" spans="1:3" ht="20.25" customHeight="1">
      <c r="A25" s="47"/>
      <c r="B25" s="49"/>
      <c r="C25" s="49"/>
    </row>
    <row r="26" spans="1:3" ht="20.25" customHeight="1">
      <c r="A26" s="46">
        <v>13</v>
      </c>
      <c r="B26" s="48"/>
      <c r="C26" s="48"/>
    </row>
    <row r="27" spans="1:3" ht="20.25" customHeight="1">
      <c r="A27" s="47"/>
      <c r="B27" s="49"/>
      <c r="C27" s="49"/>
    </row>
    <row r="28" spans="1:3" ht="20.25" customHeight="1">
      <c r="A28" s="46">
        <v>14</v>
      </c>
      <c r="B28" s="48"/>
      <c r="C28" s="48"/>
    </row>
    <row r="29" spans="1:3" ht="20.25" customHeight="1">
      <c r="A29" s="47"/>
      <c r="B29" s="49"/>
      <c r="C29" s="49"/>
    </row>
    <row r="30" spans="1:3" ht="20.25" customHeight="1">
      <c r="A30" s="46">
        <v>15</v>
      </c>
      <c r="B30" s="48"/>
      <c r="C30" s="48"/>
    </row>
    <row r="31" spans="1:3" ht="20.25" customHeight="1">
      <c r="A31" s="47"/>
      <c r="B31" s="49"/>
      <c r="C31" s="49"/>
    </row>
  </sheetData>
  <mergeCells count="45">
    <mergeCell ref="B8:B9"/>
    <mergeCell ref="C10:C11"/>
    <mergeCell ref="B10:B11"/>
    <mergeCell ref="A10:A11"/>
    <mergeCell ref="A12:A13"/>
    <mergeCell ref="A14:A15"/>
    <mergeCell ref="C2:C3"/>
    <mergeCell ref="B2:B3"/>
    <mergeCell ref="C14:C15"/>
    <mergeCell ref="B14:B15"/>
    <mergeCell ref="A2:A3"/>
    <mergeCell ref="A4:A5"/>
    <mergeCell ref="B4:B5"/>
    <mergeCell ref="C4:C5"/>
    <mergeCell ref="A6:A7"/>
    <mergeCell ref="B6:B7"/>
    <mergeCell ref="C6:C7"/>
    <mergeCell ref="A8:A9"/>
    <mergeCell ref="C8:C9"/>
    <mergeCell ref="C16:C17"/>
    <mergeCell ref="B18:B19"/>
    <mergeCell ref="C18:C19"/>
    <mergeCell ref="C12:C13"/>
    <mergeCell ref="B12:B13"/>
    <mergeCell ref="A22:A23"/>
    <mergeCell ref="A24:A25"/>
    <mergeCell ref="A26:A27"/>
    <mergeCell ref="A16:A17"/>
    <mergeCell ref="A18:A19"/>
    <mergeCell ref="A30:A31"/>
    <mergeCell ref="B30:B31"/>
    <mergeCell ref="C30:C31"/>
    <mergeCell ref="A28:A29"/>
    <mergeCell ref="B16:B17"/>
    <mergeCell ref="A20:A21"/>
    <mergeCell ref="B22:B23"/>
    <mergeCell ref="C22:C23"/>
    <mergeCell ref="B24:B25"/>
    <mergeCell ref="C24:C25"/>
    <mergeCell ref="B26:B27"/>
    <mergeCell ref="C26:C27"/>
    <mergeCell ref="B28:B29"/>
    <mergeCell ref="C28:C29"/>
    <mergeCell ref="B20:B21"/>
    <mergeCell ref="C20: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M11"/>
  <sheetViews>
    <sheetView tabSelected="1" workbookViewId="0">
      <selection activeCell="K8" sqref="K8"/>
    </sheetView>
  </sheetViews>
  <sheetFormatPr baseColWidth="10" defaultRowHeight="29.25" customHeight="1"/>
  <cols>
    <col min="1" max="1" width="11.42578125" style="21"/>
    <col min="2" max="2" width="11.42578125" style="21" customWidth="1"/>
    <col min="3" max="8" width="11.5703125" style="21" bestFit="1" customWidth="1"/>
    <col min="9" max="10" width="13.140625" style="21" bestFit="1" customWidth="1"/>
    <col min="11" max="12" width="12.5703125" style="21" bestFit="1" customWidth="1"/>
    <col min="13" max="13" width="12.42578125" style="21" bestFit="1" customWidth="1"/>
    <col min="14" max="16384" width="11.42578125" style="21"/>
  </cols>
  <sheetData>
    <row r="1" spans="2:13" ht="29.25" customHeight="1">
      <c r="B1" s="52" t="s">
        <v>46</v>
      </c>
      <c r="C1" s="52"/>
      <c r="D1" s="54">
        <v>42736</v>
      </c>
      <c r="E1" s="54"/>
      <c r="F1" s="54"/>
      <c r="G1" s="54"/>
      <c r="H1" s="54"/>
      <c r="I1" s="54"/>
      <c r="J1" s="54"/>
      <c r="K1" s="54"/>
      <c r="L1" s="54"/>
      <c r="M1" s="54"/>
    </row>
    <row r="2" spans="2:13" ht="29.25" customHeight="1">
      <c r="B2" s="53"/>
      <c r="C2" s="53"/>
      <c r="D2" s="55"/>
      <c r="E2" s="55"/>
      <c r="F2" s="55"/>
      <c r="G2" s="55"/>
      <c r="H2" s="55"/>
      <c r="I2" s="55"/>
      <c r="J2" s="55"/>
      <c r="K2" s="55"/>
      <c r="L2" s="55"/>
      <c r="M2" s="55"/>
    </row>
    <row r="3" spans="2:13" ht="29.25" customHeight="1">
      <c r="B3" s="44">
        <f>DATE(YEAR($D$1),MONTH($D$1),1)</f>
        <v>42736</v>
      </c>
      <c r="C3" s="44">
        <f t="shared" ref="C3:M3" si="0">DATE(YEAR($D$1),MONTH(B3)+1,1)</f>
        <v>42767</v>
      </c>
      <c r="D3" s="44">
        <f t="shared" si="0"/>
        <v>42795</v>
      </c>
      <c r="E3" s="44">
        <f t="shared" si="0"/>
        <v>42826</v>
      </c>
      <c r="F3" s="44">
        <f t="shared" si="0"/>
        <v>42856</v>
      </c>
      <c r="G3" s="44">
        <f t="shared" si="0"/>
        <v>42887</v>
      </c>
      <c r="H3" s="44">
        <f t="shared" si="0"/>
        <v>42917</v>
      </c>
      <c r="I3" s="44">
        <f t="shared" si="0"/>
        <v>42948</v>
      </c>
      <c r="J3" s="44">
        <f t="shared" si="0"/>
        <v>42979</v>
      </c>
      <c r="K3" s="44">
        <f t="shared" si="0"/>
        <v>43009</v>
      </c>
      <c r="L3" s="44">
        <f t="shared" si="0"/>
        <v>43040</v>
      </c>
      <c r="M3" s="44">
        <f t="shared" si="0"/>
        <v>43070</v>
      </c>
    </row>
    <row r="4" spans="2:13" ht="29.25" customHeight="1">
      <c r="B4" s="43">
        <f>B3+6-MOD(B3+4,7)</f>
        <v>42737</v>
      </c>
      <c r="C4" s="43">
        <f>C3+6-MOD(C3+4,7)</f>
        <v>42772</v>
      </c>
      <c r="D4" s="43">
        <f t="shared" ref="D4:M4" si="1">D3+6-MOD(D3+4,7)</f>
        <v>42800</v>
      </c>
      <c r="E4" s="43">
        <f t="shared" si="1"/>
        <v>42828</v>
      </c>
      <c r="F4" s="43">
        <f t="shared" si="1"/>
        <v>42856</v>
      </c>
      <c r="G4" s="43">
        <f t="shared" si="1"/>
        <v>42891</v>
      </c>
      <c r="H4" s="43">
        <f t="shared" si="1"/>
        <v>42919</v>
      </c>
      <c r="I4" s="43">
        <f t="shared" si="1"/>
        <v>42954</v>
      </c>
      <c r="J4" s="43">
        <f t="shared" si="1"/>
        <v>42982</v>
      </c>
      <c r="K4" s="43">
        <f t="shared" si="1"/>
        <v>43010</v>
      </c>
      <c r="L4" s="43">
        <f t="shared" si="1"/>
        <v>43045</v>
      </c>
      <c r="M4" s="43">
        <f t="shared" si="1"/>
        <v>43073</v>
      </c>
    </row>
    <row r="5" spans="2:13" ht="29.25" customHeight="1">
      <c r="B5" s="43">
        <f>B4+7</f>
        <v>42744</v>
      </c>
      <c r="C5" s="43">
        <f t="shared" ref="C5:M8" si="2">C4+7</f>
        <v>42779</v>
      </c>
      <c r="D5" s="43">
        <f t="shared" si="2"/>
        <v>42807</v>
      </c>
      <c r="E5" s="43">
        <f t="shared" si="2"/>
        <v>42835</v>
      </c>
      <c r="F5" s="43">
        <f t="shared" si="2"/>
        <v>42863</v>
      </c>
      <c r="G5" s="43">
        <f t="shared" si="2"/>
        <v>42898</v>
      </c>
      <c r="H5" s="43">
        <f t="shared" si="2"/>
        <v>42926</v>
      </c>
      <c r="I5" s="43">
        <f t="shared" si="2"/>
        <v>42961</v>
      </c>
      <c r="J5" s="43">
        <f t="shared" si="2"/>
        <v>42989</v>
      </c>
      <c r="K5" s="43">
        <f t="shared" si="2"/>
        <v>43017</v>
      </c>
      <c r="L5" s="43">
        <f t="shared" si="2"/>
        <v>43052</v>
      </c>
      <c r="M5" s="43">
        <f t="shared" si="2"/>
        <v>43080</v>
      </c>
    </row>
    <row r="6" spans="2:13" ht="29.25" customHeight="1">
      <c r="B6" s="43">
        <f t="shared" ref="B6:B8" si="3">B5+7</f>
        <v>42751</v>
      </c>
      <c r="C6" s="43">
        <f t="shared" si="2"/>
        <v>42786</v>
      </c>
      <c r="D6" s="43">
        <f t="shared" si="2"/>
        <v>42814</v>
      </c>
      <c r="E6" s="43">
        <f t="shared" si="2"/>
        <v>42842</v>
      </c>
      <c r="F6" s="43">
        <f t="shared" si="2"/>
        <v>42870</v>
      </c>
      <c r="G6" s="43">
        <f t="shared" si="2"/>
        <v>42905</v>
      </c>
      <c r="H6" s="43">
        <f t="shared" si="2"/>
        <v>42933</v>
      </c>
      <c r="I6" s="43">
        <f t="shared" si="2"/>
        <v>42968</v>
      </c>
      <c r="J6" s="43">
        <f t="shared" si="2"/>
        <v>42996</v>
      </c>
      <c r="K6" s="43">
        <f t="shared" si="2"/>
        <v>43024</v>
      </c>
      <c r="L6" s="43">
        <f t="shared" si="2"/>
        <v>43059</v>
      </c>
      <c r="M6" s="43">
        <f t="shared" si="2"/>
        <v>43087</v>
      </c>
    </row>
    <row r="7" spans="2:13" ht="29.25" customHeight="1">
      <c r="B7" s="43">
        <f t="shared" si="3"/>
        <v>42758</v>
      </c>
      <c r="C7" s="43">
        <f t="shared" si="2"/>
        <v>42793</v>
      </c>
      <c r="D7" s="43">
        <f t="shared" si="2"/>
        <v>42821</v>
      </c>
      <c r="E7" s="43">
        <f t="shared" si="2"/>
        <v>42849</v>
      </c>
      <c r="F7" s="43">
        <f t="shared" si="2"/>
        <v>42877</v>
      </c>
      <c r="G7" s="43">
        <f t="shared" si="2"/>
        <v>42912</v>
      </c>
      <c r="H7" s="43">
        <f t="shared" si="2"/>
        <v>42940</v>
      </c>
      <c r="I7" s="43">
        <f t="shared" si="2"/>
        <v>42975</v>
      </c>
      <c r="J7" s="43">
        <f t="shared" si="2"/>
        <v>43003</v>
      </c>
      <c r="K7" s="43">
        <f t="shared" si="2"/>
        <v>43031</v>
      </c>
      <c r="L7" s="43">
        <f t="shared" si="2"/>
        <v>43066</v>
      </c>
      <c r="M7" s="43">
        <f t="shared" si="2"/>
        <v>43094</v>
      </c>
    </row>
    <row r="8" spans="2:13" ht="29.25" customHeight="1">
      <c r="B8" s="43">
        <f t="shared" si="3"/>
        <v>42765</v>
      </c>
      <c r="C8" s="43"/>
      <c r="D8" s="43"/>
      <c r="E8" s="43"/>
      <c r="F8" s="43">
        <f t="shared" si="2"/>
        <v>42884</v>
      </c>
      <c r="G8" s="43"/>
      <c r="H8" s="43">
        <f t="shared" si="2"/>
        <v>42947</v>
      </c>
      <c r="I8" s="43"/>
      <c r="J8" s="43"/>
      <c r="K8" s="43">
        <f t="shared" si="2"/>
        <v>43038</v>
      </c>
      <c r="L8" s="43"/>
      <c r="M8" s="43"/>
    </row>
    <row r="9" spans="2:13" ht="29.25" customHeight="1">
      <c r="B9" s="42"/>
      <c r="C9" s="42"/>
      <c r="D9" s="42"/>
      <c r="E9" s="42"/>
      <c r="F9" s="42"/>
      <c r="G9" s="42"/>
      <c r="H9" s="42"/>
      <c r="I9" s="42"/>
      <c r="J9" s="42"/>
      <c r="K9" s="42"/>
      <c r="L9" s="42"/>
      <c r="M9" s="42"/>
    </row>
    <row r="11" spans="2:13" ht="29.25" customHeight="1">
      <c r="E11" s="45"/>
    </row>
  </sheetData>
  <mergeCells count="2">
    <mergeCell ref="B1:C2"/>
    <mergeCell ref="D1:M2"/>
  </mergeCells>
  <conditionalFormatting sqref="B4:M8">
    <cfRule type="cellIs" priority="2" operator="lessThanOrEqual">
      <formula>"A"</formula>
    </cfRule>
    <cfRule type="cellIs" dxfId="19" priority="1" operator="lessThanOrEqual">
      <formula>TODAY()</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BB37"/>
  <sheetViews>
    <sheetView zoomScale="60" zoomScaleNormal="60" zoomScaleSheetLayoutView="55" workbookViewId="0">
      <selection activeCell="E64" sqref="E64"/>
    </sheetView>
  </sheetViews>
  <sheetFormatPr baseColWidth="10" defaultRowHeight="15"/>
  <cols>
    <col min="1" max="2" width="12.7109375" style="7" customWidth="1"/>
    <col min="3" max="5" width="9.42578125" style="7" customWidth="1"/>
    <col min="6" max="6" width="3.28515625" style="7" customWidth="1"/>
    <col min="7" max="9" width="7.28515625" style="7" hidden="1" customWidth="1"/>
    <col min="10" max="12" width="9.42578125" style="7" customWidth="1"/>
    <col min="13" max="13" width="3.28515625" style="7" customWidth="1"/>
    <col min="14" max="16" width="7.28515625" style="7" hidden="1" customWidth="1"/>
    <col min="17" max="19" width="9.42578125" style="7" customWidth="1"/>
    <col min="20" max="20" width="3.28515625" style="7" customWidth="1"/>
    <col min="21" max="22" width="7.28515625" style="7" hidden="1" customWidth="1"/>
    <col min="23" max="23" width="7" style="7" hidden="1" customWidth="1"/>
    <col min="24" max="26" width="9.42578125" style="7" customWidth="1"/>
    <col min="27" max="27" width="3.28515625" style="7" customWidth="1"/>
    <col min="28" max="30" width="7.28515625" style="7" hidden="1" customWidth="1"/>
    <col min="31" max="33" width="9.42578125" style="7" customWidth="1"/>
    <col min="34" max="34" width="3.28515625" style="7" customWidth="1"/>
    <col min="35" max="37" width="7.28515625" style="7" hidden="1" customWidth="1"/>
    <col min="38" max="40" width="9.42578125" style="7" customWidth="1"/>
    <col min="41" max="41" width="3.28515625" style="7" customWidth="1"/>
    <col min="42" max="44" width="7.28515625" style="7" hidden="1" customWidth="1"/>
    <col min="45" max="47" width="9.42578125" style="7" customWidth="1"/>
    <col min="48" max="48" width="3.28515625" style="7" customWidth="1"/>
    <col min="49" max="51" width="7.28515625" style="7" hidden="1" customWidth="1"/>
    <col min="52" max="52" width="14.28515625" style="7" customWidth="1"/>
    <col min="53" max="53" width="11.42578125" style="7" customWidth="1"/>
    <col min="54" max="54" width="11.42578125" style="7" hidden="1" customWidth="1"/>
    <col min="55" max="16384" width="11.42578125" style="7"/>
  </cols>
  <sheetData>
    <row r="1" spans="1:54" s="4" customFormat="1" ht="18.75" customHeight="1" thickBot="1">
      <c r="A1" s="3"/>
      <c r="B1" s="56" t="s">
        <v>22</v>
      </c>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8"/>
    </row>
    <row r="2" spans="1:54" ht="18.75" customHeight="1" thickBot="1">
      <c r="A2" s="3"/>
      <c r="B2" s="5" t="s">
        <v>0</v>
      </c>
      <c r="C2" s="59">
        <v>42821</v>
      </c>
      <c r="D2" s="58"/>
      <c r="E2" s="6" t="s">
        <v>1</v>
      </c>
      <c r="F2" s="35"/>
      <c r="G2" s="35"/>
      <c r="H2" s="35"/>
      <c r="I2" s="35"/>
      <c r="J2" s="60">
        <f>C2+6</f>
        <v>42827</v>
      </c>
      <c r="K2" s="61"/>
      <c r="L2" s="62" t="s">
        <v>21</v>
      </c>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1"/>
    </row>
    <row r="3" spans="1:54" s="4" customFormat="1" ht="18.75" customHeight="1" thickBot="1">
      <c r="A3" s="3"/>
      <c r="B3" s="63" t="s">
        <v>20</v>
      </c>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5"/>
    </row>
    <row r="4" spans="1:54" s="4" customFormat="1" ht="18.75" customHeight="1">
      <c r="A4" s="8"/>
      <c r="B4" s="9"/>
      <c r="C4" s="66">
        <f>C2</f>
        <v>42821</v>
      </c>
      <c r="D4" s="67"/>
      <c r="E4" s="68"/>
      <c r="F4" s="100"/>
      <c r="G4" s="72" t="s">
        <v>42</v>
      </c>
      <c r="H4" s="72" t="s">
        <v>43</v>
      </c>
      <c r="I4" s="72" t="s">
        <v>44</v>
      </c>
      <c r="J4" s="69">
        <f>C4+1</f>
        <v>42822</v>
      </c>
      <c r="K4" s="70"/>
      <c r="L4" s="71"/>
      <c r="M4" s="100"/>
      <c r="N4" s="72" t="s">
        <v>42</v>
      </c>
      <c r="O4" s="72" t="s">
        <v>43</v>
      </c>
      <c r="P4" s="72" t="s">
        <v>44</v>
      </c>
      <c r="Q4" s="69">
        <f>J4+1</f>
        <v>42823</v>
      </c>
      <c r="R4" s="70"/>
      <c r="S4" s="71"/>
      <c r="T4" s="100"/>
      <c r="U4" s="72" t="s">
        <v>42</v>
      </c>
      <c r="V4" s="72" t="s">
        <v>43</v>
      </c>
      <c r="W4" s="72" t="s">
        <v>44</v>
      </c>
      <c r="X4" s="69">
        <f>Q4+1</f>
        <v>42824</v>
      </c>
      <c r="Y4" s="70"/>
      <c r="Z4" s="71"/>
      <c r="AA4" s="100"/>
      <c r="AB4" s="72" t="s">
        <v>42</v>
      </c>
      <c r="AC4" s="72" t="s">
        <v>43</v>
      </c>
      <c r="AD4" s="72" t="s">
        <v>44</v>
      </c>
      <c r="AE4" s="69">
        <f>X4+1</f>
        <v>42825</v>
      </c>
      <c r="AF4" s="70"/>
      <c r="AG4" s="71"/>
      <c r="AH4" s="100"/>
      <c r="AI4" s="72" t="s">
        <v>42</v>
      </c>
      <c r="AJ4" s="72" t="s">
        <v>43</v>
      </c>
      <c r="AK4" s="72" t="s">
        <v>44</v>
      </c>
      <c r="AL4" s="69">
        <f>AE4+1</f>
        <v>42826</v>
      </c>
      <c r="AM4" s="70"/>
      <c r="AN4" s="71"/>
      <c r="AO4" s="100"/>
      <c r="AP4" s="72" t="s">
        <v>42</v>
      </c>
      <c r="AQ4" s="72" t="s">
        <v>43</v>
      </c>
      <c r="AR4" s="72" t="s">
        <v>44</v>
      </c>
      <c r="AS4" s="69">
        <f>AL4+1</f>
        <v>42827</v>
      </c>
      <c r="AT4" s="70"/>
      <c r="AU4" s="71"/>
      <c r="AV4" s="100"/>
      <c r="AW4" s="72" t="s">
        <v>42</v>
      </c>
      <c r="AX4" s="72" t="s">
        <v>43</v>
      </c>
      <c r="AY4" s="72" t="s">
        <v>44</v>
      </c>
      <c r="AZ4" s="75" t="s">
        <v>2</v>
      </c>
    </row>
    <row r="5" spans="1:54" s="4" customFormat="1" ht="18.75" customHeight="1">
      <c r="A5" s="10"/>
      <c r="B5" s="10"/>
      <c r="C5" s="78" t="s">
        <v>3</v>
      </c>
      <c r="D5" s="79"/>
      <c r="E5" s="80" t="s">
        <v>4</v>
      </c>
      <c r="F5" s="101"/>
      <c r="G5" s="73"/>
      <c r="H5" s="73"/>
      <c r="I5" s="73"/>
      <c r="J5" s="78" t="s">
        <v>3</v>
      </c>
      <c r="K5" s="79"/>
      <c r="L5" s="82" t="s">
        <v>4</v>
      </c>
      <c r="M5" s="101"/>
      <c r="N5" s="73"/>
      <c r="O5" s="73"/>
      <c r="P5" s="73"/>
      <c r="Q5" s="78" t="s">
        <v>3</v>
      </c>
      <c r="R5" s="79"/>
      <c r="S5" s="82" t="s">
        <v>4</v>
      </c>
      <c r="T5" s="101"/>
      <c r="U5" s="73"/>
      <c r="V5" s="73"/>
      <c r="W5" s="73"/>
      <c r="X5" s="78" t="s">
        <v>3</v>
      </c>
      <c r="Y5" s="79"/>
      <c r="Z5" s="82" t="s">
        <v>4</v>
      </c>
      <c r="AA5" s="101"/>
      <c r="AB5" s="73"/>
      <c r="AC5" s="73"/>
      <c r="AD5" s="73"/>
      <c r="AE5" s="78" t="s">
        <v>3</v>
      </c>
      <c r="AF5" s="79"/>
      <c r="AG5" s="82" t="s">
        <v>4</v>
      </c>
      <c r="AH5" s="101"/>
      <c r="AI5" s="73"/>
      <c r="AJ5" s="73"/>
      <c r="AK5" s="73"/>
      <c r="AL5" s="78" t="s">
        <v>3</v>
      </c>
      <c r="AM5" s="79"/>
      <c r="AN5" s="82" t="s">
        <v>4</v>
      </c>
      <c r="AO5" s="101"/>
      <c r="AP5" s="73"/>
      <c r="AQ5" s="73"/>
      <c r="AR5" s="73"/>
      <c r="AS5" s="93" t="s">
        <v>3</v>
      </c>
      <c r="AT5" s="94"/>
      <c r="AU5" s="82" t="s">
        <v>4</v>
      </c>
      <c r="AV5" s="101"/>
      <c r="AW5" s="73"/>
      <c r="AX5" s="73"/>
      <c r="AY5" s="73"/>
      <c r="AZ5" s="76"/>
    </row>
    <row r="6" spans="1:54" s="4" customFormat="1" ht="18.75" customHeight="1" thickBot="1">
      <c r="A6" s="11"/>
      <c r="B6" s="11"/>
      <c r="C6" s="90" t="s">
        <v>7</v>
      </c>
      <c r="D6" s="91"/>
      <c r="E6" s="81"/>
      <c r="F6" s="102"/>
      <c r="G6" s="74"/>
      <c r="H6" s="74"/>
      <c r="I6" s="74"/>
      <c r="J6" s="90" t="s">
        <v>7</v>
      </c>
      <c r="K6" s="91"/>
      <c r="L6" s="83"/>
      <c r="M6" s="102"/>
      <c r="N6" s="74"/>
      <c r="O6" s="74"/>
      <c r="P6" s="74"/>
      <c r="Q6" s="90" t="s">
        <v>7</v>
      </c>
      <c r="R6" s="91"/>
      <c r="S6" s="83"/>
      <c r="T6" s="102"/>
      <c r="U6" s="74"/>
      <c r="V6" s="74"/>
      <c r="W6" s="74"/>
      <c r="X6" s="90" t="s">
        <v>7</v>
      </c>
      <c r="Y6" s="91"/>
      <c r="Z6" s="83"/>
      <c r="AA6" s="102"/>
      <c r="AB6" s="74"/>
      <c r="AC6" s="74"/>
      <c r="AD6" s="74"/>
      <c r="AE6" s="90" t="s">
        <v>7</v>
      </c>
      <c r="AF6" s="91"/>
      <c r="AG6" s="83"/>
      <c r="AH6" s="102"/>
      <c r="AI6" s="74"/>
      <c r="AJ6" s="74"/>
      <c r="AK6" s="74"/>
      <c r="AL6" s="90" t="s">
        <v>7</v>
      </c>
      <c r="AM6" s="91"/>
      <c r="AN6" s="83"/>
      <c r="AO6" s="102"/>
      <c r="AP6" s="74"/>
      <c r="AQ6" s="74"/>
      <c r="AR6" s="74"/>
      <c r="AS6" s="92" t="s">
        <v>7</v>
      </c>
      <c r="AT6" s="91"/>
      <c r="AU6" s="83"/>
      <c r="AV6" s="102"/>
      <c r="AW6" s="74"/>
      <c r="AX6" s="74"/>
      <c r="AY6" s="74"/>
      <c r="AZ6" s="77"/>
    </row>
    <row r="7" spans="1:54" ht="18.75" customHeight="1">
      <c r="A7" s="84" t="str">
        <f>Nom!B2</f>
        <v>FLORIAN</v>
      </c>
      <c r="B7" s="84">
        <f>Nom!C2</f>
        <v>0</v>
      </c>
      <c r="C7" s="12">
        <v>0.499999999999998</v>
      </c>
      <c r="D7" s="13">
        <v>0.624999999999996</v>
      </c>
      <c r="E7" s="14">
        <f>D7-C7</f>
        <v>0.124999999999998</v>
      </c>
      <c r="F7" s="88" t="b">
        <f>IF(OR(G7&gt;=$BB$10,H7&gt;$BB$9,AND(I7&lt;$BB$8,I7&gt;0)),TRUE,)</f>
        <v>1</v>
      </c>
      <c r="G7" s="88">
        <f>E7+E8</f>
        <v>0.33333333333332793</v>
      </c>
      <c r="H7" s="88">
        <f>IF((C7&gt;0),D8-C7,D8-C8)</f>
        <v>0.47916666666665997</v>
      </c>
      <c r="I7" s="88">
        <f>IF(AND(J7&gt;0,D8&gt;0),(J7-D8+IF(D8&gt;J7,1)),)</f>
        <v>0.41666666666667496</v>
      </c>
      <c r="J7" s="12">
        <v>0.39583333333333298</v>
      </c>
      <c r="K7" s="13">
        <v>0.66666666666666197</v>
      </c>
      <c r="L7" s="14">
        <f>K7-J7</f>
        <v>0.27083333333332898</v>
      </c>
      <c r="M7" s="88">
        <f>IF(OR(N7&gt;=$BB$10,O7&gt;$BB$9,AND(P7&lt;$BB$8,P7&gt;0)),TRUE,)</f>
        <v>0</v>
      </c>
      <c r="N7" s="88">
        <f>L7+L8</f>
        <v>0.29166666666666202</v>
      </c>
      <c r="O7" s="88">
        <f>IF((J7&gt;0),K8-J7,K8-J8)</f>
        <v>0.31249999999999606</v>
      </c>
      <c r="P7" s="88">
        <f>IF(AND(Q7&gt;0,K8&gt;0),(Q7-K8+IF(K8&gt;Q7,1)),)</f>
        <v>0</v>
      </c>
      <c r="Q7" s="12"/>
      <c r="R7" s="13"/>
      <c r="S7" s="14">
        <f>R7-Q7</f>
        <v>0</v>
      </c>
      <c r="T7" s="88">
        <f>IF(OR(U7&gt;=$BB$10,V7&gt;$BB$9,AND(W7&lt;$BB$8,W7&gt;0)),TRUE,)</f>
        <v>0</v>
      </c>
      <c r="U7" s="88">
        <f>S7+S8</f>
        <v>0.20833333333332993</v>
      </c>
      <c r="V7" s="88">
        <f>IF((Q7&gt;0),R8-Q7,R8-Q8)</f>
        <v>0.20833333333332993</v>
      </c>
      <c r="W7" s="88">
        <f>IF(AND(X7&gt;0,R8&gt;0),(X7-R8+IF(R8&gt;X7,1)),)</f>
        <v>0</v>
      </c>
      <c r="X7" s="12"/>
      <c r="Y7" s="13"/>
      <c r="Z7" s="14">
        <f>Y7-X7</f>
        <v>0</v>
      </c>
      <c r="AA7" s="88">
        <f>IF(OR(AB7&gt;=$BB$10,AC7&gt;$BB$9,AND(AD7&lt;$BB$8,AD7&gt;0)),TRUE,)</f>
        <v>0</v>
      </c>
      <c r="AB7" s="88">
        <f>Z7+Z8</f>
        <v>0</v>
      </c>
      <c r="AC7" s="88">
        <f>IF((X7&gt;0),Y8-X7,Y8-X8)</f>
        <v>0</v>
      </c>
      <c r="AD7" s="88">
        <f>IF(AND(AE7&gt;0,Y8&gt;0),(AE7-Y8+IF(Y8&gt;AE7,1)),)</f>
        <v>0</v>
      </c>
      <c r="AE7" s="12"/>
      <c r="AF7" s="13"/>
      <c r="AG7" s="14">
        <f>AF7-AE7</f>
        <v>0</v>
      </c>
      <c r="AH7" s="88" t="b">
        <f>IF(OR(AI7&gt;=$BB$10,AJ7&gt;$BB$9,AND(AK7&lt;$BB$8,AK7&gt;0)),TRUE,)</f>
        <v>1</v>
      </c>
      <c r="AI7" s="88">
        <f>AG7+AG8</f>
        <v>0.20833333333332993</v>
      </c>
      <c r="AJ7" s="88">
        <f>IF((AE7&gt;0),AF8-AE7,AF8-AE8)</f>
        <v>0.20833333333332993</v>
      </c>
      <c r="AK7" s="88">
        <f>IF(AND(AL7&gt;0,AF8&gt;0),(AL7-AF8+IF(AF8&gt;AL7,1)),)</f>
        <v>0.39583333333334203</v>
      </c>
      <c r="AL7" s="12">
        <v>0.375</v>
      </c>
      <c r="AM7" s="13">
        <v>0.499999999999998</v>
      </c>
      <c r="AN7" s="14">
        <f>AM7-AL7</f>
        <v>0.124999999999998</v>
      </c>
      <c r="AO7" s="88">
        <f>IF(OR(AP7&gt;=$BB$10,AQ7&gt;$BB$9,AND(AR7&lt;$BB$8,AR7&gt;0)),TRUE,)</f>
        <v>0</v>
      </c>
      <c r="AP7" s="88">
        <f>AN7+AN8</f>
        <v>0.124999999999998</v>
      </c>
      <c r="AQ7" s="88">
        <f>IF((AL7&gt;0),AM8-AL7,AM8-AL8)</f>
        <v>-0.375</v>
      </c>
      <c r="AR7" s="88">
        <f>IF(AND(AS7&gt;0,AM8&gt;0),(AS7-AM8+IF(AM8&gt;AS7,1)),)</f>
        <v>0</v>
      </c>
      <c r="AS7" s="12">
        <v>0.45833333333333198</v>
      </c>
      <c r="AT7" s="13">
        <v>0.64583333333332904</v>
      </c>
      <c r="AU7" s="14">
        <f>AT7-AS7</f>
        <v>0.18749999999999706</v>
      </c>
      <c r="AV7" s="88">
        <f>IF(OR(AW7&gt;=$BB$10,AX7&gt;$BB$9,AND(AY7&lt;$BB$8,AY7&gt;0)),TRUE,)</f>
        <v>0</v>
      </c>
      <c r="AW7" s="88">
        <f>AU7+AU8</f>
        <v>0.41666666666666002</v>
      </c>
      <c r="AX7" s="88">
        <f>IF((AS7&gt;0),AT8-AS7,AT8-AS8)</f>
        <v>0.52083333333332593</v>
      </c>
      <c r="AY7" s="88">
        <f>IF(AND(AZ7&gt;0,AT8&gt;0),(AZ7-AT8+IF(AT8&gt;AZ7,1)),)</f>
        <v>0.60416666666664998</v>
      </c>
      <c r="AZ7" s="86">
        <f>E7+E8+L7+L8+S7+S8+Z7+Z8+AG7+AG8+AN7+AN8+AU7+AU8</f>
        <v>1.5833333333333079</v>
      </c>
      <c r="BB7" s="38">
        <v>0.10416666666666667</v>
      </c>
    </row>
    <row r="8" spans="1:54" ht="18.75" customHeight="1" thickBot="1">
      <c r="A8" s="85"/>
      <c r="B8" s="85"/>
      <c r="C8" s="15">
        <v>0.77083333333332804</v>
      </c>
      <c r="D8" s="16">
        <v>0.97916666666665797</v>
      </c>
      <c r="E8" s="17">
        <f t="shared" ref="E8:E36" si="0">D8-C8</f>
        <v>0.20833333333332993</v>
      </c>
      <c r="F8" s="89"/>
      <c r="G8" s="89"/>
      <c r="H8" s="89"/>
      <c r="I8" s="89"/>
      <c r="J8" s="15">
        <v>0.687499999999996</v>
      </c>
      <c r="K8" s="16">
        <v>0.70833333333332904</v>
      </c>
      <c r="L8" s="17">
        <f t="shared" ref="L8:L36" si="1">K8-J8</f>
        <v>2.0833333333333037E-2</v>
      </c>
      <c r="M8" s="89"/>
      <c r="N8" s="89"/>
      <c r="O8" s="89"/>
      <c r="P8" s="89"/>
      <c r="Q8" s="15">
        <v>0.77083333333332804</v>
      </c>
      <c r="R8" s="16">
        <v>0.97916666666665797</v>
      </c>
      <c r="S8" s="17">
        <f t="shared" ref="S8:S36" si="2">R8-Q8</f>
        <v>0.20833333333332993</v>
      </c>
      <c r="T8" s="89"/>
      <c r="U8" s="89"/>
      <c r="V8" s="89"/>
      <c r="W8" s="89"/>
      <c r="X8" s="15"/>
      <c r="Y8" s="16"/>
      <c r="Z8" s="17">
        <f t="shared" ref="Z8:Z36" si="3">Y8-X8</f>
        <v>0</v>
      </c>
      <c r="AA8" s="89"/>
      <c r="AB8" s="89"/>
      <c r="AC8" s="89"/>
      <c r="AD8" s="89"/>
      <c r="AE8" s="15">
        <v>0.77083333333332804</v>
      </c>
      <c r="AF8" s="16">
        <v>0.97916666666665797</v>
      </c>
      <c r="AG8" s="17">
        <f t="shared" ref="AG8:AG36" si="4">AF8-AE8</f>
        <v>0.20833333333332993</v>
      </c>
      <c r="AH8" s="89"/>
      <c r="AI8" s="89"/>
      <c r="AJ8" s="89"/>
      <c r="AK8" s="89"/>
      <c r="AL8" s="15"/>
      <c r="AM8" s="16"/>
      <c r="AN8" s="17">
        <f t="shared" ref="AN8:AN36" si="5">AM8-AL8</f>
        <v>0</v>
      </c>
      <c r="AO8" s="89"/>
      <c r="AP8" s="89"/>
      <c r="AQ8" s="89"/>
      <c r="AR8" s="89"/>
      <c r="AS8" s="15">
        <v>0.749999999999995</v>
      </c>
      <c r="AT8" s="16">
        <v>0.97916666666665797</v>
      </c>
      <c r="AU8" s="17">
        <f t="shared" ref="AU8:AU36" si="6">AT8-AS8</f>
        <v>0.22916666666666297</v>
      </c>
      <c r="AV8" s="89"/>
      <c r="AW8" s="89"/>
      <c r="AX8" s="89"/>
      <c r="AY8" s="89"/>
      <c r="AZ8" s="87"/>
      <c r="BB8" s="36">
        <v>0.45833333333333331</v>
      </c>
    </row>
    <row r="9" spans="1:54" ht="18.75" customHeight="1">
      <c r="A9" s="84" t="str">
        <f>Nom!B4</f>
        <v>MATHIEU</v>
      </c>
      <c r="B9" s="84">
        <f>Nom!C4</f>
        <v>0</v>
      </c>
      <c r="C9" s="12"/>
      <c r="D9" s="13"/>
      <c r="E9" s="14">
        <f t="shared" si="0"/>
        <v>0</v>
      </c>
      <c r="F9" s="88">
        <f t="shared" ref="F9" si="7">IF(OR(G9&gt;=$BB$10,H9&gt;$BB$9,AND(I9&lt;$BB$8,I9&gt;0)),TRUE,)</f>
        <v>0</v>
      </c>
      <c r="G9" s="88">
        <f t="shared" ref="G9" si="8">E9+E10</f>
        <v>0</v>
      </c>
      <c r="H9" s="88">
        <f t="shared" ref="H9" si="9">IF((C9&gt;0),D10-C9,D10-C10)</f>
        <v>0</v>
      </c>
      <c r="I9" s="88">
        <f t="shared" ref="I9" si="10">IF(AND(J9&gt;0,D10&gt;0),(J9-D10+IF(D10&gt;J9,1)),)</f>
        <v>0</v>
      </c>
      <c r="J9" s="12"/>
      <c r="K9" s="13"/>
      <c r="L9" s="14">
        <f t="shared" si="1"/>
        <v>0</v>
      </c>
      <c r="M9" s="88">
        <f t="shared" ref="M9" si="11">IF(OR(N9&gt;=$BB$10,O9&gt;$BB$9,AND(P9&lt;$BB$8,P9&gt;0)),TRUE,)</f>
        <v>0</v>
      </c>
      <c r="N9" s="88">
        <f t="shared" ref="N9" si="12">L9+L10</f>
        <v>0</v>
      </c>
      <c r="O9" s="88">
        <f t="shared" ref="O9" si="13">IF((J9&gt;0),K10-J9,K10-J10)</f>
        <v>0</v>
      </c>
      <c r="P9" s="88">
        <f t="shared" ref="P9" si="14">IF(AND(Q9&gt;0,K10&gt;0),(Q9-K10+IF(K10&gt;Q9,1)),)</f>
        <v>0</v>
      </c>
      <c r="Q9" s="12">
        <v>0.33333333333333298</v>
      </c>
      <c r="R9" s="13">
        <v>0.64583333333332904</v>
      </c>
      <c r="S9" s="14">
        <f t="shared" si="2"/>
        <v>0.31249999999999606</v>
      </c>
      <c r="T9" s="88">
        <f t="shared" ref="T9" si="15">IF(OR(U9&gt;=$BB$10,V9&gt;$BB$9,AND(W9&lt;$BB$8,W9&gt;0)),TRUE,)</f>
        <v>0</v>
      </c>
      <c r="U9" s="88">
        <f t="shared" ref="U9" si="16">S9+S10</f>
        <v>0.31249999999999606</v>
      </c>
      <c r="V9" s="88">
        <f t="shared" ref="V9" si="17">IF((Q9&gt;0),R10-Q9,R10-Q10)</f>
        <v>-0.33333333333333298</v>
      </c>
      <c r="W9" s="88">
        <f t="shared" ref="W9" si="18">IF(AND(X9&gt;0,R10&gt;0),(X9-R10+IF(R10&gt;X9,1)),)</f>
        <v>0</v>
      </c>
      <c r="X9" s="12">
        <v>0.47916666666666502</v>
      </c>
      <c r="Y9" s="13">
        <v>0.64583333333332904</v>
      </c>
      <c r="Z9" s="14">
        <f t="shared" si="3"/>
        <v>0.16666666666666402</v>
      </c>
      <c r="AA9" s="88">
        <f t="shared" ref="AA9" si="19">IF(OR(AB9&gt;=$BB$10,AC9&gt;$BB$9,AND(AD9&lt;$BB$8,AD9&gt;0)),TRUE,)</f>
        <v>0</v>
      </c>
      <c r="AB9" s="88">
        <f t="shared" ref="AB9" si="20">Z9+Z10</f>
        <v>0.37499999999999395</v>
      </c>
      <c r="AC9" s="88">
        <f t="shared" ref="AC9" si="21">IF((X9&gt;0),Y10-X9,Y10-X10)</f>
        <v>0.49999999999999295</v>
      </c>
      <c r="AD9" s="88">
        <f t="shared" ref="AD9" si="22">IF(AND(AE9&gt;0,Y10&gt;0),(AE9-Y10+IF(Y10&gt;AE9,1)),)</f>
        <v>0.47916666666667407</v>
      </c>
      <c r="AE9" s="12">
        <v>0.45833333333333198</v>
      </c>
      <c r="AF9" s="13">
        <v>0.64583333333332904</v>
      </c>
      <c r="AG9" s="14">
        <f t="shared" si="4"/>
        <v>0.18749999999999706</v>
      </c>
      <c r="AH9" s="88">
        <f t="shared" ref="AH9" si="23">IF(OR(AI9&gt;=$BB$10,AJ9&gt;$BB$9,AND(AK9&lt;$BB$8,AK9&gt;0)),TRUE,)</f>
        <v>0</v>
      </c>
      <c r="AI9" s="88">
        <f t="shared" ref="AI9" si="24">AG9+AG10</f>
        <v>0.37499999999999406</v>
      </c>
      <c r="AJ9" s="88">
        <f t="shared" ref="AJ9" si="25">IF((AE9&gt;0),AF10-AE9,AF10-AE10)</f>
        <v>0.52083333333332593</v>
      </c>
      <c r="AK9" s="88">
        <f t="shared" ref="AK9" si="26">IF(AND(AL9&gt;0,AF10&gt;0),(AL9-AF10+IF(AF10&gt;AL9,1)),)</f>
        <v>0.50000000000000711</v>
      </c>
      <c r="AL9" s="12">
        <v>0.47916666666666502</v>
      </c>
      <c r="AM9" s="13">
        <v>0.64583333333332904</v>
      </c>
      <c r="AN9" s="14">
        <f t="shared" si="5"/>
        <v>0.16666666666666402</v>
      </c>
      <c r="AO9" s="88">
        <f t="shared" ref="AO9" si="27">IF(OR(AP9&gt;=$BB$10,AQ9&gt;$BB$9,AND(AR9&lt;$BB$8,AR9&gt;0)),TRUE,)</f>
        <v>0</v>
      </c>
      <c r="AP9" s="88">
        <f t="shared" ref="AP9" si="28">AN9+AN10</f>
        <v>0.39583333333332699</v>
      </c>
      <c r="AQ9" s="88">
        <f t="shared" ref="AQ9" si="29">IF((AL9&gt;0),AM10-AL9,AM10-AL10)</f>
        <v>0.49999999999999295</v>
      </c>
      <c r="AR9" s="88">
        <f t="shared" ref="AR9" si="30">IF(AND(AS9&gt;0,AM10&gt;0),(AS9-AM10+IF(AM10&gt;AS9,1)),)</f>
        <v>0</v>
      </c>
      <c r="AS9" s="12"/>
      <c r="AT9" s="13"/>
      <c r="AU9" s="14">
        <f t="shared" si="6"/>
        <v>0</v>
      </c>
      <c r="AV9" s="88">
        <f t="shared" ref="AV9" si="31">IF(OR(AW9&gt;=$BB$10,AX9&gt;$BB$9,AND(AY9&lt;$BB$8,AY9&gt;0)),TRUE,)</f>
        <v>0</v>
      </c>
      <c r="AW9" s="88">
        <f t="shared" ref="AW9" si="32">AU9+AU10</f>
        <v>0</v>
      </c>
      <c r="AX9" s="88">
        <f t="shared" ref="AX9" si="33">IF((AS9&gt;0),AT10-AS9,AT10-AS10)</f>
        <v>0</v>
      </c>
      <c r="AY9" s="88">
        <f t="shared" ref="AY9" si="34">IF(AND(AZ9&gt;0,AT10&gt;0),(AZ9-AT10+IF(AT10&gt;AZ9,1)),)</f>
        <v>0</v>
      </c>
      <c r="AZ9" s="86">
        <f>E9+E10+L9+L10+S9+S10+Z9+Z10+AG9+AG10+AN9+AN10+AU9+AU10</f>
        <v>1.4583333333333111</v>
      </c>
      <c r="BB9" s="37">
        <v>0.54166666666666663</v>
      </c>
    </row>
    <row r="10" spans="1:54" ht="18.75" customHeight="1" thickBot="1">
      <c r="A10" s="85"/>
      <c r="B10" s="85"/>
      <c r="C10" s="15"/>
      <c r="D10" s="16"/>
      <c r="E10" s="17">
        <f t="shared" si="0"/>
        <v>0</v>
      </c>
      <c r="F10" s="89"/>
      <c r="G10" s="89"/>
      <c r="H10" s="89"/>
      <c r="I10" s="89"/>
      <c r="J10" s="15"/>
      <c r="K10" s="16"/>
      <c r="L10" s="17">
        <f t="shared" si="1"/>
        <v>0</v>
      </c>
      <c r="M10" s="89"/>
      <c r="N10" s="89"/>
      <c r="O10" s="89"/>
      <c r="P10" s="89"/>
      <c r="Q10" s="15"/>
      <c r="R10" s="16"/>
      <c r="S10" s="17">
        <f t="shared" si="2"/>
        <v>0</v>
      </c>
      <c r="T10" s="89"/>
      <c r="U10" s="89"/>
      <c r="V10" s="89"/>
      <c r="W10" s="89"/>
      <c r="X10" s="15">
        <v>0.77083333333332804</v>
      </c>
      <c r="Y10" s="16">
        <v>0.97916666666665797</v>
      </c>
      <c r="Z10" s="17">
        <f t="shared" si="3"/>
        <v>0.20833333333332993</v>
      </c>
      <c r="AA10" s="89"/>
      <c r="AB10" s="89"/>
      <c r="AC10" s="89"/>
      <c r="AD10" s="89"/>
      <c r="AE10" s="15">
        <v>0.79166666666666097</v>
      </c>
      <c r="AF10" s="16">
        <v>0.97916666666665797</v>
      </c>
      <c r="AG10" s="17">
        <f t="shared" si="4"/>
        <v>0.187499999999997</v>
      </c>
      <c r="AH10" s="89"/>
      <c r="AI10" s="89"/>
      <c r="AJ10" s="89"/>
      <c r="AK10" s="89"/>
      <c r="AL10" s="15">
        <v>0.749999999999995</v>
      </c>
      <c r="AM10" s="16">
        <v>0.97916666666665797</v>
      </c>
      <c r="AN10" s="17">
        <f t="shared" si="5"/>
        <v>0.22916666666666297</v>
      </c>
      <c r="AO10" s="89"/>
      <c r="AP10" s="89"/>
      <c r="AQ10" s="89"/>
      <c r="AR10" s="89"/>
      <c r="AS10" s="15"/>
      <c r="AT10" s="16"/>
      <c r="AU10" s="17">
        <f t="shared" si="6"/>
        <v>0</v>
      </c>
      <c r="AV10" s="89"/>
      <c r="AW10" s="89"/>
      <c r="AX10" s="89"/>
      <c r="AY10" s="89"/>
      <c r="AZ10" s="87"/>
      <c r="BB10" s="39">
        <v>0.41666666666666669</v>
      </c>
    </row>
    <row r="11" spans="1:54" ht="18.75" customHeight="1">
      <c r="A11" s="84" t="str">
        <f>Nom!B6</f>
        <v>JUNIOR</v>
      </c>
      <c r="B11" s="84">
        <f>Nom!C6</f>
        <v>0</v>
      </c>
      <c r="C11" s="12"/>
      <c r="D11" s="13"/>
      <c r="E11" s="14">
        <f t="shared" si="0"/>
        <v>0</v>
      </c>
      <c r="F11" s="88">
        <f t="shared" ref="F11" si="35">IF(OR(G11&gt;=$BB$10,H11&gt;$BB$9,AND(I11&lt;$BB$8,I11&gt;0)),TRUE,)</f>
        <v>0</v>
      </c>
      <c r="G11" s="88">
        <f t="shared" ref="G11" si="36">E11+E12</f>
        <v>0.22916666666666297</v>
      </c>
      <c r="H11" s="88">
        <f t="shared" ref="H11" si="37">IF((C11&gt;0),D12-C11,D12-C12)</f>
        <v>0.22916666666666297</v>
      </c>
      <c r="I11" s="88">
        <f t="shared" ref="I11" si="38">IF(AND(J11&gt;0,D12&gt;0),(J11-D12+IF(D12&gt;J11,1)),)</f>
        <v>0</v>
      </c>
      <c r="J11" s="12"/>
      <c r="K11" s="13"/>
      <c r="L11" s="14">
        <f t="shared" si="1"/>
        <v>0</v>
      </c>
      <c r="M11" s="88">
        <f t="shared" ref="M11" si="39">IF(OR(N11&gt;=$BB$10,O11&gt;$BB$9,AND(P11&lt;$BB$8,P11&gt;0)),TRUE,)</f>
        <v>0</v>
      </c>
      <c r="N11" s="88">
        <f t="shared" ref="N11" si="40">L11+L12</f>
        <v>0</v>
      </c>
      <c r="O11" s="88">
        <f t="shared" ref="O11" si="41">IF((J11&gt;0),K12-J11,K12-J12)</f>
        <v>0</v>
      </c>
      <c r="P11" s="88">
        <f t="shared" ref="P11" si="42">IF(AND(Q11&gt;0,K12&gt;0),(Q11-K12+IF(K12&gt;Q11,1)),)</f>
        <v>0</v>
      </c>
      <c r="Q11" s="12"/>
      <c r="R11" s="13"/>
      <c r="S11" s="14">
        <f t="shared" si="2"/>
        <v>0</v>
      </c>
      <c r="T11" s="88">
        <f t="shared" ref="T11" si="43">IF(OR(U11&gt;=$BB$10,V11&gt;$BB$9,AND(W11&lt;$BB$8,W11&gt;0)),TRUE,)</f>
        <v>0</v>
      </c>
      <c r="U11" s="88">
        <f t="shared" ref="U11" si="44">S11+S12</f>
        <v>0.22916666666666297</v>
      </c>
      <c r="V11" s="88">
        <f t="shared" ref="V11" si="45">IF((Q11&gt;0),R12-Q11,R12-Q12)</f>
        <v>0.22916666666666297</v>
      </c>
      <c r="W11" s="88">
        <f t="shared" ref="W11" si="46">IF(AND(X11&gt;0,R12&gt;0),(X11-R12+IF(R12&gt;X11,1)),)</f>
        <v>0</v>
      </c>
      <c r="X11" s="12"/>
      <c r="Y11" s="13"/>
      <c r="Z11" s="14">
        <f t="shared" si="3"/>
        <v>0</v>
      </c>
      <c r="AA11" s="88">
        <f t="shared" ref="AA11" si="47">IF(OR(AB11&gt;=$BB$10,AC11&gt;$BB$9,AND(AD11&lt;$BB$8,AD11&gt;0)),TRUE,)</f>
        <v>0</v>
      </c>
      <c r="AB11" s="88">
        <f t="shared" ref="AB11" si="48">Z11+Z12</f>
        <v>0.22916666666666297</v>
      </c>
      <c r="AC11" s="88">
        <f t="shared" ref="AC11" si="49">IF((X11&gt;0),Y12-X11,Y12-X12)</f>
        <v>0.22916666666666297</v>
      </c>
      <c r="AD11" s="88">
        <f t="shared" ref="AD11" si="50">IF(AND(AE11&gt;0,Y12&gt;0),(AE11-Y12+IF(Y12&gt;AE11,1)),)</f>
        <v>0</v>
      </c>
      <c r="AE11" s="12"/>
      <c r="AF11" s="13"/>
      <c r="AG11" s="14">
        <f t="shared" si="4"/>
        <v>0</v>
      </c>
      <c r="AH11" s="88">
        <f t="shared" ref="AH11" si="51">IF(OR(AI11&gt;=$BB$10,AJ11&gt;$BB$9,AND(AK11&lt;$BB$8,AK11&gt;0)),TRUE,)</f>
        <v>0</v>
      </c>
      <c r="AI11" s="88">
        <f t="shared" ref="AI11" si="52">AG11+AG12</f>
        <v>0.22916666666666297</v>
      </c>
      <c r="AJ11" s="88">
        <f t="shared" ref="AJ11" si="53">IF((AE11&gt;0),AF12-AE11,AF12-AE12)</f>
        <v>0.22916666666666297</v>
      </c>
      <c r="AK11" s="88">
        <f t="shared" ref="AK11" si="54">IF(AND(AL11&gt;0,AF12&gt;0),(AL11-AF12+IF(AF12&gt;AL11,1)),)</f>
        <v>0</v>
      </c>
      <c r="AL11" s="12"/>
      <c r="AM11" s="13"/>
      <c r="AN11" s="14">
        <f t="shared" si="5"/>
        <v>0</v>
      </c>
      <c r="AO11" s="88">
        <f t="shared" ref="AO11" si="55">IF(OR(AP11&gt;=$BB$10,AQ11&gt;$BB$9,AND(AR11&lt;$BB$8,AR11&gt;0)),TRUE,)</f>
        <v>0</v>
      </c>
      <c r="AP11" s="88">
        <f t="shared" ref="AP11" si="56">AN11+AN12</f>
        <v>0.22916666666666297</v>
      </c>
      <c r="AQ11" s="88">
        <f t="shared" ref="AQ11" si="57">IF((AL11&gt;0),AM12-AL11,AM12-AL12)</f>
        <v>0.22916666666666297</v>
      </c>
      <c r="AR11" s="88">
        <f t="shared" ref="AR11" si="58">IF(AND(AS11&gt;0,AM12&gt;0),(AS11-AM12+IF(AM12&gt;AS11,1)),)</f>
        <v>0.52083333333334003</v>
      </c>
      <c r="AS11" s="12">
        <v>0.499999999999998</v>
      </c>
      <c r="AT11" s="13">
        <v>0.64583333333332904</v>
      </c>
      <c r="AU11" s="14">
        <f t="shared" si="6"/>
        <v>0.14583333333333104</v>
      </c>
      <c r="AV11" s="88">
        <f t="shared" ref="AV11" si="59">IF(OR(AW11&gt;=$BB$10,AX11&gt;$BB$9,AND(AY11&lt;$BB$8,AY11&gt;0)),TRUE,)</f>
        <v>0</v>
      </c>
      <c r="AW11" s="88">
        <f t="shared" ref="AW11" si="60">AU11+AU12</f>
        <v>0.33333333333332804</v>
      </c>
      <c r="AX11" s="88">
        <f t="shared" ref="AX11" si="61">IF((AS11&gt;0),AT12-AS11,AT12-AS12)</f>
        <v>0.47916666666665997</v>
      </c>
      <c r="AY11" s="88">
        <f t="shared" ref="AY11" si="62">IF(AND(AZ11&gt;0,AT12&gt;0),(AZ11-AT12+IF(AT12&gt;AZ11,1)),)</f>
        <v>0.49999999999998501</v>
      </c>
      <c r="AZ11" s="86">
        <f>E11+E12+L11+L12+S11+S12+Z11+Z12+AG11+AG12+AN11+AN12+AU11+AU12</f>
        <v>1.479166666666643</v>
      </c>
    </row>
    <row r="12" spans="1:54" ht="18.75" customHeight="1" thickBot="1">
      <c r="A12" s="85"/>
      <c r="B12" s="85"/>
      <c r="C12" s="15">
        <v>0.749999999999995</v>
      </c>
      <c r="D12" s="16">
        <v>0.97916666666665797</v>
      </c>
      <c r="E12" s="17">
        <f t="shared" si="0"/>
        <v>0.22916666666666297</v>
      </c>
      <c r="F12" s="89"/>
      <c r="G12" s="89"/>
      <c r="H12" s="89"/>
      <c r="I12" s="89"/>
      <c r="J12" s="15"/>
      <c r="K12" s="16"/>
      <c r="L12" s="17">
        <f t="shared" si="1"/>
        <v>0</v>
      </c>
      <c r="M12" s="89"/>
      <c r="N12" s="89"/>
      <c r="O12" s="89"/>
      <c r="P12" s="89"/>
      <c r="Q12" s="15">
        <v>0.749999999999995</v>
      </c>
      <c r="R12" s="16">
        <v>0.97916666666665797</v>
      </c>
      <c r="S12" s="17">
        <f t="shared" si="2"/>
        <v>0.22916666666666297</v>
      </c>
      <c r="T12" s="89"/>
      <c r="U12" s="89"/>
      <c r="V12" s="89"/>
      <c r="W12" s="89"/>
      <c r="X12" s="15">
        <v>0.749999999999995</v>
      </c>
      <c r="Y12" s="16">
        <v>0.97916666666665797</v>
      </c>
      <c r="Z12" s="17">
        <f t="shared" si="3"/>
        <v>0.22916666666666297</v>
      </c>
      <c r="AA12" s="89"/>
      <c r="AB12" s="89"/>
      <c r="AC12" s="89"/>
      <c r="AD12" s="89"/>
      <c r="AE12" s="15">
        <v>0.749999999999995</v>
      </c>
      <c r="AF12" s="16">
        <v>0.97916666666665797</v>
      </c>
      <c r="AG12" s="17">
        <f t="shared" si="4"/>
        <v>0.22916666666666297</v>
      </c>
      <c r="AH12" s="89"/>
      <c r="AI12" s="89"/>
      <c r="AJ12" s="89"/>
      <c r="AK12" s="89"/>
      <c r="AL12" s="15">
        <v>0.749999999999995</v>
      </c>
      <c r="AM12" s="16">
        <v>0.97916666666665797</v>
      </c>
      <c r="AN12" s="17">
        <f t="shared" si="5"/>
        <v>0.22916666666666297</v>
      </c>
      <c r="AO12" s="89"/>
      <c r="AP12" s="89"/>
      <c r="AQ12" s="89"/>
      <c r="AR12" s="89"/>
      <c r="AS12" s="15">
        <v>0.79166666666666097</v>
      </c>
      <c r="AT12" s="16">
        <v>0.97916666666665797</v>
      </c>
      <c r="AU12" s="17">
        <f t="shared" si="6"/>
        <v>0.187499999999997</v>
      </c>
      <c r="AV12" s="89"/>
      <c r="AW12" s="89"/>
      <c r="AX12" s="89"/>
      <c r="AY12" s="89"/>
      <c r="AZ12" s="87"/>
    </row>
    <row r="13" spans="1:54" ht="18.75" customHeight="1">
      <c r="A13" s="84" t="str">
        <f>Nom!B8</f>
        <v>REMY</v>
      </c>
      <c r="B13" s="84">
        <f>Nom!C8</f>
        <v>0</v>
      </c>
      <c r="C13" s="12"/>
      <c r="D13" s="13"/>
      <c r="E13" s="14">
        <f t="shared" si="0"/>
        <v>0</v>
      </c>
      <c r="F13" s="88">
        <f t="shared" ref="F13" si="63">IF(OR(G13&gt;=$BB$10,H13&gt;$BB$9,AND(I13&lt;$BB$8,I13&gt;0)),TRUE,)</f>
        <v>0</v>
      </c>
      <c r="G13" s="88">
        <f t="shared" ref="G13" si="64">E13+E14</f>
        <v>0</v>
      </c>
      <c r="H13" s="88">
        <f t="shared" ref="H13" si="65">IF((C13&gt;0),D14-C13,D14-C14)</f>
        <v>0</v>
      </c>
      <c r="I13" s="88">
        <f t="shared" ref="I13" si="66">IF(AND(J13&gt;0,D14&gt;0),(J13-D14+IF(D14&gt;J13,1)),)</f>
        <v>0</v>
      </c>
      <c r="J13" s="12"/>
      <c r="K13" s="13"/>
      <c r="L13" s="14">
        <f t="shared" si="1"/>
        <v>0</v>
      </c>
      <c r="M13" s="88">
        <f t="shared" ref="M13" si="67">IF(OR(N13&gt;=$BB$10,O13&gt;$BB$9,AND(P13&lt;$BB$8,P13&gt;0)),TRUE,)</f>
        <v>0</v>
      </c>
      <c r="N13" s="88">
        <f t="shared" ref="N13" si="68">L13+L14</f>
        <v>0</v>
      </c>
      <c r="O13" s="88">
        <f t="shared" ref="O13" si="69">IF((J13&gt;0),K14-J13,K14-J14)</f>
        <v>0</v>
      </c>
      <c r="P13" s="88">
        <f t="shared" ref="P13" si="70">IF(AND(Q13&gt;0,K14&gt;0),(Q13-K14+IF(K14&gt;Q13,1)),)</f>
        <v>0</v>
      </c>
      <c r="Q13" s="12"/>
      <c r="R13" s="13"/>
      <c r="S13" s="14">
        <f t="shared" si="2"/>
        <v>0</v>
      </c>
      <c r="T13" s="88">
        <f t="shared" ref="T13" si="71">IF(OR(U13&gt;=$BB$10,V13&gt;$BB$9,AND(W13&lt;$BB$8,W13&gt;0)),TRUE,)</f>
        <v>0</v>
      </c>
      <c r="U13" s="88">
        <f t="shared" ref="U13" si="72">S13+S14</f>
        <v>0</v>
      </c>
      <c r="V13" s="88">
        <f t="shared" ref="V13" si="73">IF((Q13&gt;0),R14-Q13,R14-Q14)</f>
        <v>0</v>
      </c>
      <c r="W13" s="88">
        <f t="shared" ref="W13" si="74">IF(AND(X13&gt;0,R14&gt;0),(X13-R14+IF(R14&gt;X13,1)),)</f>
        <v>0</v>
      </c>
      <c r="X13" s="12"/>
      <c r="Y13" s="13"/>
      <c r="Z13" s="14">
        <f t="shared" si="3"/>
        <v>0</v>
      </c>
      <c r="AA13" s="88">
        <f t="shared" ref="AA13" si="75">IF(OR(AB13&gt;=$BB$10,AC13&gt;$BB$9,AND(AD13&lt;$BB$8,AD13&gt;0)),TRUE,)</f>
        <v>0</v>
      </c>
      <c r="AB13" s="88">
        <f t="shared" ref="AB13" si="76">Z13+Z14</f>
        <v>0</v>
      </c>
      <c r="AC13" s="88">
        <f t="shared" ref="AC13" si="77">IF((X13&gt;0),Y14-X13,Y14-X14)</f>
        <v>0</v>
      </c>
      <c r="AD13" s="88">
        <f t="shared" ref="AD13" si="78">IF(AND(AE13&gt;0,Y14&gt;0),(AE13-Y14+IF(Y14&gt;AE13,1)),)</f>
        <v>0</v>
      </c>
      <c r="AE13" s="12"/>
      <c r="AF13" s="13"/>
      <c r="AG13" s="14">
        <f t="shared" si="4"/>
        <v>0</v>
      </c>
      <c r="AH13" s="88">
        <f t="shared" ref="AH13" si="79">IF(OR(AI13&gt;=$BB$10,AJ13&gt;$BB$9,AND(AK13&lt;$BB$8,AK13&gt;0)),TRUE,)</f>
        <v>0</v>
      </c>
      <c r="AI13" s="88">
        <f t="shared" ref="AI13" si="80">AG13+AG14</f>
        <v>0</v>
      </c>
      <c r="AJ13" s="88">
        <f t="shared" ref="AJ13" si="81">IF((AE13&gt;0),AF14-AE13,AF14-AE14)</f>
        <v>0</v>
      </c>
      <c r="AK13" s="88">
        <f t="shared" ref="AK13" si="82">IF(AND(AL13&gt;0,AF14&gt;0),(AL13-AF14+IF(AF14&gt;AL13,1)),)</f>
        <v>0</v>
      </c>
      <c r="AL13" s="12"/>
      <c r="AM13" s="13"/>
      <c r="AN13" s="14">
        <f t="shared" si="5"/>
        <v>0</v>
      </c>
      <c r="AO13" s="88">
        <f t="shared" ref="AO13" si="83">IF(OR(AP13&gt;=$BB$10,AQ13&gt;$BB$9,AND(AR13&lt;$BB$8,AR13&gt;0)),TRUE,)</f>
        <v>0</v>
      </c>
      <c r="AP13" s="88">
        <f t="shared" ref="AP13" si="84">AN13+AN14</f>
        <v>0</v>
      </c>
      <c r="AQ13" s="88">
        <f t="shared" ref="AQ13" si="85">IF((AL13&gt;0),AM14-AL13,AM14-AL14)</f>
        <v>0</v>
      </c>
      <c r="AR13" s="88">
        <f t="shared" ref="AR13" si="86">IF(AND(AS13&gt;0,AM14&gt;0),(AS13-AM14+IF(AM14&gt;AS13,1)),)</f>
        <v>0</v>
      </c>
      <c r="AS13" s="12"/>
      <c r="AT13" s="13"/>
      <c r="AU13" s="14">
        <f t="shared" si="6"/>
        <v>0</v>
      </c>
      <c r="AV13" s="88">
        <f t="shared" ref="AV13" si="87">IF(OR(AW13&gt;=$BB$10,AX13&gt;$BB$9,AND(AY13&lt;$BB$8,AY13&gt;0)),TRUE,)</f>
        <v>0</v>
      </c>
      <c r="AW13" s="88">
        <f t="shared" ref="AW13" si="88">AU13+AU14</f>
        <v>0</v>
      </c>
      <c r="AX13" s="88">
        <f t="shared" ref="AX13" si="89">IF((AS13&gt;0),AT14-AS13,AT14-AS14)</f>
        <v>0</v>
      </c>
      <c r="AY13" s="88">
        <f t="shared" ref="AY13" si="90">IF(AND(AZ13&gt;0,AT14&gt;0),(AZ13-AT14+IF(AT14&gt;AZ13,1)),)</f>
        <v>0</v>
      </c>
      <c r="AZ13" s="86">
        <f>E13+E14+L13+L14+S13+S14+Z13+Z14+AG13+AG14+AN13+AN14+AU13+AU14</f>
        <v>0</v>
      </c>
    </row>
    <row r="14" spans="1:54" ht="18.75" customHeight="1" thickBot="1">
      <c r="A14" s="85"/>
      <c r="B14" s="85"/>
      <c r="C14" s="15"/>
      <c r="D14" s="16"/>
      <c r="E14" s="17">
        <f t="shared" si="0"/>
        <v>0</v>
      </c>
      <c r="F14" s="89"/>
      <c r="G14" s="89"/>
      <c r="H14" s="89"/>
      <c r="I14" s="89"/>
      <c r="J14" s="15"/>
      <c r="K14" s="16"/>
      <c r="L14" s="17">
        <f t="shared" si="1"/>
        <v>0</v>
      </c>
      <c r="M14" s="89"/>
      <c r="N14" s="89"/>
      <c r="O14" s="89"/>
      <c r="P14" s="89"/>
      <c r="Q14" s="15"/>
      <c r="R14" s="16"/>
      <c r="S14" s="17">
        <f t="shared" si="2"/>
        <v>0</v>
      </c>
      <c r="T14" s="89"/>
      <c r="U14" s="89"/>
      <c r="V14" s="89"/>
      <c r="W14" s="89"/>
      <c r="X14" s="15"/>
      <c r="Y14" s="16"/>
      <c r="Z14" s="17">
        <f t="shared" si="3"/>
        <v>0</v>
      </c>
      <c r="AA14" s="89"/>
      <c r="AB14" s="89"/>
      <c r="AC14" s="89"/>
      <c r="AD14" s="89"/>
      <c r="AE14" s="15"/>
      <c r="AF14" s="16"/>
      <c r="AG14" s="17">
        <f t="shared" si="4"/>
        <v>0</v>
      </c>
      <c r="AH14" s="89"/>
      <c r="AI14" s="89"/>
      <c r="AJ14" s="89"/>
      <c r="AK14" s="89"/>
      <c r="AL14" s="15"/>
      <c r="AM14" s="16"/>
      <c r="AN14" s="17">
        <f t="shared" si="5"/>
        <v>0</v>
      </c>
      <c r="AO14" s="89"/>
      <c r="AP14" s="89"/>
      <c r="AQ14" s="89"/>
      <c r="AR14" s="89"/>
      <c r="AS14" s="15"/>
      <c r="AT14" s="16"/>
      <c r="AU14" s="17">
        <f t="shared" si="6"/>
        <v>0</v>
      </c>
      <c r="AV14" s="89"/>
      <c r="AW14" s="89"/>
      <c r="AX14" s="89"/>
      <c r="AY14" s="89"/>
      <c r="AZ14" s="87"/>
    </row>
    <row r="15" spans="1:54" ht="18.75" customHeight="1">
      <c r="A15" s="84" t="str">
        <f>Nom!B10</f>
        <v>AUDREY</v>
      </c>
      <c r="B15" s="84">
        <f>Nom!C10</f>
        <v>0</v>
      </c>
      <c r="C15" s="12"/>
      <c r="D15" s="13"/>
      <c r="E15" s="14">
        <f t="shared" si="0"/>
        <v>0</v>
      </c>
      <c r="F15" s="88">
        <f t="shared" ref="F15" si="91">IF(OR(G15&gt;=$BB$10,H15&gt;$BB$9,AND(I15&lt;$BB$8,I15&gt;0)),TRUE,)</f>
        <v>0</v>
      </c>
      <c r="G15" s="88">
        <f t="shared" ref="G15" si="92">E15+E16</f>
        <v>0</v>
      </c>
      <c r="H15" s="88">
        <f t="shared" ref="H15" si="93">IF((C15&gt;0),D16-C15,D16-C16)</f>
        <v>0</v>
      </c>
      <c r="I15" s="88">
        <f t="shared" ref="I15" si="94">IF(AND(J15&gt;0,D16&gt;0),(J15-D16+IF(D16&gt;J15,1)),)</f>
        <v>0</v>
      </c>
      <c r="J15" s="12"/>
      <c r="K15" s="13"/>
      <c r="L15" s="14">
        <f t="shared" si="1"/>
        <v>0</v>
      </c>
      <c r="M15" s="88">
        <f t="shared" ref="M15" si="95">IF(OR(N15&gt;=$BB$10,O15&gt;$BB$9,AND(P15&lt;$BB$8,P15&gt;0)),TRUE,)</f>
        <v>0</v>
      </c>
      <c r="N15" s="88">
        <f t="shared" ref="N15" si="96">L15+L16</f>
        <v>0.22916666666666297</v>
      </c>
      <c r="O15" s="88">
        <f t="shared" ref="O15" si="97">IF((J15&gt;0),K16-J15,K16-J16)</f>
        <v>0.22916666666666297</v>
      </c>
      <c r="P15" s="88">
        <f t="shared" ref="P15" si="98">IF(AND(Q15&gt;0,K16&gt;0),(Q15-K16+IF(K16&gt;Q15,1)),)</f>
        <v>0</v>
      </c>
      <c r="Q15" s="12"/>
      <c r="R15" s="13"/>
      <c r="S15" s="14">
        <f t="shared" si="2"/>
        <v>0</v>
      </c>
      <c r="T15" s="88">
        <f t="shared" ref="T15" si="99">IF(OR(U15&gt;=$BB$10,V15&gt;$BB$9,AND(W15&lt;$BB$8,W15&gt;0)),TRUE,)</f>
        <v>0</v>
      </c>
      <c r="U15" s="88">
        <f t="shared" ref="U15" si="100">S15+S16</f>
        <v>0</v>
      </c>
      <c r="V15" s="88">
        <f t="shared" ref="V15" si="101">IF((Q15&gt;0),R16-Q15,R16-Q16)</f>
        <v>0</v>
      </c>
      <c r="W15" s="88">
        <f t="shared" ref="W15" si="102">IF(AND(X15&gt;0,R16&gt;0),(X15-R16+IF(R16&gt;X15,1)),)</f>
        <v>0</v>
      </c>
      <c r="X15" s="12">
        <v>0.33333333333333298</v>
      </c>
      <c r="Y15" s="13">
        <v>0.64583333333332904</v>
      </c>
      <c r="Z15" s="14">
        <f t="shared" si="3"/>
        <v>0.31249999999999606</v>
      </c>
      <c r="AA15" s="88">
        <f t="shared" ref="AA15" si="103">IF(OR(AB15&gt;=$BB$10,AC15&gt;$BB$9,AND(AD15&lt;$BB$8,AD15&gt;0)),TRUE,)</f>
        <v>0</v>
      </c>
      <c r="AB15" s="88">
        <f t="shared" ref="AB15" si="104">Z15+Z16</f>
        <v>0.31249999999999606</v>
      </c>
      <c r="AC15" s="88">
        <f t="shared" ref="AC15" si="105">IF((X15&gt;0),Y16-X15,Y16-X16)</f>
        <v>-0.33333333333333298</v>
      </c>
      <c r="AD15" s="88">
        <f t="shared" ref="AD15" si="106">IF(AND(AE15&gt;0,Y16&gt;0),(AE15-Y16+IF(Y16&gt;AE15,1)),)</f>
        <v>0</v>
      </c>
      <c r="AE15" s="12"/>
      <c r="AF15" s="13"/>
      <c r="AG15" s="14">
        <f t="shared" si="4"/>
        <v>0</v>
      </c>
      <c r="AH15" s="88">
        <f t="shared" ref="AH15" si="107">IF(OR(AI15&gt;=$BB$10,AJ15&gt;$BB$9,AND(AK15&lt;$BB$8,AK15&gt;0)),TRUE,)</f>
        <v>0</v>
      </c>
      <c r="AI15" s="88">
        <f t="shared" ref="AI15" si="108">AG15+AG16</f>
        <v>0.16666666666666397</v>
      </c>
      <c r="AJ15" s="88">
        <f t="shared" ref="AJ15" si="109">IF((AE15&gt;0),AF16-AE15,AF16-AE16)</f>
        <v>0.16666666666666397</v>
      </c>
      <c r="AK15" s="88">
        <f t="shared" ref="AK15" si="110">IF(AND(AL15&gt;0,AF16&gt;0),(AL15-AF16+IF(AF16&gt;AL15,1)),)</f>
        <v>0.54166666666667296</v>
      </c>
      <c r="AL15" s="12">
        <v>0.47916666666666502</v>
      </c>
      <c r="AM15" s="13">
        <v>0.64583333333332904</v>
      </c>
      <c r="AN15" s="14">
        <f t="shared" si="5"/>
        <v>0.16666666666666402</v>
      </c>
      <c r="AO15" s="88">
        <f t="shared" ref="AO15" si="111">IF(OR(AP15&gt;=$BB$10,AQ15&gt;$BB$9,AND(AR15&lt;$BB$8,AR15&gt;0)),TRUE,)</f>
        <v>0</v>
      </c>
      <c r="AP15" s="88">
        <f t="shared" ref="AP15" si="112">AN15+AN16</f>
        <v>0.33333333333332799</v>
      </c>
      <c r="AQ15" s="88">
        <f t="shared" ref="AQ15" si="113">IF((AL15&gt;0),AM16-AL15,AM16-AL16)</f>
        <v>0.45833333333332699</v>
      </c>
      <c r="AR15" s="88">
        <f t="shared" ref="AR15" si="114">IF(AND(AS15&gt;0,AM16&gt;0),(AS15-AM16+IF(AM16&gt;AS15,1)),)</f>
        <v>0.52083333333333992</v>
      </c>
      <c r="AS15" s="12">
        <v>0.45833333333333198</v>
      </c>
      <c r="AT15" s="13">
        <v>0.64583333333332904</v>
      </c>
      <c r="AU15" s="14">
        <f t="shared" si="6"/>
        <v>0.18749999999999706</v>
      </c>
      <c r="AV15" s="88">
        <f t="shared" ref="AV15" si="115">IF(OR(AW15&gt;=$BB$10,AX15&gt;$BB$9,AND(AY15&lt;$BB$8,AY15&gt;0)),TRUE,)</f>
        <v>0</v>
      </c>
      <c r="AW15" s="88">
        <f t="shared" ref="AW15" si="116">AU15+AU16</f>
        <v>0.41666666666666002</v>
      </c>
      <c r="AX15" s="88">
        <f t="shared" ref="AX15" si="117">IF((AS15&gt;0),AT16-AS15,AT16-AS16)</f>
        <v>0.52083333333332593</v>
      </c>
      <c r="AY15" s="88">
        <f t="shared" ref="AY15" si="118">IF(AND(AZ15&gt;0,AT16&gt;0),(AZ15-AT16+IF(AT16&gt;AZ15,1)),)</f>
        <v>0.47916666666665308</v>
      </c>
      <c r="AZ15" s="95">
        <f>E15+E16+L15+L16+S15+S16+Z15+Z16+AG15+AG16+AN15+AN16+AU15+AU16</f>
        <v>1.4583333333333111</v>
      </c>
    </row>
    <row r="16" spans="1:54" ht="18.75" customHeight="1" thickBot="1">
      <c r="A16" s="85"/>
      <c r="B16" s="85"/>
      <c r="C16" s="15"/>
      <c r="D16" s="16"/>
      <c r="E16" s="17">
        <f t="shared" si="0"/>
        <v>0</v>
      </c>
      <c r="F16" s="89"/>
      <c r="G16" s="89"/>
      <c r="H16" s="89"/>
      <c r="I16" s="89"/>
      <c r="J16" s="15">
        <v>0.749999999999995</v>
      </c>
      <c r="K16" s="16">
        <v>0.97916666666665797</v>
      </c>
      <c r="L16" s="17">
        <f t="shared" si="1"/>
        <v>0.22916666666666297</v>
      </c>
      <c r="M16" s="89"/>
      <c r="N16" s="89"/>
      <c r="O16" s="89"/>
      <c r="P16" s="89"/>
      <c r="Q16" s="15"/>
      <c r="R16" s="16"/>
      <c r="S16" s="17">
        <f t="shared" si="2"/>
        <v>0</v>
      </c>
      <c r="T16" s="89"/>
      <c r="U16" s="89"/>
      <c r="V16" s="89"/>
      <c r="W16" s="89"/>
      <c r="X16" s="15"/>
      <c r="Y16" s="16"/>
      <c r="Z16" s="17">
        <f t="shared" si="3"/>
        <v>0</v>
      </c>
      <c r="AA16" s="89"/>
      <c r="AB16" s="89"/>
      <c r="AC16" s="89"/>
      <c r="AD16" s="89"/>
      <c r="AE16" s="15">
        <v>0.77083333333332804</v>
      </c>
      <c r="AF16" s="16">
        <v>0.93749999999999201</v>
      </c>
      <c r="AG16" s="17">
        <f t="shared" si="4"/>
        <v>0.16666666666666397</v>
      </c>
      <c r="AH16" s="89"/>
      <c r="AI16" s="89"/>
      <c r="AJ16" s="89"/>
      <c r="AK16" s="89"/>
      <c r="AL16" s="15">
        <v>0.77083333333332804</v>
      </c>
      <c r="AM16" s="16">
        <v>0.93749999999999201</v>
      </c>
      <c r="AN16" s="17">
        <f t="shared" si="5"/>
        <v>0.16666666666666397</v>
      </c>
      <c r="AO16" s="89"/>
      <c r="AP16" s="89"/>
      <c r="AQ16" s="89"/>
      <c r="AR16" s="89"/>
      <c r="AS16" s="15">
        <v>0.749999999999995</v>
      </c>
      <c r="AT16" s="16">
        <v>0.97916666666665797</v>
      </c>
      <c r="AU16" s="17">
        <f t="shared" si="6"/>
        <v>0.22916666666666297</v>
      </c>
      <c r="AV16" s="89"/>
      <c r="AW16" s="89"/>
      <c r="AX16" s="89"/>
      <c r="AY16" s="89"/>
      <c r="AZ16" s="96"/>
    </row>
    <row r="17" spans="1:52" ht="18.75" customHeight="1">
      <c r="A17" s="84" t="str">
        <f>Nom!B12</f>
        <v>GILDAS</v>
      </c>
      <c r="B17" s="84">
        <f>Nom!C12</f>
        <v>0</v>
      </c>
      <c r="C17" s="12"/>
      <c r="D17" s="13"/>
      <c r="E17" s="14">
        <f t="shared" si="0"/>
        <v>0</v>
      </c>
      <c r="F17" s="88">
        <f t="shared" ref="F17" si="119">IF(OR(G17&gt;=$BB$10,H17&gt;$BB$9,AND(I17&lt;$BB$8,I17&gt;0)),TRUE,)</f>
        <v>0</v>
      </c>
      <c r="G17" s="88">
        <f t="shared" ref="G17" si="120">E17+E18</f>
        <v>0</v>
      </c>
      <c r="H17" s="88">
        <f t="shared" ref="H17" si="121">IF((C17&gt;0),D18-C17,D18-C18)</f>
        <v>0</v>
      </c>
      <c r="I17" s="88">
        <f t="shared" ref="I17" si="122">IF(AND(J17&gt;0,D18&gt;0),(J17-D18+IF(D18&gt;J17,1)),)</f>
        <v>0</v>
      </c>
      <c r="J17" s="12"/>
      <c r="K17" s="13"/>
      <c r="L17" s="14">
        <f t="shared" si="1"/>
        <v>0</v>
      </c>
      <c r="M17" s="88">
        <f t="shared" ref="M17" si="123">IF(OR(N17&gt;=$BB$10,O17&gt;$BB$9,AND(P17&lt;$BB$8,P17&gt;0)),TRUE,)</f>
        <v>0</v>
      </c>
      <c r="N17" s="88">
        <f t="shared" ref="N17" si="124">L17+L18</f>
        <v>0.20833333333332993</v>
      </c>
      <c r="O17" s="88">
        <f t="shared" ref="O17" si="125">IF((J17&gt;0),K18-J17,K18-J18)</f>
        <v>0.20833333333332993</v>
      </c>
      <c r="P17" s="88">
        <f t="shared" ref="P17" si="126">IF(AND(Q17&gt;0,K18&gt;0),(Q17-K18+IF(K18&gt;Q17,1)),)</f>
        <v>0</v>
      </c>
      <c r="Q17" s="12"/>
      <c r="R17" s="13"/>
      <c r="S17" s="14">
        <f t="shared" si="2"/>
        <v>0</v>
      </c>
      <c r="T17" s="88">
        <f t="shared" ref="T17" si="127">IF(OR(U17&gt;=$BB$10,V17&gt;$BB$9,AND(W17&lt;$BB$8,W17&gt;0)),TRUE,)</f>
        <v>0</v>
      </c>
      <c r="U17" s="88">
        <f t="shared" ref="U17" si="128">S17+S18</f>
        <v>0</v>
      </c>
      <c r="V17" s="88">
        <f t="shared" ref="V17" si="129">IF((Q17&gt;0),R18-Q17,R18-Q18)</f>
        <v>0</v>
      </c>
      <c r="W17" s="88">
        <f t="shared" ref="W17" si="130">IF(AND(X17&gt;0,R18&gt;0),(X17-R18+IF(R18&gt;X17,1)),)</f>
        <v>0</v>
      </c>
      <c r="X17" s="12"/>
      <c r="Y17" s="13"/>
      <c r="Z17" s="14">
        <f t="shared" si="3"/>
        <v>0</v>
      </c>
      <c r="AA17" s="88">
        <f t="shared" ref="AA17" si="131">IF(OR(AB17&gt;=$BB$10,AC17&gt;$BB$9,AND(AD17&lt;$BB$8,AD17&gt;0)),TRUE,)</f>
        <v>0</v>
      </c>
      <c r="AB17" s="88">
        <f t="shared" ref="AB17" si="132">Z17+Z18</f>
        <v>0</v>
      </c>
      <c r="AC17" s="88">
        <f t="shared" ref="AC17" si="133">IF((X17&gt;0),Y18-X17,Y18-X18)</f>
        <v>0</v>
      </c>
      <c r="AD17" s="88">
        <f t="shared" ref="AD17" si="134">IF(AND(AE17&gt;0,Y18&gt;0),(AE17-Y18+IF(Y18&gt;AE17,1)),)</f>
        <v>0</v>
      </c>
      <c r="AE17" s="12">
        <v>0.33333333333333298</v>
      </c>
      <c r="AF17" s="13">
        <v>0.64583333333332904</v>
      </c>
      <c r="AG17" s="14">
        <f t="shared" si="4"/>
        <v>0.31249999999999606</v>
      </c>
      <c r="AH17" s="88">
        <f t="shared" ref="AH17" si="135">IF(OR(AI17&gt;=$BB$10,AJ17&gt;$BB$9,AND(AK17&lt;$BB$8,AK17&gt;0)),TRUE,)</f>
        <v>0</v>
      </c>
      <c r="AI17" s="88">
        <f t="shared" ref="AI17" si="136">AG17+AG18</f>
        <v>0.31249999999999606</v>
      </c>
      <c r="AJ17" s="88">
        <f t="shared" ref="AJ17" si="137">IF((AE17&gt;0),AF18-AE17,AF18-AE18)</f>
        <v>-0.33333333333333298</v>
      </c>
      <c r="AK17" s="88">
        <f t="shared" ref="AK17" si="138">IF(AND(AL17&gt;0,AF18&gt;0),(AL17-AF18+IF(AF18&gt;AL17,1)),)</f>
        <v>0</v>
      </c>
      <c r="AL17" s="12">
        <v>0.437499999999999</v>
      </c>
      <c r="AM17" s="13">
        <v>0.64583333333332904</v>
      </c>
      <c r="AN17" s="14">
        <f t="shared" si="5"/>
        <v>0.20833333333333004</v>
      </c>
      <c r="AO17" s="88" t="b">
        <f t="shared" ref="AO17" si="139">IF(OR(AP17&gt;=$BB$10,AQ17&gt;$BB$9,AND(AR17&lt;$BB$8,AR17&gt;0)),TRUE,)</f>
        <v>1</v>
      </c>
      <c r="AP17" s="88">
        <f t="shared" ref="AP17" si="140">AN17+AN18</f>
        <v>0.41666666666665997</v>
      </c>
      <c r="AQ17" s="88">
        <f t="shared" ref="AQ17" si="141">IF((AL17&gt;0),AM18-AL17,AM18-AL18)</f>
        <v>0.54166666666665897</v>
      </c>
      <c r="AR17" s="88">
        <f t="shared" ref="AR17" si="142">IF(AND(AS17&gt;0,AM18&gt;0),(AS17-AM18+IF(AM18&gt;AS17,1)),)</f>
        <v>0.27083333333334203</v>
      </c>
      <c r="AS17" s="12">
        <v>0.25</v>
      </c>
      <c r="AT17" s="13">
        <v>0.41666666666666602</v>
      </c>
      <c r="AU17" s="14">
        <f t="shared" si="6"/>
        <v>0.16666666666666602</v>
      </c>
      <c r="AV17" s="88">
        <f t="shared" ref="AV17" si="143">IF(OR(AW17&gt;=$BB$10,AX17&gt;$BB$9,AND(AY17&lt;$BB$8,AY17&gt;0)),TRUE,)</f>
        <v>0</v>
      </c>
      <c r="AW17" s="88">
        <f t="shared" ref="AW17" si="144">AU17+AU18</f>
        <v>0.16666666666666602</v>
      </c>
      <c r="AX17" s="88">
        <f t="shared" ref="AX17" si="145">IF((AS17&gt;0),AT18-AS17,AT18-AS18)</f>
        <v>-0.25</v>
      </c>
      <c r="AY17" s="88">
        <f t="shared" ref="AY17" si="146">IF(AND(AZ17&gt;0,AT18&gt;0),(AZ17-AT18+IF(AT18&gt;AZ17,1)),)</f>
        <v>0</v>
      </c>
      <c r="AZ17" s="95">
        <f>E17+E18+L17+L18+S17+S18+Z17+Z18+AG17+AG18+AN17+AN18+AU17+AU18</f>
        <v>1.1041666666666519</v>
      </c>
    </row>
    <row r="18" spans="1:52" ht="18.75" customHeight="1" thickBot="1">
      <c r="A18" s="85"/>
      <c r="B18" s="85"/>
      <c r="C18" s="15"/>
      <c r="D18" s="16"/>
      <c r="E18" s="17">
        <f t="shared" si="0"/>
        <v>0</v>
      </c>
      <c r="F18" s="89"/>
      <c r="G18" s="89"/>
      <c r="H18" s="89"/>
      <c r="I18" s="89"/>
      <c r="J18" s="15">
        <v>0.77083333333332804</v>
      </c>
      <c r="K18" s="16">
        <v>0.97916666666665797</v>
      </c>
      <c r="L18" s="17">
        <f t="shared" si="1"/>
        <v>0.20833333333332993</v>
      </c>
      <c r="M18" s="89"/>
      <c r="N18" s="89"/>
      <c r="O18" s="89"/>
      <c r="P18" s="89"/>
      <c r="Q18" s="15"/>
      <c r="R18" s="16"/>
      <c r="S18" s="17">
        <f t="shared" si="2"/>
        <v>0</v>
      </c>
      <c r="T18" s="89"/>
      <c r="U18" s="89"/>
      <c r="V18" s="89"/>
      <c r="W18" s="89"/>
      <c r="X18" s="15"/>
      <c r="Y18" s="16"/>
      <c r="Z18" s="17">
        <f t="shared" si="3"/>
        <v>0</v>
      </c>
      <c r="AA18" s="89"/>
      <c r="AB18" s="89"/>
      <c r="AC18" s="89"/>
      <c r="AD18" s="89"/>
      <c r="AE18" s="15"/>
      <c r="AF18" s="16"/>
      <c r="AG18" s="17">
        <f t="shared" si="4"/>
        <v>0</v>
      </c>
      <c r="AH18" s="89"/>
      <c r="AI18" s="89"/>
      <c r="AJ18" s="89"/>
      <c r="AK18" s="89"/>
      <c r="AL18" s="15">
        <v>0.77083333333332804</v>
      </c>
      <c r="AM18" s="16">
        <v>0.97916666666665797</v>
      </c>
      <c r="AN18" s="17">
        <f t="shared" si="5"/>
        <v>0.20833333333332993</v>
      </c>
      <c r="AO18" s="89"/>
      <c r="AP18" s="89"/>
      <c r="AQ18" s="89"/>
      <c r="AR18" s="89"/>
      <c r="AS18" s="15"/>
      <c r="AT18" s="16"/>
      <c r="AU18" s="17">
        <f t="shared" si="6"/>
        <v>0</v>
      </c>
      <c r="AV18" s="89"/>
      <c r="AW18" s="89"/>
      <c r="AX18" s="89"/>
      <c r="AY18" s="89"/>
      <c r="AZ18" s="96"/>
    </row>
    <row r="19" spans="1:52" ht="18.75" customHeight="1">
      <c r="A19" s="84" t="str">
        <f>Nom!B14</f>
        <v>ROXANNE</v>
      </c>
      <c r="B19" s="84">
        <f>Nom!C14</f>
        <v>0</v>
      </c>
      <c r="C19" s="12"/>
      <c r="D19" s="13"/>
      <c r="E19" s="14">
        <f t="shared" si="0"/>
        <v>0</v>
      </c>
      <c r="F19" s="88">
        <f t="shared" ref="F19" si="147">IF(OR(G19&gt;=$BB$10,H19&gt;$BB$9,AND(I19&lt;$BB$8,I19&gt;0)),TRUE,)</f>
        <v>0</v>
      </c>
      <c r="G19" s="88">
        <f t="shared" ref="G19" si="148">E19+E20</f>
        <v>0</v>
      </c>
      <c r="H19" s="88">
        <f t="shared" ref="H19" si="149">IF((C19&gt;0),D20-C19,D20-C20)</f>
        <v>0</v>
      </c>
      <c r="I19" s="88">
        <f t="shared" ref="I19" si="150">IF(AND(J19&gt;0,D20&gt;0),(J19-D20+IF(D20&gt;J19,1)),)</f>
        <v>0</v>
      </c>
      <c r="J19" s="12"/>
      <c r="K19" s="13"/>
      <c r="L19" s="14">
        <f t="shared" si="1"/>
        <v>0</v>
      </c>
      <c r="M19" s="88">
        <f t="shared" ref="M19" si="151">IF(OR(N19&gt;=$BB$10,O19&gt;$BB$9,AND(P19&lt;$BB$8,P19&gt;0)),TRUE,)</f>
        <v>0</v>
      </c>
      <c r="N19" s="88">
        <f t="shared" ref="N19" si="152">L19+L20</f>
        <v>0</v>
      </c>
      <c r="O19" s="88">
        <f t="shared" ref="O19" si="153">IF((J19&gt;0),K20-J19,K20-J20)</f>
        <v>0</v>
      </c>
      <c r="P19" s="88">
        <f t="shared" ref="P19" si="154">IF(AND(Q19&gt;0,K20&gt;0),(Q19-K20+IF(K20&gt;Q19,1)),)</f>
        <v>0</v>
      </c>
      <c r="Q19" s="12"/>
      <c r="R19" s="13"/>
      <c r="S19" s="14">
        <f t="shared" si="2"/>
        <v>0</v>
      </c>
      <c r="T19" s="88">
        <f t="shared" ref="T19" si="155">IF(OR(U19&gt;=$BB$10,V19&gt;$BB$9,AND(W19&lt;$BB$8,W19&gt;0)),TRUE,)</f>
        <v>0</v>
      </c>
      <c r="U19" s="88">
        <f t="shared" ref="U19" si="156">S19+S20</f>
        <v>0</v>
      </c>
      <c r="V19" s="88">
        <f t="shared" ref="V19" si="157">IF((Q19&gt;0),R20-Q19,R20-Q20)</f>
        <v>0</v>
      </c>
      <c r="W19" s="88">
        <f t="shared" ref="W19" si="158">IF(AND(X19&gt;0,R20&gt;0),(X19-R20+IF(R20&gt;X19,1)),)</f>
        <v>0</v>
      </c>
      <c r="X19" s="12"/>
      <c r="Y19" s="13"/>
      <c r="Z19" s="14">
        <f t="shared" si="3"/>
        <v>0</v>
      </c>
      <c r="AA19" s="88">
        <f t="shared" ref="AA19" si="159">IF(OR(AB19&gt;=$BB$10,AC19&gt;$BB$9,AND(AD19&lt;$BB$8,AD19&gt;0)),TRUE,)</f>
        <v>0</v>
      </c>
      <c r="AB19" s="88">
        <f t="shared" ref="AB19" si="160">Z19+Z20</f>
        <v>0</v>
      </c>
      <c r="AC19" s="88">
        <f t="shared" ref="AC19" si="161">IF((X19&gt;0),Y20-X19,Y20-X20)</f>
        <v>0</v>
      </c>
      <c r="AD19" s="88">
        <f t="shared" ref="AD19" si="162">IF(AND(AE19&gt;0,Y20&gt;0),(AE19-Y20+IF(Y20&gt;AE19,1)),)</f>
        <v>0</v>
      </c>
      <c r="AE19" s="12"/>
      <c r="AF19" s="13"/>
      <c r="AG19" s="14">
        <f t="shared" si="4"/>
        <v>0</v>
      </c>
      <c r="AH19" s="88">
        <f t="shared" ref="AH19" si="163">IF(OR(AI19&gt;=$BB$10,AJ19&gt;$BB$9,AND(AK19&lt;$BB$8,AK19&gt;0)),TRUE,)</f>
        <v>0</v>
      </c>
      <c r="AI19" s="88">
        <f t="shared" ref="AI19" si="164">AG19+AG20</f>
        <v>0</v>
      </c>
      <c r="AJ19" s="88">
        <f t="shared" ref="AJ19" si="165">IF((AE19&gt;0),AF20-AE19,AF20-AE20)</f>
        <v>0</v>
      </c>
      <c r="AK19" s="88">
        <f t="shared" ref="AK19" si="166">IF(AND(AL19&gt;0,AF20&gt;0),(AL19-AF20+IF(AF20&gt;AL19,1)),)</f>
        <v>0</v>
      </c>
      <c r="AL19" s="12"/>
      <c r="AM19" s="13"/>
      <c r="AN19" s="14">
        <f t="shared" si="5"/>
        <v>0</v>
      </c>
      <c r="AO19" s="88">
        <f t="shared" ref="AO19" si="167">IF(OR(AP19&gt;=$BB$10,AQ19&gt;$BB$9,AND(AR19&lt;$BB$8,AR19&gt;0)),TRUE,)</f>
        <v>0</v>
      </c>
      <c r="AP19" s="88">
        <f t="shared" ref="AP19" si="168">AN19+AN20</f>
        <v>0</v>
      </c>
      <c r="AQ19" s="88">
        <f t="shared" ref="AQ19" si="169">IF((AL19&gt;0),AM20-AL19,AM20-AL20)</f>
        <v>0</v>
      </c>
      <c r="AR19" s="88">
        <f t="shared" ref="AR19" si="170">IF(AND(AS19&gt;0,AM20&gt;0),(AS19-AM20+IF(AM20&gt;AS19,1)),)</f>
        <v>0</v>
      </c>
      <c r="AS19" s="12"/>
      <c r="AT19" s="13"/>
      <c r="AU19" s="14">
        <f t="shared" si="6"/>
        <v>0</v>
      </c>
      <c r="AV19" s="88">
        <f t="shared" ref="AV19" si="171">IF(OR(AW19&gt;=$BB$10,AX19&gt;$BB$9,AND(AY19&lt;$BB$8,AY19&gt;0)),TRUE,)</f>
        <v>0</v>
      </c>
      <c r="AW19" s="88">
        <f t="shared" ref="AW19" si="172">AU19+AU20</f>
        <v>0</v>
      </c>
      <c r="AX19" s="88">
        <f t="shared" ref="AX19" si="173">IF((AS19&gt;0),AT20-AS19,AT20-AS20)</f>
        <v>0</v>
      </c>
      <c r="AY19" s="88">
        <f t="shared" ref="AY19" si="174">IF(AND(AZ19&gt;0,AT20&gt;0),(AZ19-AT20+IF(AT20&gt;AZ19,1)),)</f>
        <v>0</v>
      </c>
      <c r="AZ19" s="95">
        <f>E19+E20+L19+L20+S19+S20+Z19+Z20+AG19+AG20+AN19+AN20+AU19+AU20</f>
        <v>0</v>
      </c>
    </row>
    <row r="20" spans="1:52" ht="18.75" customHeight="1" thickBot="1">
      <c r="A20" s="85"/>
      <c r="B20" s="85"/>
      <c r="C20" s="15"/>
      <c r="D20" s="16"/>
      <c r="E20" s="17">
        <f t="shared" si="0"/>
        <v>0</v>
      </c>
      <c r="F20" s="89"/>
      <c r="G20" s="89"/>
      <c r="H20" s="89"/>
      <c r="I20" s="89"/>
      <c r="J20" s="15"/>
      <c r="K20" s="16"/>
      <c r="L20" s="17">
        <f t="shared" si="1"/>
        <v>0</v>
      </c>
      <c r="M20" s="89"/>
      <c r="N20" s="89"/>
      <c r="O20" s="89"/>
      <c r="P20" s="89"/>
      <c r="Q20" s="15"/>
      <c r="R20" s="16"/>
      <c r="S20" s="17">
        <f t="shared" si="2"/>
        <v>0</v>
      </c>
      <c r="T20" s="89"/>
      <c r="U20" s="89"/>
      <c r="V20" s="89"/>
      <c r="W20" s="89"/>
      <c r="X20" s="15"/>
      <c r="Y20" s="16"/>
      <c r="Z20" s="17">
        <f t="shared" si="3"/>
        <v>0</v>
      </c>
      <c r="AA20" s="89"/>
      <c r="AB20" s="89"/>
      <c r="AC20" s="89"/>
      <c r="AD20" s="89"/>
      <c r="AE20" s="15"/>
      <c r="AF20" s="16"/>
      <c r="AG20" s="17">
        <f t="shared" si="4"/>
        <v>0</v>
      </c>
      <c r="AH20" s="89"/>
      <c r="AI20" s="89"/>
      <c r="AJ20" s="89"/>
      <c r="AK20" s="89"/>
      <c r="AL20" s="15"/>
      <c r="AM20" s="16"/>
      <c r="AN20" s="17">
        <f t="shared" si="5"/>
        <v>0</v>
      </c>
      <c r="AO20" s="89"/>
      <c r="AP20" s="89"/>
      <c r="AQ20" s="89"/>
      <c r="AR20" s="89"/>
      <c r="AS20" s="15"/>
      <c r="AT20" s="16"/>
      <c r="AU20" s="17">
        <f t="shared" si="6"/>
        <v>0</v>
      </c>
      <c r="AV20" s="89"/>
      <c r="AW20" s="89"/>
      <c r="AX20" s="89"/>
      <c r="AY20" s="89"/>
      <c r="AZ20" s="96"/>
    </row>
    <row r="21" spans="1:52" ht="18.75" customHeight="1">
      <c r="A21" s="84">
        <f>Nom!B16</f>
        <v>0</v>
      </c>
      <c r="B21" s="84">
        <f>Nom!C16</f>
        <v>0</v>
      </c>
      <c r="C21" s="12"/>
      <c r="D21" s="13"/>
      <c r="E21" s="14">
        <f t="shared" si="0"/>
        <v>0</v>
      </c>
      <c r="F21" s="88">
        <f t="shared" ref="F21" si="175">IF(OR(G21&gt;=$BB$10,H21&gt;$BB$9,AND(I21&lt;$BB$8,I21&gt;0)),TRUE,)</f>
        <v>0</v>
      </c>
      <c r="G21" s="88">
        <f t="shared" ref="G21" si="176">E21+E22</f>
        <v>0</v>
      </c>
      <c r="H21" s="88">
        <f t="shared" ref="H21" si="177">IF((C21&gt;0),D22-C21,D22-C22)</f>
        <v>0</v>
      </c>
      <c r="I21" s="88">
        <f t="shared" ref="I21" si="178">IF(AND(J21&gt;0,D22&gt;0),(J21-D22+IF(D22&gt;J21,1)),)</f>
        <v>0</v>
      </c>
      <c r="J21" s="12"/>
      <c r="K21" s="13"/>
      <c r="L21" s="14">
        <f t="shared" si="1"/>
        <v>0</v>
      </c>
      <c r="M21" s="88">
        <f t="shared" ref="M21" si="179">IF(OR(N21&gt;=$BB$10,O21&gt;$BB$9,AND(P21&lt;$BB$8,P21&gt;0)),TRUE,)</f>
        <v>0</v>
      </c>
      <c r="N21" s="88">
        <f t="shared" ref="N21" si="180">L21+L22</f>
        <v>0</v>
      </c>
      <c r="O21" s="88">
        <f t="shared" ref="O21" si="181">IF((J21&gt;0),K22-J21,K22-J22)</f>
        <v>0</v>
      </c>
      <c r="P21" s="88">
        <f t="shared" ref="P21" si="182">IF(AND(Q21&gt;0,K22&gt;0),(Q21-K22+IF(K22&gt;Q21,1)),)</f>
        <v>0</v>
      </c>
      <c r="Q21" s="12">
        <v>0.45833333333333198</v>
      </c>
      <c r="R21" s="13">
        <v>0.64583333333332904</v>
      </c>
      <c r="S21" s="14">
        <f t="shared" si="2"/>
        <v>0.18749999999999706</v>
      </c>
      <c r="T21" s="88">
        <f t="shared" ref="T21" si="183">IF(OR(U21&gt;=$BB$10,V21&gt;$BB$9,AND(W21&lt;$BB$8,W21&gt;0)),TRUE,)</f>
        <v>0</v>
      </c>
      <c r="U21" s="88">
        <f t="shared" ref="U21" si="184">S21+S22</f>
        <v>0.18749999999999706</v>
      </c>
      <c r="V21" s="88">
        <f t="shared" ref="V21" si="185">IF((Q21&gt;0),R22-Q21,R22-Q22)</f>
        <v>-0.45833333333333198</v>
      </c>
      <c r="W21" s="88">
        <f t="shared" ref="W21" si="186">IF(AND(X21&gt;0,R22&gt;0),(X21-R22+IF(R22&gt;X21,1)),)</f>
        <v>0</v>
      </c>
      <c r="X21" s="12"/>
      <c r="Y21" s="13"/>
      <c r="Z21" s="14">
        <f t="shared" si="3"/>
        <v>0</v>
      </c>
      <c r="AA21" s="88">
        <f t="shared" ref="AA21" si="187">IF(OR(AB21&gt;=$BB$10,AC21&gt;$BB$9,AND(AD21&lt;$BB$8,AD21&gt;0)),TRUE,)</f>
        <v>0</v>
      </c>
      <c r="AB21" s="88">
        <f t="shared" ref="AB21" si="188">Z21+Z22</f>
        <v>0</v>
      </c>
      <c r="AC21" s="88">
        <f t="shared" ref="AC21" si="189">IF((X21&gt;0),Y22-X21,Y22-X22)</f>
        <v>0</v>
      </c>
      <c r="AD21" s="88">
        <f t="shared" ref="AD21" si="190">IF(AND(AE21&gt;0,Y22&gt;0),(AE21-Y22+IF(Y22&gt;AE21,1)),)</f>
        <v>0</v>
      </c>
      <c r="AE21" s="12">
        <v>0.33333333333333298</v>
      </c>
      <c r="AF21" s="13">
        <v>0.64583333333332904</v>
      </c>
      <c r="AG21" s="14">
        <f t="shared" si="4"/>
        <v>0.31249999999999606</v>
      </c>
      <c r="AH21" s="88">
        <f t="shared" ref="AH21" si="191">IF(OR(AI21&gt;=$BB$10,AJ21&gt;$BB$9,AND(AK21&lt;$BB$8,AK21&gt;0)),TRUE,)</f>
        <v>0</v>
      </c>
      <c r="AI21" s="88">
        <f t="shared" ref="AI21" si="192">AG21+AG22</f>
        <v>0.31249999999999606</v>
      </c>
      <c r="AJ21" s="88">
        <f t="shared" ref="AJ21" si="193">IF((AE21&gt;0),AF22-AE21,AF22-AE22)</f>
        <v>-0.33333333333333298</v>
      </c>
      <c r="AK21" s="88">
        <f t="shared" ref="AK21" si="194">IF(AND(AL21&gt;0,AF22&gt;0),(AL21-AF22+IF(AF22&gt;AL21,1)),)</f>
        <v>0</v>
      </c>
      <c r="AL21" s="12">
        <v>0.375</v>
      </c>
      <c r="AM21" s="13">
        <v>0.624999999999996</v>
      </c>
      <c r="AN21" s="14">
        <f t="shared" si="5"/>
        <v>0.249999999999996</v>
      </c>
      <c r="AO21" s="88">
        <f t="shared" ref="AO21" si="195">IF(OR(AP21&gt;=$BB$10,AQ21&gt;$BB$9,AND(AR21&lt;$BB$8,AR21&gt;0)),TRUE,)</f>
        <v>0</v>
      </c>
      <c r="AP21" s="88">
        <f t="shared" ref="AP21" si="196">AN21+AN22</f>
        <v>0.41666666666665997</v>
      </c>
      <c r="AQ21" s="88">
        <f t="shared" ref="AQ21" si="197">IF((AL21&gt;0),AM22-AL21,AM22-AL22)</f>
        <v>0.54166666666665897</v>
      </c>
      <c r="AR21" s="88">
        <f t="shared" ref="AR21" si="198">IF(AND(AS21&gt;0,AM22&gt;0),(AS21-AM22+IF(AM22&gt;AS21,1)),)</f>
        <v>0</v>
      </c>
      <c r="AS21" s="12"/>
      <c r="AT21" s="13"/>
      <c r="AU21" s="14">
        <f t="shared" si="6"/>
        <v>0</v>
      </c>
      <c r="AV21" s="88">
        <f t="shared" ref="AV21" si="199">IF(OR(AW21&gt;=$BB$10,AX21&gt;$BB$9,AND(AY21&lt;$BB$8,AY21&gt;0)),TRUE,)</f>
        <v>0</v>
      </c>
      <c r="AW21" s="88">
        <f t="shared" ref="AW21" si="200">AU21+AU22</f>
        <v>0</v>
      </c>
      <c r="AX21" s="88">
        <f t="shared" ref="AX21" si="201">IF((AS21&gt;0),AT22-AS21,AT22-AS22)</f>
        <v>0</v>
      </c>
      <c r="AY21" s="88">
        <f t="shared" ref="AY21" si="202">IF(AND(AZ21&gt;0,AT22&gt;0),(AZ21-AT22+IF(AT22&gt;AZ21,1)),)</f>
        <v>0</v>
      </c>
      <c r="AZ21" s="95">
        <f>E21+E22+L21+L22+S21+S22+Z21+Z22+AG21+AG22+AN21+AN22+AU21+AU22</f>
        <v>0.91666666666665308</v>
      </c>
    </row>
    <row r="22" spans="1:52" ht="18.75" customHeight="1" thickBot="1">
      <c r="A22" s="85"/>
      <c r="B22" s="85"/>
      <c r="C22" s="15"/>
      <c r="D22" s="16"/>
      <c r="E22" s="17">
        <f t="shared" si="0"/>
        <v>0</v>
      </c>
      <c r="F22" s="89"/>
      <c r="G22" s="89"/>
      <c r="H22" s="89"/>
      <c r="I22" s="89"/>
      <c r="J22" s="15"/>
      <c r="K22" s="16"/>
      <c r="L22" s="17">
        <f t="shared" si="1"/>
        <v>0</v>
      </c>
      <c r="M22" s="89"/>
      <c r="N22" s="89"/>
      <c r="O22" s="89"/>
      <c r="P22" s="89"/>
      <c r="Q22" s="15"/>
      <c r="R22" s="16"/>
      <c r="S22" s="17">
        <f t="shared" si="2"/>
        <v>0</v>
      </c>
      <c r="T22" s="89"/>
      <c r="U22" s="89"/>
      <c r="V22" s="89"/>
      <c r="W22" s="89"/>
      <c r="X22" s="15"/>
      <c r="Y22" s="16"/>
      <c r="Z22" s="17">
        <f t="shared" si="3"/>
        <v>0</v>
      </c>
      <c r="AA22" s="89"/>
      <c r="AB22" s="89"/>
      <c r="AC22" s="89"/>
      <c r="AD22" s="89"/>
      <c r="AE22" s="15"/>
      <c r="AF22" s="16"/>
      <c r="AG22" s="17">
        <f t="shared" si="4"/>
        <v>0</v>
      </c>
      <c r="AH22" s="89"/>
      <c r="AI22" s="89"/>
      <c r="AJ22" s="89"/>
      <c r="AK22" s="89"/>
      <c r="AL22" s="15">
        <v>0.749999999999995</v>
      </c>
      <c r="AM22" s="16">
        <v>0.91666666666665897</v>
      </c>
      <c r="AN22" s="17">
        <f t="shared" si="5"/>
        <v>0.16666666666666397</v>
      </c>
      <c r="AO22" s="89"/>
      <c r="AP22" s="89"/>
      <c r="AQ22" s="89"/>
      <c r="AR22" s="89"/>
      <c r="AS22" s="15"/>
      <c r="AT22" s="16"/>
      <c r="AU22" s="17">
        <f t="shared" si="6"/>
        <v>0</v>
      </c>
      <c r="AV22" s="89"/>
      <c r="AW22" s="89"/>
      <c r="AX22" s="89"/>
      <c r="AY22" s="89"/>
      <c r="AZ22" s="96"/>
    </row>
    <row r="23" spans="1:52" ht="18.75" customHeight="1">
      <c r="A23" s="84">
        <f>Nom!B18</f>
        <v>0</v>
      </c>
      <c r="B23" s="84">
        <f>Nom!C18</f>
        <v>0</v>
      </c>
      <c r="C23" s="12">
        <v>0.33333333333333298</v>
      </c>
      <c r="D23" s="13">
        <v>0.624999999999996</v>
      </c>
      <c r="E23" s="14">
        <f t="shared" si="0"/>
        <v>0.29166666666666302</v>
      </c>
      <c r="F23" s="88">
        <f t="shared" ref="F23" si="203">IF(OR(G23&gt;=$BB$10,H23&gt;$BB$9,AND(I23&lt;$BB$8,I23&gt;0)),TRUE,)</f>
        <v>0</v>
      </c>
      <c r="G23" s="88">
        <f t="shared" ref="G23" si="204">E23+E24</f>
        <v>0.29166666666666302</v>
      </c>
      <c r="H23" s="88">
        <f t="shared" ref="H23" si="205">IF((C23&gt;0),D24-C23,D24-C24)</f>
        <v>-0.33333333333333298</v>
      </c>
      <c r="I23" s="88">
        <f t="shared" ref="I23" si="206">IF(AND(J23&gt;0,D24&gt;0),(J23-D24+IF(D24&gt;J23,1)),)</f>
        <v>0</v>
      </c>
      <c r="J23" s="12">
        <v>0.499999999999998</v>
      </c>
      <c r="K23" s="13">
        <v>0.624999999999996</v>
      </c>
      <c r="L23" s="14">
        <f t="shared" si="1"/>
        <v>0.124999999999998</v>
      </c>
      <c r="M23" s="88">
        <f t="shared" ref="M23" si="207">IF(OR(N23&gt;=$BB$10,O23&gt;$BB$9,AND(P23&lt;$BB$8,P23&gt;0)),TRUE,)</f>
        <v>0</v>
      </c>
      <c r="N23" s="88">
        <f t="shared" ref="N23" si="208">L23+L24</f>
        <v>0.124999999999998</v>
      </c>
      <c r="O23" s="88">
        <f t="shared" ref="O23" si="209">IF((J23&gt;0),K24-J23,K24-J24)</f>
        <v>-0.499999999999998</v>
      </c>
      <c r="P23" s="88">
        <f t="shared" ref="P23" si="210">IF(AND(Q23&gt;0,K24&gt;0),(Q23-K24+IF(K24&gt;Q23,1)),)</f>
        <v>0</v>
      </c>
      <c r="Q23" s="12"/>
      <c r="R23" s="13"/>
      <c r="S23" s="14">
        <f t="shared" si="2"/>
        <v>0</v>
      </c>
      <c r="T23" s="88">
        <f t="shared" ref="T23" si="211">IF(OR(U23&gt;=$BB$10,V23&gt;$BB$9,AND(W23&lt;$BB$8,W23&gt;0)),TRUE,)</f>
        <v>0</v>
      </c>
      <c r="U23" s="88">
        <f t="shared" ref="U23" si="212">S23+S24</f>
        <v>0</v>
      </c>
      <c r="V23" s="88">
        <f t="shared" ref="V23" si="213">IF((Q23&gt;0),R24-Q23,R24-Q24)</f>
        <v>0</v>
      </c>
      <c r="W23" s="88">
        <f t="shared" ref="W23" si="214">IF(AND(X23&gt;0,R24&gt;0),(X23-R24+IF(R24&gt;X23,1)),)</f>
        <v>0</v>
      </c>
      <c r="X23" s="12"/>
      <c r="Y23" s="13"/>
      <c r="Z23" s="14">
        <f t="shared" si="3"/>
        <v>0</v>
      </c>
      <c r="AA23" s="88">
        <f t="shared" ref="AA23" si="215">IF(OR(AB23&gt;=$BB$10,AC23&gt;$BB$9,AND(AD23&lt;$BB$8,AD23&gt;0)),TRUE,)</f>
        <v>0</v>
      </c>
      <c r="AB23" s="88">
        <f t="shared" ref="AB23" si="216">Z23+Z24</f>
        <v>0.12500000000001898</v>
      </c>
      <c r="AC23" s="88">
        <f t="shared" ref="AC23" si="217">IF((X23&gt;0),Y24-X23,Y24-X24)</f>
        <v>0.12500000000001898</v>
      </c>
      <c r="AD23" s="88">
        <f t="shared" ref="AD23" si="218">IF(AND(AE23&gt;0,Y24&gt;0),(AE23-Y24+IF(Y24&gt;AE23,1)),)</f>
        <v>0</v>
      </c>
      <c r="AE23" s="12"/>
      <c r="AF23" s="13"/>
      <c r="AG23" s="14">
        <f t="shared" si="4"/>
        <v>0</v>
      </c>
      <c r="AH23" s="88">
        <f t="shared" ref="AH23" si="219">IF(OR(AI23&gt;=$BB$10,AJ23&gt;$BB$9,AND(AK23&lt;$BB$8,AK23&gt;0)),TRUE,)</f>
        <v>0</v>
      </c>
      <c r="AI23" s="88">
        <f t="shared" ref="AI23" si="220">AG23+AG24</f>
        <v>0</v>
      </c>
      <c r="AJ23" s="88">
        <f t="shared" ref="AJ23" si="221">IF((AE23&gt;0),AF24-AE23,AF24-AE24)</f>
        <v>0</v>
      </c>
      <c r="AK23" s="88">
        <f t="shared" ref="AK23" si="222">IF(AND(AL23&gt;0,AF24&gt;0),(AL23-AF24+IF(AF24&gt;AL23,1)),)</f>
        <v>0</v>
      </c>
      <c r="AL23" s="12"/>
      <c r="AM23" s="13"/>
      <c r="AN23" s="14">
        <f t="shared" si="5"/>
        <v>0</v>
      </c>
      <c r="AO23" s="88">
        <f t="shared" ref="AO23" si="223">IF(OR(AP23&gt;=$BB$10,AQ23&gt;$BB$9,AND(AR23&lt;$BB$8,AR23&gt;0)),TRUE,)</f>
        <v>0</v>
      </c>
      <c r="AP23" s="88">
        <f t="shared" ref="AP23" si="224">AN23+AN24</f>
        <v>0</v>
      </c>
      <c r="AQ23" s="88">
        <f t="shared" ref="AQ23" si="225">IF((AL23&gt;0),AM24-AL23,AM24-AL24)</f>
        <v>0</v>
      </c>
      <c r="AR23" s="88">
        <f t="shared" ref="AR23" si="226">IF(AND(AS23&gt;0,AM24&gt;0),(AS23-AM24+IF(AM24&gt;AS23,1)),)</f>
        <v>0</v>
      </c>
      <c r="AS23" s="12"/>
      <c r="AT23" s="13"/>
      <c r="AU23" s="14">
        <f t="shared" si="6"/>
        <v>0</v>
      </c>
      <c r="AV23" s="88">
        <f t="shared" ref="AV23" si="227">IF(OR(AW23&gt;=$BB$10,AX23&gt;$BB$9,AND(AY23&lt;$BB$8,AY23&gt;0)),TRUE,)</f>
        <v>0</v>
      </c>
      <c r="AW23" s="88">
        <f t="shared" ref="AW23" si="228">AU23+AU24</f>
        <v>0</v>
      </c>
      <c r="AX23" s="88">
        <f t="shared" ref="AX23" si="229">IF((AS23&gt;0),AT24-AS23,AT24-AS24)</f>
        <v>0</v>
      </c>
      <c r="AY23" s="88">
        <f t="shared" ref="AY23" si="230">IF(AND(AZ23&gt;0,AT24&gt;0),(AZ23-AT24+IF(AT24&gt;AZ23,1)),)</f>
        <v>0</v>
      </c>
      <c r="AZ23" s="95">
        <f>E23+E24+L23+L24+S23+S24+Z23+Z24+AG23+AG24+AN23+AN24+AU23+AU24</f>
        <v>0.54166666666668006</v>
      </c>
    </row>
    <row r="24" spans="1:52" ht="18.75" customHeight="1" thickBot="1">
      <c r="A24" s="85"/>
      <c r="B24" s="85"/>
      <c r="C24" s="15"/>
      <c r="D24" s="16"/>
      <c r="E24" s="17">
        <f t="shared" si="0"/>
        <v>0</v>
      </c>
      <c r="F24" s="89"/>
      <c r="G24" s="89"/>
      <c r="H24" s="89"/>
      <c r="I24" s="89"/>
      <c r="J24" s="15"/>
      <c r="K24" s="16"/>
      <c r="L24" s="17">
        <f t="shared" si="1"/>
        <v>0</v>
      </c>
      <c r="M24" s="89"/>
      <c r="N24" s="89"/>
      <c r="O24" s="89"/>
      <c r="P24" s="89"/>
      <c r="Q24" s="15"/>
      <c r="R24" s="16"/>
      <c r="S24" s="17">
        <f t="shared" si="2"/>
        <v>0</v>
      </c>
      <c r="T24" s="89"/>
      <c r="U24" s="89"/>
      <c r="V24" s="89"/>
      <c r="W24" s="89"/>
      <c r="X24" s="15">
        <v>0.79166666666666097</v>
      </c>
      <c r="Y24" s="16">
        <v>0.91666666666667995</v>
      </c>
      <c r="Z24" s="17">
        <f t="shared" si="3"/>
        <v>0.12500000000001898</v>
      </c>
      <c r="AA24" s="89"/>
      <c r="AB24" s="89"/>
      <c r="AC24" s="89"/>
      <c r="AD24" s="89"/>
      <c r="AE24" s="15"/>
      <c r="AF24" s="16"/>
      <c r="AG24" s="17">
        <f t="shared" si="4"/>
        <v>0</v>
      </c>
      <c r="AH24" s="89"/>
      <c r="AI24" s="89"/>
      <c r="AJ24" s="89"/>
      <c r="AK24" s="89"/>
      <c r="AL24" s="15"/>
      <c r="AM24" s="16"/>
      <c r="AN24" s="17">
        <f t="shared" si="5"/>
        <v>0</v>
      </c>
      <c r="AO24" s="89"/>
      <c r="AP24" s="89"/>
      <c r="AQ24" s="89"/>
      <c r="AR24" s="89"/>
      <c r="AS24" s="15"/>
      <c r="AT24" s="16"/>
      <c r="AU24" s="17">
        <f t="shared" si="6"/>
        <v>0</v>
      </c>
      <c r="AV24" s="89"/>
      <c r="AW24" s="89"/>
      <c r="AX24" s="89"/>
      <c r="AY24" s="89"/>
      <c r="AZ24" s="96"/>
    </row>
    <row r="25" spans="1:52" ht="18.75" customHeight="1">
      <c r="A25" s="84">
        <f>Nom!B20</f>
        <v>0</v>
      </c>
      <c r="B25" s="84">
        <f>Nom!C20</f>
        <v>0</v>
      </c>
      <c r="C25" s="12">
        <v>0.33333333333333298</v>
      </c>
      <c r="D25" s="13">
        <v>0.624999999999996</v>
      </c>
      <c r="E25" s="14">
        <f t="shared" si="0"/>
        <v>0.29166666666666302</v>
      </c>
      <c r="F25" s="88">
        <f t="shared" ref="F25" si="231">IF(OR(G25&gt;=$BB$10,H25&gt;$BB$9,AND(I25&lt;$BB$8,I25&gt;0)),TRUE,)</f>
        <v>0</v>
      </c>
      <c r="G25" s="88">
        <f t="shared" ref="G25" si="232">E25+E26</f>
        <v>0.29166666666666302</v>
      </c>
      <c r="H25" s="88">
        <f t="shared" ref="H25" si="233">IF((C25&gt;0),D26-C25,D26-C26)</f>
        <v>-0.33333333333333298</v>
      </c>
      <c r="I25" s="88">
        <f t="shared" ref="I25" si="234">IF(AND(J25&gt;0,D26&gt;0),(J25-D26+IF(D26&gt;J25,1)),)</f>
        <v>0</v>
      </c>
      <c r="J25" s="12">
        <v>0.499999999999998</v>
      </c>
      <c r="K25" s="13">
        <v>0.624999999999996</v>
      </c>
      <c r="L25" s="14">
        <f t="shared" si="1"/>
        <v>0.124999999999998</v>
      </c>
      <c r="M25" s="88">
        <f t="shared" ref="M25" si="235">IF(OR(N25&gt;=$BB$10,O25&gt;$BB$9,AND(P25&lt;$BB$8,P25&gt;0)),TRUE,)</f>
        <v>0</v>
      </c>
      <c r="N25" s="88">
        <f t="shared" ref="N25" si="236">L25+L26</f>
        <v>0.124999999999998</v>
      </c>
      <c r="O25" s="88">
        <f t="shared" ref="O25" si="237">IF((J25&gt;0),K26-J25,K26-J26)</f>
        <v>-0.499999999999998</v>
      </c>
      <c r="P25" s="88">
        <f t="shared" ref="P25" si="238">IF(AND(Q25&gt;0,K26&gt;0),(Q25-K26+IF(K26&gt;Q25,1)),)</f>
        <v>0</v>
      </c>
      <c r="Q25" s="12"/>
      <c r="R25" s="13"/>
      <c r="S25" s="14">
        <f t="shared" si="2"/>
        <v>0</v>
      </c>
      <c r="T25" s="88">
        <f t="shared" ref="T25" si="239">IF(OR(U25&gt;=$BB$10,V25&gt;$BB$9,AND(W25&lt;$BB$8,W25&gt;0)),TRUE,)</f>
        <v>0</v>
      </c>
      <c r="U25" s="88">
        <f t="shared" ref="U25" si="240">S25+S26</f>
        <v>0</v>
      </c>
      <c r="V25" s="88">
        <f t="shared" ref="V25" si="241">IF((Q25&gt;0),R26-Q25,R26-Q26)</f>
        <v>0</v>
      </c>
      <c r="W25" s="88">
        <f t="shared" ref="W25" si="242">IF(AND(X25&gt;0,R26&gt;0),(X25-R26+IF(R26&gt;X25,1)),)</f>
        <v>0</v>
      </c>
      <c r="X25" s="12"/>
      <c r="Y25" s="13"/>
      <c r="Z25" s="14">
        <f t="shared" si="3"/>
        <v>0</v>
      </c>
      <c r="AA25" s="88">
        <f t="shared" ref="AA25" si="243">IF(OR(AB25&gt;=$BB$10,AC25&gt;$BB$9,AND(AD25&lt;$BB$8,AD25&gt;0)),TRUE,)</f>
        <v>0</v>
      </c>
      <c r="AB25" s="88">
        <f t="shared" ref="AB25" si="244">Z25+Z26</f>
        <v>0</v>
      </c>
      <c r="AC25" s="88">
        <f t="shared" ref="AC25" si="245">IF((X25&gt;0),Y26-X25,Y26-X26)</f>
        <v>0</v>
      </c>
      <c r="AD25" s="88">
        <f t="shared" ref="AD25" si="246">IF(AND(AE25&gt;0,Y26&gt;0),(AE25-Y26+IF(Y26&gt;AE25,1)),)</f>
        <v>0</v>
      </c>
      <c r="AE25" s="12"/>
      <c r="AF25" s="13"/>
      <c r="AG25" s="14">
        <f t="shared" si="4"/>
        <v>0</v>
      </c>
      <c r="AH25" s="88">
        <f t="shared" ref="AH25" si="247">IF(OR(AI25&gt;=$BB$10,AJ25&gt;$BB$9,AND(AK25&lt;$BB$8,AK25&gt;0)),TRUE,)</f>
        <v>0</v>
      </c>
      <c r="AI25" s="88">
        <f t="shared" ref="AI25" si="248">AG25+AG26</f>
        <v>0</v>
      </c>
      <c r="AJ25" s="88">
        <f t="shared" ref="AJ25" si="249">IF((AE25&gt;0),AF26-AE25,AF26-AE26)</f>
        <v>0</v>
      </c>
      <c r="AK25" s="88">
        <f t="shared" ref="AK25" si="250">IF(AND(AL25&gt;0,AF26&gt;0),(AL25-AF26+IF(AF26&gt;AL25,1)),)</f>
        <v>0</v>
      </c>
      <c r="AL25" s="12"/>
      <c r="AM25" s="13"/>
      <c r="AN25" s="14">
        <f t="shared" si="5"/>
        <v>0</v>
      </c>
      <c r="AO25" s="88">
        <f t="shared" ref="AO25" si="251">IF(OR(AP25&gt;=$BB$10,AQ25&gt;$BB$9,AND(AR25&lt;$BB$8,AR25&gt;0)),TRUE,)</f>
        <v>0</v>
      </c>
      <c r="AP25" s="88">
        <f t="shared" ref="AP25" si="252">AN25+AN26</f>
        <v>0</v>
      </c>
      <c r="AQ25" s="88">
        <f t="shared" ref="AQ25" si="253">IF((AL25&gt;0),AM26-AL25,AM26-AL26)</f>
        <v>0</v>
      </c>
      <c r="AR25" s="88">
        <f t="shared" ref="AR25" si="254">IF(AND(AS25&gt;0,AM26&gt;0),(AS25-AM26+IF(AM26&gt;AS25,1)),)</f>
        <v>0</v>
      </c>
      <c r="AS25" s="12"/>
      <c r="AT25" s="13"/>
      <c r="AU25" s="14">
        <f t="shared" si="6"/>
        <v>0</v>
      </c>
      <c r="AV25" s="88">
        <f t="shared" ref="AV25" si="255">IF(OR(AW25&gt;=$BB$10,AX25&gt;$BB$9,AND(AY25&lt;$BB$8,AY25&gt;0)),TRUE,)</f>
        <v>0</v>
      </c>
      <c r="AW25" s="88">
        <f t="shared" ref="AW25" si="256">AU25+AU26</f>
        <v>0</v>
      </c>
      <c r="AX25" s="88">
        <f t="shared" ref="AX25" si="257">IF((AS25&gt;0),AT26-AS25,AT26-AS26)</f>
        <v>0</v>
      </c>
      <c r="AY25" s="88">
        <f t="shared" ref="AY25" si="258">IF(AND(AZ25&gt;0,AT26&gt;0),(AZ25-AT26+IF(AT26&gt;AZ25,1)),)</f>
        <v>0</v>
      </c>
      <c r="AZ25" s="95">
        <f>E25+E26+L25+L26+S25+S26+Z25+Z26+AG25+AG26+AN25+AN26+AU25+AU26</f>
        <v>0.41666666666666102</v>
      </c>
    </row>
    <row r="26" spans="1:52" ht="18.75" customHeight="1" thickBot="1">
      <c r="A26" s="85"/>
      <c r="B26" s="85"/>
      <c r="C26" s="15"/>
      <c r="D26" s="16"/>
      <c r="E26" s="17">
        <f t="shared" si="0"/>
        <v>0</v>
      </c>
      <c r="F26" s="89"/>
      <c r="G26" s="89"/>
      <c r="H26" s="89"/>
      <c r="I26" s="89"/>
      <c r="J26" s="15"/>
      <c r="K26" s="16"/>
      <c r="L26" s="17">
        <f t="shared" si="1"/>
        <v>0</v>
      </c>
      <c r="M26" s="89"/>
      <c r="N26" s="89"/>
      <c r="O26" s="89"/>
      <c r="P26" s="89"/>
      <c r="Q26" s="15"/>
      <c r="R26" s="16"/>
      <c r="S26" s="17">
        <f t="shared" si="2"/>
        <v>0</v>
      </c>
      <c r="T26" s="89"/>
      <c r="U26" s="89"/>
      <c r="V26" s="89"/>
      <c r="W26" s="89"/>
      <c r="X26" s="15"/>
      <c r="Y26" s="16"/>
      <c r="Z26" s="17">
        <f t="shared" si="3"/>
        <v>0</v>
      </c>
      <c r="AA26" s="89"/>
      <c r="AB26" s="89"/>
      <c r="AC26" s="89"/>
      <c r="AD26" s="89"/>
      <c r="AE26" s="15"/>
      <c r="AF26" s="16"/>
      <c r="AG26" s="17">
        <f t="shared" si="4"/>
        <v>0</v>
      </c>
      <c r="AH26" s="89"/>
      <c r="AI26" s="89"/>
      <c r="AJ26" s="89"/>
      <c r="AK26" s="89"/>
      <c r="AL26" s="15"/>
      <c r="AM26" s="16"/>
      <c r="AN26" s="17">
        <f t="shared" si="5"/>
        <v>0</v>
      </c>
      <c r="AO26" s="89"/>
      <c r="AP26" s="89"/>
      <c r="AQ26" s="89"/>
      <c r="AR26" s="89"/>
      <c r="AS26" s="15"/>
      <c r="AT26" s="16"/>
      <c r="AU26" s="17">
        <f t="shared" si="6"/>
        <v>0</v>
      </c>
      <c r="AV26" s="89"/>
      <c r="AW26" s="89"/>
      <c r="AX26" s="89"/>
      <c r="AY26" s="89"/>
      <c r="AZ26" s="96"/>
    </row>
    <row r="27" spans="1:52" ht="18.75" customHeight="1">
      <c r="A27" s="84">
        <f>Nom!B22</f>
        <v>0</v>
      </c>
      <c r="B27" s="84">
        <f>Nom!C22</f>
        <v>0</v>
      </c>
      <c r="C27" s="12"/>
      <c r="D27" s="13"/>
      <c r="E27" s="14">
        <f t="shared" si="0"/>
        <v>0</v>
      </c>
      <c r="F27" s="88">
        <f t="shared" ref="F27" si="259">IF(OR(G27&gt;=$BB$10,H27&gt;$BB$9,AND(I27&lt;$BB$8,I27&gt;0)),TRUE,)</f>
        <v>0</v>
      </c>
      <c r="G27" s="88">
        <f t="shared" ref="G27" si="260">E27+E28</f>
        <v>0</v>
      </c>
      <c r="H27" s="88">
        <f t="shared" ref="H27" si="261">IF((C27&gt;0),D28-C27,D28-C28)</f>
        <v>0</v>
      </c>
      <c r="I27" s="88">
        <f t="shared" ref="I27" si="262">IF(AND(J27&gt;0,D28&gt;0),(J27-D28+IF(D28&gt;J27,1)),)</f>
        <v>0</v>
      </c>
      <c r="J27" s="12"/>
      <c r="K27" s="13"/>
      <c r="L27" s="14">
        <f t="shared" si="1"/>
        <v>0</v>
      </c>
      <c r="M27" s="88">
        <f t="shared" ref="M27" si="263">IF(OR(N27&gt;=$BB$10,O27&gt;$BB$9,AND(P27&lt;$BB$8,P27&gt;0)),TRUE,)</f>
        <v>0</v>
      </c>
      <c r="N27" s="88">
        <f t="shared" ref="N27" si="264">L27+L28</f>
        <v>0</v>
      </c>
      <c r="O27" s="88">
        <f t="shared" ref="O27" si="265">IF((J27&gt;0),K28-J27,K28-J28)</f>
        <v>0</v>
      </c>
      <c r="P27" s="88">
        <f t="shared" ref="P27" si="266">IF(AND(Q27&gt;0,K28&gt;0),(Q27-K28+IF(K28&gt;Q27,1)),)</f>
        <v>0</v>
      </c>
      <c r="Q27" s="12"/>
      <c r="R27" s="13"/>
      <c r="S27" s="14">
        <f t="shared" si="2"/>
        <v>0</v>
      </c>
      <c r="T27" s="88">
        <f t="shared" ref="T27" si="267">IF(OR(U27&gt;=$BB$10,V27&gt;$BB$9,AND(W27&lt;$BB$8,W27&gt;0)),TRUE,)</f>
        <v>0</v>
      </c>
      <c r="U27" s="88">
        <f t="shared" ref="U27" si="268">S27+S28</f>
        <v>0</v>
      </c>
      <c r="V27" s="88">
        <f t="shared" ref="V27" si="269">IF((Q27&gt;0),R28-Q27,R28-Q28)</f>
        <v>0</v>
      </c>
      <c r="W27" s="88">
        <f t="shared" ref="W27" si="270">IF(AND(X27&gt;0,R28&gt;0),(X27-R28+IF(R28&gt;X27,1)),)</f>
        <v>0</v>
      </c>
      <c r="X27" s="12"/>
      <c r="Y27" s="13"/>
      <c r="Z27" s="14">
        <f t="shared" si="3"/>
        <v>0</v>
      </c>
      <c r="AA27" s="88">
        <f t="shared" ref="AA27" si="271">IF(OR(AB27&gt;=$BB$10,AC27&gt;$BB$9,AND(AD27&lt;$BB$8,AD27&gt;0)),TRUE,)</f>
        <v>0</v>
      </c>
      <c r="AB27" s="88">
        <f t="shared" ref="AB27" si="272">Z27+Z28</f>
        <v>0</v>
      </c>
      <c r="AC27" s="88">
        <f t="shared" ref="AC27" si="273">IF((X27&gt;0),Y28-X27,Y28-X28)</f>
        <v>0</v>
      </c>
      <c r="AD27" s="88">
        <f t="shared" ref="AD27" si="274">IF(AND(AE27&gt;0,Y28&gt;0),(AE27-Y28+IF(Y28&gt;AE27,1)),)</f>
        <v>0</v>
      </c>
      <c r="AE27" s="12"/>
      <c r="AF27" s="13"/>
      <c r="AG27" s="14">
        <f t="shared" si="4"/>
        <v>0</v>
      </c>
      <c r="AH27" s="88">
        <f t="shared" ref="AH27" si="275">IF(OR(AI27&gt;=$BB$10,AJ27&gt;$BB$9,AND(AK27&lt;$BB$8,AK27&gt;0)),TRUE,)</f>
        <v>0</v>
      </c>
      <c r="AI27" s="88">
        <f t="shared" ref="AI27" si="276">AG27+AG28</f>
        <v>0</v>
      </c>
      <c r="AJ27" s="88">
        <f t="shared" ref="AJ27" si="277">IF((AE27&gt;0),AF28-AE27,AF28-AE28)</f>
        <v>0</v>
      </c>
      <c r="AK27" s="88">
        <f t="shared" ref="AK27" si="278">IF(AND(AL27&gt;0,AF28&gt;0),(AL27-AF28+IF(AF28&gt;AL27,1)),)</f>
        <v>0</v>
      </c>
      <c r="AL27" s="12"/>
      <c r="AM27" s="13"/>
      <c r="AN27" s="14">
        <f t="shared" si="5"/>
        <v>0</v>
      </c>
      <c r="AO27" s="88">
        <f t="shared" ref="AO27" si="279">IF(OR(AP27&gt;=$BB$10,AQ27&gt;$BB$9,AND(AR27&lt;$BB$8,AR27&gt;0)),TRUE,)</f>
        <v>0</v>
      </c>
      <c r="AP27" s="88">
        <f t="shared" ref="AP27" si="280">AN27+AN28</f>
        <v>0</v>
      </c>
      <c r="AQ27" s="88">
        <f t="shared" ref="AQ27" si="281">IF((AL27&gt;0),AM28-AL27,AM28-AL28)</f>
        <v>0</v>
      </c>
      <c r="AR27" s="88">
        <f t="shared" ref="AR27" si="282">IF(AND(AS27&gt;0,AM28&gt;0),(AS27-AM28+IF(AM28&gt;AS27,1)),)</f>
        <v>0</v>
      </c>
      <c r="AS27" s="12"/>
      <c r="AT27" s="13"/>
      <c r="AU27" s="14">
        <f t="shared" si="6"/>
        <v>0</v>
      </c>
      <c r="AV27" s="88">
        <f t="shared" ref="AV27" si="283">IF(OR(AW27&gt;=$BB$10,AX27&gt;$BB$9,AND(AY27&lt;$BB$8,AY27&gt;0)),TRUE,)</f>
        <v>0</v>
      </c>
      <c r="AW27" s="88">
        <f t="shared" ref="AW27" si="284">AU27+AU28</f>
        <v>0</v>
      </c>
      <c r="AX27" s="88">
        <f t="shared" ref="AX27" si="285">IF((AS27&gt;0),AT28-AS27,AT28-AS28)</f>
        <v>0</v>
      </c>
      <c r="AY27" s="88">
        <f t="shared" ref="AY27" si="286">IF(AND(AZ27&gt;0,AT28&gt;0),(AZ27-AT28+IF(AT28&gt;AZ27,1)),)</f>
        <v>0</v>
      </c>
      <c r="AZ27" s="95">
        <f>E27+E28+L27+L28+S27+S28+Z27+Z28+AG27+AG28+AN27+AN28+AU27+AU28</f>
        <v>0</v>
      </c>
    </row>
    <row r="28" spans="1:52" ht="18.75" customHeight="1" thickBot="1">
      <c r="A28" s="85"/>
      <c r="B28" s="85"/>
      <c r="C28" s="15"/>
      <c r="D28" s="16"/>
      <c r="E28" s="17">
        <f t="shared" si="0"/>
        <v>0</v>
      </c>
      <c r="F28" s="89"/>
      <c r="G28" s="89"/>
      <c r="H28" s="89"/>
      <c r="I28" s="89"/>
      <c r="J28" s="15"/>
      <c r="K28" s="16"/>
      <c r="L28" s="17">
        <f t="shared" si="1"/>
        <v>0</v>
      </c>
      <c r="M28" s="89"/>
      <c r="N28" s="89"/>
      <c r="O28" s="89"/>
      <c r="P28" s="89"/>
      <c r="Q28" s="15"/>
      <c r="R28" s="16"/>
      <c r="S28" s="17">
        <f t="shared" si="2"/>
        <v>0</v>
      </c>
      <c r="T28" s="89"/>
      <c r="U28" s="89"/>
      <c r="V28" s="89"/>
      <c r="W28" s="89"/>
      <c r="X28" s="15"/>
      <c r="Y28" s="16"/>
      <c r="Z28" s="17">
        <f t="shared" si="3"/>
        <v>0</v>
      </c>
      <c r="AA28" s="89"/>
      <c r="AB28" s="89"/>
      <c r="AC28" s="89"/>
      <c r="AD28" s="89"/>
      <c r="AE28" s="15"/>
      <c r="AF28" s="16"/>
      <c r="AG28" s="17">
        <f t="shared" si="4"/>
        <v>0</v>
      </c>
      <c r="AH28" s="89"/>
      <c r="AI28" s="89"/>
      <c r="AJ28" s="89"/>
      <c r="AK28" s="89"/>
      <c r="AL28" s="15"/>
      <c r="AM28" s="16"/>
      <c r="AN28" s="17">
        <f t="shared" si="5"/>
        <v>0</v>
      </c>
      <c r="AO28" s="89"/>
      <c r="AP28" s="89"/>
      <c r="AQ28" s="89"/>
      <c r="AR28" s="89"/>
      <c r="AS28" s="15"/>
      <c r="AT28" s="16"/>
      <c r="AU28" s="17">
        <f t="shared" si="6"/>
        <v>0</v>
      </c>
      <c r="AV28" s="89"/>
      <c r="AW28" s="89"/>
      <c r="AX28" s="89"/>
      <c r="AY28" s="89"/>
      <c r="AZ28" s="96"/>
    </row>
    <row r="29" spans="1:52" ht="18.75" customHeight="1">
      <c r="A29" s="84">
        <f>Nom!B24</f>
        <v>0</v>
      </c>
      <c r="B29" s="84">
        <f>Nom!C24</f>
        <v>0</v>
      </c>
      <c r="C29" s="12"/>
      <c r="D29" s="13"/>
      <c r="E29" s="14">
        <f t="shared" si="0"/>
        <v>0</v>
      </c>
      <c r="F29" s="88">
        <f t="shared" ref="F29" si="287">IF(OR(G29&gt;=$BB$10,H29&gt;$BB$9,AND(I29&lt;$BB$8,I29&gt;0)),TRUE,)</f>
        <v>0</v>
      </c>
      <c r="G29" s="88">
        <f t="shared" ref="G29" si="288">E29+E30</f>
        <v>0</v>
      </c>
      <c r="H29" s="88">
        <f t="shared" ref="H29" si="289">IF((C29&gt;0),D30-C29,D30-C30)</f>
        <v>0</v>
      </c>
      <c r="I29" s="88">
        <f t="shared" ref="I29" si="290">IF(AND(J29&gt;0,D30&gt;0),(J29-D30+IF(D30&gt;J29,1)),)</f>
        <v>0</v>
      </c>
      <c r="J29" s="12"/>
      <c r="K29" s="13"/>
      <c r="L29" s="14">
        <f t="shared" si="1"/>
        <v>0</v>
      </c>
      <c r="M29" s="88">
        <f t="shared" ref="M29" si="291">IF(OR(N29&gt;=$BB$10,O29&gt;$BB$9,AND(P29&lt;$BB$8,P29&gt;0)),TRUE,)</f>
        <v>0</v>
      </c>
      <c r="N29" s="88">
        <f t="shared" ref="N29" si="292">L29+L30</f>
        <v>0</v>
      </c>
      <c r="O29" s="88">
        <f t="shared" ref="O29" si="293">IF((J29&gt;0),K30-J29,K30-J30)</f>
        <v>0</v>
      </c>
      <c r="P29" s="88">
        <f t="shared" ref="P29" si="294">IF(AND(Q29&gt;0,K30&gt;0),(Q29-K30+IF(K30&gt;Q29,1)),)</f>
        <v>0</v>
      </c>
      <c r="Q29" s="12"/>
      <c r="R29" s="13"/>
      <c r="S29" s="14">
        <f t="shared" si="2"/>
        <v>0</v>
      </c>
      <c r="T29" s="88">
        <f t="shared" ref="T29" si="295">IF(OR(U29&gt;=$BB$10,V29&gt;$BB$9,AND(W29&lt;$BB$8,W29&gt;0)),TRUE,)</f>
        <v>0</v>
      </c>
      <c r="U29" s="88">
        <f t="shared" ref="U29" si="296">S29+S30</f>
        <v>0</v>
      </c>
      <c r="V29" s="88">
        <f t="shared" ref="V29" si="297">IF((Q29&gt;0),R30-Q29,R30-Q30)</f>
        <v>0</v>
      </c>
      <c r="W29" s="88">
        <f t="shared" ref="W29" si="298">IF(AND(X29&gt;0,R30&gt;0),(X29-R30+IF(R30&gt;X29,1)),)</f>
        <v>0</v>
      </c>
      <c r="X29" s="12"/>
      <c r="Y29" s="13"/>
      <c r="Z29" s="14">
        <f t="shared" si="3"/>
        <v>0</v>
      </c>
      <c r="AA29" s="88">
        <f t="shared" ref="AA29" si="299">IF(OR(AB29&gt;=$BB$10,AC29&gt;$BB$9,AND(AD29&lt;$BB$8,AD29&gt;0)),TRUE,)</f>
        <v>0</v>
      </c>
      <c r="AB29" s="88">
        <f t="shared" ref="AB29" si="300">Z29+Z30</f>
        <v>0</v>
      </c>
      <c r="AC29" s="88">
        <f t="shared" ref="AC29" si="301">IF((X29&gt;0),Y30-X29,Y30-X30)</f>
        <v>0</v>
      </c>
      <c r="AD29" s="88">
        <f t="shared" ref="AD29" si="302">IF(AND(AE29&gt;0,Y30&gt;0),(AE29-Y30+IF(Y30&gt;AE29,1)),)</f>
        <v>0</v>
      </c>
      <c r="AE29" s="12"/>
      <c r="AF29" s="13"/>
      <c r="AG29" s="14">
        <f t="shared" si="4"/>
        <v>0</v>
      </c>
      <c r="AH29" s="88">
        <f t="shared" ref="AH29" si="303">IF(OR(AI29&gt;=$BB$10,AJ29&gt;$BB$9,AND(AK29&lt;$BB$8,AK29&gt;0)),TRUE,)</f>
        <v>0</v>
      </c>
      <c r="AI29" s="88">
        <f t="shared" ref="AI29" si="304">AG29+AG30</f>
        <v>0</v>
      </c>
      <c r="AJ29" s="88">
        <f t="shared" ref="AJ29" si="305">IF((AE29&gt;0),AF30-AE29,AF30-AE30)</f>
        <v>0</v>
      </c>
      <c r="AK29" s="88">
        <f t="shared" ref="AK29" si="306">IF(AND(AL29&gt;0,AF30&gt;0),(AL29-AF30+IF(AF30&gt;AL29,1)),)</f>
        <v>0</v>
      </c>
      <c r="AL29" s="12"/>
      <c r="AM29" s="13"/>
      <c r="AN29" s="14">
        <f t="shared" si="5"/>
        <v>0</v>
      </c>
      <c r="AO29" s="88">
        <f t="shared" ref="AO29" si="307">IF(OR(AP29&gt;=$BB$10,AQ29&gt;$BB$9,AND(AR29&lt;$BB$8,AR29&gt;0)),TRUE,)</f>
        <v>0</v>
      </c>
      <c r="AP29" s="88">
        <f t="shared" ref="AP29" si="308">AN29+AN30</f>
        <v>0</v>
      </c>
      <c r="AQ29" s="88">
        <f t="shared" ref="AQ29" si="309">IF((AL29&gt;0),AM30-AL29,AM30-AL30)</f>
        <v>0</v>
      </c>
      <c r="AR29" s="88">
        <f t="shared" ref="AR29" si="310">IF(AND(AS29&gt;0,AM30&gt;0),(AS29-AM30+IF(AM30&gt;AS29,1)),)</f>
        <v>0</v>
      </c>
      <c r="AS29" s="12"/>
      <c r="AT29" s="13"/>
      <c r="AU29" s="14">
        <f t="shared" si="6"/>
        <v>0</v>
      </c>
      <c r="AV29" s="88">
        <f t="shared" ref="AV29" si="311">IF(OR(AW29&gt;=$BB$10,AX29&gt;$BB$9,AND(AY29&lt;$BB$8,AY29&gt;0)),TRUE,)</f>
        <v>0</v>
      </c>
      <c r="AW29" s="88">
        <f t="shared" ref="AW29" si="312">AU29+AU30</f>
        <v>0</v>
      </c>
      <c r="AX29" s="88">
        <f t="shared" ref="AX29" si="313">IF((AS29&gt;0),AT30-AS29,AT30-AS30)</f>
        <v>0</v>
      </c>
      <c r="AY29" s="88">
        <f t="shared" ref="AY29" si="314">IF(AND(AZ29&gt;0,AT30&gt;0),(AZ29-AT30+IF(AT30&gt;AZ29,1)),)</f>
        <v>0</v>
      </c>
      <c r="AZ29" s="95">
        <f>E29+E30+L29+L30+S29+S30+Z29+Z30+AG29+AG30+AN29+AN30+AU29+AU30</f>
        <v>0</v>
      </c>
    </row>
    <row r="30" spans="1:52" ht="18.75" customHeight="1" thickBot="1">
      <c r="A30" s="85"/>
      <c r="B30" s="85"/>
      <c r="C30" s="15"/>
      <c r="D30" s="16"/>
      <c r="E30" s="17">
        <f t="shared" si="0"/>
        <v>0</v>
      </c>
      <c r="F30" s="89"/>
      <c r="G30" s="89"/>
      <c r="H30" s="89"/>
      <c r="I30" s="89"/>
      <c r="J30" s="15"/>
      <c r="K30" s="16"/>
      <c r="L30" s="17">
        <f t="shared" si="1"/>
        <v>0</v>
      </c>
      <c r="M30" s="89"/>
      <c r="N30" s="89"/>
      <c r="O30" s="89"/>
      <c r="P30" s="89"/>
      <c r="Q30" s="15"/>
      <c r="R30" s="16"/>
      <c r="S30" s="17">
        <f t="shared" si="2"/>
        <v>0</v>
      </c>
      <c r="T30" s="89"/>
      <c r="U30" s="89"/>
      <c r="V30" s="89"/>
      <c r="W30" s="89"/>
      <c r="X30" s="15"/>
      <c r="Y30" s="16"/>
      <c r="Z30" s="17">
        <f t="shared" si="3"/>
        <v>0</v>
      </c>
      <c r="AA30" s="89"/>
      <c r="AB30" s="89"/>
      <c r="AC30" s="89"/>
      <c r="AD30" s="89"/>
      <c r="AE30" s="15"/>
      <c r="AF30" s="16"/>
      <c r="AG30" s="17">
        <f t="shared" si="4"/>
        <v>0</v>
      </c>
      <c r="AH30" s="89"/>
      <c r="AI30" s="89"/>
      <c r="AJ30" s="89"/>
      <c r="AK30" s="89"/>
      <c r="AL30" s="15"/>
      <c r="AM30" s="16"/>
      <c r="AN30" s="17">
        <f t="shared" si="5"/>
        <v>0</v>
      </c>
      <c r="AO30" s="89"/>
      <c r="AP30" s="89"/>
      <c r="AQ30" s="89"/>
      <c r="AR30" s="89"/>
      <c r="AS30" s="15"/>
      <c r="AT30" s="16"/>
      <c r="AU30" s="17">
        <f t="shared" si="6"/>
        <v>0</v>
      </c>
      <c r="AV30" s="89"/>
      <c r="AW30" s="89"/>
      <c r="AX30" s="89"/>
      <c r="AY30" s="89"/>
      <c r="AZ30" s="96"/>
    </row>
    <row r="31" spans="1:52" ht="18.75" customHeight="1">
      <c r="A31" s="84">
        <f>Nom!B26</f>
        <v>0</v>
      </c>
      <c r="B31" s="84">
        <f>Nom!C26</f>
        <v>0</v>
      </c>
      <c r="C31" s="12"/>
      <c r="D31" s="13"/>
      <c r="E31" s="14">
        <f t="shared" si="0"/>
        <v>0</v>
      </c>
      <c r="F31" s="88">
        <f t="shared" ref="F31" si="315">IF(OR(G31&gt;=$BB$10,H31&gt;$BB$9,AND(I31&lt;$BB$8,I31&gt;0)),TRUE,)</f>
        <v>0</v>
      </c>
      <c r="G31" s="88">
        <f t="shared" ref="G31" si="316">E31+E32</f>
        <v>0</v>
      </c>
      <c r="H31" s="88">
        <f t="shared" ref="H31" si="317">IF((C31&gt;0),D32-C31,D32-C32)</f>
        <v>0</v>
      </c>
      <c r="I31" s="88">
        <f t="shared" ref="I31" si="318">IF(AND(J31&gt;0,D32&gt;0),(J31-D32+IF(D32&gt;J31,1)),)</f>
        <v>0</v>
      </c>
      <c r="J31" s="12"/>
      <c r="K31" s="13"/>
      <c r="L31" s="14">
        <f t="shared" si="1"/>
        <v>0</v>
      </c>
      <c r="M31" s="88">
        <f t="shared" ref="M31" si="319">IF(OR(N31&gt;=$BB$10,O31&gt;$BB$9,AND(P31&lt;$BB$8,P31&gt;0)),TRUE,)</f>
        <v>0</v>
      </c>
      <c r="N31" s="88">
        <f t="shared" ref="N31" si="320">L31+L32</f>
        <v>0</v>
      </c>
      <c r="O31" s="88">
        <f t="shared" ref="O31" si="321">IF((J31&gt;0),K32-J31,K32-J32)</f>
        <v>0</v>
      </c>
      <c r="P31" s="88">
        <f t="shared" ref="P31" si="322">IF(AND(Q31&gt;0,K32&gt;0),(Q31-K32+IF(K32&gt;Q31,1)),)</f>
        <v>0</v>
      </c>
      <c r="Q31" s="12"/>
      <c r="R31" s="13"/>
      <c r="S31" s="14">
        <f t="shared" si="2"/>
        <v>0</v>
      </c>
      <c r="T31" s="88">
        <f t="shared" ref="T31" si="323">IF(OR(U31&gt;=$BB$10,V31&gt;$BB$9,AND(W31&lt;$BB$8,W31&gt;0)),TRUE,)</f>
        <v>0</v>
      </c>
      <c r="U31" s="88">
        <f t="shared" ref="U31" si="324">S31+S32</f>
        <v>0</v>
      </c>
      <c r="V31" s="88">
        <f t="shared" ref="V31" si="325">IF((Q31&gt;0),R32-Q31,R32-Q32)</f>
        <v>0</v>
      </c>
      <c r="W31" s="88">
        <f t="shared" ref="W31" si="326">IF(AND(X31&gt;0,R32&gt;0),(X31-R32+IF(R32&gt;X31,1)),)</f>
        <v>0</v>
      </c>
      <c r="X31" s="12"/>
      <c r="Y31" s="13"/>
      <c r="Z31" s="14">
        <f t="shared" si="3"/>
        <v>0</v>
      </c>
      <c r="AA31" s="88">
        <f t="shared" ref="AA31" si="327">IF(OR(AB31&gt;=$BB$10,AC31&gt;$BB$9,AND(AD31&lt;$BB$8,AD31&gt;0)),TRUE,)</f>
        <v>0</v>
      </c>
      <c r="AB31" s="88">
        <f t="shared" ref="AB31" si="328">Z31+Z32</f>
        <v>0</v>
      </c>
      <c r="AC31" s="88">
        <f t="shared" ref="AC31" si="329">IF((X31&gt;0),Y32-X31,Y32-X32)</f>
        <v>0</v>
      </c>
      <c r="AD31" s="88">
        <f t="shared" ref="AD31" si="330">IF(AND(AE31&gt;0,Y32&gt;0),(AE31-Y32+IF(Y32&gt;AE31,1)),)</f>
        <v>0</v>
      </c>
      <c r="AE31" s="12"/>
      <c r="AF31" s="13"/>
      <c r="AG31" s="14">
        <f t="shared" si="4"/>
        <v>0</v>
      </c>
      <c r="AH31" s="88">
        <f t="shared" ref="AH31" si="331">IF(OR(AI31&gt;=$BB$10,AJ31&gt;$BB$9,AND(AK31&lt;$BB$8,AK31&gt;0)),TRUE,)</f>
        <v>0</v>
      </c>
      <c r="AI31" s="88">
        <f t="shared" ref="AI31" si="332">AG31+AG32</f>
        <v>0</v>
      </c>
      <c r="AJ31" s="88">
        <f t="shared" ref="AJ31" si="333">IF((AE31&gt;0),AF32-AE31,AF32-AE32)</f>
        <v>0</v>
      </c>
      <c r="AK31" s="88">
        <f t="shared" ref="AK31" si="334">IF(AND(AL31&gt;0,AF32&gt;0),(AL31-AF32+IF(AF32&gt;AL31,1)),)</f>
        <v>0</v>
      </c>
      <c r="AL31" s="12"/>
      <c r="AM31" s="13"/>
      <c r="AN31" s="14">
        <f t="shared" si="5"/>
        <v>0</v>
      </c>
      <c r="AO31" s="88">
        <f t="shared" ref="AO31" si="335">IF(OR(AP31&gt;=$BB$10,AQ31&gt;$BB$9,AND(AR31&lt;$BB$8,AR31&gt;0)),TRUE,)</f>
        <v>0</v>
      </c>
      <c r="AP31" s="88">
        <f t="shared" ref="AP31" si="336">AN31+AN32</f>
        <v>0</v>
      </c>
      <c r="AQ31" s="88">
        <f t="shared" ref="AQ31" si="337">IF((AL31&gt;0),AM32-AL31,AM32-AL32)</f>
        <v>0</v>
      </c>
      <c r="AR31" s="88">
        <f t="shared" ref="AR31" si="338">IF(AND(AS31&gt;0,AM32&gt;0),(AS31-AM32+IF(AM32&gt;AS31,1)),)</f>
        <v>0</v>
      </c>
      <c r="AS31" s="12"/>
      <c r="AT31" s="13"/>
      <c r="AU31" s="14">
        <f t="shared" si="6"/>
        <v>0</v>
      </c>
      <c r="AV31" s="88">
        <f t="shared" ref="AV31" si="339">IF(OR(AW31&gt;=$BB$10,AX31&gt;$BB$9,AND(AY31&lt;$BB$8,AY31&gt;0)),TRUE,)</f>
        <v>0</v>
      </c>
      <c r="AW31" s="88">
        <f t="shared" ref="AW31" si="340">AU31+AU32</f>
        <v>0</v>
      </c>
      <c r="AX31" s="88">
        <f t="shared" ref="AX31" si="341">IF((AS31&gt;0),AT32-AS31,AT32-AS32)</f>
        <v>0</v>
      </c>
      <c r="AY31" s="88">
        <f t="shared" ref="AY31" si="342">IF(AND(AZ31&gt;0,AT32&gt;0),(AZ31-AT32+IF(AT32&gt;AZ31,1)),)</f>
        <v>0</v>
      </c>
      <c r="AZ31" s="95">
        <f>E31+E32+L31+L32+S31+S32+Z31+Z32+AG31+AG32+AN31+AN32+AU31+AU32</f>
        <v>0</v>
      </c>
    </row>
    <row r="32" spans="1:52" ht="18.75" customHeight="1" thickBot="1">
      <c r="A32" s="85"/>
      <c r="B32" s="85"/>
      <c r="C32" s="15"/>
      <c r="D32" s="16"/>
      <c r="E32" s="17">
        <f t="shared" si="0"/>
        <v>0</v>
      </c>
      <c r="F32" s="89"/>
      <c r="G32" s="89"/>
      <c r="H32" s="89"/>
      <c r="I32" s="89"/>
      <c r="J32" s="15"/>
      <c r="K32" s="16"/>
      <c r="L32" s="17">
        <f t="shared" si="1"/>
        <v>0</v>
      </c>
      <c r="M32" s="89"/>
      <c r="N32" s="89"/>
      <c r="O32" s="89"/>
      <c r="P32" s="89"/>
      <c r="Q32" s="15"/>
      <c r="R32" s="16"/>
      <c r="S32" s="17">
        <f t="shared" si="2"/>
        <v>0</v>
      </c>
      <c r="T32" s="89"/>
      <c r="U32" s="89"/>
      <c r="V32" s="89"/>
      <c r="W32" s="89"/>
      <c r="X32" s="15"/>
      <c r="Y32" s="16"/>
      <c r="Z32" s="17">
        <f t="shared" si="3"/>
        <v>0</v>
      </c>
      <c r="AA32" s="89"/>
      <c r="AB32" s="89"/>
      <c r="AC32" s="89"/>
      <c r="AD32" s="89"/>
      <c r="AE32" s="15"/>
      <c r="AF32" s="16"/>
      <c r="AG32" s="17">
        <f t="shared" si="4"/>
        <v>0</v>
      </c>
      <c r="AH32" s="89"/>
      <c r="AI32" s="89"/>
      <c r="AJ32" s="89"/>
      <c r="AK32" s="89"/>
      <c r="AL32" s="15"/>
      <c r="AM32" s="16"/>
      <c r="AN32" s="17">
        <f t="shared" si="5"/>
        <v>0</v>
      </c>
      <c r="AO32" s="89"/>
      <c r="AP32" s="89"/>
      <c r="AQ32" s="89"/>
      <c r="AR32" s="89"/>
      <c r="AS32" s="15"/>
      <c r="AT32" s="16"/>
      <c r="AU32" s="17">
        <f t="shared" si="6"/>
        <v>0</v>
      </c>
      <c r="AV32" s="89"/>
      <c r="AW32" s="89"/>
      <c r="AX32" s="89"/>
      <c r="AY32" s="89"/>
      <c r="AZ32" s="96"/>
    </row>
    <row r="33" spans="1:52" ht="18.75" customHeight="1">
      <c r="A33" s="84">
        <f>Nom!B28</f>
        <v>0</v>
      </c>
      <c r="B33" s="84">
        <f>Nom!C28</f>
        <v>0</v>
      </c>
      <c r="C33" s="12"/>
      <c r="D33" s="13"/>
      <c r="E33" s="14">
        <f t="shared" si="0"/>
        <v>0</v>
      </c>
      <c r="F33" s="88">
        <f t="shared" ref="F33" si="343">IF(OR(G33&gt;=$BB$10,H33&gt;$BB$9,AND(I33&lt;$BB$8,I33&gt;0)),TRUE,)</f>
        <v>0</v>
      </c>
      <c r="G33" s="88">
        <f t="shared" ref="G33" si="344">E33+E34</f>
        <v>0</v>
      </c>
      <c r="H33" s="88">
        <f t="shared" ref="H33" si="345">IF((C33&gt;0),D34-C33,D34-C34)</f>
        <v>0</v>
      </c>
      <c r="I33" s="88">
        <f t="shared" ref="I33" si="346">IF(AND(J33&gt;0,D34&gt;0),(J33-D34+IF(D34&gt;J33,1)),)</f>
        <v>0</v>
      </c>
      <c r="J33" s="12"/>
      <c r="K33" s="13"/>
      <c r="L33" s="14">
        <f t="shared" si="1"/>
        <v>0</v>
      </c>
      <c r="M33" s="88">
        <f t="shared" ref="M33" si="347">IF(OR(N33&gt;=$BB$10,O33&gt;$BB$9,AND(P33&lt;$BB$8,P33&gt;0)),TRUE,)</f>
        <v>0</v>
      </c>
      <c r="N33" s="88">
        <f t="shared" ref="N33" si="348">L33+L34</f>
        <v>0</v>
      </c>
      <c r="O33" s="88">
        <f t="shared" ref="O33" si="349">IF((J33&gt;0),K34-J33,K34-J34)</f>
        <v>0</v>
      </c>
      <c r="P33" s="88">
        <f t="shared" ref="P33" si="350">IF(AND(Q33&gt;0,K34&gt;0),(Q33-K34+IF(K34&gt;Q33,1)),)</f>
        <v>0</v>
      </c>
      <c r="Q33" s="12"/>
      <c r="R33" s="13"/>
      <c r="S33" s="14">
        <f t="shared" si="2"/>
        <v>0</v>
      </c>
      <c r="T33" s="88">
        <f t="shared" ref="T33" si="351">IF(OR(U33&gt;=$BB$10,V33&gt;$BB$9,AND(W33&lt;$BB$8,W33&gt;0)),TRUE,)</f>
        <v>0</v>
      </c>
      <c r="U33" s="88">
        <f t="shared" ref="U33" si="352">S33+S34</f>
        <v>0</v>
      </c>
      <c r="V33" s="88">
        <f t="shared" ref="V33" si="353">IF((Q33&gt;0),R34-Q33,R34-Q34)</f>
        <v>0</v>
      </c>
      <c r="W33" s="88">
        <f t="shared" ref="W33" si="354">IF(AND(X33&gt;0,R34&gt;0),(X33-R34+IF(R34&gt;X33,1)),)</f>
        <v>0</v>
      </c>
      <c r="X33" s="12"/>
      <c r="Y33" s="13"/>
      <c r="Z33" s="14">
        <f t="shared" si="3"/>
        <v>0</v>
      </c>
      <c r="AA33" s="88">
        <f t="shared" ref="AA33" si="355">IF(OR(AB33&gt;=$BB$10,AC33&gt;$BB$9,AND(AD33&lt;$BB$8,AD33&gt;0)),TRUE,)</f>
        <v>0</v>
      </c>
      <c r="AB33" s="88">
        <f t="shared" ref="AB33" si="356">Z33+Z34</f>
        <v>0</v>
      </c>
      <c r="AC33" s="88">
        <f t="shared" ref="AC33" si="357">IF((X33&gt;0),Y34-X33,Y34-X34)</f>
        <v>0</v>
      </c>
      <c r="AD33" s="88">
        <f t="shared" ref="AD33" si="358">IF(AND(AE33&gt;0,Y34&gt;0),(AE33-Y34+IF(Y34&gt;AE33,1)),)</f>
        <v>0</v>
      </c>
      <c r="AE33" s="12"/>
      <c r="AF33" s="13"/>
      <c r="AG33" s="14">
        <f t="shared" si="4"/>
        <v>0</v>
      </c>
      <c r="AH33" s="88">
        <f t="shared" ref="AH33" si="359">IF(OR(AI33&gt;=$BB$10,AJ33&gt;$BB$9,AND(AK33&lt;$BB$8,AK33&gt;0)),TRUE,)</f>
        <v>0</v>
      </c>
      <c r="AI33" s="88">
        <f t="shared" ref="AI33" si="360">AG33+AG34</f>
        <v>0</v>
      </c>
      <c r="AJ33" s="88">
        <f t="shared" ref="AJ33" si="361">IF((AE33&gt;0),AF34-AE33,AF34-AE34)</f>
        <v>0</v>
      </c>
      <c r="AK33" s="88">
        <f t="shared" ref="AK33" si="362">IF(AND(AL33&gt;0,AF34&gt;0),(AL33-AF34+IF(AF34&gt;AL33,1)),)</f>
        <v>0</v>
      </c>
      <c r="AL33" s="12"/>
      <c r="AM33" s="13"/>
      <c r="AN33" s="14">
        <f t="shared" si="5"/>
        <v>0</v>
      </c>
      <c r="AO33" s="88">
        <f t="shared" ref="AO33" si="363">IF(OR(AP33&gt;=$BB$10,AQ33&gt;$BB$9,AND(AR33&lt;$BB$8,AR33&gt;0)),TRUE,)</f>
        <v>0</v>
      </c>
      <c r="AP33" s="88">
        <f t="shared" ref="AP33" si="364">AN33+AN34</f>
        <v>0</v>
      </c>
      <c r="AQ33" s="88">
        <f t="shared" ref="AQ33" si="365">IF((AL33&gt;0),AM34-AL33,AM34-AL34)</f>
        <v>0</v>
      </c>
      <c r="AR33" s="88">
        <f t="shared" ref="AR33" si="366">IF(AND(AS33&gt;0,AM34&gt;0),(AS33-AM34+IF(AM34&gt;AS33,1)),)</f>
        <v>0</v>
      </c>
      <c r="AS33" s="12"/>
      <c r="AT33" s="13"/>
      <c r="AU33" s="14">
        <f t="shared" si="6"/>
        <v>0</v>
      </c>
      <c r="AV33" s="88">
        <f t="shared" ref="AV33" si="367">IF(OR(AW33&gt;=$BB$10,AX33&gt;$BB$9,AND(AY33&lt;$BB$8,AY33&gt;0)),TRUE,)</f>
        <v>0</v>
      </c>
      <c r="AW33" s="88">
        <f t="shared" ref="AW33" si="368">AU33+AU34</f>
        <v>0</v>
      </c>
      <c r="AX33" s="88">
        <f t="shared" ref="AX33" si="369">IF((AS33&gt;0),AT34-AS33,AT34-AS34)</f>
        <v>0</v>
      </c>
      <c r="AY33" s="88">
        <f t="shared" ref="AY33" si="370">IF(AND(AZ33&gt;0,AT34&gt;0),(AZ33-AT34+IF(AT34&gt;AZ33,1)),)</f>
        <v>0</v>
      </c>
      <c r="AZ33" s="95">
        <f>E33+E34+L33+L34+S33+S34+Z33+Z34+AG33+AG34+AN33+AN34+AU33+AU34</f>
        <v>0</v>
      </c>
    </row>
    <row r="34" spans="1:52" ht="18.75" customHeight="1" thickBot="1">
      <c r="A34" s="85"/>
      <c r="B34" s="85"/>
      <c r="C34" s="15"/>
      <c r="D34" s="16"/>
      <c r="E34" s="17">
        <f t="shared" si="0"/>
        <v>0</v>
      </c>
      <c r="F34" s="89"/>
      <c r="G34" s="89"/>
      <c r="H34" s="89"/>
      <c r="I34" s="89"/>
      <c r="J34" s="15"/>
      <c r="K34" s="16"/>
      <c r="L34" s="17">
        <f t="shared" si="1"/>
        <v>0</v>
      </c>
      <c r="M34" s="89"/>
      <c r="N34" s="89"/>
      <c r="O34" s="89"/>
      <c r="P34" s="89"/>
      <c r="Q34" s="15"/>
      <c r="R34" s="16"/>
      <c r="S34" s="17">
        <f t="shared" si="2"/>
        <v>0</v>
      </c>
      <c r="T34" s="89"/>
      <c r="U34" s="89"/>
      <c r="V34" s="89"/>
      <c r="W34" s="89"/>
      <c r="X34" s="15"/>
      <c r="Y34" s="16"/>
      <c r="Z34" s="17">
        <f t="shared" si="3"/>
        <v>0</v>
      </c>
      <c r="AA34" s="89"/>
      <c r="AB34" s="89"/>
      <c r="AC34" s="89"/>
      <c r="AD34" s="89"/>
      <c r="AE34" s="15"/>
      <c r="AF34" s="16"/>
      <c r="AG34" s="17">
        <f t="shared" si="4"/>
        <v>0</v>
      </c>
      <c r="AH34" s="89"/>
      <c r="AI34" s="89"/>
      <c r="AJ34" s="89"/>
      <c r="AK34" s="89"/>
      <c r="AL34" s="15"/>
      <c r="AM34" s="16"/>
      <c r="AN34" s="17">
        <f t="shared" si="5"/>
        <v>0</v>
      </c>
      <c r="AO34" s="89"/>
      <c r="AP34" s="89"/>
      <c r="AQ34" s="89"/>
      <c r="AR34" s="89"/>
      <c r="AS34" s="15"/>
      <c r="AT34" s="16"/>
      <c r="AU34" s="17">
        <f t="shared" si="6"/>
        <v>0</v>
      </c>
      <c r="AV34" s="89"/>
      <c r="AW34" s="89"/>
      <c r="AX34" s="89"/>
      <c r="AY34" s="89"/>
      <c r="AZ34" s="96"/>
    </row>
    <row r="35" spans="1:52" ht="18.75" customHeight="1">
      <c r="A35" s="84">
        <f>Nom!B30</f>
        <v>0</v>
      </c>
      <c r="B35" s="84">
        <f>Nom!C30</f>
        <v>0</v>
      </c>
      <c r="C35" s="12"/>
      <c r="D35" s="13"/>
      <c r="E35" s="14">
        <f t="shared" si="0"/>
        <v>0</v>
      </c>
      <c r="F35" s="88">
        <f t="shared" ref="F35" si="371">IF(OR(G35&gt;=$BB$10,H35&gt;$BB$9,AND(I35&lt;$BB$8,I35&gt;0)),TRUE,)</f>
        <v>0</v>
      </c>
      <c r="G35" s="88">
        <f t="shared" ref="G35" si="372">E35+E36</f>
        <v>0</v>
      </c>
      <c r="H35" s="88">
        <f t="shared" ref="H35" si="373">IF((C35&gt;0),D36-C35,D36-C36)</f>
        <v>0</v>
      </c>
      <c r="I35" s="88">
        <f t="shared" ref="I35" si="374">IF(AND(J35&gt;0,D36&gt;0),(J35-D36+IF(D36&gt;J35,1)),)</f>
        <v>0</v>
      </c>
      <c r="J35" s="12"/>
      <c r="K35" s="13"/>
      <c r="L35" s="14">
        <f t="shared" si="1"/>
        <v>0</v>
      </c>
      <c r="M35" s="88">
        <f t="shared" ref="M35" si="375">IF(OR(N35&gt;=$BB$10,O35&gt;$BB$9,AND(P35&lt;$BB$8,P35&gt;0)),TRUE,)</f>
        <v>0</v>
      </c>
      <c r="N35" s="88">
        <f t="shared" ref="N35" si="376">L35+L36</f>
        <v>0</v>
      </c>
      <c r="O35" s="88">
        <f t="shared" ref="O35" si="377">IF((J35&gt;0),K36-J35,K36-J36)</f>
        <v>0</v>
      </c>
      <c r="P35" s="88">
        <f t="shared" ref="P35" si="378">IF(AND(Q35&gt;0,K36&gt;0),(Q35-K36+IF(K36&gt;Q35,1)),)</f>
        <v>0</v>
      </c>
      <c r="Q35" s="12"/>
      <c r="R35" s="13"/>
      <c r="S35" s="14">
        <f t="shared" si="2"/>
        <v>0</v>
      </c>
      <c r="T35" s="88">
        <f t="shared" ref="T35" si="379">IF(OR(U35&gt;=$BB$10,V35&gt;$BB$9,AND(W35&lt;$BB$8,W35&gt;0)),TRUE,)</f>
        <v>0</v>
      </c>
      <c r="U35" s="88">
        <f t="shared" ref="U35" si="380">S35+S36</f>
        <v>0</v>
      </c>
      <c r="V35" s="88">
        <f t="shared" ref="V35" si="381">IF((Q35&gt;0),R36-Q35,R36-Q36)</f>
        <v>0</v>
      </c>
      <c r="W35" s="88">
        <f t="shared" ref="W35" si="382">IF(AND(X35&gt;0,R36&gt;0),(X35-R36+IF(R36&gt;X35,1)),)</f>
        <v>0</v>
      </c>
      <c r="X35" s="12"/>
      <c r="Y35" s="13"/>
      <c r="Z35" s="14">
        <f t="shared" si="3"/>
        <v>0</v>
      </c>
      <c r="AA35" s="88">
        <f t="shared" ref="AA35" si="383">IF(OR(AB35&gt;=$BB$10,AC35&gt;$BB$9,AND(AD35&lt;$BB$8,AD35&gt;0)),TRUE,)</f>
        <v>0</v>
      </c>
      <c r="AB35" s="88">
        <f t="shared" ref="AB35" si="384">Z35+Z36</f>
        <v>0</v>
      </c>
      <c r="AC35" s="88">
        <f t="shared" ref="AC35" si="385">IF((X35&gt;0),Y36-X35,Y36-X36)</f>
        <v>0</v>
      </c>
      <c r="AD35" s="88">
        <f t="shared" ref="AD35" si="386">IF(AND(AE35&gt;0,Y36&gt;0),(AE35-Y36+IF(Y36&gt;AE35,1)),)</f>
        <v>0</v>
      </c>
      <c r="AE35" s="12"/>
      <c r="AF35" s="13"/>
      <c r="AG35" s="14">
        <f t="shared" si="4"/>
        <v>0</v>
      </c>
      <c r="AH35" s="88">
        <f t="shared" ref="AH35" si="387">IF(OR(AI35&gt;=$BB$10,AJ35&gt;$BB$9,AND(AK35&lt;$BB$8,AK35&gt;0)),TRUE,)</f>
        <v>0</v>
      </c>
      <c r="AI35" s="88">
        <f t="shared" ref="AI35" si="388">AG35+AG36</f>
        <v>0</v>
      </c>
      <c r="AJ35" s="88">
        <f t="shared" ref="AJ35" si="389">IF((AE35&gt;0),AF36-AE35,AF36-AE36)</f>
        <v>0</v>
      </c>
      <c r="AK35" s="88">
        <f t="shared" ref="AK35" si="390">IF(AND(AL35&gt;0,AF36&gt;0),(AL35-AF36+IF(AF36&gt;AL35,1)),)</f>
        <v>0</v>
      </c>
      <c r="AL35" s="12"/>
      <c r="AM35" s="13"/>
      <c r="AN35" s="14">
        <f t="shared" si="5"/>
        <v>0</v>
      </c>
      <c r="AO35" s="88">
        <f t="shared" ref="AO35" si="391">IF(OR(AP35&gt;=$BB$10,AQ35&gt;$BB$9,AND(AR35&lt;$BB$8,AR35&gt;0)),TRUE,)</f>
        <v>0</v>
      </c>
      <c r="AP35" s="88">
        <f t="shared" ref="AP35" si="392">AN35+AN36</f>
        <v>0</v>
      </c>
      <c r="AQ35" s="88">
        <f t="shared" ref="AQ35" si="393">IF((AL35&gt;0),AM36-AL35,AM36-AL36)</f>
        <v>0</v>
      </c>
      <c r="AR35" s="88">
        <f t="shared" ref="AR35" si="394">IF(AND(AS35&gt;0,AM36&gt;0),(AS35-AM36+IF(AM36&gt;AS35,1)),)</f>
        <v>0</v>
      </c>
      <c r="AS35" s="12"/>
      <c r="AT35" s="13"/>
      <c r="AU35" s="14">
        <f t="shared" si="6"/>
        <v>0</v>
      </c>
      <c r="AV35" s="88">
        <f t="shared" ref="AV35" si="395">IF(OR(AW35&gt;=$BB$10,AX35&gt;$BB$9,AND(AY35&lt;$BB$8,AY35&gt;0)),TRUE,)</f>
        <v>0</v>
      </c>
      <c r="AW35" s="88">
        <f t="shared" ref="AW35" si="396">AU35+AU36</f>
        <v>0</v>
      </c>
      <c r="AX35" s="88">
        <f t="shared" ref="AX35" si="397">IF((AS35&gt;0),AT36-AS35,AT36-AS36)</f>
        <v>0</v>
      </c>
      <c r="AY35" s="88">
        <f t="shared" ref="AY35" si="398">IF(AND(AZ35&gt;0,AT36&gt;0),(AZ35-AT36+IF(AT36&gt;AZ35,1)),)</f>
        <v>0</v>
      </c>
      <c r="AZ35" s="95">
        <f>E35+E36+L35+L36+S35+S36+Z35+Z36+AG35+AG36+AN35+AN36+AU35+AU36</f>
        <v>0</v>
      </c>
    </row>
    <row r="36" spans="1:52" ht="18.75" customHeight="1" thickBot="1">
      <c r="A36" s="85"/>
      <c r="B36" s="85"/>
      <c r="C36" s="15"/>
      <c r="D36" s="16"/>
      <c r="E36" s="17">
        <f t="shared" si="0"/>
        <v>0</v>
      </c>
      <c r="F36" s="89"/>
      <c r="G36" s="89"/>
      <c r="H36" s="89"/>
      <c r="I36" s="89"/>
      <c r="J36" s="15"/>
      <c r="K36" s="16"/>
      <c r="L36" s="17">
        <f t="shared" si="1"/>
        <v>0</v>
      </c>
      <c r="M36" s="89"/>
      <c r="N36" s="89"/>
      <c r="O36" s="89"/>
      <c r="P36" s="89"/>
      <c r="Q36" s="15"/>
      <c r="R36" s="16"/>
      <c r="S36" s="17">
        <f t="shared" si="2"/>
        <v>0</v>
      </c>
      <c r="T36" s="89"/>
      <c r="U36" s="89"/>
      <c r="V36" s="89"/>
      <c r="W36" s="89"/>
      <c r="X36" s="15"/>
      <c r="Y36" s="16"/>
      <c r="Z36" s="17">
        <f t="shared" si="3"/>
        <v>0</v>
      </c>
      <c r="AA36" s="89"/>
      <c r="AB36" s="89"/>
      <c r="AC36" s="89"/>
      <c r="AD36" s="89"/>
      <c r="AE36" s="15"/>
      <c r="AF36" s="16"/>
      <c r="AG36" s="17">
        <f t="shared" si="4"/>
        <v>0</v>
      </c>
      <c r="AH36" s="89"/>
      <c r="AI36" s="89"/>
      <c r="AJ36" s="89"/>
      <c r="AK36" s="89"/>
      <c r="AL36" s="15"/>
      <c r="AM36" s="16"/>
      <c r="AN36" s="17">
        <f t="shared" si="5"/>
        <v>0</v>
      </c>
      <c r="AO36" s="89"/>
      <c r="AP36" s="89"/>
      <c r="AQ36" s="89"/>
      <c r="AR36" s="89"/>
      <c r="AS36" s="15"/>
      <c r="AT36" s="16"/>
      <c r="AU36" s="17">
        <f t="shared" si="6"/>
        <v>0</v>
      </c>
      <c r="AV36" s="89"/>
      <c r="AW36" s="89"/>
      <c r="AX36" s="89"/>
      <c r="AY36" s="89"/>
      <c r="AZ36" s="96"/>
    </row>
    <row r="37" spans="1:52" ht="30" customHeight="1" thickBot="1">
      <c r="A37" s="18"/>
      <c r="B37" s="18"/>
      <c r="C37" s="18"/>
      <c r="D37" s="18"/>
      <c r="E37" s="3"/>
      <c r="F37" s="3"/>
      <c r="G37" s="3"/>
      <c r="H37" s="3"/>
      <c r="I37" s="3"/>
      <c r="J37" s="18"/>
      <c r="K37" s="18"/>
      <c r="L37" s="18"/>
      <c r="M37" s="18"/>
      <c r="N37" s="3"/>
      <c r="O37" s="3"/>
      <c r="P37" s="3"/>
      <c r="Q37" s="18"/>
      <c r="R37" s="18"/>
      <c r="S37" s="18"/>
      <c r="T37" s="18"/>
      <c r="U37" s="3"/>
      <c r="V37" s="3"/>
      <c r="W37" s="3"/>
      <c r="X37" s="18"/>
      <c r="Y37" s="18"/>
      <c r="Z37" s="18"/>
      <c r="AA37" s="18"/>
      <c r="AB37" s="3"/>
      <c r="AC37" s="3"/>
      <c r="AD37" s="3"/>
      <c r="AE37" s="18"/>
      <c r="AF37" s="18"/>
      <c r="AG37" s="18"/>
      <c r="AH37" s="18"/>
      <c r="AI37" s="3"/>
      <c r="AJ37" s="3"/>
      <c r="AK37" s="3"/>
      <c r="AL37" s="18"/>
      <c r="AM37" s="18"/>
      <c r="AN37" s="18"/>
      <c r="AO37" s="18"/>
      <c r="AP37" s="3"/>
      <c r="AQ37" s="3"/>
      <c r="AR37" s="3"/>
      <c r="AS37" s="97" t="s">
        <v>15</v>
      </c>
      <c r="AT37" s="98"/>
      <c r="AU37" s="99"/>
      <c r="AV37" s="40"/>
      <c r="AW37" s="3"/>
      <c r="AX37" s="3"/>
      <c r="AY37" s="3"/>
      <c r="AZ37" s="19">
        <f>SUM(AZ7:AZ36)</f>
        <v>8.9583333333332185</v>
      </c>
    </row>
  </sheetData>
  <sheetProtection selectLockedCells="1"/>
  <mergeCells count="528">
    <mergeCell ref="F4:F6"/>
    <mergeCell ref="AV35:AV36"/>
    <mergeCell ref="M4:M6"/>
    <mergeCell ref="T4:T6"/>
    <mergeCell ref="AA4:AA6"/>
    <mergeCell ref="AH4:AH6"/>
    <mergeCell ref="AO4:AO6"/>
    <mergeCell ref="AV4:AV6"/>
    <mergeCell ref="AV23:AV24"/>
    <mergeCell ref="AV25:AV26"/>
    <mergeCell ref="AV27:AV28"/>
    <mergeCell ref="AV29:AV30"/>
    <mergeCell ref="AV31:AV32"/>
    <mergeCell ref="AV33:AV34"/>
    <mergeCell ref="AO33:AO34"/>
    <mergeCell ref="AO35:AO36"/>
    <mergeCell ref="AV7:AV8"/>
    <mergeCell ref="AV9:AV10"/>
    <mergeCell ref="AV11:AV12"/>
    <mergeCell ref="AV13:AV14"/>
    <mergeCell ref="AV15:AV16"/>
    <mergeCell ref="AV17:AV18"/>
    <mergeCell ref="AV19:AV20"/>
    <mergeCell ref="AV21:AV22"/>
    <mergeCell ref="AO23:AO24"/>
    <mergeCell ref="AO25:AO26"/>
    <mergeCell ref="AO27:AO28"/>
    <mergeCell ref="AO29:AO30"/>
    <mergeCell ref="AO31:AO32"/>
    <mergeCell ref="AH31:AH32"/>
    <mergeCell ref="AH33:AH34"/>
    <mergeCell ref="AH35:AH36"/>
    <mergeCell ref="AH23:AH24"/>
    <mergeCell ref="AH25:AH26"/>
    <mergeCell ref="AH27:AH28"/>
    <mergeCell ref="AH29:AH30"/>
    <mergeCell ref="AI33:AI34"/>
    <mergeCell ref="AJ33:AJ34"/>
    <mergeCell ref="AI35:AI36"/>
    <mergeCell ref="AJ35:AJ36"/>
    <mergeCell ref="AO7:AO8"/>
    <mergeCell ref="AO9:AO10"/>
    <mergeCell ref="AO11:AO12"/>
    <mergeCell ref="AO13:AO14"/>
    <mergeCell ref="AO15:AO16"/>
    <mergeCell ref="AO17:AO18"/>
    <mergeCell ref="AO19:AO20"/>
    <mergeCell ref="AH19:AH20"/>
    <mergeCell ref="AH21:AH22"/>
    <mergeCell ref="AH7:AH8"/>
    <mergeCell ref="AH9:AH10"/>
    <mergeCell ref="AH11:AH12"/>
    <mergeCell ref="AH13:AH14"/>
    <mergeCell ref="AH15:AH16"/>
    <mergeCell ref="AH17:AH18"/>
    <mergeCell ref="AJ13:AJ14"/>
    <mergeCell ref="AI15:AI16"/>
    <mergeCell ref="AJ15:AJ16"/>
    <mergeCell ref="AI17:AI18"/>
    <mergeCell ref="AJ17:AJ18"/>
    <mergeCell ref="AO21:AO22"/>
    <mergeCell ref="AA25:AA26"/>
    <mergeCell ref="AA27:AA28"/>
    <mergeCell ref="AA29:AA30"/>
    <mergeCell ref="AA31:AA32"/>
    <mergeCell ref="AA33:AA34"/>
    <mergeCell ref="AA35:AA36"/>
    <mergeCell ref="T35:T36"/>
    <mergeCell ref="AA7:AA8"/>
    <mergeCell ref="AA9:AA10"/>
    <mergeCell ref="AA11:AA12"/>
    <mergeCell ref="AA13:AA14"/>
    <mergeCell ref="AA15:AA16"/>
    <mergeCell ref="AA17:AA18"/>
    <mergeCell ref="AA19:AA20"/>
    <mergeCell ref="AA21:AA22"/>
    <mergeCell ref="AA23:AA24"/>
    <mergeCell ref="T23:T24"/>
    <mergeCell ref="T25:T26"/>
    <mergeCell ref="T27:T28"/>
    <mergeCell ref="T29:T30"/>
    <mergeCell ref="T31:T32"/>
    <mergeCell ref="T33:T34"/>
    <mergeCell ref="U35:U36"/>
    <mergeCell ref="V35:V36"/>
    <mergeCell ref="M33:M34"/>
    <mergeCell ref="M35:M36"/>
    <mergeCell ref="T7:T8"/>
    <mergeCell ref="T9:T10"/>
    <mergeCell ref="T11:T12"/>
    <mergeCell ref="T13:T14"/>
    <mergeCell ref="T15:T16"/>
    <mergeCell ref="T17:T18"/>
    <mergeCell ref="T19:T20"/>
    <mergeCell ref="T21:T22"/>
    <mergeCell ref="M21:M22"/>
    <mergeCell ref="M23:M24"/>
    <mergeCell ref="M25:M26"/>
    <mergeCell ref="M27:M28"/>
    <mergeCell ref="M29:M30"/>
    <mergeCell ref="M31:M32"/>
    <mergeCell ref="O31:O32"/>
    <mergeCell ref="P31:P32"/>
    <mergeCell ref="O33:O34"/>
    <mergeCell ref="P33:P34"/>
    <mergeCell ref="O35:O36"/>
    <mergeCell ref="P35:P36"/>
    <mergeCell ref="O25:O26"/>
    <mergeCell ref="P25:P26"/>
    <mergeCell ref="F33:F34"/>
    <mergeCell ref="F35:F36"/>
    <mergeCell ref="M7:M8"/>
    <mergeCell ref="M9:M10"/>
    <mergeCell ref="M11:M12"/>
    <mergeCell ref="M13:M14"/>
    <mergeCell ref="M15:M16"/>
    <mergeCell ref="M17:M18"/>
    <mergeCell ref="M19:M20"/>
    <mergeCell ref="F21:F22"/>
    <mergeCell ref="F23:F24"/>
    <mergeCell ref="F25:F26"/>
    <mergeCell ref="F27:F28"/>
    <mergeCell ref="F29:F30"/>
    <mergeCell ref="F31:F32"/>
    <mergeCell ref="I29:I30"/>
    <mergeCell ref="I31:I32"/>
    <mergeCell ref="I33:I34"/>
    <mergeCell ref="I35:I36"/>
    <mergeCell ref="H35:H36"/>
    <mergeCell ref="H23:H24"/>
    <mergeCell ref="H25:H26"/>
    <mergeCell ref="H27:H28"/>
    <mergeCell ref="H29:H30"/>
    <mergeCell ref="AW35:AW36"/>
    <mergeCell ref="AX35:AX36"/>
    <mergeCell ref="AY35:AY36"/>
    <mergeCell ref="F7:F8"/>
    <mergeCell ref="F9:F10"/>
    <mergeCell ref="F11:F12"/>
    <mergeCell ref="F13:F14"/>
    <mergeCell ref="F15:F16"/>
    <mergeCell ref="F17:F18"/>
    <mergeCell ref="F19:F20"/>
    <mergeCell ref="AW31:AW32"/>
    <mergeCell ref="AX31:AX32"/>
    <mergeCell ref="AY31:AY32"/>
    <mergeCell ref="AW33:AW34"/>
    <mergeCell ref="AX33:AX34"/>
    <mergeCell ref="AY33:AY34"/>
    <mergeCell ref="AW27:AW28"/>
    <mergeCell ref="AX27:AX28"/>
    <mergeCell ref="AY27:AY28"/>
    <mergeCell ref="AW29:AW30"/>
    <mergeCell ref="AX29:AX30"/>
    <mergeCell ref="AY29:AY30"/>
    <mergeCell ref="AW23:AW24"/>
    <mergeCell ref="AX23:AX24"/>
    <mergeCell ref="AY23:AY24"/>
    <mergeCell ref="AW25:AW26"/>
    <mergeCell ref="AX25:AX26"/>
    <mergeCell ref="AY25:AY26"/>
    <mergeCell ref="AW19:AW20"/>
    <mergeCell ref="AX19:AX20"/>
    <mergeCell ref="AY19:AY20"/>
    <mergeCell ref="AW21:AW22"/>
    <mergeCell ref="AX21:AX22"/>
    <mergeCell ref="AY21:AY22"/>
    <mergeCell ref="AW15:AW16"/>
    <mergeCell ref="AX15:AX16"/>
    <mergeCell ref="AY15:AY16"/>
    <mergeCell ref="AW17:AW18"/>
    <mergeCell ref="AX17:AX18"/>
    <mergeCell ref="AY17:AY18"/>
    <mergeCell ref="AX9:AX10"/>
    <mergeCell ref="AY9:AY10"/>
    <mergeCell ref="AW11:AW12"/>
    <mergeCell ref="AX11:AX12"/>
    <mergeCell ref="AY11:AY12"/>
    <mergeCell ref="AW13:AW14"/>
    <mergeCell ref="AX13:AX14"/>
    <mergeCell ref="AY13:AY14"/>
    <mergeCell ref="AP35:AP36"/>
    <mergeCell ref="AQ35:AQ36"/>
    <mergeCell ref="AR35:AR36"/>
    <mergeCell ref="AW4:AW6"/>
    <mergeCell ref="AX4:AX6"/>
    <mergeCell ref="AY4:AY6"/>
    <mergeCell ref="AW7:AW8"/>
    <mergeCell ref="AX7:AX8"/>
    <mergeCell ref="AY7:AY8"/>
    <mergeCell ref="AW9:AW10"/>
    <mergeCell ref="AP31:AP32"/>
    <mergeCell ref="AQ31:AQ32"/>
    <mergeCell ref="AR31:AR32"/>
    <mergeCell ref="AP33:AP34"/>
    <mergeCell ref="AQ33:AQ34"/>
    <mergeCell ref="AR33:AR34"/>
    <mergeCell ref="AP27:AP28"/>
    <mergeCell ref="AQ27:AQ28"/>
    <mergeCell ref="AR27:AR28"/>
    <mergeCell ref="AP29:AP30"/>
    <mergeCell ref="AQ29:AQ30"/>
    <mergeCell ref="AR29:AR30"/>
    <mergeCell ref="AP23:AP24"/>
    <mergeCell ref="AQ23:AQ24"/>
    <mergeCell ref="AR23:AR24"/>
    <mergeCell ref="AP25:AP26"/>
    <mergeCell ref="AQ25:AQ26"/>
    <mergeCell ref="AR25:AR26"/>
    <mergeCell ref="AP19:AP20"/>
    <mergeCell ref="AQ19:AQ20"/>
    <mergeCell ref="AR19:AR20"/>
    <mergeCell ref="AP21:AP22"/>
    <mergeCell ref="AQ21:AQ22"/>
    <mergeCell ref="AR21:AR22"/>
    <mergeCell ref="AP15:AP16"/>
    <mergeCell ref="AQ15:AQ16"/>
    <mergeCell ref="AR15:AR16"/>
    <mergeCell ref="AP17:AP18"/>
    <mergeCell ref="AQ17:AQ18"/>
    <mergeCell ref="AR17:AR18"/>
    <mergeCell ref="AP11:AP12"/>
    <mergeCell ref="AQ11:AQ12"/>
    <mergeCell ref="AR11:AR12"/>
    <mergeCell ref="AP13:AP14"/>
    <mergeCell ref="AQ13:AQ14"/>
    <mergeCell ref="AR13:AR14"/>
    <mergeCell ref="AQ4:AQ6"/>
    <mergeCell ref="AR4:AR6"/>
    <mergeCell ref="AP7:AP8"/>
    <mergeCell ref="AQ7:AQ8"/>
    <mergeCell ref="AR7:AR8"/>
    <mergeCell ref="AP9:AP10"/>
    <mergeCell ref="AQ9:AQ10"/>
    <mergeCell ref="AR9:AR10"/>
    <mergeCell ref="AI31:AI32"/>
    <mergeCell ref="AJ31:AJ32"/>
    <mergeCell ref="AI25:AI26"/>
    <mergeCell ref="AJ25:AJ26"/>
    <mergeCell ref="AI27:AI28"/>
    <mergeCell ref="AJ27:AJ28"/>
    <mergeCell ref="AI29:AI30"/>
    <mergeCell ref="AJ29:AJ30"/>
    <mergeCell ref="AI19:AI20"/>
    <mergeCell ref="AJ19:AJ20"/>
    <mergeCell ref="AI21:AI22"/>
    <mergeCell ref="AJ21:AJ22"/>
    <mergeCell ref="AI23:AI24"/>
    <mergeCell ref="AJ23:AJ24"/>
    <mergeCell ref="AJ11:AJ12"/>
    <mergeCell ref="AI13:AI14"/>
    <mergeCell ref="AB25:AB26"/>
    <mergeCell ref="AB27:AB28"/>
    <mergeCell ref="AC35:AC36"/>
    <mergeCell ref="AD35:AD36"/>
    <mergeCell ref="AI4:AI6"/>
    <mergeCell ref="AJ4:AJ6"/>
    <mergeCell ref="AK4:AK6"/>
    <mergeCell ref="AI7:AI8"/>
    <mergeCell ref="AJ7:AJ8"/>
    <mergeCell ref="AI9:AI10"/>
    <mergeCell ref="AJ9:AJ10"/>
    <mergeCell ref="AI11:AI12"/>
    <mergeCell ref="AC29:AC30"/>
    <mergeCell ref="AD29:AD30"/>
    <mergeCell ref="AC31:AC32"/>
    <mergeCell ref="AD31:AD32"/>
    <mergeCell ref="AC33:AC34"/>
    <mergeCell ref="AD33:AD34"/>
    <mergeCell ref="AK13:AK14"/>
    <mergeCell ref="AK15:AK16"/>
    <mergeCell ref="AK17:AK18"/>
    <mergeCell ref="AK19:AK20"/>
    <mergeCell ref="AB11:AB12"/>
    <mergeCell ref="AC11:AC12"/>
    <mergeCell ref="AD11:AD12"/>
    <mergeCell ref="AB13:AB14"/>
    <mergeCell ref="AC13:AC14"/>
    <mergeCell ref="AD13:AD14"/>
    <mergeCell ref="AB23:AB24"/>
    <mergeCell ref="AC23:AC24"/>
    <mergeCell ref="AD23:AD24"/>
    <mergeCell ref="AB19:AB20"/>
    <mergeCell ref="AC19:AC20"/>
    <mergeCell ref="AD19:AD20"/>
    <mergeCell ref="AB21:AB22"/>
    <mergeCell ref="AC21:AC22"/>
    <mergeCell ref="AD21:AD22"/>
    <mergeCell ref="AD7:AD8"/>
    <mergeCell ref="AB9:AB10"/>
    <mergeCell ref="AC9:AC10"/>
    <mergeCell ref="AD9:AD10"/>
    <mergeCell ref="U31:U32"/>
    <mergeCell ref="V31:V32"/>
    <mergeCell ref="U33:U34"/>
    <mergeCell ref="V33:V34"/>
    <mergeCell ref="U25:U26"/>
    <mergeCell ref="V25:V26"/>
    <mergeCell ref="U27:U28"/>
    <mergeCell ref="V27:V28"/>
    <mergeCell ref="U29:U30"/>
    <mergeCell ref="V29:V30"/>
    <mergeCell ref="U19:U20"/>
    <mergeCell ref="V19:V20"/>
    <mergeCell ref="U21:U22"/>
    <mergeCell ref="V21:V22"/>
    <mergeCell ref="U23:U24"/>
    <mergeCell ref="V23:V24"/>
    <mergeCell ref="U13:U14"/>
    <mergeCell ref="V13:V14"/>
    <mergeCell ref="AB15:AB16"/>
    <mergeCell ref="AC15:AC16"/>
    <mergeCell ref="U4:U6"/>
    <mergeCell ref="V4:V6"/>
    <mergeCell ref="W4:W6"/>
    <mergeCell ref="U7:U8"/>
    <mergeCell ref="V7:V8"/>
    <mergeCell ref="U9:U10"/>
    <mergeCell ref="V9:V10"/>
    <mergeCell ref="AB7:AB8"/>
    <mergeCell ref="AC7:AC8"/>
    <mergeCell ref="P9:P10"/>
    <mergeCell ref="N11:N12"/>
    <mergeCell ref="O11:O12"/>
    <mergeCell ref="P11:P12"/>
    <mergeCell ref="N13:N14"/>
    <mergeCell ref="O13:O14"/>
    <mergeCell ref="P13:P14"/>
    <mergeCell ref="O27:O28"/>
    <mergeCell ref="P27:P28"/>
    <mergeCell ref="N21:N22"/>
    <mergeCell ref="O21:O22"/>
    <mergeCell ref="P21:P22"/>
    <mergeCell ref="N23:N24"/>
    <mergeCell ref="O23:O24"/>
    <mergeCell ref="P23:P24"/>
    <mergeCell ref="I4:I6"/>
    <mergeCell ref="N4:N6"/>
    <mergeCell ref="O4:O6"/>
    <mergeCell ref="P4:P6"/>
    <mergeCell ref="N7:N8"/>
    <mergeCell ref="O7:O8"/>
    <mergeCell ref="P7:P8"/>
    <mergeCell ref="I25:I26"/>
    <mergeCell ref="I27:I28"/>
    <mergeCell ref="I7:I8"/>
    <mergeCell ref="I9:I10"/>
    <mergeCell ref="I11:I12"/>
    <mergeCell ref="I13:I14"/>
    <mergeCell ref="I15:I16"/>
    <mergeCell ref="I17:I18"/>
    <mergeCell ref="I19:I20"/>
    <mergeCell ref="I21:I22"/>
    <mergeCell ref="I23:I24"/>
    <mergeCell ref="O15:O16"/>
    <mergeCell ref="P15:P16"/>
    <mergeCell ref="N17:N18"/>
    <mergeCell ref="O17:O18"/>
    <mergeCell ref="P17:P18"/>
    <mergeCell ref="N19:N20"/>
    <mergeCell ref="H31:H32"/>
    <mergeCell ref="H33:H34"/>
    <mergeCell ref="AK33:AK34"/>
    <mergeCell ref="AK35:AK36"/>
    <mergeCell ref="H7:H8"/>
    <mergeCell ref="H9:H10"/>
    <mergeCell ref="H11:H12"/>
    <mergeCell ref="H13:H14"/>
    <mergeCell ref="H15:H16"/>
    <mergeCell ref="H17:H18"/>
    <mergeCell ref="H19:H20"/>
    <mergeCell ref="H21:H22"/>
    <mergeCell ref="AK21:AK22"/>
    <mergeCell ref="AK23:AK24"/>
    <mergeCell ref="AK25:AK26"/>
    <mergeCell ref="AK27:AK28"/>
    <mergeCell ref="AK29:AK30"/>
    <mergeCell ref="AK31:AK32"/>
    <mergeCell ref="AB31:AB32"/>
    <mergeCell ref="AB33:AB34"/>
    <mergeCell ref="AB35:AB36"/>
    <mergeCell ref="AK7:AK8"/>
    <mergeCell ref="AK9:AK10"/>
    <mergeCell ref="AK11:AK12"/>
    <mergeCell ref="W35:W36"/>
    <mergeCell ref="W23:W24"/>
    <mergeCell ref="W25:W26"/>
    <mergeCell ref="W27:W28"/>
    <mergeCell ref="W29:W30"/>
    <mergeCell ref="W31:W32"/>
    <mergeCell ref="W33:W34"/>
    <mergeCell ref="W7:W8"/>
    <mergeCell ref="W9:W10"/>
    <mergeCell ref="W11:W12"/>
    <mergeCell ref="W13:W14"/>
    <mergeCell ref="W15:W16"/>
    <mergeCell ref="N35:N36"/>
    <mergeCell ref="G35:G36"/>
    <mergeCell ref="A35:A36"/>
    <mergeCell ref="B35:B36"/>
    <mergeCell ref="AZ35:AZ36"/>
    <mergeCell ref="AS37:AU37"/>
    <mergeCell ref="G7:G8"/>
    <mergeCell ref="G9:G10"/>
    <mergeCell ref="G11:G12"/>
    <mergeCell ref="G13:G14"/>
    <mergeCell ref="G15:G16"/>
    <mergeCell ref="G17:G18"/>
    <mergeCell ref="A31:A32"/>
    <mergeCell ref="B31:B32"/>
    <mergeCell ref="AZ31:AZ32"/>
    <mergeCell ref="A33:A34"/>
    <mergeCell ref="B33:B34"/>
    <mergeCell ref="AZ33:AZ34"/>
    <mergeCell ref="G31:G32"/>
    <mergeCell ref="G33:G34"/>
    <mergeCell ref="N31:N32"/>
    <mergeCell ref="N33:N34"/>
    <mergeCell ref="A27:A28"/>
    <mergeCell ref="B27:B28"/>
    <mergeCell ref="AZ27:AZ28"/>
    <mergeCell ref="A29:A30"/>
    <mergeCell ref="B29:B30"/>
    <mergeCell ref="AZ29:AZ30"/>
    <mergeCell ref="G27:G28"/>
    <mergeCell ref="G29:G30"/>
    <mergeCell ref="N27:N28"/>
    <mergeCell ref="N29:N30"/>
    <mergeCell ref="A23:A24"/>
    <mergeCell ref="B23:B24"/>
    <mergeCell ref="AZ23:AZ24"/>
    <mergeCell ref="A25:A26"/>
    <mergeCell ref="B25:B26"/>
    <mergeCell ref="AZ25:AZ26"/>
    <mergeCell ref="G23:G24"/>
    <mergeCell ref="G25:G26"/>
    <mergeCell ref="N25:N26"/>
    <mergeCell ref="AB29:AB30"/>
    <mergeCell ref="O29:O30"/>
    <mergeCell ref="P29:P30"/>
    <mergeCell ref="AC25:AC26"/>
    <mergeCell ref="AD25:AD26"/>
    <mergeCell ref="AC27:AC28"/>
    <mergeCell ref="AD27:AD28"/>
    <mergeCell ref="A19:A20"/>
    <mergeCell ref="B19:B20"/>
    <mergeCell ref="AZ19:AZ20"/>
    <mergeCell ref="A21:A22"/>
    <mergeCell ref="B21:B22"/>
    <mergeCell ref="AZ21:AZ22"/>
    <mergeCell ref="G19:G20"/>
    <mergeCell ref="G21:G22"/>
    <mergeCell ref="W19:W20"/>
    <mergeCell ref="W21:W22"/>
    <mergeCell ref="O19:O20"/>
    <mergeCell ref="P19:P20"/>
    <mergeCell ref="A15:A16"/>
    <mergeCell ref="B15:B16"/>
    <mergeCell ref="AZ15:AZ16"/>
    <mergeCell ref="A17:A18"/>
    <mergeCell ref="B17:B18"/>
    <mergeCell ref="AZ17:AZ18"/>
    <mergeCell ref="W17:W18"/>
    <mergeCell ref="N15:N16"/>
    <mergeCell ref="A11:A12"/>
    <mergeCell ref="B11:B12"/>
    <mergeCell ref="AZ11:AZ12"/>
    <mergeCell ref="A13:A14"/>
    <mergeCell ref="B13:B14"/>
    <mergeCell ref="AZ13:AZ14"/>
    <mergeCell ref="U11:U12"/>
    <mergeCell ref="V11:V12"/>
    <mergeCell ref="U15:U16"/>
    <mergeCell ref="V15:V16"/>
    <mergeCell ref="U17:U18"/>
    <mergeCell ref="V17:V18"/>
    <mergeCell ref="AD15:AD16"/>
    <mergeCell ref="AB17:AB18"/>
    <mergeCell ref="AC17:AC18"/>
    <mergeCell ref="AD17:AD18"/>
    <mergeCell ref="A7:A8"/>
    <mergeCell ref="B7:B8"/>
    <mergeCell ref="AZ7:AZ8"/>
    <mergeCell ref="A9:A10"/>
    <mergeCell ref="B9:B10"/>
    <mergeCell ref="AZ9:AZ10"/>
    <mergeCell ref="N9:N10"/>
    <mergeCell ref="O9:O10"/>
    <mergeCell ref="AU5:AU6"/>
    <mergeCell ref="C6:D6"/>
    <mergeCell ref="J6:K6"/>
    <mergeCell ref="Q6:R6"/>
    <mergeCell ref="X6:Y6"/>
    <mergeCell ref="AE6:AF6"/>
    <mergeCell ref="AL6:AM6"/>
    <mergeCell ref="AS6:AT6"/>
    <mergeCell ref="G4:G6"/>
    <mergeCell ref="H4:H6"/>
    <mergeCell ref="Z5:Z6"/>
    <mergeCell ref="AE5:AF5"/>
    <mergeCell ref="AG5:AG6"/>
    <mergeCell ref="AL5:AM5"/>
    <mergeCell ref="AN5:AN6"/>
    <mergeCell ref="AS5:AT5"/>
    <mergeCell ref="B1:AZ1"/>
    <mergeCell ref="C2:D2"/>
    <mergeCell ref="J2:K2"/>
    <mergeCell ref="L2:AZ2"/>
    <mergeCell ref="B3:AZ3"/>
    <mergeCell ref="C4:E4"/>
    <mergeCell ref="J4:L4"/>
    <mergeCell ref="Q4:S4"/>
    <mergeCell ref="X4:Z4"/>
    <mergeCell ref="AE4:AG4"/>
    <mergeCell ref="AB4:AB6"/>
    <mergeCell ref="AC4:AC6"/>
    <mergeCell ref="AD4:AD6"/>
    <mergeCell ref="AP4:AP6"/>
    <mergeCell ref="AL4:AN4"/>
    <mergeCell ref="AS4:AU4"/>
    <mergeCell ref="AZ4:AZ6"/>
    <mergeCell ref="C5:D5"/>
    <mergeCell ref="E5:E6"/>
    <mergeCell ref="J5:K5"/>
    <mergeCell ref="L5:L6"/>
    <mergeCell ref="Q5:R5"/>
    <mergeCell ref="S5:S6"/>
    <mergeCell ref="X5:Y5"/>
  </mergeCells>
  <conditionalFormatting sqref="G7:G36 N7:N36 U7:U36 AB7:AB36 AI7:AI36 AP7:AP36 AW7:AW36">
    <cfRule type="cellIs" dxfId="18" priority="99" operator="greaterThanOrEqual">
      <formula>$BB$10</formula>
    </cfRule>
  </conditionalFormatting>
  <conditionalFormatting sqref="H7:H36 O7:O36 V7:V36 AC7:AC36 AJ7:AJ36 AQ7:AQ36 AX7:AX36">
    <cfRule type="cellIs" dxfId="17" priority="97" operator="greaterThanOrEqual">
      <formula>$BB$9</formula>
    </cfRule>
  </conditionalFormatting>
  <conditionalFormatting sqref="I7:I36 P7:P36 W7:W36 AD7:AD36 AK7:AK36 AR7:AR36 AY7:AY36">
    <cfRule type="cellIs" dxfId="16" priority="96" operator="between">
      <formula>0.1</formula>
      <formula>$BB$8</formula>
    </cfRule>
  </conditionalFormatting>
  <conditionalFormatting sqref="E7:I36 L7:P36 S7:W36 Z7:AD36 AG7:AK36 AN7:AR36 AU7:AZ36">
    <cfRule type="cellIs" dxfId="15" priority="18" operator="equal">
      <formula>0</formula>
    </cfRule>
  </conditionalFormatting>
  <conditionalFormatting sqref="E7:E36 L7:L36 S7:S36 Z7:Z36 AG7:AG36 AN7:AN36 AU7:AU36">
    <cfRule type="cellIs" dxfId="14" priority="30" operator="lessThan">
      <formula>$BB$7</formula>
    </cfRule>
  </conditionalFormatting>
  <printOptions horizontalCentered="1" verticalCentered="1"/>
  <pageMargins left="0.23622047244094491" right="0.23622047244094491" top="0.74803149606299213" bottom="0.74803149606299213" header="0.31496062992125984" footer="0.31496062992125984"/>
  <pageSetup paperSize="9" scale="55" orientation="landscape" horizontalDpi="0" verticalDpi="0" r:id="rId1"/>
  <extLst>
    <ext xmlns:x14="http://schemas.microsoft.com/office/spreadsheetml/2009/9/main" uri="{78C0D931-6437-407d-A8EE-F0AAD7539E65}">
      <x14:conditionalFormattings>
        <x14:conditionalFormatting xmlns:xm="http://schemas.microsoft.com/office/excel/2006/main">
          <x14:cfRule type="containsText" priority="13" operator="containsText" id="{7C6AFCEF-E2A9-4273-AF3D-99103DEC18F9}">
            <xm:f>NOT(ISERROR(SEARCH("VRAI",F7)))</xm:f>
            <xm:f>"VRAI"</xm:f>
            <x14:dxf>
              <font>
                <color rgb="FFFF0000"/>
              </font>
              <fill>
                <patternFill>
                  <bgColor rgb="FFFF0000"/>
                </patternFill>
              </fill>
            </x14:dxf>
          </x14:cfRule>
          <xm:sqref>F7:F36 M7:M36 T7:T36 AA7:AA36 AH7:AH36 AO7:AO36 AV7:AV36</xm:sqref>
        </x14:conditionalFormatting>
      </x14:conditionalFormattings>
    </ext>
    <ext xmlns:x14="http://schemas.microsoft.com/office/spreadsheetml/2009/9/main" uri="{CCE6A557-97BC-4b89-ADB6-D9C93CAAB3DF}">
      <x14:dataValidations xmlns:xm="http://schemas.microsoft.com/office/excel/2006/main" count="12">
        <x14:dataValidation type="list" allowBlank="1" showInputMessage="1" showErrorMessage="1">
          <x14:formula1>
            <xm:f>'Liste déroulante'!$A$2:$A$24</xm:f>
          </x14:formula1>
          <xm:sqref>AS35 AS23 AS25 AS27 AS29 AS31 AS33 AS21</xm:sqref>
        </x14:dataValidation>
        <x14:dataValidation type="list" allowBlank="1" showInputMessage="1" showErrorMessage="1">
          <x14:formula1>
            <xm:f>'Liste déroulante'!$C$2:$C$14</xm:f>
          </x14:formula1>
          <xm:sqref>AS36 AS24 AS26 AS28 AS30 AS32 AS34 AS22</xm:sqref>
        </x14:dataValidation>
        <x14:dataValidation type="list" allowBlank="1" showInputMessage="1" showErrorMessage="1">
          <x14:formula1>
            <xm:f>'Liste déroulante'!$C$2:$C$13</xm:f>
          </x14:formula1>
          <xm:sqref>X32 AE34 X34 AE26 AE28 AE30 Q26 AE32 Q28 Q30 Q32 Q34 Q36 C32 C34 C36 J26 J28 J30 J32 AL26 X36 AL28 AL30 AL32 AL34 AL36 X26 AL24 AE36 J34 X28 J36 C30 C28 X30 AE24</xm:sqref>
        </x14:dataValidation>
        <x14:dataValidation type="list" allowBlank="1" showInputMessage="1" showErrorMessage="1">
          <x14:formula1>
            <xm:f>'Liste déroulante'!$A$2:$A$22</xm:f>
          </x14:formula1>
          <xm:sqref>AE31 X35 AE33 AL25 AL27 AL29 AL31 AE25 Q35 Q31 X27 X29 X31 X33 J29 J31 J33 J35 Q25 Q27 Q29 AE35 Q33 AE27 C27 C29 C31 C33 AE29 AL35 J27 C35 AL33</xm:sqref>
        </x14:dataValidation>
        <x14:dataValidation type="list" allowBlank="1" showInputMessage="1" showErrorMessage="1">
          <x14:formula1>
            <xm:f>'Liste déroulante'!$B$2:$B$14</xm:f>
          </x14:formula1>
          <xm:sqref>AT29 AT23 AT21 D35 AT25 D33 AT27 AM31 R29 AF29 AM33 AF31 AF35 AM25 AM27 AM29 Y33 R33 R35 AT31 Y27 Y29 Y31 K27 K29 K31 K33 K35 R25 R27 AF33 AT33 AT35 AF25 D27 D29 D31 Y35 AM35 R31 AF27</xm:sqref>
        </x14:dataValidation>
        <x14:dataValidation type="list" allowBlank="1" showInputMessage="1" showErrorMessage="1">
          <x14:formula1>
            <xm:f>'Liste déroulante'!$D$2:$D$27</xm:f>
          </x14:formula1>
          <xm:sqref>Y30 R34 Y32 Y36 AF26 AF28 R36 AF32 AT26 AT28 AT30 AT32 AT34 K30 K32 K34 K36 R26 R28 R30 AM36 Y34 Y28 D28 D30 D32 D34 AT22 AF24 AF36 AM26 AM28 AM30 AM32 AT24 D36 K28 AT36 AM24 AF34 Y26 AF30 R32 K26 AM34</xm:sqref>
        </x14:dataValidation>
        <x14:dataValidation type="list" allowBlank="1" showInputMessage="1" showErrorMessage="1">
          <x14:formula1>
            <xm:f>'[1]Liste déroulante'!#REF!</xm:f>
          </x14:formula1>
          <xm:sqref>C8 C10 C12 C14 C16 C18 C20 C22 C24 C26 J20 J8 J10 J12 J14 J16 J18 J22 J24 Q20 Q8 Q10 Q12 Q14 Q16 Q18 Q22 Q24 X20 X8 X10 X12 X14 X16 X18 X22 X24 AE20 AE8 AE10 AE12 AE14 AE16 AE18 AE22 AL20 AL8 AL10 AL12 AL14 AL16 AL18 AL22</xm:sqref>
        </x14:dataValidation>
        <x14:dataValidation type="list" allowBlank="1" showInputMessage="1" showErrorMessage="1">
          <x14:formula1>
            <xm:f>'[1]Liste déroulante'!#REF!</xm:f>
          </x14:formula1>
          <xm:sqref>D7 D9 D11 D13 D15 D17 D19 D21 D23 D25 K7 K9 K11 K13 K15 K17 K19 K21 K23 K25 R7 R9 R11 R13 R15 R17 R19 R21 R23 Y7 Y9 Y11 Y13 Y15 Y17 Y19 Y21 Y23 Y25 AF7 AF9 AF11 AF13 AF15 AF17 AF19 AF21 AF23 AM7 AM9 AM11 AM13 AM15 AM17 AM19 AM21 AM23 AT9 AT19 AT17 AT15 AT13 AT11 AT7</xm:sqref>
        </x14:dataValidation>
        <x14:dataValidation type="list" allowBlank="1" showInputMessage="1" showErrorMessage="1">
          <x14:formula1>
            <xm:f>'[1]Liste déroulante'!#REF!</xm:f>
          </x14:formula1>
          <xm:sqref>C7 C9 C11 C13 C15 C17 C19 C21 C23 C25 J7 J9 J11 J13 J15 J17 J19 J21 J23 J25 Q7 Q9 Q11 Q13 Q15 Q17 Q19 Q21 Q23 X7 X9 X11 X13 X15 X17 X19 X21 X23 X25 AE7 AE9 AE11 AE13 AE15 AE17 AE19 AE21 AE23 AL7 AL9 AL11 AL13 AL15 AL17 AL19 AL21 AL23</xm:sqref>
        </x14:dataValidation>
        <x14:dataValidation type="list" allowBlank="1" showInputMessage="1" showErrorMessage="1">
          <x14:formula1>
            <xm:f>'[1]Liste déroulante'!#REF!</xm:f>
          </x14:formula1>
          <xm:sqref>D8 D10 D12 D14 D16 D18 D20 D22 D24 D26 K20 K8 K10 K12 K14 K16 K18 K22 K24 R20 R8 R10 R12 R14 R16 R18 R22 R24 Y20 Y8 Y10 Y12 Y14 Y16 Y18 Y22 Y24 AF20 AF8 AF10 AF12 AF14 AF16 AF18 AF22 AM20 AM8 AM10 AM12 AM14 AM16 AM18 AM22 AT8 AT10 AT12 AT14 AT16 AT18 AT20</xm:sqref>
        </x14:dataValidation>
        <x14:dataValidation type="list" allowBlank="1" showInputMessage="1" showErrorMessage="1">
          <x14:formula1>
            <xm:f>'[1]Liste déroulante'!#REF!</xm:f>
          </x14:formula1>
          <xm:sqref>AS7 AS9 AS11 AS13 AS15 AS17 AS19</xm:sqref>
        </x14:dataValidation>
        <x14:dataValidation type="list" allowBlank="1" showInputMessage="1" showErrorMessage="1">
          <x14:formula1>
            <xm:f>'[1]Liste déroulante'!#REF!</xm:f>
          </x14:formula1>
          <xm:sqref>AS8 AS10 AS12 AS14 AS16 AS18 AS20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X37"/>
  <sheetViews>
    <sheetView zoomScale="60" zoomScaleNormal="60" zoomScaleSheetLayoutView="55" workbookViewId="0">
      <selection activeCell="C2" sqref="C2:D2"/>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56" t="s">
        <v>22</v>
      </c>
      <c r="C1" s="57"/>
      <c r="D1" s="57"/>
      <c r="E1" s="57"/>
      <c r="F1" s="57"/>
      <c r="G1" s="57"/>
      <c r="H1" s="57"/>
      <c r="I1" s="57"/>
      <c r="J1" s="57"/>
      <c r="K1" s="57"/>
      <c r="L1" s="57"/>
      <c r="M1" s="57"/>
      <c r="N1" s="57"/>
      <c r="O1" s="57"/>
      <c r="P1" s="57"/>
      <c r="Q1" s="57"/>
      <c r="R1" s="57"/>
      <c r="S1" s="57"/>
      <c r="T1" s="57"/>
      <c r="U1" s="57"/>
      <c r="V1" s="57"/>
      <c r="W1" s="57"/>
      <c r="X1" s="58"/>
    </row>
    <row r="2" spans="1:24" ht="18.75" customHeight="1" thickBot="1">
      <c r="A2" s="3"/>
      <c r="B2" s="5" t="s">
        <v>0</v>
      </c>
      <c r="C2" s="59">
        <f>'Edition de plannings'!C2:D2</f>
        <v>42821</v>
      </c>
      <c r="D2" s="58"/>
      <c r="E2" s="6" t="s">
        <v>1</v>
      </c>
      <c r="F2" s="60">
        <f>C2+6</f>
        <v>42827</v>
      </c>
      <c r="G2" s="61"/>
      <c r="H2" s="62" t="s">
        <v>21</v>
      </c>
      <c r="I2" s="62"/>
      <c r="J2" s="62"/>
      <c r="K2" s="62"/>
      <c r="L2" s="62"/>
      <c r="M2" s="62"/>
      <c r="N2" s="62"/>
      <c r="O2" s="62"/>
      <c r="P2" s="62"/>
      <c r="Q2" s="62"/>
      <c r="R2" s="62"/>
      <c r="S2" s="62"/>
      <c r="T2" s="62"/>
      <c r="U2" s="62"/>
      <c r="V2" s="62"/>
      <c r="W2" s="62"/>
      <c r="X2" s="61"/>
    </row>
    <row r="3" spans="1:24" s="4" customFormat="1" ht="18.75" customHeight="1" thickBot="1">
      <c r="A3" s="3"/>
      <c r="B3" s="63" t="s">
        <v>20</v>
      </c>
      <c r="C3" s="64"/>
      <c r="D3" s="64"/>
      <c r="E3" s="64"/>
      <c r="F3" s="64"/>
      <c r="G3" s="64"/>
      <c r="H3" s="64"/>
      <c r="I3" s="64"/>
      <c r="J3" s="64"/>
      <c r="K3" s="64"/>
      <c r="L3" s="64"/>
      <c r="M3" s="64"/>
      <c r="N3" s="64"/>
      <c r="O3" s="64"/>
      <c r="P3" s="64"/>
      <c r="Q3" s="64"/>
      <c r="R3" s="64"/>
      <c r="S3" s="64"/>
      <c r="T3" s="64"/>
      <c r="U3" s="64"/>
      <c r="V3" s="64"/>
      <c r="W3" s="64"/>
      <c r="X3" s="65"/>
    </row>
    <row r="4" spans="1:24" s="4" customFormat="1" ht="18.75" customHeight="1">
      <c r="A4" s="8"/>
      <c r="B4" s="9"/>
      <c r="C4" s="66">
        <f>C2</f>
        <v>42821</v>
      </c>
      <c r="D4" s="67"/>
      <c r="E4" s="68"/>
      <c r="F4" s="69">
        <f>C4+1</f>
        <v>42822</v>
      </c>
      <c r="G4" s="70"/>
      <c r="H4" s="71"/>
      <c r="I4" s="69">
        <f t="shared" ref="I4" si="0">F4+1</f>
        <v>42823</v>
      </c>
      <c r="J4" s="70"/>
      <c r="K4" s="71"/>
      <c r="L4" s="69">
        <f t="shared" ref="L4" si="1">I4+1</f>
        <v>42824</v>
      </c>
      <c r="M4" s="70"/>
      <c r="N4" s="71"/>
      <c r="O4" s="69">
        <f t="shared" ref="O4" si="2">L4+1</f>
        <v>42825</v>
      </c>
      <c r="P4" s="70"/>
      <c r="Q4" s="71"/>
      <c r="R4" s="69">
        <f t="shared" ref="R4" si="3">O4+1</f>
        <v>42826</v>
      </c>
      <c r="S4" s="70"/>
      <c r="T4" s="71"/>
      <c r="U4" s="69">
        <f t="shared" ref="U4" si="4">R4+1</f>
        <v>42827</v>
      </c>
      <c r="V4" s="70"/>
      <c r="W4" s="71"/>
      <c r="X4" s="75" t="s">
        <v>2</v>
      </c>
    </row>
    <row r="5" spans="1:24" s="4" customFormat="1" ht="18.75" customHeight="1">
      <c r="A5" s="10"/>
      <c r="B5" s="10"/>
      <c r="C5" s="78" t="s">
        <v>3</v>
      </c>
      <c r="D5" s="79"/>
      <c r="E5" s="82" t="s">
        <v>4</v>
      </c>
      <c r="F5" s="78" t="s">
        <v>3</v>
      </c>
      <c r="G5" s="79"/>
      <c r="H5" s="82" t="s">
        <v>5</v>
      </c>
      <c r="I5" s="78" t="s">
        <v>3</v>
      </c>
      <c r="J5" s="79"/>
      <c r="K5" s="82" t="s">
        <v>6</v>
      </c>
      <c r="L5" s="78" t="s">
        <v>3</v>
      </c>
      <c r="M5" s="79"/>
      <c r="N5" s="82" t="s">
        <v>4</v>
      </c>
      <c r="O5" s="78" t="s">
        <v>3</v>
      </c>
      <c r="P5" s="79"/>
      <c r="Q5" s="82" t="s">
        <v>4</v>
      </c>
      <c r="R5" s="78" t="s">
        <v>3</v>
      </c>
      <c r="S5" s="79"/>
      <c r="T5" s="82" t="s">
        <v>4</v>
      </c>
      <c r="U5" s="93" t="s">
        <v>3</v>
      </c>
      <c r="V5" s="94"/>
      <c r="W5" s="103" t="s">
        <v>4</v>
      </c>
      <c r="X5" s="76"/>
    </row>
    <row r="6" spans="1:24" s="4" customFormat="1" ht="18.75" customHeight="1" thickBot="1">
      <c r="A6" s="11"/>
      <c r="B6" s="11"/>
      <c r="C6" s="90" t="s">
        <v>7</v>
      </c>
      <c r="D6" s="91"/>
      <c r="E6" s="83"/>
      <c r="F6" s="90" t="s">
        <v>7</v>
      </c>
      <c r="G6" s="91"/>
      <c r="H6" s="83"/>
      <c r="I6" s="90" t="s">
        <v>7</v>
      </c>
      <c r="J6" s="91"/>
      <c r="K6" s="103"/>
      <c r="L6" s="90" t="s">
        <v>7</v>
      </c>
      <c r="M6" s="91"/>
      <c r="N6" s="83"/>
      <c r="O6" s="90" t="s">
        <v>7</v>
      </c>
      <c r="P6" s="91"/>
      <c r="Q6" s="83"/>
      <c r="R6" s="90" t="s">
        <v>7</v>
      </c>
      <c r="S6" s="91"/>
      <c r="T6" s="83"/>
      <c r="U6" s="92" t="s">
        <v>7</v>
      </c>
      <c r="V6" s="91"/>
      <c r="W6" s="83"/>
      <c r="X6" s="77"/>
    </row>
    <row r="7" spans="1:24" ht="18.75" customHeight="1">
      <c r="A7" s="84" t="str">
        <f>Nom!B2</f>
        <v>FLORIAN</v>
      </c>
      <c r="B7" s="84">
        <f>Nom!C2</f>
        <v>0</v>
      </c>
      <c r="C7" s="12">
        <f>'Edition de plannings'!C7</f>
        <v>0.499999999999998</v>
      </c>
      <c r="D7" s="13">
        <f>'Edition de plannings'!D7</f>
        <v>0.624999999999996</v>
      </c>
      <c r="E7" s="14">
        <f>D7-C7</f>
        <v>0.124999999999998</v>
      </c>
      <c r="F7" s="12">
        <f>'Edition de plannings'!J7</f>
        <v>0.39583333333333298</v>
      </c>
      <c r="G7" s="13">
        <f>'Edition de plannings'!K7</f>
        <v>0.66666666666666197</v>
      </c>
      <c r="H7" s="14">
        <f t="shared" ref="H7:H8" si="5">G7-F7</f>
        <v>0.27083333333332898</v>
      </c>
      <c r="I7" s="12">
        <f>'Edition de plannings'!Q7</f>
        <v>0</v>
      </c>
      <c r="J7" s="13">
        <f>'Edition de plannings'!R7</f>
        <v>0</v>
      </c>
      <c r="K7" s="14">
        <f t="shared" ref="K7:K8" si="6">J7-I7</f>
        <v>0</v>
      </c>
      <c r="L7" s="12">
        <f>'Edition de plannings'!X7</f>
        <v>0</v>
      </c>
      <c r="M7" s="13">
        <f>'Edition de plannings'!Y7</f>
        <v>0</v>
      </c>
      <c r="N7" s="14">
        <f t="shared" ref="N7:N8" si="7">M7-L7</f>
        <v>0</v>
      </c>
      <c r="O7" s="12">
        <f>'Edition de plannings'!AE7</f>
        <v>0</v>
      </c>
      <c r="P7" s="13">
        <f>'Edition de plannings'!AF7</f>
        <v>0</v>
      </c>
      <c r="Q7" s="14">
        <f t="shared" ref="Q7:Q8" si="8">P7-O7</f>
        <v>0</v>
      </c>
      <c r="R7" s="12">
        <f>'Edition de plannings'!AL7</f>
        <v>0.375</v>
      </c>
      <c r="S7" s="13">
        <f>'Edition de plannings'!AM7</f>
        <v>0.499999999999998</v>
      </c>
      <c r="T7" s="14">
        <f t="shared" ref="T7:T8" si="9">S7-R7</f>
        <v>0.124999999999998</v>
      </c>
      <c r="U7" s="12">
        <f>'Edition de plannings'!AS7</f>
        <v>0.45833333333333198</v>
      </c>
      <c r="V7" s="13">
        <f>'Edition de plannings'!AT7</f>
        <v>0.64583333333332904</v>
      </c>
      <c r="W7" s="14">
        <f t="shared" ref="W7:W8" si="10">V7-U7</f>
        <v>0.18749999999999706</v>
      </c>
      <c r="X7" s="86">
        <f>E7+E8+H7+H8+K7+K8+N7+N8+Q7+Q8+T7+T8+W7+W8</f>
        <v>1.5833333333333079</v>
      </c>
    </row>
    <row r="8" spans="1:24" ht="18.75" customHeight="1" thickBot="1">
      <c r="A8" s="85"/>
      <c r="B8" s="85"/>
      <c r="C8" s="15">
        <f>'Edition de plannings'!C8</f>
        <v>0.77083333333332804</v>
      </c>
      <c r="D8" s="16">
        <f>'Edition de plannings'!D8</f>
        <v>0.97916666666665797</v>
      </c>
      <c r="E8" s="17">
        <f t="shared" ref="E8" si="11">D8-C8</f>
        <v>0.20833333333332993</v>
      </c>
      <c r="F8" s="15">
        <f>'Edition de plannings'!J8</f>
        <v>0.687499999999996</v>
      </c>
      <c r="G8" s="16">
        <f>'Edition de plannings'!K8</f>
        <v>0.70833333333332904</v>
      </c>
      <c r="H8" s="17">
        <f t="shared" si="5"/>
        <v>2.0833333333333037E-2</v>
      </c>
      <c r="I8" s="15">
        <f>'Edition de plannings'!Q8</f>
        <v>0.77083333333332804</v>
      </c>
      <c r="J8" s="16">
        <f>'Edition de plannings'!R8</f>
        <v>0.97916666666665797</v>
      </c>
      <c r="K8" s="17">
        <f t="shared" si="6"/>
        <v>0.20833333333332993</v>
      </c>
      <c r="L8" s="15">
        <f>'Edition de plannings'!X8</f>
        <v>0</v>
      </c>
      <c r="M8" s="16">
        <f>'Edition de plannings'!Y8</f>
        <v>0</v>
      </c>
      <c r="N8" s="17">
        <f t="shared" si="7"/>
        <v>0</v>
      </c>
      <c r="O8" s="15">
        <f>'Edition de plannings'!AE8</f>
        <v>0.77083333333332804</v>
      </c>
      <c r="P8" s="16">
        <f>'Edition de plannings'!AF8</f>
        <v>0.97916666666665797</v>
      </c>
      <c r="Q8" s="17">
        <f t="shared" si="8"/>
        <v>0.20833333333332993</v>
      </c>
      <c r="R8" s="15">
        <f>'Edition de plannings'!AL8</f>
        <v>0</v>
      </c>
      <c r="S8" s="16">
        <f>'Edition de plannings'!AM8</f>
        <v>0</v>
      </c>
      <c r="T8" s="17">
        <f t="shared" si="9"/>
        <v>0</v>
      </c>
      <c r="U8" s="15">
        <f>'Edition de plannings'!AS8</f>
        <v>0.749999999999995</v>
      </c>
      <c r="V8" s="16">
        <f>'Edition de plannings'!AT8</f>
        <v>0.97916666666665797</v>
      </c>
      <c r="W8" s="17">
        <f t="shared" si="10"/>
        <v>0.22916666666666297</v>
      </c>
      <c r="X8" s="87"/>
    </row>
    <row r="9" spans="1:24" ht="18.75" customHeight="1">
      <c r="A9" s="84" t="str">
        <f>Nom!B4</f>
        <v>MATHIEU</v>
      </c>
      <c r="B9" s="84">
        <f>Nom!C4</f>
        <v>0</v>
      </c>
      <c r="C9" s="12">
        <f>'Edition de plannings'!C9</f>
        <v>0</v>
      </c>
      <c r="D9" s="13">
        <f>'Edition de plannings'!D9</f>
        <v>0</v>
      </c>
      <c r="E9" s="14">
        <f>D9-C9</f>
        <v>0</v>
      </c>
      <c r="F9" s="12">
        <f>'Edition de plannings'!J9</f>
        <v>0</v>
      </c>
      <c r="G9" s="13">
        <f>'Edition de plannings'!K9</f>
        <v>0</v>
      </c>
      <c r="H9" s="14">
        <f t="shared" ref="H9:H20" si="12">G9-F9</f>
        <v>0</v>
      </c>
      <c r="I9" s="12">
        <f>'Edition de plannings'!Q9</f>
        <v>0.33333333333333298</v>
      </c>
      <c r="J9" s="13">
        <f>'Edition de plannings'!R9</f>
        <v>0.64583333333332904</v>
      </c>
      <c r="K9" s="14">
        <f t="shared" ref="K9:K20" si="13">J9-I9</f>
        <v>0.31249999999999606</v>
      </c>
      <c r="L9" s="12">
        <f>'Edition de plannings'!X9</f>
        <v>0.47916666666666502</v>
      </c>
      <c r="M9" s="13">
        <f>'Edition de plannings'!Y9</f>
        <v>0.64583333333332904</v>
      </c>
      <c r="N9" s="14">
        <f t="shared" ref="N9:N20" si="14">M9-L9</f>
        <v>0.16666666666666402</v>
      </c>
      <c r="O9" s="12">
        <f>'Edition de plannings'!AE9</f>
        <v>0.45833333333333198</v>
      </c>
      <c r="P9" s="13">
        <f>'Edition de plannings'!AF9</f>
        <v>0.64583333333332904</v>
      </c>
      <c r="Q9" s="14">
        <f t="shared" ref="Q9:Q10" si="15">P9-O9</f>
        <v>0.18749999999999706</v>
      </c>
      <c r="R9" s="12">
        <f>'Edition de plannings'!AL9</f>
        <v>0.47916666666666502</v>
      </c>
      <c r="S9" s="13">
        <f>'Edition de plannings'!AM9</f>
        <v>0.64583333333332904</v>
      </c>
      <c r="T9" s="14">
        <f t="shared" ref="T9:T20" si="16">S9-R9</f>
        <v>0.16666666666666402</v>
      </c>
      <c r="U9" s="12">
        <f>'Edition de plannings'!AS9</f>
        <v>0</v>
      </c>
      <c r="V9" s="13">
        <f>'Edition de plannings'!AT9</f>
        <v>0</v>
      </c>
      <c r="W9" s="14">
        <f t="shared" ref="W9:W20" si="17">V9-U9</f>
        <v>0</v>
      </c>
      <c r="X9" s="86">
        <f>E9+E10+H9+H10+K9+K10+N9+N10+Q9+Q10+T9+T10+W9+W10</f>
        <v>1.4583333333333111</v>
      </c>
    </row>
    <row r="10" spans="1:24" ht="18.75" customHeight="1" thickBot="1">
      <c r="A10" s="85"/>
      <c r="B10" s="85"/>
      <c r="C10" s="15">
        <f>'Edition de plannings'!C10</f>
        <v>0</v>
      </c>
      <c r="D10" s="16">
        <f>'Edition de plannings'!D10</f>
        <v>0</v>
      </c>
      <c r="E10" s="17">
        <f t="shared" ref="E10" si="18">D10-C10</f>
        <v>0</v>
      </c>
      <c r="F10" s="15">
        <f>'Edition de plannings'!J10</f>
        <v>0</v>
      </c>
      <c r="G10" s="16">
        <f>'Edition de plannings'!K10</f>
        <v>0</v>
      </c>
      <c r="H10" s="17">
        <f t="shared" si="12"/>
        <v>0</v>
      </c>
      <c r="I10" s="15">
        <f>'Edition de plannings'!Q10</f>
        <v>0</v>
      </c>
      <c r="J10" s="16">
        <f>'Edition de plannings'!R10</f>
        <v>0</v>
      </c>
      <c r="K10" s="17">
        <f t="shared" si="13"/>
        <v>0</v>
      </c>
      <c r="L10" s="15">
        <f>'Edition de plannings'!X10</f>
        <v>0.77083333333332804</v>
      </c>
      <c r="M10" s="16">
        <f>'Edition de plannings'!Y10</f>
        <v>0.97916666666665797</v>
      </c>
      <c r="N10" s="17">
        <f t="shared" si="14"/>
        <v>0.20833333333332993</v>
      </c>
      <c r="O10" s="15">
        <f>'Edition de plannings'!AE10</f>
        <v>0.79166666666666097</v>
      </c>
      <c r="P10" s="16">
        <f>'Edition de plannings'!AF10</f>
        <v>0.97916666666665797</v>
      </c>
      <c r="Q10" s="17">
        <f t="shared" si="15"/>
        <v>0.187499999999997</v>
      </c>
      <c r="R10" s="15">
        <f>'Edition de plannings'!AL10</f>
        <v>0.749999999999995</v>
      </c>
      <c r="S10" s="16">
        <f>'Edition de plannings'!AM10</f>
        <v>0.97916666666665797</v>
      </c>
      <c r="T10" s="17">
        <f t="shared" si="16"/>
        <v>0.22916666666666297</v>
      </c>
      <c r="U10" s="15">
        <f>'Edition de plannings'!AS10</f>
        <v>0</v>
      </c>
      <c r="V10" s="16">
        <f>'Edition de plannings'!AT10</f>
        <v>0</v>
      </c>
      <c r="W10" s="17">
        <f t="shared" si="17"/>
        <v>0</v>
      </c>
      <c r="X10" s="87"/>
    </row>
    <row r="11" spans="1:24" ht="18.75" customHeight="1">
      <c r="A11" s="84" t="str">
        <f>Nom!B6</f>
        <v>JUNIOR</v>
      </c>
      <c r="B11" s="84">
        <f>Nom!C6</f>
        <v>0</v>
      </c>
      <c r="C11" s="12">
        <f>'Edition de plannings'!C11</f>
        <v>0</v>
      </c>
      <c r="D11" s="13">
        <f>'Edition de plannings'!D11</f>
        <v>0</v>
      </c>
      <c r="E11" s="14">
        <f t="shared" ref="E11:E20" si="19">D11-C11</f>
        <v>0</v>
      </c>
      <c r="F11" s="12">
        <f>'Edition de plannings'!J11</f>
        <v>0</v>
      </c>
      <c r="G11" s="13">
        <f>'Edition de plannings'!K11</f>
        <v>0</v>
      </c>
      <c r="H11" s="14">
        <f t="shared" si="12"/>
        <v>0</v>
      </c>
      <c r="I11" s="12">
        <f>'Edition de plannings'!Q11</f>
        <v>0</v>
      </c>
      <c r="J11" s="13">
        <f>'Edition de plannings'!R11</f>
        <v>0</v>
      </c>
      <c r="K11" s="14">
        <f t="shared" si="13"/>
        <v>0</v>
      </c>
      <c r="L11" s="12">
        <f>'Edition de plannings'!X11</f>
        <v>0</v>
      </c>
      <c r="M11" s="13">
        <f>'Edition de plannings'!Y11</f>
        <v>0</v>
      </c>
      <c r="N11" s="14">
        <f t="shared" si="14"/>
        <v>0</v>
      </c>
      <c r="O11" s="12">
        <f>'Edition de plannings'!AE11</f>
        <v>0</v>
      </c>
      <c r="P11" s="13">
        <f>'Edition de plannings'!AF11</f>
        <v>0</v>
      </c>
      <c r="Q11" s="14">
        <f>P11-O11</f>
        <v>0</v>
      </c>
      <c r="R11" s="12">
        <f>'Edition de plannings'!AL11</f>
        <v>0</v>
      </c>
      <c r="S11" s="13">
        <f>'Edition de plannings'!AM11</f>
        <v>0</v>
      </c>
      <c r="T11" s="14">
        <f t="shared" si="16"/>
        <v>0</v>
      </c>
      <c r="U11" s="12">
        <f>'Edition de plannings'!AS11</f>
        <v>0.499999999999998</v>
      </c>
      <c r="V11" s="13">
        <f>'Edition de plannings'!AT11</f>
        <v>0.64583333333332904</v>
      </c>
      <c r="W11" s="14">
        <f t="shared" si="17"/>
        <v>0.14583333333333104</v>
      </c>
      <c r="X11" s="86">
        <f>E11+E12+H11+H12+K11+K12+N11+N12+Q11+Q12+T11+T12+W11+W12</f>
        <v>1.479166666666643</v>
      </c>
    </row>
    <row r="12" spans="1:24" ht="18.75" customHeight="1" thickBot="1">
      <c r="A12" s="85"/>
      <c r="B12" s="85"/>
      <c r="C12" s="15">
        <f>'Edition de plannings'!C12</f>
        <v>0.749999999999995</v>
      </c>
      <c r="D12" s="16">
        <f>'Edition de plannings'!D12</f>
        <v>0.97916666666665797</v>
      </c>
      <c r="E12" s="17">
        <f t="shared" si="19"/>
        <v>0.22916666666666297</v>
      </c>
      <c r="F12" s="15">
        <f>'Edition de plannings'!J12</f>
        <v>0</v>
      </c>
      <c r="G12" s="16">
        <f>'Edition de plannings'!K12</f>
        <v>0</v>
      </c>
      <c r="H12" s="17">
        <f t="shared" si="12"/>
        <v>0</v>
      </c>
      <c r="I12" s="15">
        <f>'Edition de plannings'!Q12</f>
        <v>0.749999999999995</v>
      </c>
      <c r="J12" s="16">
        <f>'Edition de plannings'!R12</f>
        <v>0.97916666666665797</v>
      </c>
      <c r="K12" s="17">
        <f t="shared" si="13"/>
        <v>0.22916666666666297</v>
      </c>
      <c r="L12" s="15">
        <f>'Edition de plannings'!X12</f>
        <v>0.749999999999995</v>
      </c>
      <c r="M12" s="16">
        <f>'Edition de plannings'!Y12</f>
        <v>0.97916666666665797</v>
      </c>
      <c r="N12" s="17">
        <f t="shared" si="14"/>
        <v>0.22916666666666297</v>
      </c>
      <c r="O12" s="15">
        <f>'Edition de plannings'!AE12</f>
        <v>0.749999999999995</v>
      </c>
      <c r="P12" s="16">
        <f>'Edition de plannings'!AF12</f>
        <v>0.97916666666665797</v>
      </c>
      <c r="Q12" s="17">
        <f t="shared" ref="Q12:Q20" si="20">P12-O12</f>
        <v>0.22916666666666297</v>
      </c>
      <c r="R12" s="15">
        <f>'Edition de plannings'!AL12</f>
        <v>0.749999999999995</v>
      </c>
      <c r="S12" s="16">
        <f>'Edition de plannings'!AM12</f>
        <v>0.97916666666665797</v>
      </c>
      <c r="T12" s="17">
        <f t="shared" si="16"/>
        <v>0.22916666666666297</v>
      </c>
      <c r="U12" s="15">
        <f>'Edition de plannings'!AS12</f>
        <v>0.79166666666666097</v>
      </c>
      <c r="V12" s="16">
        <f>'Edition de plannings'!AT12</f>
        <v>0.97916666666665797</v>
      </c>
      <c r="W12" s="17">
        <f t="shared" si="17"/>
        <v>0.187499999999997</v>
      </c>
      <c r="X12" s="87"/>
    </row>
    <row r="13" spans="1:24" ht="18.75" customHeight="1">
      <c r="A13" s="84" t="str">
        <f>Nom!B8</f>
        <v>REMY</v>
      </c>
      <c r="B13" s="84">
        <f>Nom!C8</f>
        <v>0</v>
      </c>
      <c r="C13" s="12">
        <f>'Edition de plannings'!C13</f>
        <v>0</v>
      </c>
      <c r="D13" s="13">
        <f>'Edition de plannings'!D13</f>
        <v>0</v>
      </c>
      <c r="E13" s="14">
        <f t="shared" si="19"/>
        <v>0</v>
      </c>
      <c r="F13" s="12">
        <f>'Edition de plannings'!J13</f>
        <v>0</v>
      </c>
      <c r="G13" s="13">
        <f>'Edition de plannings'!K13</f>
        <v>0</v>
      </c>
      <c r="H13" s="14">
        <f t="shared" si="12"/>
        <v>0</v>
      </c>
      <c r="I13" s="12">
        <f>'Edition de plannings'!Q13</f>
        <v>0</v>
      </c>
      <c r="J13" s="13">
        <f>'Edition de plannings'!R13</f>
        <v>0</v>
      </c>
      <c r="K13" s="14">
        <f t="shared" si="13"/>
        <v>0</v>
      </c>
      <c r="L13" s="12">
        <f>'Edition de plannings'!X13</f>
        <v>0</v>
      </c>
      <c r="M13" s="13">
        <f>'Edition de plannings'!Y13</f>
        <v>0</v>
      </c>
      <c r="N13" s="14">
        <f t="shared" si="14"/>
        <v>0</v>
      </c>
      <c r="O13" s="12">
        <f>'Edition de plannings'!AE13</f>
        <v>0</v>
      </c>
      <c r="P13" s="13">
        <f>'Edition de plannings'!AF13</f>
        <v>0</v>
      </c>
      <c r="Q13" s="14">
        <f t="shared" si="20"/>
        <v>0</v>
      </c>
      <c r="R13" s="12">
        <f>'Edition de plannings'!AL13</f>
        <v>0</v>
      </c>
      <c r="S13" s="13">
        <f>'Edition de plannings'!AM13</f>
        <v>0</v>
      </c>
      <c r="T13" s="14">
        <f t="shared" si="16"/>
        <v>0</v>
      </c>
      <c r="U13" s="12">
        <f>'Edition de plannings'!AS13</f>
        <v>0</v>
      </c>
      <c r="V13" s="13">
        <f>'Edition de plannings'!AT13</f>
        <v>0</v>
      </c>
      <c r="W13" s="14">
        <f t="shared" si="17"/>
        <v>0</v>
      </c>
      <c r="X13" s="86">
        <f>E13+E14+H13+H14+K13+K14+N13+N14+Q13+Q14+T13+T14+W13+W14</f>
        <v>0</v>
      </c>
    </row>
    <row r="14" spans="1:24" ht="18.75" customHeight="1" thickBot="1">
      <c r="A14" s="85"/>
      <c r="B14" s="85"/>
      <c r="C14" s="15">
        <f>'Edition de plannings'!C14</f>
        <v>0</v>
      </c>
      <c r="D14" s="16">
        <f>'Edition de plannings'!D14</f>
        <v>0</v>
      </c>
      <c r="E14" s="17">
        <f t="shared" si="19"/>
        <v>0</v>
      </c>
      <c r="F14" s="15">
        <f>'Edition de plannings'!J14</f>
        <v>0</v>
      </c>
      <c r="G14" s="16">
        <f>'Edition de plannings'!K14</f>
        <v>0</v>
      </c>
      <c r="H14" s="17">
        <f t="shared" si="12"/>
        <v>0</v>
      </c>
      <c r="I14" s="15">
        <f>'Edition de plannings'!Q14</f>
        <v>0</v>
      </c>
      <c r="J14" s="16">
        <f>'Edition de plannings'!R14</f>
        <v>0</v>
      </c>
      <c r="K14" s="17">
        <f t="shared" si="13"/>
        <v>0</v>
      </c>
      <c r="L14" s="15">
        <f>'Edition de plannings'!X14</f>
        <v>0</v>
      </c>
      <c r="M14" s="16">
        <f>'Edition de plannings'!Y14</f>
        <v>0</v>
      </c>
      <c r="N14" s="17">
        <f t="shared" si="14"/>
        <v>0</v>
      </c>
      <c r="O14" s="15">
        <f>'Edition de plannings'!AE14</f>
        <v>0</v>
      </c>
      <c r="P14" s="16">
        <f>'Edition de plannings'!AF14</f>
        <v>0</v>
      </c>
      <c r="Q14" s="17">
        <f t="shared" si="20"/>
        <v>0</v>
      </c>
      <c r="R14" s="15">
        <f>'Edition de plannings'!AL14</f>
        <v>0</v>
      </c>
      <c r="S14" s="16">
        <f>'Edition de plannings'!AM14</f>
        <v>0</v>
      </c>
      <c r="T14" s="17">
        <f t="shared" si="16"/>
        <v>0</v>
      </c>
      <c r="U14" s="15">
        <f>'Edition de plannings'!AS14</f>
        <v>0</v>
      </c>
      <c r="V14" s="16">
        <f>'Edition de plannings'!AT14</f>
        <v>0</v>
      </c>
      <c r="W14" s="17">
        <f t="shared" si="17"/>
        <v>0</v>
      </c>
      <c r="X14" s="87"/>
    </row>
    <row r="15" spans="1:24" ht="18.75" customHeight="1">
      <c r="A15" s="84" t="str">
        <f>Nom!B10</f>
        <v>AUDREY</v>
      </c>
      <c r="B15" s="84">
        <f>Nom!C10</f>
        <v>0</v>
      </c>
      <c r="C15" s="12">
        <f>'Edition de plannings'!C15</f>
        <v>0</v>
      </c>
      <c r="D15" s="13">
        <f>'Edition de plannings'!D15</f>
        <v>0</v>
      </c>
      <c r="E15" s="14">
        <f t="shared" si="19"/>
        <v>0</v>
      </c>
      <c r="F15" s="12">
        <f>'Edition de plannings'!J15</f>
        <v>0</v>
      </c>
      <c r="G15" s="13">
        <f>'Edition de plannings'!K15</f>
        <v>0</v>
      </c>
      <c r="H15" s="14">
        <f t="shared" si="12"/>
        <v>0</v>
      </c>
      <c r="I15" s="12">
        <f>'Edition de plannings'!Q15</f>
        <v>0</v>
      </c>
      <c r="J15" s="13">
        <f>'Edition de plannings'!R15</f>
        <v>0</v>
      </c>
      <c r="K15" s="14">
        <f t="shared" si="13"/>
        <v>0</v>
      </c>
      <c r="L15" s="12">
        <f>'Edition de plannings'!X15</f>
        <v>0.33333333333333298</v>
      </c>
      <c r="M15" s="13">
        <f>'Edition de plannings'!Y15</f>
        <v>0.64583333333332904</v>
      </c>
      <c r="N15" s="14">
        <f t="shared" si="14"/>
        <v>0.31249999999999606</v>
      </c>
      <c r="O15" s="12">
        <f>'Edition de plannings'!AE15</f>
        <v>0</v>
      </c>
      <c r="P15" s="13">
        <f>'Edition de plannings'!AF15</f>
        <v>0</v>
      </c>
      <c r="Q15" s="14">
        <f t="shared" si="20"/>
        <v>0</v>
      </c>
      <c r="R15" s="12">
        <f>'Edition de plannings'!AL15</f>
        <v>0.47916666666666502</v>
      </c>
      <c r="S15" s="13">
        <f>'Edition de plannings'!AM15</f>
        <v>0.64583333333332904</v>
      </c>
      <c r="T15" s="14">
        <f t="shared" si="16"/>
        <v>0.16666666666666402</v>
      </c>
      <c r="U15" s="12">
        <f>'Edition de plannings'!AS15</f>
        <v>0.45833333333333198</v>
      </c>
      <c r="V15" s="13">
        <f>'Edition de plannings'!AT15</f>
        <v>0.64583333333332904</v>
      </c>
      <c r="W15" s="14">
        <f t="shared" si="17"/>
        <v>0.18749999999999706</v>
      </c>
      <c r="X15" s="95">
        <f>E15+E16+H15+H16+K15+K16+N15+N16+Q15+Q16+T15+T16+W15+W16</f>
        <v>1.4583333333333111</v>
      </c>
    </row>
    <row r="16" spans="1:24" ht="18.75" customHeight="1" thickBot="1">
      <c r="A16" s="85"/>
      <c r="B16" s="85"/>
      <c r="C16" s="15">
        <f>'Edition de plannings'!C16</f>
        <v>0</v>
      </c>
      <c r="D16" s="16">
        <f>'Edition de plannings'!D16</f>
        <v>0</v>
      </c>
      <c r="E16" s="17">
        <f t="shared" si="19"/>
        <v>0</v>
      </c>
      <c r="F16" s="15">
        <f>'Edition de plannings'!J16</f>
        <v>0.749999999999995</v>
      </c>
      <c r="G16" s="16">
        <f>'Edition de plannings'!K16</f>
        <v>0.97916666666665797</v>
      </c>
      <c r="H16" s="17">
        <f t="shared" si="12"/>
        <v>0.22916666666666297</v>
      </c>
      <c r="I16" s="15">
        <f>'Edition de plannings'!Q16</f>
        <v>0</v>
      </c>
      <c r="J16" s="16">
        <f>'Edition de plannings'!R16</f>
        <v>0</v>
      </c>
      <c r="K16" s="17">
        <f t="shared" si="13"/>
        <v>0</v>
      </c>
      <c r="L16" s="15">
        <f>'Edition de plannings'!X16</f>
        <v>0</v>
      </c>
      <c r="M16" s="16">
        <f>'Edition de plannings'!Y16</f>
        <v>0</v>
      </c>
      <c r="N16" s="17">
        <f t="shared" si="14"/>
        <v>0</v>
      </c>
      <c r="O16" s="15">
        <f>'Edition de plannings'!AE16</f>
        <v>0.77083333333332804</v>
      </c>
      <c r="P16" s="16">
        <f>'Edition de plannings'!AF16</f>
        <v>0.93749999999999201</v>
      </c>
      <c r="Q16" s="17">
        <f t="shared" si="20"/>
        <v>0.16666666666666397</v>
      </c>
      <c r="R16" s="15">
        <f>'Edition de plannings'!AL16</f>
        <v>0.77083333333332804</v>
      </c>
      <c r="S16" s="16">
        <f>'Edition de plannings'!AM16</f>
        <v>0.93749999999999201</v>
      </c>
      <c r="T16" s="17">
        <f t="shared" si="16"/>
        <v>0.16666666666666397</v>
      </c>
      <c r="U16" s="15">
        <f>'Edition de plannings'!AS16</f>
        <v>0.749999999999995</v>
      </c>
      <c r="V16" s="16">
        <f>'Edition de plannings'!AT16</f>
        <v>0.97916666666665797</v>
      </c>
      <c r="W16" s="17">
        <f t="shared" si="17"/>
        <v>0.22916666666666297</v>
      </c>
      <c r="X16" s="96"/>
    </row>
    <row r="17" spans="1:24" ht="18.75" customHeight="1">
      <c r="A17" s="84" t="str">
        <f>Nom!B12</f>
        <v>GILDAS</v>
      </c>
      <c r="B17" s="84">
        <f>Nom!C12</f>
        <v>0</v>
      </c>
      <c r="C17" s="12">
        <f>'Edition de plannings'!C17</f>
        <v>0</v>
      </c>
      <c r="D17" s="13">
        <f>'Edition de plannings'!D17</f>
        <v>0</v>
      </c>
      <c r="E17" s="14">
        <f t="shared" si="19"/>
        <v>0</v>
      </c>
      <c r="F17" s="12">
        <f>'Edition de plannings'!J17</f>
        <v>0</v>
      </c>
      <c r="G17" s="13">
        <f>'Edition de plannings'!K17</f>
        <v>0</v>
      </c>
      <c r="H17" s="14">
        <f t="shared" si="12"/>
        <v>0</v>
      </c>
      <c r="I17" s="12">
        <f>'Edition de plannings'!Q17</f>
        <v>0</v>
      </c>
      <c r="J17" s="13">
        <f>'Edition de plannings'!R17</f>
        <v>0</v>
      </c>
      <c r="K17" s="14">
        <f t="shared" si="13"/>
        <v>0</v>
      </c>
      <c r="L17" s="12">
        <f>'Edition de plannings'!X17</f>
        <v>0</v>
      </c>
      <c r="M17" s="13">
        <f>'Edition de plannings'!Y17</f>
        <v>0</v>
      </c>
      <c r="N17" s="14">
        <f t="shared" si="14"/>
        <v>0</v>
      </c>
      <c r="O17" s="12">
        <f>'Edition de plannings'!AE17</f>
        <v>0.33333333333333298</v>
      </c>
      <c r="P17" s="13">
        <f>'Edition de plannings'!AF17</f>
        <v>0.64583333333332904</v>
      </c>
      <c r="Q17" s="14">
        <f t="shared" si="20"/>
        <v>0.31249999999999606</v>
      </c>
      <c r="R17" s="12">
        <f>'Edition de plannings'!AL17</f>
        <v>0.437499999999999</v>
      </c>
      <c r="S17" s="13">
        <f>'Edition de plannings'!AM17</f>
        <v>0.64583333333332904</v>
      </c>
      <c r="T17" s="14">
        <f t="shared" si="16"/>
        <v>0.20833333333333004</v>
      </c>
      <c r="U17" s="12">
        <f>'Edition de plannings'!AS17</f>
        <v>0.25</v>
      </c>
      <c r="V17" s="13">
        <f>'Edition de plannings'!AT17</f>
        <v>0.41666666666666602</v>
      </c>
      <c r="W17" s="14">
        <f t="shared" si="17"/>
        <v>0.16666666666666602</v>
      </c>
      <c r="X17" s="95">
        <f>E17+E18+H17+H18+K17+K18+N17+N18+Q17+Q18+T17+T18+W17+W18</f>
        <v>1.1041666666666519</v>
      </c>
    </row>
    <row r="18" spans="1:24" ht="18.75" customHeight="1" thickBot="1">
      <c r="A18" s="85"/>
      <c r="B18" s="85"/>
      <c r="C18" s="15">
        <f>'Edition de plannings'!C18</f>
        <v>0</v>
      </c>
      <c r="D18" s="16">
        <f>'Edition de plannings'!D18</f>
        <v>0</v>
      </c>
      <c r="E18" s="17">
        <f t="shared" si="19"/>
        <v>0</v>
      </c>
      <c r="F18" s="15">
        <f>'Edition de plannings'!J18</f>
        <v>0.77083333333332804</v>
      </c>
      <c r="G18" s="16">
        <f>'Edition de plannings'!K18</f>
        <v>0.97916666666665797</v>
      </c>
      <c r="H18" s="17">
        <f t="shared" si="12"/>
        <v>0.20833333333332993</v>
      </c>
      <c r="I18" s="15">
        <f>'Edition de plannings'!Q18</f>
        <v>0</v>
      </c>
      <c r="J18" s="16">
        <f>'Edition de plannings'!R18</f>
        <v>0</v>
      </c>
      <c r="K18" s="17">
        <f t="shared" si="13"/>
        <v>0</v>
      </c>
      <c r="L18" s="15">
        <f>'Edition de plannings'!X18</f>
        <v>0</v>
      </c>
      <c r="M18" s="16">
        <f>'Edition de plannings'!Y18</f>
        <v>0</v>
      </c>
      <c r="N18" s="17">
        <f t="shared" si="14"/>
        <v>0</v>
      </c>
      <c r="O18" s="15">
        <f>'Edition de plannings'!AE18</f>
        <v>0</v>
      </c>
      <c r="P18" s="16">
        <f>'Edition de plannings'!AF18</f>
        <v>0</v>
      </c>
      <c r="Q18" s="17">
        <f t="shared" si="20"/>
        <v>0</v>
      </c>
      <c r="R18" s="15">
        <f>'Edition de plannings'!AL18</f>
        <v>0.77083333333332804</v>
      </c>
      <c r="S18" s="16">
        <f>'Edition de plannings'!AM18</f>
        <v>0.97916666666665797</v>
      </c>
      <c r="T18" s="17">
        <f t="shared" si="16"/>
        <v>0.20833333333332993</v>
      </c>
      <c r="U18" s="15">
        <f>'Edition de plannings'!AS18</f>
        <v>0</v>
      </c>
      <c r="V18" s="16">
        <f>'Edition de plannings'!AT18</f>
        <v>0</v>
      </c>
      <c r="W18" s="17">
        <f t="shared" si="17"/>
        <v>0</v>
      </c>
      <c r="X18" s="96"/>
    </row>
    <row r="19" spans="1:24" ht="18.75" customHeight="1">
      <c r="A19" s="84" t="str">
        <f>Nom!B14</f>
        <v>ROXANNE</v>
      </c>
      <c r="B19" s="84">
        <f>Nom!C14</f>
        <v>0</v>
      </c>
      <c r="C19" s="12">
        <f>'Edition de plannings'!C19</f>
        <v>0</v>
      </c>
      <c r="D19" s="13">
        <f>'Edition de plannings'!D19</f>
        <v>0</v>
      </c>
      <c r="E19" s="14">
        <f t="shared" si="19"/>
        <v>0</v>
      </c>
      <c r="F19" s="12">
        <f>'Edition de plannings'!J19</f>
        <v>0</v>
      </c>
      <c r="G19" s="13">
        <f>'Edition de plannings'!K19</f>
        <v>0</v>
      </c>
      <c r="H19" s="14">
        <f t="shared" si="12"/>
        <v>0</v>
      </c>
      <c r="I19" s="12">
        <f>'Edition de plannings'!Q19</f>
        <v>0</v>
      </c>
      <c r="J19" s="13">
        <f>'Edition de plannings'!R19</f>
        <v>0</v>
      </c>
      <c r="K19" s="14">
        <f t="shared" si="13"/>
        <v>0</v>
      </c>
      <c r="L19" s="12">
        <f>'Edition de plannings'!X19</f>
        <v>0</v>
      </c>
      <c r="M19" s="13">
        <f>'Edition de plannings'!Y19</f>
        <v>0</v>
      </c>
      <c r="N19" s="14">
        <f t="shared" si="14"/>
        <v>0</v>
      </c>
      <c r="O19" s="12">
        <f>'Edition de plannings'!AE19</f>
        <v>0</v>
      </c>
      <c r="P19" s="13">
        <f>'Edition de plannings'!AF19</f>
        <v>0</v>
      </c>
      <c r="Q19" s="14">
        <f t="shared" si="20"/>
        <v>0</v>
      </c>
      <c r="R19" s="12">
        <f>'Edition de plannings'!AL19</f>
        <v>0</v>
      </c>
      <c r="S19" s="13">
        <f>'Edition de plannings'!AM19</f>
        <v>0</v>
      </c>
      <c r="T19" s="14">
        <f t="shared" si="16"/>
        <v>0</v>
      </c>
      <c r="U19" s="12">
        <f>'Edition de plannings'!AS19</f>
        <v>0</v>
      </c>
      <c r="V19" s="13">
        <f>'Edition de plannings'!AT19</f>
        <v>0</v>
      </c>
      <c r="W19" s="14">
        <f t="shared" si="17"/>
        <v>0</v>
      </c>
      <c r="X19" s="95">
        <f>E19+E20+H19+H20+K19+K20+N19+N20+Q19+Q20+T19+T20+W19+W20</f>
        <v>0</v>
      </c>
    </row>
    <row r="20" spans="1:24" ht="18.75" customHeight="1" thickBot="1">
      <c r="A20" s="85"/>
      <c r="B20" s="85"/>
      <c r="C20" s="15">
        <f>'Edition de plannings'!C20</f>
        <v>0</v>
      </c>
      <c r="D20" s="16">
        <f>'Edition de plannings'!D20</f>
        <v>0</v>
      </c>
      <c r="E20" s="17">
        <f t="shared" si="19"/>
        <v>0</v>
      </c>
      <c r="F20" s="15">
        <f>'Edition de plannings'!J20</f>
        <v>0</v>
      </c>
      <c r="G20" s="16">
        <f>'Edition de plannings'!K20</f>
        <v>0</v>
      </c>
      <c r="H20" s="17">
        <f t="shared" si="12"/>
        <v>0</v>
      </c>
      <c r="I20" s="15">
        <f>'Edition de plannings'!Q20</f>
        <v>0</v>
      </c>
      <c r="J20" s="16">
        <f>'Edition de plannings'!R20</f>
        <v>0</v>
      </c>
      <c r="K20" s="17">
        <f t="shared" si="13"/>
        <v>0</v>
      </c>
      <c r="L20" s="15">
        <f>'Edition de plannings'!X20</f>
        <v>0</v>
      </c>
      <c r="M20" s="16">
        <f>'Edition de plannings'!Y20</f>
        <v>0</v>
      </c>
      <c r="N20" s="17">
        <f t="shared" si="14"/>
        <v>0</v>
      </c>
      <c r="O20" s="15">
        <f>'Edition de plannings'!AE20</f>
        <v>0</v>
      </c>
      <c r="P20" s="16">
        <f>'Edition de plannings'!AF20</f>
        <v>0</v>
      </c>
      <c r="Q20" s="17">
        <f t="shared" si="20"/>
        <v>0</v>
      </c>
      <c r="R20" s="15">
        <f>'Edition de plannings'!AL20</f>
        <v>0</v>
      </c>
      <c r="S20" s="16">
        <f>'Edition de plannings'!AM20</f>
        <v>0</v>
      </c>
      <c r="T20" s="17">
        <f t="shared" si="16"/>
        <v>0</v>
      </c>
      <c r="U20" s="15">
        <f>'Edition de plannings'!AS20</f>
        <v>0</v>
      </c>
      <c r="V20" s="16">
        <f>'Edition de plannings'!AT20</f>
        <v>0</v>
      </c>
      <c r="W20" s="17">
        <f t="shared" si="17"/>
        <v>0</v>
      </c>
      <c r="X20" s="96"/>
    </row>
    <row r="21" spans="1:24" ht="18.75" customHeight="1">
      <c r="A21" s="84">
        <f>Nom!B16</f>
        <v>0</v>
      </c>
      <c r="B21" s="84">
        <f>Nom!C16</f>
        <v>0</v>
      </c>
      <c r="C21" s="12">
        <f>'Edition de plannings'!C21</f>
        <v>0</v>
      </c>
      <c r="D21" s="13">
        <f>'Edition de plannings'!D21</f>
        <v>0</v>
      </c>
      <c r="E21" s="14">
        <f t="shared" ref="E21:E22" si="21">D21-C21</f>
        <v>0</v>
      </c>
      <c r="F21" s="12">
        <f>'Edition de plannings'!J21</f>
        <v>0</v>
      </c>
      <c r="G21" s="13">
        <f>'Edition de plannings'!K21</f>
        <v>0</v>
      </c>
      <c r="H21" s="14">
        <f t="shared" ref="H21:H22" si="22">G21-F21</f>
        <v>0</v>
      </c>
      <c r="I21" s="12">
        <f>'Edition de plannings'!Q21</f>
        <v>0.45833333333333198</v>
      </c>
      <c r="J21" s="13">
        <f>'Edition de plannings'!R21</f>
        <v>0.64583333333332904</v>
      </c>
      <c r="K21" s="14">
        <f t="shared" ref="K21:K22" si="23">J21-I21</f>
        <v>0.18749999999999706</v>
      </c>
      <c r="L21" s="12">
        <f>'Edition de plannings'!X21</f>
        <v>0</v>
      </c>
      <c r="M21" s="13">
        <f>'Edition de plannings'!Y21</f>
        <v>0</v>
      </c>
      <c r="N21" s="14">
        <f t="shared" ref="N21:N22" si="24">M21-L21</f>
        <v>0</v>
      </c>
      <c r="O21" s="12">
        <f>'Edition de plannings'!AE21</f>
        <v>0.33333333333333298</v>
      </c>
      <c r="P21" s="13">
        <f>'Edition de plannings'!AF21</f>
        <v>0.64583333333332904</v>
      </c>
      <c r="Q21" s="14">
        <f t="shared" ref="Q21:Q22" si="25">P21-O21</f>
        <v>0.31249999999999606</v>
      </c>
      <c r="R21" s="12">
        <f>'Edition de plannings'!AL21</f>
        <v>0.375</v>
      </c>
      <c r="S21" s="13">
        <f>'Edition de plannings'!AM21</f>
        <v>0.624999999999996</v>
      </c>
      <c r="T21" s="14">
        <f t="shared" ref="T21:T22" si="26">S21-R21</f>
        <v>0.249999999999996</v>
      </c>
      <c r="U21" s="12">
        <f>'Edition de plannings'!AS21</f>
        <v>0</v>
      </c>
      <c r="V21" s="13">
        <f>'Edition de plannings'!AT21</f>
        <v>0</v>
      </c>
      <c r="W21" s="14">
        <f t="shared" ref="W21:W22" si="27">V21-U21</f>
        <v>0</v>
      </c>
      <c r="X21" s="95">
        <f>E21+E22+H21+H22+K21+K22+N21+N22+Q21+Q22+T21+T22+W21+W22</f>
        <v>0.91666666666665308</v>
      </c>
    </row>
    <row r="22" spans="1:24" ht="18.75" customHeight="1" thickBot="1">
      <c r="A22" s="85"/>
      <c r="B22" s="85"/>
      <c r="C22" s="15">
        <f>'Edition de plannings'!C22</f>
        <v>0</v>
      </c>
      <c r="D22" s="16">
        <f>'Edition de plannings'!D22</f>
        <v>0</v>
      </c>
      <c r="E22" s="17">
        <f t="shared" si="21"/>
        <v>0</v>
      </c>
      <c r="F22" s="15">
        <f>'Edition de plannings'!J22</f>
        <v>0</v>
      </c>
      <c r="G22" s="16">
        <f>'Edition de plannings'!K22</f>
        <v>0</v>
      </c>
      <c r="H22" s="17">
        <f t="shared" si="22"/>
        <v>0</v>
      </c>
      <c r="I22" s="15">
        <f>'Edition de plannings'!Q22</f>
        <v>0</v>
      </c>
      <c r="J22" s="16">
        <f>'Edition de plannings'!R22</f>
        <v>0</v>
      </c>
      <c r="K22" s="17">
        <f t="shared" si="23"/>
        <v>0</v>
      </c>
      <c r="L22" s="15">
        <f>'Edition de plannings'!X22</f>
        <v>0</v>
      </c>
      <c r="M22" s="16">
        <f>'Edition de plannings'!Y22</f>
        <v>0</v>
      </c>
      <c r="N22" s="17">
        <f t="shared" si="24"/>
        <v>0</v>
      </c>
      <c r="O22" s="15">
        <f>'Edition de plannings'!AE22</f>
        <v>0</v>
      </c>
      <c r="P22" s="16">
        <f>'Edition de plannings'!AF22</f>
        <v>0</v>
      </c>
      <c r="Q22" s="17">
        <f t="shared" si="25"/>
        <v>0</v>
      </c>
      <c r="R22" s="15">
        <f>'Edition de plannings'!AL22</f>
        <v>0.749999999999995</v>
      </c>
      <c r="S22" s="16">
        <f>'Edition de plannings'!AM22</f>
        <v>0.91666666666665897</v>
      </c>
      <c r="T22" s="17">
        <f t="shared" si="26"/>
        <v>0.16666666666666397</v>
      </c>
      <c r="U22" s="15">
        <f>'Edition de plannings'!AS22</f>
        <v>0</v>
      </c>
      <c r="V22" s="16">
        <f>'Edition de plannings'!AT22</f>
        <v>0</v>
      </c>
      <c r="W22" s="17">
        <f t="shared" si="27"/>
        <v>0</v>
      </c>
      <c r="X22" s="96"/>
    </row>
    <row r="23" spans="1:24" ht="18.75" customHeight="1">
      <c r="A23" s="84">
        <f>Nom!B18</f>
        <v>0</v>
      </c>
      <c r="B23" s="84">
        <f>Nom!C18</f>
        <v>0</v>
      </c>
      <c r="C23" s="12">
        <f>'Edition de plannings'!C23</f>
        <v>0.33333333333333298</v>
      </c>
      <c r="D23" s="13">
        <f>'Edition de plannings'!D23</f>
        <v>0.624999999999996</v>
      </c>
      <c r="E23" s="14">
        <f t="shared" ref="E23:E24" si="28">D23-C23</f>
        <v>0.29166666666666302</v>
      </c>
      <c r="F23" s="12">
        <f>'Edition de plannings'!J23</f>
        <v>0.499999999999998</v>
      </c>
      <c r="G23" s="13">
        <f>'Edition de plannings'!K23</f>
        <v>0.624999999999996</v>
      </c>
      <c r="H23" s="14">
        <f t="shared" ref="H23:H24" si="29">G23-F23</f>
        <v>0.124999999999998</v>
      </c>
      <c r="I23" s="12">
        <f>'Edition de plannings'!Q23</f>
        <v>0</v>
      </c>
      <c r="J23" s="13">
        <f>'Edition de plannings'!R23</f>
        <v>0</v>
      </c>
      <c r="K23" s="14">
        <f t="shared" ref="K23:K24" si="30">J23-I23</f>
        <v>0</v>
      </c>
      <c r="L23" s="12">
        <f>'Edition de plannings'!X23</f>
        <v>0</v>
      </c>
      <c r="M23" s="13">
        <f>'Edition de plannings'!Y23</f>
        <v>0</v>
      </c>
      <c r="N23" s="14">
        <f t="shared" ref="N23:N24" si="31">M23-L23</f>
        <v>0</v>
      </c>
      <c r="O23" s="12">
        <f>'Edition de plannings'!AE23</f>
        <v>0</v>
      </c>
      <c r="P23" s="13">
        <f>'Edition de plannings'!AF23</f>
        <v>0</v>
      </c>
      <c r="Q23" s="14">
        <f t="shared" ref="Q23:Q24" si="32">P23-O23</f>
        <v>0</v>
      </c>
      <c r="R23" s="12">
        <f>'Edition de plannings'!AL23</f>
        <v>0</v>
      </c>
      <c r="S23" s="13">
        <f>'Edition de plannings'!AM23</f>
        <v>0</v>
      </c>
      <c r="T23" s="14">
        <f t="shared" ref="T23:T24" si="33">S23-R23</f>
        <v>0</v>
      </c>
      <c r="U23" s="12">
        <f>'Edition de plannings'!AS23</f>
        <v>0</v>
      </c>
      <c r="V23" s="13">
        <f>'Edition de plannings'!AT23</f>
        <v>0</v>
      </c>
      <c r="W23" s="14">
        <f t="shared" ref="W23:W24" si="34">V23-U23</f>
        <v>0</v>
      </c>
      <c r="X23" s="95">
        <f>E23+E24+H23+H24+K23+K24+N23+N24+Q23+Q24+T23+T24+W23+W24</f>
        <v>0.54166666666668006</v>
      </c>
    </row>
    <row r="24" spans="1:24" ht="18.75" customHeight="1" thickBot="1">
      <c r="A24" s="85"/>
      <c r="B24" s="85"/>
      <c r="C24" s="15">
        <f>'Edition de plannings'!C24</f>
        <v>0</v>
      </c>
      <c r="D24" s="16">
        <f>'Edition de plannings'!D24</f>
        <v>0</v>
      </c>
      <c r="E24" s="17">
        <f t="shared" si="28"/>
        <v>0</v>
      </c>
      <c r="F24" s="15">
        <f>'Edition de plannings'!J24</f>
        <v>0</v>
      </c>
      <c r="G24" s="16">
        <f>'Edition de plannings'!K24</f>
        <v>0</v>
      </c>
      <c r="H24" s="17">
        <f t="shared" si="29"/>
        <v>0</v>
      </c>
      <c r="I24" s="15">
        <f>'Edition de plannings'!Q24</f>
        <v>0</v>
      </c>
      <c r="J24" s="16">
        <f>'Edition de plannings'!R24</f>
        <v>0</v>
      </c>
      <c r="K24" s="17">
        <f t="shared" si="30"/>
        <v>0</v>
      </c>
      <c r="L24" s="15">
        <f>'Edition de plannings'!X24</f>
        <v>0.79166666666666097</v>
      </c>
      <c r="M24" s="16">
        <f>'Edition de plannings'!Y24</f>
        <v>0.91666666666667995</v>
      </c>
      <c r="N24" s="17">
        <f t="shared" si="31"/>
        <v>0.12500000000001898</v>
      </c>
      <c r="O24" s="15">
        <f>'Edition de plannings'!AE24</f>
        <v>0</v>
      </c>
      <c r="P24" s="16">
        <f>'Edition de plannings'!AF24</f>
        <v>0</v>
      </c>
      <c r="Q24" s="17">
        <f t="shared" si="32"/>
        <v>0</v>
      </c>
      <c r="R24" s="15">
        <f>'Edition de plannings'!AL24</f>
        <v>0</v>
      </c>
      <c r="S24" s="16">
        <f>'Edition de plannings'!AM24</f>
        <v>0</v>
      </c>
      <c r="T24" s="17">
        <f t="shared" si="33"/>
        <v>0</v>
      </c>
      <c r="U24" s="15">
        <f>'Edition de plannings'!AS24</f>
        <v>0</v>
      </c>
      <c r="V24" s="16">
        <f>'Edition de plannings'!AT24</f>
        <v>0</v>
      </c>
      <c r="W24" s="17">
        <f t="shared" si="34"/>
        <v>0</v>
      </c>
      <c r="X24" s="96"/>
    </row>
    <row r="25" spans="1:24" ht="18.75" customHeight="1">
      <c r="A25" s="84">
        <f>Nom!B20</f>
        <v>0</v>
      </c>
      <c r="B25" s="84">
        <f>Nom!C20</f>
        <v>0</v>
      </c>
      <c r="C25" s="12">
        <f>'Edition de plannings'!C25</f>
        <v>0.33333333333333298</v>
      </c>
      <c r="D25" s="13">
        <f>'Edition de plannings'!D25</f>
        <v>0.624999999999996</v>
      </c>
      <c r="E25" s="14">
        <f t="shared" ref="E25:E36" si="35">D25-C25</f>
        <v>0.29166666666666302</v>
      </c>
      <c r="F25" s="12">
        <f>'Edition de plannings'!J25</f>
        <v>0.499999999999998</v>
      </c>
      <c r="G25" s="13">
        <f>'Edition de plannings'!K25</f>
        <v>0.624999999999996</v>
      </c>
      <c r="H25" s="14">
        <f t="shared" ref="H25:H36" si="36">G25-F25</f>
        <v>0.124999999999998</v>
      </c>
      <c r="I25" s="12">
        <f>'Edition de plannings'!Q25</f>
        <v>0</v>
      </c>
      <c r="J25" s="13">
        <f>'Edition de plannings'!R25</f>
        <v>0</v>
      </c>
      <c r="K25" s="14">
        <f t="shared" ref="K25:K36" si="37">J25-I25</f>
        <v>0</v>
      </c>
      <c r="L25" s="12">
        <f>'Edition de plannings'!X25</f>
        <v>0</v>
      </c>
      <c r="M25" s="13">
        <f>'Edition de plannings'!Y25</f>
        <v>0</v>
      </c>
      <c r="N25" s="14">
        <f t="shared" ref="N25:N36" si="38">M25-L25</f>
        <v>0</v>
      </c>
      <c r="O25" s="12">
        <f>'Edition de plannings'!AE25</f>
        <v>0</v>
      </c>
      <c r="P25" s="13">
        <f>'Edition de plannings'!AF25</f>
        <v>0</v>
      </c>
      <c r="Q25" s="14">
        <f t="shared" ref="Q25:Q36" si="39">P25-O25</f>
        <v>0</v>
      </c>
      <c r="R25" s="12">
        <f>'Edition de plannings'!AL25</f>
        <v>0</v>
      </c>
      <c r="S25" s="13">
        <f>'Edition de plannings'!AM25</f>
        <v>0</v>
      </c>
      <c r="T25" s="14">
        <f t="shared" ref="T25:T36" si="40">S25-R25</f>
        <v>0</v>
      </c>
      <c r="U25" s="12">
        <f>'Edition de plannings'!AS25</f>
        <v>0</v>
      </c>
      <c r="V25" s="13">
        <f>'Edition de plannings'!AT25</f>
        <v>0</v>
      </c>
      <c r="W25" s="14">
        <f t="shared" ref="W25:W36" si="41">V25-U25</f>
        <v>0</v>
      </c>
      <c r="X25" s="95">
        <f t="shared" ref="X25" si="42">E25+E26+H25+H26+K25+K26+N25+N26+Q25+Q26+T25+T26+W25+W26</f>
        <v>0.41666666666666102</v>
      </c>
    </row>
    <row r="26" spans="1:24" ht="18.75" customHeight="1" thickBot="1">
      <c r="A26" s="85"/>
      <c r="B26" s="85"/>
      <c r="C26" s="15">
        <f>'Edition de plannings'!C26</f>
        <v>0</v>
      </c>
      <c r="D26" s="16">
        <f>'Edition de plannings'!D26</f>
        <v>0</v>
      </c>
      <c r="E26" s="17">
        <f t="shared" si="35"/>
        <v>0</v>
      </c>
      <c r="F26" s="15">
        <f>'Edition de plannings'!J26</f>
        <v>0</v>
      </c>
      <c r="G26" s="16">
        <f>'Edition de plannings'!K26</f>
        <v>0</v>
      </c>
      <c r="H26" s="17">
        <f t="shared" si="36"/>
        <v>0</v>
      </c>
      <c r="I26" s="15">
        <f>'Edition de plannings'!Q26</f>
        <v>0</v>
      </c>
      <c r="J26" s="16">
        <f>'Edition de plannings'!R26</f>
        <v>0</v>
      </c>
      <c r="K26" s="17">
        <f t="shared" si="37"/>
        <v>0</v>
      </c>
      <c r="L26" s="15">
        <f>'Edition de plannings'!X26</f>
        <v>0</v>
      </c>
      <c r="M26" s="16">
        <f>'Edition de plannings'!Y26</f>
        <v>0</v>
      </c>
      <c r="N26" s="17">
        <f t="shared" si="38"/>
        <v>0</v>
      </c>
      <c r="O26" s="15">
        <f>'Edition de plannings'!AE26</f>
        <v>0</v>
      </c>
      <c r="P26" s="16">
        <f>'Edition de plannings'!AF26</f>
        <v>0</v>
      </c>
      <c r="Q26" s="17">
        <f t="shared" si="39"/>
        <v>0</v>
      </c>
      <c r="R26" s="15">
        <f>'Edition de plannings'!AL26</f>
        <v>0</v>
      </c>
      <c r="S26" s="16">
        <f>'Edition de plannings'!AM26</f>
        <v>0</v>
      </c>
      <c r="T26" s="17">
        <f t="shared" si="40"/>
        <v>0</v>
      </c>
      <c r="U26" s="15">
        <f>'Edition de plannings'!AS26</f>
        <v>0</v>
      </c>
      <c r="V26" s="16">
        <f>'Edition de plannings'!AT26</f>
        <v>0</v>
      </c>
      <c r="W26" s="17">
        <f t="shared" si="41"/>
        <v>0</v>
      </c>
      <c r="X26" s="96"/>
    </row>
    <row r="27" spans="1:24" ht="18.75" customHeight="1">
      <c r="A27" s="84">
        <f>Nom!B22</f>
        <v>0</v>
      </c>
      <c r="B27" s="84">
        <f>Nom!C22</f>
        <v>0</v>
      </c>
      <c r="C27" s="12">
        <f>'Edition de plannings'!C27</f>
        <v>0</v>
      </c>
      <c r="D27" s="13">
        <f>'Edition de plannings'!D27</f>
        <v>0</v>
      </c>
      <c r="E27" s="14">
        <f t="shared" si="35"/>
        <v>0</v>
      </c>
      <c r="F27" s="12">
        <f>'Edition de plannings'!J27</f>
        <v>0</v>
      </c>
      <c r="G27" s="13">
        <f>'Edition de plannings'!K27</f>
        <v>0</v>
      </c>
      <c r="H27" s="14">
        <f t="shared" si="36"/>
        <v>0</v>
      </c>
      <c r="I27" s="12">
        <f>'Edition de plannings'!Q27</f>
        <v>0</v>
      </c>
      <c r="J27" s="13">
        <f>'Edition de plannings'!R27</f>
        <v>0</v>
      </c>
      <c r="K27" s="14">
        <f t="shared" si="37"/>
        <v>0</v>
      </c>
      <c r="L27" s="12">
        <f>'Edition de plannings'!X27</f>
        <v>0</v>
      </c>
      <c r="M27" s="13">
        <f>'Edition de plannings'!Y27</f>
        <v>0</v>
      </c>
      <c r="N27" s="14">
        <f t="shared" si="38"/>
        <v>0</v>
      </c>
      <c r="O27" s="12">
        <f>'Edition de plannings'!AE27</f>
        <v>0</v>
      </c>
      <c r="P27" s="13">
        <f>'Edition de plannings'!AF27</f>
        <v>0</v>
      </c>
      <c r="Q27" s="14">
        <f t="shared" si="39"/>
        <v>0</v>
      </c>
      <c r="R27" s="12">
        <f>'Edition de plannings'!AL27</f>
        <v>0</v>
      </c>
      <c r="S27" s="13">
        <f>'Edition de plannings'!AM27</f>
        <v>0</v>
      </c>
      <c r="T27" s="14">
        <f t="shared" si="40"/>
        <v>0</v>
      </c>
      <c r="U27" s="12">
        <f>'Edition de plannings'!AS27</f>
        <v>0</v>
      </c>
      <c r="V27" s="13">
        <f>'Edition de plannings'!AT27</f>
        <v>0</v>
      </c>
      <c r="W27" s="14">
        <f t="shared" si="41"/>
        <v>0</v>
      </c>
      <c r="X27" s="95">
        <f t="shared" ref="X27" si="43">E27+E28+H27+H28+K27+K28+N27+N28+Q27+Q28+T27+T28+W27+W28</f>
        <v>0</v>
      </c>
    </row>
    <row r="28" spans="1:24" ht="18.75" customHeight="1" thickBot="1">
      <c r="A28" s="85"/>
      <c r="B28" s="85"/>
      <c r="C28" s="15">
        <f>'Edition de plannings'!C28</f>
        <v>0</v>
      </c>
      <c r="D28" s="16">
        <f>'Edition de plannings'!D28</f>
        <v>0</v>
      </c>
      <c r="E28" s="17">
        <f t="shared" si="35"/>
        <v>0</v>
      </c>
      <c r="F28" s="15">
        <f>'Edition de plannings'!J28</f>
        <v>0</v>
      </c>
      <c r="G28" s="16">
        <f>'Edition de plannings'!K28</f>
        <v>0</v>
      </c>
      <c r="H28" s="17">
        <f t="shared" si="36"/>
        <v>0</v>
      </c>
      <c r="I28" s="15">
        <f>'Edition de plannings'!Q28</f>
        <v>0</v>
      </c>
      <c r="J28" s="16">
        <f>'Edition de plannings'!R28</f>
        <v>0</v>
      </c>
      <c r="K28" s="17">
        <f t="shared" si="37"/>
        <v>0</v>
      </c>
      <c r="L28" s="15">
        <f>'Edition de plannings'!X28</f>
        <v>0</v>
      </c>
      <c r="M28" s="16">
        <f>'Edition de plannings'!Y28</f>
        <v>0</v>
      </c>
      <c r="N28" s="17">
        <f t="shared" si="38"/>
        <v>0</v>
      </c>
      <c r="O28" s="15">
        <f>'Edition de plannings'!AE28</f>
        <v>0</v>
      </c>
      <c r="P28" s="16">
        <f>'Edition de plannings'!AF28</f>
        <v>0</v>
      </c>
      <c r="Q28" s="17">
        <f t="shared" si="39"/>
        <v>0</v>
      </c>
      <c r="R28" s="15">
        <f>'Edition de plannings'!AL28</f>
        <v>0</v>
      </c>
      <c r="S28" s="16">
        <f>'Edition de plannings'!AM28</f>
        <v>0</v>
      </c>
      <c r="T28" s="17">
        <f t="shared" si="40"/>
        <v>0</v>
      </c>
      <c r="U28" s="15">
        <f>'Edition de plannings'!AS28</f>
        <v>0</v>
      </c>
      <c r="V28" s="16">
        <f>'Edition de plannings'!AT28</f>
        <v>0</v>
      </c>
      <c r="W28" s="17">
        <f t="shared" si="41"/>
        <v>0</v>
      </c>
      <c r="X28" s="96"/>
    </row>
    <row r="29" spans="1:24" ht="18.75" customHeight="1">
      <c r="A29" s="84">
        <f>Nom!B24</f>
        <v>0</v>
      </c>
      <c r="B29" s="84">
        <f>Nom!C24</f>
        <v>0</v>
      </c>
      <c r="C29" s="12">
        <f>'Edition de plannings'!C29</f>
        <v>0</v>
      </c>
      <c r="D29" s="13">
        <f>'Edition de plannings'!D29</f>
        <v>0</v>
      </c>
      <c r="E29" s="14">
        <f t="shared" si="35"/>
        <v>0</v>
      </c>
      <c r="F29" s="12">
        <f>'Edition de plannings'!J29</f>
        <v>0</v>
      </c>
      <c r="G29" s="13">
        <f>'Edition de plannings'!K29</f>
        <v>0</v>
      </c>
      <c r="H29" s="14">
        <f t="shared" si="36"/>
        <v>0</v>
      </c>
      <c r="I29" s="12">
        <f>'Edition de plannings'!Q29</f>
        <v>0</v>
      </c>
      <c r="J29" s="13">
        <f>'Edition de plannings'!R29</f>
        <v>0</v>
      </c>
      <c r="K29" s="14">
        <f t="shared" si="37"/>
        <v>0</v>
      </c>
      <c r="L29" s="12">
        <f>'Edition de plannings'!X29</f>
        <v>0</v>
      </c>
      <c r="M29" s="13">
        <f>'Edition de plannings'!Y29</f>
        <v>0</v>
      </c>
      <c r="N29" s="14">
        <f t="shared" si="38"/>
        <v>0</v>
      </c>
      <c r="O29" s="12">
        <f>'Edition de plannings'!AE29</f>
        <v>0</v>
      </c>
      <c r="P29" s="13">
        <f>'Edition de plannings'!AF29</f>
        <v>0</v>
      </c>
      <c r="Q29" s="14">
        <f t="shared" si="39"/>
        <v>0</v>
      </c>
      <c r="R29" s="12">
        <f>'Edition de plannings'!AL29</f>
        <v>0</v>
      </c>
      <c r="S29" s="13">
        <f>'Edition de plannings'!AM29</f>
        <v>0</v>
      </c>
      <c r="T29" s="14">
        <f t="shared" si="40"/>
        <v>0</v>
      </c>
      <c r="U29" s="12">
        <f>'Edition de plannings'!AS29</f>
        <v>0</v>
      </c>
      <c r="V29" s="13">
        <f>'Edition de plannings'!AT29</f>
        <v>0</v>
      </c>
      <c r="W29" s="14">
        <f t="shared" si="41"/>
        <v>0</v>
      </c>
      <c r="X29" s="95">
        <f t="shared" ref="X29" si="44">E29+E30+H29+H30+K29+K30+N29+N30+Q29+Q30+T29+T30+W29+W30</f>
        <v>0</v>
      </c>
    </row>
    <row r="30" spans="1:24" ht="18.75" customHeight="1" thickBot="1">
      <c r="A30" s="85"/>
      <c r="B30" s="85"/>
      <c r="C30" s="15">
        <f>'Edition de plannings'!C30</f>
        <v>0</v>
      </c>
      <c r="D30" s="16">
        <f>'Edition de plannings'!D30</f>
        <v>0</v>
      </c>
      <c r="E30" s="17">
        <f t="shared" si="35"/>
        <v>0</v>
      </c>
      <c r="F30" s="15">
        <f>'Edition de plannings'!J30</f>
        <v>0</v>
      </c>
      <c r="G30" s="16">
        <f>'Edition de plannings'!K30</f>
        <v>0</v>
      </c>
      <c r="H30" s="17">
        <f t="shared" si="36"/>
        <v>0</v>
      </c>
      <c r="I30" s="15">
        <f>'Edition de plannings'!Q30</f>
        <v>0</v>
      </c>
      <c r="J30" s="16">
        <f>'Edition de plannings'!R30</f>
        <v>0</v>
      </c>
      <c r="K30" s="17">
        <f t="shared" si="37"/>
        <v>0</v>
      </c>
      <c r="L30" s="15">
        <f>'Edition de plannings'!X30</f>
        <v>0</v>
      </c>
      <c r="M30" s="16">
        <f>'Edition de plannings'!Y30</f>
        <v>0</v>
      </c>
      <c r="N30" s="17">
        <f t="shared" si="38"/>
        <v>0</v>
      </c>
      <c r="O30" s="15">
        <f>'Edition de plannings'!AE30</f>
        <v>0</v>
      </c>
      <c r="P30" s="16">
        <f>'Edition de plannings'!AF30</f>
        <v>0</v>
      </c>
      <c r="Q30" s="17">
        <f t="shared" si="39"/>
        <v>0</v>
      </c>
      <c r="R30" s="15">
        <f>'Edition de plannings'!AL30</f>
        <v>0</v>
      </c>
      <c r="S30" s="16">
        <f>'Edition de plannings'!AM30</f>
        <v>0</v>
      </c>
      <c r="T30" s="17">
        <f t="shared" si="40"/>
        <v>0</v>
      </c>
      <c r="U30" s="15">
        <f>'Edition de plannings'!AS30</f>
        <v>0</v>
      </c>
      <c r="V30" s="16">
        <f>'Edition de plannings'!AT30</f>
        <v>0</v>
      </c>
      <c r="W30" s="17">
        <f t="shared" si="41"/>
        <v>0</v>
      </c>
      <c r="X30" s="96"/>
    </row>
    <row r="31" spans="1:24" ht="18.75" customHeight="1">
      <c r="A31" s="84">
        <f>Nom!B26</f>
        <v>0</v>
      </c>
      <c r="B31" s="84">
        <f>Nom!C26</f>
        <v>0</v>
      </c>
      <c r="C31" s="12">
        <f>'Edition de plannings'!C31</f>
        <v>0</v>
      </c>
      <c r="D31" s="13">
        <f>'Edition de plannings'!D31</f>
        <v>0</v>
      </c>
      <c r="E31" s="14">
        <f t="shared" si="35"/>
        <v>0</v>
      </c>
      <c r="F31" s="12">
        <f>'Edition de plannings'!J31</f>
        <v>0</v>
      </c>
      <c r="G31" s="13">
        <f>'Edition de plannings'!K31</f>
        <v>0</v>
      </c>
      <c r="H31" s="14">
        <f t="shared" si="36"/>
        <v>0</v>
      </c>
      <c r="I31" s="12">
        <f>'Edition de plannings'!Q31</f>
        <v>0</v>
      </c>
      <c r="J31" s="13">
        <f>'Edition de plannings'!R31</f>
        <v>0</v>
      </c>
      <c r="K31" s="14">
        <f t="shared" si="37"/>
        <v>0</v>
      </c>
      <c r="L31" s="12">
        <f>'Edition de plannings'!X31</f>
        <v>0</v>
      </c>
      <c r="M31" s="13">
        <f>'Edition de plannings'!Y31</f>
        <v>0</v>
      </c>
      <c r="N31" s="14">
        <f t="shared" si="38"/>
        <v>0</v>
      </c>
      <c r="O31" s="12">
        <f>'Edition de plannings'!AE31</f>
        <v>0</v>
      </c>
      <c r="P31" s="13">
        <f>'Edition de plannings'!AF31</f>
        <v>0</v>
      </c>
      <c r="Q31" s="14">
        <f t="shared" si="39"/>
        <v>0</v>
      </c>
      <c r="R31" s="12">
        <f>'Edition de plannings'!AL31</f>
        <v>0</v>
      </c>
      <c r="S31" s="13">
        <f>'Edition de plannings'!AM31</f>
        <v>0</v>
      </c>
      <c r="T31" s="14">
        <f t="shared" si="40"/>
        <v>0</v>
      </c>
      <c r="U31" s="12">
        <f>'Edition de plannings'!AS31</f>
        <v>0</v>
      </c>
      <c r="V31" s="13">
        <f>'Edition de plannings'!AT31</f>
        <v>0</v>
      </c>
      <c r="W31" s="14">
        <f t="shared" si="41"/>
        <v>0</v>
      </c>
      <c r="X31" s="95">
        <f t="shared" ref="X31" si="45">E31+E32+H31+H32+K31+K32+N31+N32+Q31+Q32+T31+T32+W31+W32</f>
        <v>0</v>
      </c>
    </row>
    <row r="32" spans="1:24" ht="18.75" customHeight="1" thickBot="1">
      <c r="A32" s="85"/>
      <c r="B32" s="85"/>
      <c r="C32" s="15">
        <f>'Edition de plannings'!C32</f>
        <v>0</v>
      </c>
      <c r="D32" s="16">
        <f>'Edition de plannings'!D32</f>
        <v>0</v>
      </c>
      <c r="E32" s="17">
        <f t="shared" si="35"/>
        <v>0</v>
      </c>
      <c r="F32" s="15">
        <f>'Edition de plannings'!J32</f>
        <v>0</v>
      </c>
      <c r="G32" s="16">
        <f>'Edition de plannings'!K32</f>
        <v>0</v>
      </c>
      <c r="H32" s="17">
        <f t="shared" si="36"/>
        <v>0</v>
      </c>
      <c r="I32" s="15">
        <f>'Edition de plannings'!Q32</f>
        <v>0</v>
      </c>
      <c r="J32" s="16">
        <f>'Edition de plannings'!R32</f>
        <v>0</v>
      </c>
      <c r="K32" s="17">
        <f t="shared" si="37"/>
        <v>0</v>
      </c>
      <c r="L32" s="15">
        <f>'Edition de plannings'!X32</f>
        <v>0</v>
      </c>
      <c r="M32" s="16">
        <f>'Edition de plannings'!Y32</f>
        <v>0</v>
      </c>
      <c r="N32" s="17">
        <f t="shared" si="38"/>
        <v>0</v>
      </c>
      <c r="O32" s="15">
        <f>'Edition de plannings'!AE32</f>
        <v>0</v>
      </c>
      <c r="P32" s="16">
        <f>'Edition de plannings'!AF32</f>
        <v>0</v>
      </c>
      <c r="Q32" s="17">
        <f t="shared" si="39"/>
        <v>0</v>
      </c>
      <c r="R32" s="15">
        <f>'Edition de plannings'!AL32</f>
        <v>0</v>
      </c>
      <c r="S32" s="16">
        <f>'Edition de plannings'!AM32</f>
        <v>0</v>
      </c>
      <c r="T32" s="17">
        <f t="shared" si="40"/>
        <v>0</v>
      </c>
      <c r="U32" s="15">
        <f>'Edition de plannings'!AS32</f>
        <v>0</v>
      </c>
      <c r="V32" s="16">
        <f>'Edition de plannings'!AT32</f>
        <v>0</v>
      </c>
      <c r="W32" s="17">
        <f t="shared" si="41"/>
        <v>0</v>
      </c>
      <c r="X32" s="96"/>
    </row>
    <row r="33" spans="1:24" ht="18.75" customHeight="1">
      <c r="A33" s="84">
        <f>Nom!B28</f>
        <v>0</v>
      </c>
      <c r="B33" s="84">
        <f>Nom!C28</f>
        <v>0</v>
      </c>
      <c r="C33" s="12">
        <f>'Edition de plannings'!C33</f>
        <v>0</v>
      </c>
      <c r="D33" s="13">
        <f>'Edition de plannings'!D33</f>
        <v>0</v>
      </c>
      <c r="E33" s="14">
        <f t="shared" si="35"/>
        <v>0</v>
      </c>
      <c r="F33" s="12">
        <f>'Edition de plannings'!J33</f>
        <v>0</v>
      </c>
      <c r="G33" s="13">
        <f>'Edition de plannings'!K33</f>
        <v>0</v>
      </c>
      <c r="H33" s="14">
        <f t="shared" si="36"/>
        <v>0</v>
      </c>
      <c r="I33" s="12">
        <f>'Edition de plannings'!Q33</f>
        <v>0</v>
      </c>
      <c r="J33" s="13">
        <f>'Edition de plannings'!R33</f>
        <v>0</v>
      </c>
      <c r="K33" s="14">
        <f t="shared" si="37"/>
        <v>0</v>
      </c>
      <c r="L33" s="12">
        <f>'Edition de plannings'!X33</f>
        <v>0</v>
      </c>
      <c r="M33" s="13">
        <f>'Edition de plannings'!Y33</f>
        <v>0</v>
      </c>
      <c r="N33" s="14">
        <f t="shared" si="38"/>
        <v>0</v>
      </c>
      <c r="O33" s="12">
        <f>'Edition de plannings'!AE33</f>
        <v>0</v>
      </c>
      <c r="P33" s="13">
        <f>'Edition de plannings'!AF33</f>
        <v>0</v>
      </c>
      <c r="Q33" s="14">
        <f t="shared" si="39"/>
        <v>0</v>
      </c>
      <c r="R33" s="12">
        <f>'Edition de plannings'!AL33</f>
        <v>0</v>
      </c>
      <c r="S33" s="13">
        <f>'Edition de plannings'!AM33</f>
        <v>0</v>
      </c>
      <c r="T33" s="14">
        <f t="shared" si="40"/>
        <v>0</v>
      </c>
      <c r="U33" s="12">
        <f>'Edition de plannings'!AS33</f>
        <v>0</v>
      </c>
      <c r="V33" s="13">
        <f>'Edition de plannings'!AT33</f>
        <v>0</v>
      </c>
      <c r="W33" s="14">
        <f t="shared" si="41"/>
        <v>0</v>
      </c>
      <c r="X33" s="95">
        <f>E33+E34+H33+H34+K33+K34+N33+N34+Q33+Q34+T33+T34+W33+W34</f>
        <v>0</v>
      </c>
    </row>
    <row r="34" spans="1:24" ht="18.75" customHeight="1" thickBot="1">
      <c r="A34" s="85"/>
      <c r="B34" s="85"/>
      <c r="C34" s="15">
        <f>'Edition de plannings'!C34</f>
        <v>0</v>
      </c>
      <c r="D34" s="16">
        <f>'Edition de plannings'!D34</f>
        <v>0</v>
      </c>
      <c r="E34" s="17">
        <f t="shared" si="35"/>
        <v>0</v>
      </c>
      <c r="F34" s="15">
        <f>'Edition de plannings'!J34</f>
        <v>0</v>
      </c>
      <c r="G34" s="16">
        <f>'Edition de plannings'!K34</f>
        <v>0</v>
      </c>
      <c r="H34" s="17">
        <f t="shared" si="36"/>
        <v>0</v>
      </c>
      <c r="I34" s="15">
        <f>'Edition de plannings'!Q34</f>
        <v>0</v>
      </c>
      <c r="J34" s="16">
        <f>'Edition de plannings'!R34</f>
        <v>0</v>
      </c>
      <c r="K34" s="17">
        <f t="shared" si="37"/>
        <v>0</v>
      </c>
      <c r="L34" s="15">
        <f>'Edition de plannings'!X34</f>
        <v>0</v>
      </c>
      <c r="M34" s="16">
        <f>'Edition de plannings'!Y34</f>
        <v>0</v>
      </c>
      <c r="N34" s="17">
        <f t="shared" si="38"/>
        <v>0</v>
      </c>
      <c r="O34" s="15">
        <f>'Edition de plannings'!AE34</f>
        <v>0</v>
      </c>
      <c r="P34" s="16">
        <f>'Edition de plannings'!AF34</f>
        <v>0</v>
      </c>
      <c r="Q34" s="17">
        <f t="shared" si="39"/>
        <v>0</v>
      </c>
      <c r="R34" s="15">
        <f>'Edition de plannings'!AL34</f>
        <v>0</v>
      </c>
      <c r="S34" s="16">
        <f>'Edition de plannings'!AM34</f>
        <v>0</v>
      </c>
      <c r="T34" s="17">
        <f t="shared" si="40"/>
        <v>0</v>
      </c>
      <c r="U34" s="15">
        <f>'Edition de plannings'!AS34</f>
        <v>0</v>
      </c>
      <c r="V34" s="16">
        <f>'Edition de plannings'!AT34</f>
        <v>0</v>
      </c>
      <c r="W34" s="17">
        <f t="shared" si="41"/>
        <v>0</v>
      </c>
      <c r="X34" s="96"/>
    </row>
    <row r="35" spans="1:24" ht="18.75" customHeight="1">
      <c r="A35" s="84">
        <f>Nom!B30</f>
        <v>0</v>
      </c>
      <c r="B35" s="84">
        <f>Nom!C30</f>
        <v>0</v>
      </c>
      <c r="C35" s="12">
        <f>'Edition de plannings'!C35</f>
        <v>0</v>
      </c>
      <c r="D35" s="13">
        <f>'Edition de plannings'!D35</f>
        <v>0</v>
      </c>
      <c r="E35" s="14">
        <f t="shared" si="35"/>
        <v>0</v>
      </c>
      <c r="F35" s="12">
        <f>'Edition de plannings'!J35</f>
        <v>0</v>
      </c>
      <c r="G35" s="13">
        <f>'Edition de plannings'!K35</f>
        <v>0</v>
      </c>
      <c r="H35" s="14">
        <f t="shared" si="36"/>
        <v>0</v>
      </c>
      <c r="I35" s="12">
        <f>'Edition de plannings'!Q35</f>
        <v>0</v>
      </c>
      <c r="J35" s="13">
        <f>'Edition de plannings'!R35</f>
        <v>0</v>
      </c>
      <c r="K35" s="14">
        <f t="shared" si="37"/>
        <v>0</v>
      </c>
      <c r="L35" s="12">
        <f>'Edition de plannings'!X35</f>
        <v>0</v>
      </c>
      <c r="M35" s="13">
        <f>'Edition de plannings'!Y35</f>
        <v>0</v>
      </c>
      <c r="N35" s="14">
        <f t="shared" si="38"/>
        <v>0</v>
      </c>
      <c r="O35" s="12">
        <f>'Edition de plannings'!AE35</f>
        <v>0</v>
      </c>
      <c r="P35" s="13">
        <f>'Edition de plannings'!AF35</f>
        <v>0</v>
      </c>
      <c r="Q35" s="14">
        <f t="shared" si="39"/>
        <v>0</v>
      </c>
      <c r="R35" s="12">
        <f>'Edition de plannings'!AL35</f>
        <v>0</v>
      </c>
      <c r="S35" s="13">
        <f>'Edition de plannings'!AM35</f>
        <v>0</v>
      </c>
      <c r="T35" s="14">
        <f t="shared" si="40"/>
        <v>0</v>
      </c>
      <c r="U35" s="12">
        <f>'Edition de plannings'!AS35</f>
        <v>0</v>
      </c>
      <c r="V35" s="13">
        <f>'Edition de plannings'!AT35</f>
        <v>0</v>
      </c>
      <c r="W35" s="14">
        <f t="shared" si="41"/>
        <v>0</v>
      </c>
      <c r="X35" s="95">
        <f>E35+E36+H35+H36+K35+K36+N35+N36+Q35+Q36+T35+T36+W35+W36</f>
        <v>0</v>
      </c>
    </row>
    <row r="36" spans="1:24" ht="18.75" customHeight="1" thickBot="1">
      <c r="A36" s="85"/>
      <c r="B36" s="85"/>
      <c r="C36" s="15">
        <f>'Edition de plannings'!C36</f>
        <v>0</v>
      </c>
      <c r="D36" s="16">
        <f>'Edition de plannings'!D36</f>
        <v>0</v>
      </c>
      <c r="E36" s="17">
        <f t="shared" si="35"/>
        <v>0</v>
      </c>
      <c r="F36" s="15">
        <f>'Edition de plannings'!J36</f>
        <v>0</v>
      </c>
      <c r="G36" s="16">
        <f>'Edition de plannings'!K36</f>
        <v>0</v>
      </c>
      <c r="H36" s="17">
        <f t="shared" si="36"/>
        <v>0</v>
      </c>
      <c r="I36" s="15">
        <f>'Edition de plannings'!Q36</f>
        <v>0</v>
      </c>
      <c r="J36" s="16">
        <f>'Edition de plannings'!R36</f>
        <v>0</v>
      </c>
      <c r="K36" s="17">
        <f t="shared" si="37"/>
        <v>0</v>
      </c>
      <c r="L36" s="15">
        <f>'Edition de plannings'!X36</f>
        <v>0</v>
      </c>
      <c r="M36" s="16">
        <f>'Edition de plannings'!Y36</f>
        <v>0</v>
      </c>
      <c r="N36" s="17">
        <f t="shared" si="38"/>
        <v>0</v>
      </c>
      <c r="O36" s="15">
        <f>'Edition de plannings'!AE36</f>
        <v>0</v>
      </c>
      <c r="P36" s="16">
        <f>'Edition de plannings'!AF36</f>
        <v>0</v>
      </c>
      <c r="Q36" s="17">
        <f t="shared" si="39"/>
        <v>0</v>
      </c>
      <c r="R36" s="15">
        <f>'Edition de plannings'!AL36</f>
        <v>0</v>
      </c>
      <c r="S36" s="16">
        <f>'Edition de plannings'!AM36</f>
        <v>0</v>
      </c>
      <c r="T36" s="17">
        <f t="shared" si="40"/>
        <v>0</v>
      </c>
      <c r="U36" s="15">
        <f>'Edition de plannings'!AS36</f>
        <v>0</v>
      </c>
      <c r="V36" s="16">
        <f>'Edition de plannings'!AT36</f>
        <v>0</v>
      </c>
      <c r="W36" s="17">
        <f t="shared" si="41"/>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8.9583333333332185</v>
      </c>
    </row>
  </sheetData>
  <sheetProtection selectLockedCells="1"/>
  <mergeCells count="80">
    <mergeCell ref="A35:A36"/>
    <mergeCell ref="B25:B26"/>
    <mergeCell ref="B27:B28"/>
    <mergeCell ref="A15:A16"/>
    <mergeCell ref="B15:B16"/>
    <mergeCell ref="A29:A30"/>
    <mergeCell ref="A31:A32"/>
    <mergeCell ref="A33:A34"/>
    <mergeCell ref="X15:X16"/>
    <mergeCell ref="A25:A26"/>
    <mergeCell ref="A27:A28"/>
    <mergeCell ref="U37:W37"/>
    <mergeCell ref="A17:A18"/>
    <mergeCell ref="B17:B18"/>
    <mergeCell ref="X17:X18"/>
    <mergeCell ref="A19:A20"/>
    <mergeCell ref="B19:B20"/>
    <mergeCell ref="X19:X20"/>
    <mergeCell ref="A21:A22"/>
    <mergeCell ref="B21:B22"/>
    <mergeCell ref="X21:X22"/>
    <mergeCell ref="A23:A24"/>
    <mergeCell ref="B23:B24"/>
    <mergeCell ref="X23:X24"/>
    <mergeCell ref="A11:A12"/>
    <mergeCell ref="B11:B12"/>
    <mergeCell ref="X11:X12"/>
    <mergeCell ref="A13:A14"/>
    <mergeCell ref="B13:B14"/>
    <mergeCell ref="X13:X14"/>
    <mergeCell ref="O5:P5"/>
    <mergeCell ref="Q5:Q6"/>
    <mergeCell ref="R5:S5"/>
    <mergeCell ref="T5:T6"/>
    <mergeCell ref="C6:D6"/>
    <mergeCell ref="F6:G6"/>
    <mergeCell ref="I6:J6"/>
    <mergeCell ref="L6:M6"/>
    <mergeCell ref="O6:P6"/>
    <mergeCell ref="A7:A8"/>
    <mergeCell ref="B7:B8"/>
    <mergeCell ref="X7:X8"/>
    <mergeCell ref="A9:A10"/>
    <mergeCell ref="B9:B10"/>
    <mergeCell ref="X9:X10"/>
    <mergeCell ref="K5:K6"/>
    <mergeCell ref="L5:M5"/>
    <mergeCell ref="N5:N6"/>
    <mergeCell ref="C5:D5"/>
    <mergeCell ref="E5:E6"/>
    <mergeCell ref="F5:G5"/>
    <mergeCell ref="H5:H6"/>
    <mergeCell ref="I5:J5"/>
    <mergeCell ref="B1:X1"/>
    <mergeCell ref="C2:D2"/>
    <mergeCell ref="F2:G2"/>
    <mergeCell ref="H2:X2"/>
    <mergeCell ref="B3:X3"/>
    <mergeCell ref="C4:E4"/>
    <mergeCell ref="F4:H4"/>
    <mergeCell ref="I4:K4"/>
    <mergeCell ref="L4:N4"/>
    <mergeCell ref="O4:Q4"/>
    <mergeCell ref="X4:X6"/>
    <mergeCell ref="U5:V5"/>
    <mergeCell ref="W5:W6"/>
    <mergeCell ref="U6:V6"/>
    <mergeCell ref="R4:T4"/>
    <mergeCell ref="U4:W4"/>
    <mergeCell ref="R6:S6"/>
    <mergeCell ref="X35:X36"/>
    <mergeCell ref="B29:B30"/>
    <mergeCell ref="B31:B32"/>
    <mergeCell ref="B33:B34"/>
    <mergeCell ref="B35:B36"/>
    <mergeCell ref="X25:X26"/>
    <mergeCell ref="X27:X28"/>
    <mergeCell ref="X29:X30"/>
    <mergeCell ref="X31:X32"/>
    <mergeCell ref="X33:X34"/>
  </mergeCells>
  <conditionalFormatting sqref="Q7:Q36 W7:W36 T7:T36 N7:N36 K7:K36 E7:E36 H7:H36">
    <cfRule type="cellIs" dxfId="12" priority="1" operator="equal">
      <formula>0</formula>
    </cfRule>
  </conditionalFormatting>
  <conditionalFormatting sqref="C7:W36">
    <cfRule type="cellIs" dxfId="11" priority="24"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déroulante'!$D$2:$D$27</xm:f>
          </x14:formula1>
          <xm:sqref>S10 M10 S12 J10 J12 J14 S14 S16 D10 D12 D14 D16 D18 G10 G12 G14 G16 G18 G20 G22 J16 D20 J18 J20 J22 J24 J8 M12 M14 M16 M18 M20 M22 M24 P10 J26 P12 P14 P16 P18 P20 J28 G24 J30 M8 P22 J32 D22 P24 J34 D24 G8 S18 J36 P8 S20 S22 S24 S8 S26 S28 S30 M26 P26 P28 P30 P32 P34 P36 M28 M30 M32 M34 M36 D8 D26 D28 D30 D32 D34 D36 G26 G28 G30 G32 G34 G36 S32 S34 S36 V10 V12 V14 V16 V18 V20 V22 V24 V8 V26 V28 V30 V32 V34 V36</xm:sqref>
        </x14:dataValidation>
        <x14:dataValidation type="list" allowBlank="1" showInputMessage="1" showErrorMessage="1">
          <x14:formula1>
            <xm:f>'Liste déroulante'!$B$2:$B$14</xm:f>
          </x14:formula1>
          <xm:sqref>S9 S11 S13 S15 S17 S19 S21 S23 P9 J9 M9 J11 M11 M13 M15 M17 S7 J13 D9 D11 D13 D15 D17 G9 G11 G13 G15 G17 G19 G21 D19 J15 J17 J19 J21 J23 J7 M19 P11 M21 M23 M7 M25 M27 J25 P13 P15 P17 P19 P21 P23 M29 D21 G23 J27 M31 P7 M33 D23 G7 J29 M35 P25 S25 S27 S29 S31 S33 S35 P27 P29 P31 P33 P35 D7 D25 D27 D29 D31 D33 D35 G25 G27 G29 G31 G33 G35 J31 J33 J35 V9 V11 V13 V15 V17 V19 V21 V23 V7 V25 V27 V29 V31 V33 V35</xm:sqref>
        </x14:dataValidation>
        <x14:dataValidation type="list" allowBlank="1" showInputMessage="1" showErrorMessage="1">
          <x14:formula1>
            <xm:f>'Liste déroulante'!$A$2:$A$22</xm:f>
          </x14:formula1>
          <xm:sqref>I9 L9 L11 L13 L15 L17 L19 R35 I11 C9 C11 C13 C15 C17 F9 F11 F13 F15 F17 F19 F21 C19 I13 I15 I17 I19 I21 I23 L21 O9 L23 L7 L25 L27 L29 I7 O11 O13 O15 O17 O19 O21 L31 C21 F23 I25 L33 O23 O7 C23 F7 I27 L35 O25 O27 O29 O31 O33 O35 C7 C25 C27 C29 C31 C33 C35 F25 F27 F29 F31 F33 F35 I29 I31 I33 I35 R9 R11 R13 R15 R17 R19 R21 R23 R7 R25 R27 R29 R31 R33 U9 U11 U13 U15 U17 U19 U21 U23 U7 U25 U27 U29 U31 U33 U35</xm:sqref>
        </x14:dataValidation>
        <x14:dataValidation type="list" allowBlank="1" showInputMessage="1" showErrorMessage="1">
          <x14:formula1>
            <xm:f>'Liste déroulante'!$C$2:$C$13</xm:f>
          </x14:formula1>
          <xm:sqref>F10 L10 I10 I12 I14 I16 F12 R36 C10 C12 C14 C16 C18 F14 F16 F18 F20 F22 F24 F8 I18 C20 I20 I22 I24 I8 I26 L12 L14 L16 L18 L20 L22 L24 O10 I28 O12 O14 O16 O18 O20 I30 F26 I32 L8 O22 I34 C22 O24 L26 C24 F28 I36 L28 O8 O26 O28 O30 O32 O34 L30 L32 L34 L36 O36 C8 C26 C28 C30 C32 C34 C36 F30 F32 F34 F36 R10 R12 R14 R16 R18 R20 R22 R24 R8 R26 R28 R30 R32 R34 U10 U12 U14 U16 U18 U20 U22 U24 U8 U26 U28 U30 U32 U34 U36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Z28"/>
  <sheetViews>
    <sheetView zoomScale="70" zoomScaleNormal="70" zoomScaleSheetLayoutView="70" workbookViewId="0">
      <selection activeCell="U40" sqref="U39:U40"/>
    </sheetView>
  </sheetViews>
  <sheetFormatPr baseColWidth="10" defaultRowHeight="15"/>
  <cols>
    <col min="1" max="1" width="12.7109375" style="7" customWidth="1"/>
    <col min="2" max="2" width="18.42578125" style="7" customWidth="1"/>
    <col min="3" max="23" width="9.140625" style="7" customWidth="1"/>
    <col min="24" max="24" width="12.85546875" style="7" customWidth="1"/>
    <col min="25" max="16384" width="11.42578125" style="7"/>
  </cols>
  <sheetData>
    <row r="1" spans="1:26" s="4" customFormat="1" ht="26.25" customHeight="1" thickBot="1">
      <c r="A1" s="3"/>
      <c r="B1" s="56" t="s">
        <v>22</v>
      </c>
      <c r="C1" s="57"/>
      <c r="D1" s="57"/>
      <c r="E1" s="57"/>
      <c r="F1" s="57"/>
      <c r="G1" s="57"/>
      <c r="H1" s="57"/>
      <c r="I1" s="57"/>
      <c r="J1" s="57"/>
      <c r="K1" s="57"/>
      <c r="L1" s="57"/>
      <c r="M1" s="57"/>
      <c r="N1" s="57"/>
      <c r="O1" s="57"/>
      <c r="P1" s="57"/>
      <c r="Q1" s="57"/>
      <c r="R1" s="57"/>
      <c r="S1" s="57"/>
      <c r="T1" s="57"/>
      <c r="U1" s="57"/>
      <c r="V1" s="57"/>
      <c r="W1" s="57"/>
      <c r="X1" s="58"/>
    </row>
    <row r="2" spans="1:26" ht="33.75" customHeight="1" thickBot="1">
      <c r="A2" s="3"/>
      <c r="B2" s="24" t="s">
        <v>25</v>
      </c>
      <c r="C2" s="132" t="s">
        <v>26</v>
      </c>
      <c r="D2" s="133"/>
      <c r="E2" s="133"/>
      <c r="F2" s="133"/>
      <c r="G2" s="133"/>
      <c r="H2" s="133"/>
      <c r="I2" s="133"/>
      <c r="J2" s="133"/>
      <c r="K2" s="133"/>
      <c r="L2" s="133"/>
      <c r="M2" s="133"/>
      <c r="N2" s="133"/>
      <c r="O2" s="133"/>
      <c r="P2" s="133"/>
      <c r="Q2" s="133"/>
      <c r="R2" s="133"/>
      <c r="S2" s="133"/>
      <c r="T2" s="133"/>
      <c r="U2" s="133"/>
      <c r="V2" s="133"/>
      <c r="W2" s="133"/>
      <c r="X2" s="134"/>
      <c r="Z2" s="7" t="s">
        <v>45</v>
      </c>
    </row>
    <row r="3" spans="1:26" s="4" customFormat="1" ht="33" customHeight="1" thickBot="1">
      <c r="A3" s="3"/>
      <c r="B3" s="24" t="s">
        <v>24</v>
      </c>
      <c r="C3" s="138"/>
      <c r="D3" s="139"/>
      <c r="E3" s="139"/>
      <c r="F3" s="139"/>
      <c r="G3" s="139"/>
      <c r="H3" s="139"/>
      <c r="I3" s="139"/>
      <c r="J3" s="139"/>
      <c r="K3" s="139"/>
      <c r="L3" s="140"/>
      <c r="M3" s="138" t="s">
        <v>23</v>
      </c>
      <c r="N3" s="140"/>
      <c r="O3" s="138"/>
      <c r="P3" s="139"/>
      <c r="Q3" s="139"/>
      <c r="R3" s="139"/>
      <c r="S3" s="139"/>
      <c r="T3" s="139"/>
      <c r="U3" s="139"/>
      <c r="V3" s="139"/>
      <c r="W3" s="139"/>
      <c r="X3" s="140"/>
      <c r="Z3" s="41">
        <f ca="1">TODAY()</f>
        <v>42871</v>
      </c>
    </row>
    <row r="4" spans="1:26" s="4" customFormat="1" ht="18.75" customHeight="1" thickBot="1">
      <c r="A4" s="25"/>
      <c r="B4" s="26"/>
      <c r="C4" s="135" t="s">
        <v>27</v>
      </c>
      <c r="D4" s="136"/>
      <c r="E4" s="137"/>
      <c r="F4" s="135" t="s">
        <v>28</v>
      </c>
      <c r="G4" s="136"/>
      <c r="H4" s="137"/>
      <c r="I4" s="135" t="s">
        <v>29</v>
      </c>
      <c r="J4" s="136"/>
      <c r="K4" s="137"/>
      <c r="L4" s="135" t="s">
        <v>30</v>
      </c>
      <c r="M4" s="136"/>
      <c r="N4" s="137"/>
      <c r="O4" s="135" t="s">
        <v>31</v>
      </c>
      <c r="P4" s="136"/>
      <c r="Q4" s="137"/>
      <c r="R4" s="135" t="s">
        <v>32</v>
      </c>
      <c r="S4" s="136"/>
      <c r="T4" s="137"/>
      <c r="U4" s="135" t="s">
        <v>33</v>
      </c>
      <c r="V4" s="136"/>
      <c r="W4" s="137"/>
      <c r="X4" s="76" t="s">
        <v>2</v>
      </c>
    </row>
    <row r="5" spans="1:26" s="4" customFormat="1" ht="18.75" customHeight="1">
      <c r="A5" s="8"/>
      <c r="B5" s="8"/>
      <c r="C5" s="125" t="s">
        <v>3</v>
      </c>
      <c r="D5" s="126"/>
      <c r="E5" s="123" t="s">
        <v>4</v>
      </c>
      <c r="F5" s="125" t="s">
        <v>3</v>
      </c>
      <c r="G5" s="126"/>
      <c r="H5" s="123" t="s">
        <v>5</v>
      </c>
      <c r="I5" s="125" t="s">
        <v>3</v>
      </c>
      <c r="J5" s="126"/>
      <c r="K5" s="123" t="s">
        <v>6</v>
      </c>
      <c r="L5" s="125" t="s">
        <v>3</v>
      </c>
      <c r="M5" s="126"/>
      <c r="N5" s="123" t="s">
        <v>4</v>
      </c>
      <c r="O5" s="125" t="s">
        <v>3</v>
      </c>
      <c r="P5" s="126"/>
      <c r="Q5" s="123" t="s">
        <v>4</v>
      </c>
      <c r="R5" s="125" t="s">
        <v>3</v>
      </c>
      <c r="S5" s="126"/>
      <c r="T5" s="123" t="s">
        <v>4</v>
      </c>
      <c r="U5" s="127" t="s">
        <v>3</v>
      </c>
      <c r="V5" s="126"/>
      <c r="W5" s="123" t="s">
        <v>4</v>
      </c>
      <c r="X5" s="76"/>
    </row>
    <row r="6" spans="1:26" s="4" customFormat="1" ht="18.75" customHeight="1" thickBot="1">
      <c r="A6" s="27"/>
      <c r="B6" s="27"/>
      <c r="C6" s="128" t="s">
        <v>7</v>
      </c>
      <c r="D6" s="129"/>
      <c r="E6" s="124"/>
      <c r="F6" s="128" t="s">
        <v>7</v>
      </c>
      <c r="G6" s="129"/>
      <c r="H6" s="124"/>
      <c r="I6" s="128" t="s">
        <v>7</v>
      </c>
      <c r="J6" s="129"/>
      <c r="K6" s="130"/>
      <c r="L6" s="128" t="s">
        <v>7</v>
      </c>
      <c r="M6" s="129"/>
      <c r="N6" s="124"/>
      <c r="O6" s="128" t="s">
        <v>7</v>
      </c>
      <c r="P6" s="129"/>
      <c r="Q6" s="124"/>
      <c r="R6" s="128" t="s">
        <v>7</v>
      </c>
      <c r="S6" s="129"/>
      <c r="T6" s="124"/>
      <c r="U6" s="131" t="s">
        <v>7</v>
      </c>
      <c r="V6" s="129"/>
      <c r="W6" s="124"/>
      <c r="X6" s="77"/>
    </row>
    <row r="7" spans="1:26" s="4" customFormat="1" ht="21" customHeight="1" thickBot="1">
      <c r="A7" s="106" t="s">
        <v>34</v>
      </c>
      <c r="B7" s="107"/>
      <c r="C7" s="112">
        <f ca="1">IF(('Edition de plannings'!C2:D2)=(EOMONTH($Z$3,-1)+1),'Edition de plannings'!C2:D2,)</f>
        <v>0</v>
      </c>
      <c r="D7" s="121"/>
      <c r="E7" s="122"/>
      <c r="F7" s="112">
        <f ca="1">EOMONTH($Z$3,-1)+1</f>
        <v>42856</v>
      </c>
      <c r="G7" s="121"/>
      <c r="H7" s="122"/>
      <c r="I7" s="112">
        <v>42795</v>
      </c>
      <c r="J7" s="121"/>
      <c r="K7" s="122"/>
      <c r="L7" s="112">
        <v>42796</v>
      </c>
      <c r="M7" s="121"/>
      <c r="N7" s="122"/>
      <c r="O7" s="112">
        <v>42797</v>
      </c>
      <c r="P7" s="121"/>
      <c r="Q7" s="122"/>
      <c r="R7" s="112">
        <v>42798</v>
      </c>
      <c r="S7" s="121"/>
      <c r="T7" s="122"/>
      <c r="U7" s="112">
        <v>42799</v>
      </c>
      <c r="V7" s="121"/>
      <c r="W7" s="122"/>
      <c r="X7" s="28"/>
    </row>
    <row r="8" spans="1:26" ht="21" customHeight="1">
      <c r="A8" s="108"/>
      <c r="B8" s="109"/>
      <c r="C8" s="12"/>
      <c r="D8" s="13"/>
      <c r="E8" s="14"/>
      <c r="F8" s="12"/>
      <c r="G8" s="13"/>
      <c r="H8" s="14"/>
      <c r="I8" s="12"/>
      <c r="J8" s="13"/>
      <c r="K8" s="14">
        <f>J8-I8</f>
        <v>0</v>
      </c>
      <c r="L8" s="12"/>
      <c r="M8" s="13"/>
      <c r="N8" s="14">
        <f t="shared" ref="N8:N9" si="0">M8-L8</f>
        <v>0</v>
      </c>
      <c r="O8" s="12"/>
      <c r="P8" s="13"/>
      <c r="Q8" s="14">
        <f>P8-O8</f>
        <v>0</v>
      </c>
      <c r="R8" s="12"/>
      <c r="S8" s="13"/>
      <c r="T8" s="14">
        <f t="shared" ref="T8:T9" si="1">S8-R8</f>
        <v>0</v>
      </c>
      <c r="U8" s="12"/>
      <c r="V8" s="13"/>
      <c r="W8" s="14">
        <f t="shared" ref="W8:W9" si="2">V8-U8</f>
        <v>0</v>
      </c>
      <c r="X8" s="86">
        <f>E8+E9+H8+H9+K8+K9+N8+N9+Q8+Q9+T8+T9+W8+W9</f>
        <v>0</v>
      </c>
    </row>
    <row r="9" spans="1:26" ht="21" customHeight="1" thickBot="1">
      <c r="A9" s="110"/>
      <c r="B9" s="111"/>
      <c r="C9" s="15"/>
      <c r="D9" s="16"/>
      <c r="E9" s="17"/>
      <c r="F9" s="15"/>
      <c r="G9" s="16"/>
      <c r="H9" s="17"/>
      <c r="I9" s="15"/>
      <c r="J9" s="16"/>
      <c r="K9" s="17">
        <f t="shared" ref="K9" si="3">J9-I9</f>
        <v>0</v>
      </c>
      <c r="L9" s="15"/>
      <c r="M9" s="16"/>
      <c r="N9" s="17">
        <f t="shared" si="0"/>
        <v>0</v>
      </c>
      <c r="O9" s="15"/>
      <c r="P9" s="16"/>
      <c r="Q9" s="17">
        <f t="shared" ref="Q9" si="4">P9-O9</f>
        <v>0</v>
      </c>
      <c r="R9" s="15"/>
      <c r="S9" s="16"/>
      <c r="T9" s="17">
        <f t="shared" si="1"/>
        <v>0</v>
      </c>
      <c r="U9" s="15"/>
      <c r="V9" s="16"/>
      <c r="W9" s="17">
        <f t="shared" si="2"/>
        <v>0</v>
      </c>
      <c r="X9" s="87"/>
    </row>
    <row r="10" spans="1:26" ht="21" customHeight="1" thickBot="1">
      <c r="A10" s="106" t="s">
        <v>35</v>
      </c>
      <c r="B10" s="107"/>
      <c r="C10" s="112">
        <f>U7+1</f>
        <v>42800</v>
      </c>
      <c r="D10" s="113"/>
      <c r="E10" s="114"/>
      <c r="F10" s="112">
        <f>C10+1</f>
        <v>42801</v>
      </c>
      <c r="G10" s="113"/>
      <c r="H10" s="114"/>
      <c r="I10" s="112">
        <f t="shared" ref="I10" si="5">F10+1</f>
        <v>42802</v>
      </c>
      <c r="J10" s="113"/>
      <c r="K10" s="114"/>
      <c r="L10" s="112">
        <f t="shared" ref="L10" si="6">I10+1</f>
        <v>42803</v>
      </c>
      <c r="M10" s="113"/>
      <c r="N10" s="114"/>
      <c r="O10" s="112">
        <f t="shared" ref="O10" si="7">L10+1</f>
        <v>42804</v>
      </c>
      <c r="P10" s="113"/>
      <c r="Q10" s="114"/>
      <c r="R10" s="112">
        <f t="shared" ref="R10" si="8">O10+1</f>
        <v>42805</v>
      </c>
      <c r="S10" s="113"/>
      <c r="T10" s="114"/>
      <c r="U10" s="112">
        <f t="shared" ref="U10" si="9">R10+1</f>
        <v>42806</v>
      </c>
      <c r="V10" s="113"/>
      <c r="W10" s="114"/>
      <c r="X10" s="29"/>
    </row>
    <row r="11" spans="1:26" ht="21" customHeight="1">
      <c r="A11" s="108"/>
      <c r="B11" s="109"/>
      <c r="C11" s="12"/>
      <c r="D11" s="13"/>
      <c r="E11" s="14">
        <f>D11-C11</f>
        <v>0</v>
      </c>
      <c r="F11" s="12"/>
      <c r="G11" s="13"/>
      <c r="H11" s="14">
        <f t="shared" ref="H11:H12" si="10">G11-F11</f>
        <v>0</v>
      </c>
      <c r="I11" s="12"/>
      <c r="J11" s="13"/>
      <c r="K11" s="14">
        <f t="shared" ref="K11:K24" si="11">J11-I11</f>
        <v>0</v>
      </c>
      <c r="L11" s="12"/>
      <c r="M11" s="13"/>
      <c r="N11" s="14">
        <f>M11-L11</f>
        <v>0</v>
      </c>
      <c r="O11" s="12"/>
      <c r="P11" s="13"/>
      <c r="Q11" s="14">
        <f t="shared" ref="Q11:Q12" si="12">P11-O11</f>
        <v>0</v>
      </c>
      <c r="R11" s="12"/>
      <c r="S11" s="13"/>
      <c r="T11" s="14">
        <f t="shared" ref="T11:T24" si="13">S11-R11</f>
        <v>0</v>
      </c>
      <c r="U11" s="12"/>
      <c r="V11" s="13"/>
      <c r="W11" s="14">
        <f t="shared" ref="W11:W24" si="14">V11-U11</f>
        <v>0</v>
      </c>
      <c r="X11" s="104">
        <f>E11+E12+H11+H12+K11+K12+N11+N12+Q11+Q12+T11+T12+W11+W12</f>
        <v>0</v>
      </c>
    </row>
    <row r="12" spans="1:26" ht="21" customHeight="1" thickBot="1">
      <c r="A12" s="110"/>
      <c r="B12" s="111"/>
      <c r="C12" s="15"/>
      <c r="D12" s="16"/>
      <c r="E12" s="17">
        <f t="shared" ref="E12" si="15">D12-C12</f>
        <v>0</v>
      </c>
      <c r="F12" s="15"/>
      <c r="G12" s="16"/>
      <c r="H12" s="17">
        <f t="shared" si="10"/>
        <v>0</v>
      </c>
      <c r="I12" s="15"/>
      <c r="J12" s="16"/>
      <c r="K12" s="17">
        <f t="shared" si="11"/>
        <v>0</v>
      </c>
      <c r="L12" s="15"/>
      <c r="M12" s="16"/>
      <c r="N12" s="17">
        <f t="shared" ref="N12" si="16">M12-L12</f>
        <v>0</v>
      </c>
      <c r="O12" s="15"/>
      <c r="P12" s="16"/>
      <c r="Q12" s="17">
        <f t="shared" si="12"/>
        <v>0</v>
      </c>
      <c r="R12" s="15"/>
      <c r="S12" s="16"/>
      <c r="T12" s="17">
        <f t="shared" si="13"/>
        <v>0</v>
      </c>
      <c r="U12" s="15"/>
      <c r="V12" s="16"/>
      <c r="W12" s="17">
        <f t="shared" si="14"/>
        <v>0</v>
      </c>
      <c r="X12" s="105"/>
    </row>
    <row r="13" spans="1:26" ht="21" customHeight="1" thickBot="1">
      <c r="A13" s="106" t="s">
        <v>36</v>
      </c>
      <c r="B13" s="107"/>
      <c r="C13" s="112">
        <f>U10+1</f>
        <v>42807</v>
      </c>
      <c r="D13" s="113"/>
      <c r="E13" s="114"/>
      <c r="F13" s="112">
        <f>C13+1</f>
        <v>42808</v>
      </c>
      <c r="G13" s="113"/>
      <c r="H13" s="114"/>
      <c r="I13" s="112">
        <f t="shared" ref="I13" si="17">F13+1</f>
        <v>42809</v>
      </c>
      <c r="J13" s="113"/>
      <c r="K13" s="114"/>
      <c r="L13" s="112">
        <f t="shared" ref="L13" si="18">I13+1</f>
        <v>42810</v>
      </c>
      <c r="M13" s="113"/>
      <c r="N13" s="114"/>
      <c r="O13" s="112">
        <f t="shared" ref="O13" si="19">L13+1</f>
        <v>42811</v>
      </c>
      <c r="P13" s="113"/>
      <c r="Q13" s="114"/>
      <c r="R13" s="112">
        <f t="shared" ref="R13" si="20">O13+1</f>
        <v>42812</v>
      </c>
      <c r="S13" s="113"/>
      <c r="T13" s="114"/>
      <c r="U13" s="112">
        <f t="shared" ref="U13" si="21">R13+1</f>
        <v>42813</v>
      </c>
      <c r="V13" s="113"/>
      <c r="W13" s="114"/>
      <c r="X13" s="29"/>
    </row>
    <row r="14" spans="1:26" ht="21" customHeight="1">
      <c r="A14" s="108"/>
      <c r="B14" s="109"/>
      <c r="C14" s="12"/>
      <c r="D14" s="13"/>
      <c r="E14" s="14">
        <f t="shared" ref="E14:E24" si="22">D14-C14</f>
        <v>0</v>
      </c>
      <c r="F14" s="12"/>
      <c r="G14" s="13"/>
      <c r="H14" s="14">
        <f>G14-F14</f>
        <v>0</v>
      </c>
      <c r="I14" s="12"/>
      <c r="J14" s="13"/>
      <c r="K14" s="14">
        <f t="shared" ref="K14:K15" si="23">J14-I14</f>
        <v>0</v>
      </c>
      <c r="L14" s="12"/>
      <c r="M14" s="13"/>
      <c r="N14" s="14">
        <f t="shared" ref="N14:N24" si="24">M14-L14</f>
        <v>0</v>
      </c>
      <c r="O14" s="12"/>
      <c r="P14" s="13"/>
      <c r="Q14" s="14">
        <f>P14-O14</f>
        <v>0</v>
      </c>
      <c r="R14" s="12"/>
      <c r="S14" s="13"/>
      <c r="T14" s="14">
        <f t="shared" ref="T14:T15" si="25">S14-R14</f>
        <v>0</v>
      </c>
      <c r="U14" s="12"/>
      <c r="V14" s="13"/>
      <c r="W14" s="14">
        <f t="shared" si="14"/>
        <v>0</v>
      </c>
      <c r="X14" s="104">
        <f>E14+E15+H14+H15+K14+K15+N14+N15+Q14+Q15+T14+T15+W14+W15</f>
        <v>0</v>
      </c>
    </row>
    <row r="15" spans="1:26" ht="21" customHeight="1" thickBot="1">
      <c r="A15" s="110"/>
      <c r="B15" s="111"/>
      <c r="C15" s="15"/>
      <c r="D15" s="16"/>
      <c r="E15" s="17">
        <f t="shared" si="22"/>
        <v>0</v>
      </c>
      <c r="F15" s="15"/>
      <c r="G15" s="16"/>
      <c r="H15" s="17">
        <f t="shared" ref="H15" si="26">G15-F15</f>
        <v>0</v>
      </c>
      <c r="I15" s="15"/>
      <c r="J15" s="16"/>
      <c r="K15" s="17">
        <f t="shared" si="23"/>
        <v>0</v>
      </c>
      <c r="L15" s="15"/>
      <c r="M15" s="16"/>
      <c r="N15" s="17">
        <f t="shared" si="24"/>
        <v>0</v>
      </c>
      <c r="O15" s="15"/>
      <c r="P15" s="16"/>
      <c r="Q15" s="17">
        <f t="shared" ref="Q15" si="27">P15-O15</f>
        <v>0</v>
      </c>
      <c r="R15" s="15"/>
      <c r="S15" s="16"/>
      <c r="T15" s="17">
        <f t="shared" si="25"/>
        <v>0</v>
      </c>
      <c r="U15" s="15"/>
      <c r="V15" s="16"/>
      <c r="W15" s="17">
        <f t="shared" si="14"/>
        <v>0</v>
      </c>
      <c r="X15" s="105"/>
    </row>
    <row r="16" spans="1:26" ht="21" customHeight="1" thickBot="1">
      <c r="A16" s="106" t="s">
        <v>37</v>
      </c>
      <c r="B16" s="107"/>
      <c r="C16" s="112">
        <f>U13+1</f>
        <v>42814</v>
      </c>
      <c r="D16" s="113"/>
      <c r="E16" s="114"/>
      <c r="F16" s="112">
        <f>C16+1</f>
        <v>42815</v>
      </c>
      <c r="G16" s="113"/>
      <c r="H16" s="114"/>
      <c r="I16" s="112">
        <f t="shared" ref="I16" si="28">F16+1</f>
        <v>42816</v>
      </c>
      <c r="J16" s="113"/>
      <c r="K16" s="114"/>
      <c r="L16" s="112">
        <f t="shared" ref="L16" si="29">I16+1</f>
        <v>42817</v>
      </c>
      <c r="M16" s="113"/>
      <c r="N16" s="114"/>
      <c r="O16" s="112">
        <f t="shared" ref="O16" si="30">L16+1</f>
        <v>42818</v>
      </c>
      <c r="P16" s="113"/>
      <c r="Q16" s="114"/>
      <c r="R16" s="112">
        <f t="shared" ref="R16" si="31">O16+1</f>
        <v>42819</v>
      </c>
      <c r="S16" s="113"/>
      <c r="T16" s="114"/>
      <c r="U16" s="112">
        <f t="shared" ref="U16" si="32">R16+1</f>
        <v>42820</v>
      </c>
      <c r="V16" s="113"/>
      <c r="W16" s="114"/>
      <c r="X16" s="29"/>
    </row>
    <row r="17" spans="1:24" ht="21" customHeight="1">
      <c r="A17" s="108"/>
      <c r="B17" s="109"/>
      <c r="C17" s="12"/>
      <c r="D17" s="13"/>
      <c r="E17" s="14"/>
      <c r="F17" s="12"/>
      <c r="G17" s="13"/>
      <c r="H17" s="14">
        <f>G17-F17</f>
        <v>0</v>
      </c>
      <c r="I17" s="12"/>
      <c r="J17" s="13"/>
      <c r="K17" s="14">
        <f t="shared" ref="K17:K18" si="33">J17-I17</f>
        <v>0</v>
      </c>
      <c r="L17" s="12"/>
      <c r="M17" s="13"/>
      <c r="N17" s="14">
        <f>M17-L17</f>
        <v>0</v>
      </c>
      <c r="O17" s="12"/>
      <c r="P17" s="13"/>
      <c r="Q17" s="14">
        <f t="shared" ref="Q17:Q18" si="34">P17-O17</f>
        <v>0</v>
      </c>
      <c r="R17" s="12"/>
      <c r="S17" s="13"/>
      <c r="T17" s="14"/>
      <c r="U17" s="12"/>
      <c r="V17" s="13"/>
      <c r="W17" s="14"/>
      <c r="X17" s="104">
        <f>E17+E18+H17+H18+K17+K18+N17+N18+Q17+Q18+T17+T18+W17+W18</f>
        <v>0</v>
      </c>
    </row>
    <row r="18" spans="1:24" ht="21" customHeight="1" thickBot="1">
      <c r="A18" s="110"/>
      <c r="B18" s="111"/>
      <c r="C18" s="15"/>
      <c r="D18" s="16"/>
      <c r="E18" s="17"/>
      <c r="F18" s="15"/>
      <c r="G18" s="16"/>
      <c r="H18" s="17">
        <f t="shared" ref="H18" si="35">G18-F18</f>
        <v>0</v>
      </c>
      <c r="I18" s="15"/>
      <c r="J18" s="16"/>
      <c r="K18" s="17">
        <f t="shared" si="33"/>
        <v>0</v>
      </c>
      <c r="L18" s="15"/>
      <c r="M18" s="16"/>
      <c r="N18" s="17">
        <f t="shared" ref="N18" si="36">M18-L18</f>
        <v>0</v>
      </c>
      <c r="O18" s="15"/>
      <c r="P18" s="16"/>
      <c r="Q18" s="17">
        <f t="shared" si="34"/>
        <v>0</v>
      </c>
      <c r="R18" s="15"/>
      <c r="S18" s="16"/>
      <c r="T18" s="17"/>
      <c r="U18" s="15"/>
      <c r="V18" s="16"/>
      <c r="W18" s="17"/>
      <c r="X18" s="105"/>
    </row>
    <row r="19" spans="1:24" ht="21" customHeight="1" thickBot="1">
      <c r="A19" s="106" t="s">
        <v>38</v>
      </c>
      <c r="B19" s="107"/>
      <c r="C19" s="112">
        <f>U16+1</f>
        <v>42821</v>
      </c>
      <c r="D19" s="113"/>
      <c r="E19" s="114"/>
      <c r="F19" s="112">
        <f>C19+1</f>
        <v>42822</v>
      </c>
      <c r="G19" s="113"/>
      <c r="H19" s="114"/>
      <c r="I19" s="112">
        <f t="shared" ref="I19" si="37">F19+1</f>
        <v>42823</v>
      </c>
      <c r="J19" s="113"/>
      <c r="K19" s="114"/>
      <c r="L19" s="112">
        <f t="shared" ref="L19" si="38">I19+1</f>
        <v>42824</v>
      </c>
      <c r="M19" s="113"/>
      <c r="N19" s="114"/>
      <c r="O19" s="112">
        <f t="shared" ref="O19" si="39">L19+1</f>
        <v>42825</v>
      </c>
      <c r="P19" s="113"/>
      <c r="Q19" s="114"/>
      <c r="R19" s="112"/>
      <c r="S19" s="113"/>
      <c r="T19" s="114"/>
      <c r="U19" s="112"/>
      <c r="V19" s="113"/>
      <c r="W19" s="114"/>
      <c r="X19" s="29"/>
    </row>
    <row r="20" spans="1:24" ht="21" customHeight="1">
      <c r="A20" s="108"/>
      <c r="B20" s="109"/>
      <c r="C20" s="12"/>
      <c r="D20" s="13"/>
      <c r="E20" s="14">
        <f>D20-C20</f>
        <v>0</v>
      </c>
      <c r="F20" s="12"/>
      <c r="G20" s="13"/>
      <c r="H20" s="14">
        <f t="shared" ref="H20:H21" si="40">G20-F20</f>
        <v>0</v>
      </c>
      <c r="I20" s="12"/>
      <c r="J20" s="13"/>
      <c r="K20" s="14">
        <f>J20-I20</f>
        <v>0</v>
      </c>
      <c r="L20" s="12"/>
      <c r="M20" s="13"/>
      <c r="N20" s="14">
        <f t="shared" ref="N20:N21" si="41">M20-L20</f>
        <v>0</v>
      </c>
      <c r="O20" s="12"/>
      <c r="P20" s="13"/>
      <c r="Q20" s="14"/>
      <c r="R20" s="12"/>
      <c r="S20" s="13"/>
      <c r="T20" s="14"/>
      <c r="U20" s="12"/>
      <c r="V20" s="13"/>
      <c r="W20" s="14"/>
      <c r="X20" s="104">
        <f>E20+E21+H20+H21+K20+K21+N20+N21+Q20+Q21+T20+T21+W20+W21</f>
        <v>0</v>
      </c>
    </row>
    <row r="21" spans="1:24" ht="21" customHeight="1" thickBot="1">
      <c r="A21" s="110"/>
      <c r="B21" s="111"/>
      <c r="C21" s="15"/>
      <c r="D21" s="16"/>
      <c r="E21" s="17">
        <f t="shared" ref="E21" si="42">D21-C21</f>
        <v>0</v>
      </c>
      <c r="F21" s="15"/>
      <c r="G21" s="16"/>
      <c r="H21" s="17">
        <f t="shared" si="40"/>
        <v>0</v>
      </c>
      <c r="I21" s="15"/>
      <c r="J21" s="16"/>
      <c r="K21" s="17">
        <f t="shared" ref="K21" si="43">J21-I21</f>
        <v>0</v>
      </c>
      <c r="L21" s="15"/>
      <c r="M21" s="16"/>
      <c r="N21" s="17">
        <f t="shared" si="41"/>
        <v>0</v>
      </c>
      <c r="O21" s="15"/>
      <c r="P21" s="16"/>
      <c r="Q21" s="17"/>
      <c r="R21" s="15"/>
      <c r="S21" s="16"/>
      <c r="T21" s="17"/>
      <c r="U21" s="15"/>
      <c r="V21" s="16"/>
      <c r="W21" s="17"/>
      <c r="X21" s="105"/>
    </row>
    <row r="22" spans="1:24" ht="21" customHeight="1" thickBot="1">
      <c r="A22" s="106" t="s">
        <v>39</v>
      </c>
      <c r="B22" s="107"/>
      <c r="C22" s="30"/>
      <c r="D22" s="31"/>
      <c r="E22" s="32"/>
      <c r="F22" s="30"/>
      <c r="G22" s="31"/>
      <c r="H22" s="32"/>
      <c r="I22" s="30"/>
      <c r="J22" s="31"/>
      <c r="K22" s="32"/>
      <c r="L22" s="30"/>
      <c r="M22" s="31"/>
      <c r="N22" s="32"/>
      <c r="O22" s="30"/>
      <c r="P22" s="31"/>
      <c r="Q22" s="32"/>
      <c r="R22" s="30"/>
      <c r="S22" s="31"/>
      <c r="T22" s="32"/>
      <c r="U22" s="30"/>
      <c r="V22" s="31"/>
      <c r="W22" s="33"/>
      <c r="X22" s="34"/>
    </row>
    <row r="23" spans="1:24" ht="21" customHeight="1">
      <c r="A23" s="108"/>
      <c r="B23" s="109"/>
      <c r="C23" s="12"/>
      <c r="D23" s="13"/>
      <c r="E23" s="14">
        <f t="shared" si="22"/>
        <v>0</v>
      </c>
      <c r="F23" s="12"/>
      <c r="G23" s="13"/>
      <c r="H23" s="14">
        <f t="shared" ref="H23:H24" si="44">G23-F23</f>
        <v>0</v>
      </c>
      <c r="I23" s="12"/>
      <c r="J23" s="13"/>
      <c r="K23" s="14">
        <f t="shared" si="11"/>
        <v>0</v>
      </c>
      <c r="L23" s="12"/>
      <c r="M23" s="13"/>
      <c r="N23" s="14">
        <f t="shared" si="24"/>
        <v>0</v>
      </c>
      <c r="O23" s="12"/>
      <c r="P23" s="13"/>
      <c r="Q23" s="14">
        <f t="shared" ref="Q23:Q24" si="45">P23-O23</f>
        <v>0</v>
      </c>
      <c r="R23" s="12"/>
      <c r="S23" s="13"/>
      <c r="T23" s="14">
        <f t="shared" si="13"/>
        <v>0</v>
      </c>
      <c r="U23" s="12"/>
      <c r="V23" s="13"/>
      <c r="W23" s="14">
        <f t="shared" si="14"/>
        <v>0</v>
      </c>
      <c r="X23" s="95">
        <f>E23+E24+H23+H24+K23+K24+N23+N24+Q23+Q24+T23+T24+W23+W24</f>
        <v>0</v>
      </c>
    </row>
    <row r="24" spans="1:24" ht="21" customHeight="1" thickBot="1">
      <c r="A24" s="110"/>
      <c r="B24" s="111"/>
      <c r="C24" s="15"/>
      <c r="D24" s="16"/>
      <c r="E24" s="17">
        <f t="shared" si="22"/>
        <v>0</v>
      </c>
      <c r="F24" s="15"/>
      <c r="G24" s="16"/>
      <c r="H24" s="17">
        <f t="shared" si="44"/>
        <v>0</v>
      </c>
      <c r="I24" s="15"/>
      <c r="J24" s="16"/>
      <c r="K24" s="17">
        <f t="shared" si="11"/>
        <v>0</v>
      </c>
      <c r="L24" s="15"/>
      <c r="M24" s="16"/>
      <c r="N24" s="17">
        <f t="shared" si="24"/>
        <v>0</v>
      </c>
      <c r="O24" s="15"/>
      <c r="P24" s="16"/>
      <c r="Q24" s="17">
        <f t="shared" si="45"/>
        <v>0</v>
      </c>
      <c r="R24" s="15"/>
      <c r="S24" s="16"/>
      <c r="T24" s="17">
        <f t="shared" si="13"/>
        <v>0</v>
      </c>
      <c r="U24" s="15"/>
      <c r="V24" s="16"/>
      <c r="W24" s="17">
        <f t="shared" si="14"/>
        <v>0</v>
      </c>
      <c r="X24" s="96"/>
    </row>
    <row r="25" spans="1:24" ht="18.75" customHeight="1" thickBot="1">
      <c r="A25" s="18"/>
      <c r="B25" s="18"/>
      <c r="C25" s="18"/>
      <c r="D25" s="18"/>
      <c r="E25" s="3"/>
      <c r="F25" s="18"/>
      <c r="G25" s="18"/>
      <c r="H25" s="18"/>
      <c r="I25" s="18"/>
      <c r="J25" s="18"/>
      <c r="K25" s="18"/>
      <c r="L25" s="18"/>
      <c r="M25" s="18"/>
      <c r="N25" s="18"/>
      <c r="O25" s="18"/>
      <c r="P25" s="18"/>
      <c r="Q25" s="18"/>
      <c r="R25" s="18"/>
      <c r="S25" s="18"/>
      <c r="T25" s="18"/>
      <c r="U25" s="97" t="s">
        <v>40</v>
      </c>
      <c r="V25" s="98"/>
      <c r="W25" s="99"/>
      <c r="X25" s="19">
        <f>SUM(X8:X24)</f>
        <v>0</v>
      </c>
    </row>
    <row r="26" spans="1:24" ht="15.75" thickBot="1"/>
    <row r="27" spans="1:24" ht="18.75" customHeight="1">
      <c r="A27" s="115" t="s">
        <v>41</v>
      </c>
      <c r="B27" s="116"/>
      <c r="C27" s="115"/>
      <c r="D27" s="116"/>
      <c r="E27" s="116"/>
      <c r="F27" s="116"/>
      <c r="G27" s="116"/>
      <c r="H27" s="116"/>
      <c r="I27" s="116"/>
      <c r="J27" s="116"/>
      <c r="K27" s="116"/>
      <c r="L27" s="116"/>
      <c r="M27" s="116"/>
      <c r="N27" s="116"/>
      <c r="O27" s="116"/>
      <c r="P27" s="116"/>
      <c r="Q27" s="116"/>
      <c r="R27" s="116"/>
      <c r="S27" s="116"/>
      <c r="T27" s="116"/>
      <c r="U27" s="116"/>
      <c r="V27" s="116"/>
      <c r="W27" s="116"/>
      <c r="X27" s="119"/>
    </row>
    <row r="28" spans="1:24" ht="18.75" customHeight="1" thickBot="1">
      <c r="A28" s="117"/>
      <c r="B28" s="118"/>
      <c r="C28" s="117"/>
      <c r="D28" s="118"/>
      <c r="E28" s="118"/>
      <c r="F28" s="118"/>
      <c r="G28" s="118"/>
      <c r="H28" s="118"/>
      <c r="I28" s="118"/>
      <c r="J28" s="118"/>
      <c r="K28" s="118"/>
      <c r="L28" s="118"/>
      <c r="M28" s="118"/>
      <c r="N28" s="118"/>
      <c r="O28" s="118"/>
      <c r="P28" s="118"/>
      <c r="Q28" s="118"/>
      <c r="R28" s="118"/>
      <c r="S28" s="118"/>
      <c r="T28" s="118"/>
      <c r="U28" s="118"/>
      <c r="V28" s="118"/>
      <c r="W28" s="118"/>
      <c r="X28" s="120"/>
    </row>
  </sheetData>
  <sheetProtection selectLockedCells="1"/>
  <mergeCells count="84">
    <mergeCell ref="B1:X1"/>
    <mergeCell ref="C2:X2"/>
    <mergeCell ref="C4:E4"/>
    <mergeCell ref="F4:H4"/>
    <mergeCell ref="I4:K4"/>
    <mergeCell ref="L4:N4"/>
    <mergeCell ref="O4:Q4"/>
    <mergeCell ref="R4:T4"/>
    <mergeCell ref="U4:W4"/>
    <mergeCell ref="C3:L3"/>
    <mergeCell ref="M3:N3"/>
    <mergeCell ref="O3:X3"/>
    <mergeCell ref="C5:D5"/>
    <mergeCell ref="E5:E6"/>
    <mergeCell ref="F5:G5"/>
    <mergeCell ref="H5:H6"/>
    <mergeCell ref="I5:J5"/>
    <mergeCell ref="F6:G6"/>
    <mergeCell ref="I6:J6"/>
    <mergeCell ref="C6:D6"/>
    <mergeCell ref="L6:M6"/>
    <mergeCell ref="O6:P6"/>
    <mergeCell ref="X4:X6"/>
    <mergeCell ref="K5:K6"/>
    <mergeCell ref="L5:M5"/>
    <mergeCell ref="N5:N6"/>
    <mergeCell ref="O5:P5"/>
    <mergeCell ref="R6:S6"/>
    <mergeCell ref="U6:V6"/>
    <mergeCell ref="O7:Q7"/>
    <mergeCell ref="R7:T7"/>
    <mergeCell ref="U7:W7"/>
    <mergeCell ref="Q5:Q6"/>
    <mergeCell ref="R5:S5"/>
    <mergeCell ref="T5:T6"/>
    <mergeCell ref="U5:V5"/>
    <mergeCell ref="W5:W6"/>
    <mergeCell ref="X8:X9"/>
    <mergeCell ref="A10:B12"/>
    <mergeCell ref="C10:E10"/>
    <mergeCell ref="F10:H10"/>
    <mergeCell ref="I10:K10"/>
    <mergeCell ref="L10:N10"/>
    <mergeCell ref="O10:Q10"/>
    <mergeCell ref="R10:T10"/>
    <mergeCell ref="U10:W10"/>
    <mergeCell ref="X11:X12"/>
    <mergeCell ref="A7:B9"/>
    <mergeCell ref="C7:E7"/>
    <mergeCell ref="F7:H7"/>
    <mergeCell ref="I7:K7"/>
    <mergeCell ref="L7:N7"/>
    <mergeCell ref="U25:W25"/>
    <mergeCell ref="A27:B28"/>
    <mergeCell ref="C27:X28"/>
    <mergeCell ref="U16:W16"/>
    <mergeCell ref="X17:X18"/>
    <mergeCell ref="A19:B21"/>
    <mergeCell ref="C19:E19"/>
    <mergeCell ref="F19:H19"/>
    <mergeCell ref="I19:K19"/>
    <mergeCell ref="L19:N19"/>
    <mergeCell ref="O19:Q19"/>
    <mergeCell ref="R19:T19"/>
    <mergeCell ref="U19:W19"/>
    <mergeCell ref="A16:B18"/>
    <mergeCell ref="C16:E16"/>
    <mergeCell ref="F16:H16"/>
    <mergeCell ref="X20:X21"/>
    <mergeCell ref="A22:B24"/>
    <mergeCell ref="X23:X24"/>
    <mergeCell ref="R13:T13"/>
    <mergeCell ref="U13:W13"/>
    <mergeCell ref="X14:X15"/>
    <mergeCell ref="I16:K16"/>
    <mergeCell ref="L16:N16"/>
    <mergeCell ref="O16:Q16"/>
    <mergeCell ref="R16:T16"/>
    <mergeCell ref="A13:B15"/>
    <mergeCell ref="C13:E13"/>
    <mergeCell ref="F13:H13"/>
    <mergeCell ref="I13:K13"/>
    <mergeCell ref="L13:N13"/>
    <mergeCell ref="O13:Q13"/>
  </mergeCells>
  <conditionalFormatting sqref="E8:E9 H8:H9 W8:X9 X25 W11:X12 X10 T11:T12 K11:K12 E14:E15 N14:N15 W14:X15 X13 W17:X18 T17:T18 E17:E18 E22:E24 K22:K24 N22:N24 Q20:Q24 T20:T24 W20:X24 H22:H25 X16 X19">
    <cfRule type="cellIs" dxfId="10" priority="11" operator="equal">
      <formula>0</formula>
    </cfRule>
  </conditionalFormatting>
  <conditionalFormatting sqref="K8:K9 N8:N9">
    <cfRule type="cellIs" dxfId="9" priority="10" operator="equal">
      <formula>0</formula>
    </cfRule>
  </conditionalFormatting>
  <conditionalFormatting sqref="Q8:Q9 T8:T9">
    <cfRule type="cellIs" dxfId="8" priority="9" operator="equal">
      <formula>0</formula>
    </cfRule>
  </conditionalFormatting>
  <conditionalFormatting sqref="E11:E12 H11:H12">
    <cfRule type="cellIs" dxfId="7" priority="8" operator="equal">
      <formula>0</formula>
    </cfRule>
  </conditionalFormatting>
  <conditionalFormatting sqref="N11:N12 Q11:Q12">
    <cfRule type="cellIs" dxfId="6" priority="7" operator="equal">
      <formula>0</formula>
    </cfRule>
  </conditionalFormatting>
  <conditionalFormatting sqref="H14:H15 K14:K15">
    <cfRule type="cellIs" dxfId="5" priority="6" operator="equal">
      <formula>0</formula>
    </cfRule>
  </conditionalFormatting>
  <conditionalFormatting sqref="Q14:Q15 T14:T15">
    <cfRule type="cellIs" dxfId="4" priority="5" operator="equal">
      <formula>0</formula>
    </cfRule>
  </conditionalFormatting>
  <conditionalFormatting sqref="H17:H18 K17:K18">
    <cfRule type="cellIs" dxfId="3" priority="4" operator="equal">
      <formula>0</formula>
    </cfRule>
  </conditionalFormatting>
  <conditionalFormatting sqref="N17:N18 Q17:Q18">
    <cfRule type="cellIs" dxfId="2" priority="3" operator="equal">
      <formula>0</formula>
    </cfRule>
  </conditionalFormatting>
  <conditionalFormatting sqref="E20:E21 H20:H21">
    <cfRule type="cellIs" dxfId="1" priority="2" operator="equal">
      <formula>0</formula>
    </cfRule>
  </conditionalFormatting>
  <conditionalFormatting sqref="K20:K21 N20:N21">
    <cfRule type="cellIs" dxfId="0" priority="1"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'[2]Liste déroulante'!#REF!</xm:f>
          </x14:formula1>
          <xm:sqref>U11:V12 U20:V24 U17:V18 U14:V15 U8:V9 C8:D9 O8:P9 C14:D15 C17:D18 L17:M18 F8:G9 R8:S9 L11:M12 O14:P15 O17:P18 I11:J12 O11:P12 R14:S15 C20:D24 R20:S24 C11:D12 L14:M15 F17:G18 F20:G24 I8:J9 F11:G12 F14:G15 I17:J18 O20:P24 L8:M9 R11:S12 I14:J15 R17:S18 I20:J24 L20:M24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D42"/>
  <sheetViews>
    <sheetView topLeftCell="A16" workbookViewId="0">
      <selection activeCell="A31" sqref="A31:A42"/>
    </sheetView>
  </sheetViews>
  <sheetFormatPr baseColWidth="10" defaultRowHeight="15"/>
  <cols>
    <col min="1" max="1" width="36.7109375" customWidth="1"/>
    <col min="2" max="4" width="28" customWidth="1"/>
  </cols>
  <sheetData>
    <row r="1" spans="1:4">
      <c r="A1" s="1" t="s">
        <v>16</v>
      </c>
      <c r="B1" s="1" t="s">
        <v>17</v>
      </c>
      <c r="C1" s="1" t="s">
        <v>18</v>
      </c>
      <c r="D1" s="1" t="s">
        <v>19</v>
      </c>
    </row>
    <row r="2" spans="1:4">
      <c r="A2" s="2">
        <v>0.20833333333333334</v>
      </c>
      <c r="B2" s="2">
        <v>0.41666666666666602</v>
      </c>
      <c r="C2" s="2">
        <v>0.624999999999996</v>
      </c>
      <c r="D2" s="2">
        <v>0.70833333333332904</v>
      </c>
    </row>
    <row r="3" spans="1:4">
      <c r="A3" s="2">
        <v>0.22916666666666666</v>
      </c>
      <c r="B3" s="2">
        <v>0.437499999999999</v>
      </c>
      <c r="C3" s="2">
        <v>0.64583333333332904</v>
      </c>
      <c r="D3" s="2">
        <v>0.72916666666666197</v>
      </c>
    </row>
    <row r="4" spans="1:4">
      <c r="A4" s="2">
        <v>0.25</v>
      </c>
      <c r="B4" s="2">
        <v>0.45833333333333198</v>
      </c>
      <c r="C4" s="2">
        <v>0.66666666666666197</v>
      </c>
      <c r="D4" s="2">
        <v>0.749999999999995</v>
      </c>
    </row>
    <row r="5" spans="1:4">
      <c r="A5" s="2">
        <v>0.27083333333333298</v>
      </c>
      <c r="B5" s="2">
        <v>0.47916666666666502</v>
      </c>
      <c r="C5" s="2">
        <v>0.687499999999996</v>
      </c>
      <c r="D5" s="2">
        <v>0.77083333333332804</v>
      </c>
    </row>
    <row r="6" spans="1:4">
      <c r="A6" s="2">
        <v>0.29166666666666702</v>
      </c>
      <c r="B6" s="2">
        <v>0.499999999999998</v>
      </c>
      <c r="C6" s="2">
        <v>0.70833333333332904</v>
      </c>
      <c r="D6" s="2">
        <v>0.79166666666666097</v>
      </c>
    </row>
    <row r="7" spans="1:4">
      <c r="A7" s="2">
        <v>0.3125</v>
      </c>
      <c r="B7" s="2">
        <v>0.52083333333333104</v>
      </c>
      <c r="C7" s="2">
        <v>0.72916666666666197</v>
      </c>
      <c r="D7" s="2">
        <v>0.812499999999994</v>
      </c>
    </row>
    <row r="8" spans="1:4">
      <c r="A8" s="2">
        <v>0.33333333333333298</v>
      </c>
      <c r="B8" s="2">
        <v>0.54166666666666397</v>
      </c>
      <c r="C8" s="2">
        <v>0.749999999999995</v>
      </c>
      <c r="D8" s="2">
        <v>0.83333333333332704</v>
      </c>
    </row>
    <row r="9" spans="1:4">
      <c r="A9" s="2">
        <v>0.35416666666666602</v>
      </c>
      <c r="B9" s="2">
        <v>0.562499999999997</v>
      </c>
      <c r="C9" s="2">
        <v>0.77083333333332804</v>
      </c>
      <c r="D9" s="2">
        <v>0.85416666666665997</v>
      </c>
    </row>
    <row r="10" spans="1:4">
      <c r="A10" s="2">
        <v>0.375</v>
      </c>
      <c r="B10" s="2">
        <v>0.58333333333333004</v>
      </c>
      <c r="C10" s="2">
        <v>0.79166666666666097</v>
      </c>
      <c r="D10" s="2">
        <v>0.87499999999999301</v>
      </c>
    </row>
    <row r="11" spans="1:4">
      <c r="A11" s="2">
        <v>0.39583333333333298</v>
      </c>
      <c r="B11" s="2">
        <v>0.60416666666666297</v>
      </c>
      <c r="C11" s="2">
        <v>0.812499999999994</v>
      </c>
      <c r="D11" s="2">
        <v>0.89583333333332604</v>
      </c>
    </row>
    <row r="12" spans="1:4">
      <c r="A12" s="2">
        <v>0.41666666666666602</v>
      </c>
      <c r="B12" s="2">
        <v>0.624999999999996</v>
      </c>
      <c r="C12" s="2">
        <v>0.83333333333332704</v>
      </c>
      <c r="D12" s="2">
        <v>0.91666666666665897</v>
      </c>
    </row>
    <row r="13" spans="1:4">
      <c r="A13" s="2">
        <v>0.437499999999999</v>
      </c>
      <c r="B13" s="2">
        <v>0.64583333333332904</v>
      </c>
      <c r="C13" s="2">
        <v>0.85416666666665997</v>
      </c>
      <c r="D13" s="2">
        <v>0.93749999999999201</v>
      </c>
    </row>
    <row r="14" spans="1:4">
      <c r="A14" s="2">
        <v>0.45833333333333198</v>
      </c>
      <c r="B14" s="2">
        <v>0.66666666666666197</v>
      </c>
      <c r="C14" s="2">
        <v>0.87499999999999301</v>
      </c>
      <c r="D14" s="2">
        <v>0.95833333333332504</v>
      </c>
    </row>
    <row r="15" spans="1:4">
      <c r="A15" s="2">
        <v>0.47916666666666502</v>
      </c>
      <c r="D15" s="2">
        <v>0.97916666666665797</v>
      </c>
    </row>
    <row r="16" spans="1:4">
      <c r="A16" s="2">
        <v>0.499999999999998</v>
      </c>
      <c r="D16" s="2">
        <v>0.99999999999999101</v>
      </c>
    </row>
    <row r="17" spans="1:4">
      <c r="A17" s="2">
        <v>0.52083333333333104</v>
      </c>
      <c r="D17" s="2">
        <v>1.0208333333333199</v>
      </c>
    </row>
    <row r="18" spans="1:4">
      <c r="A18" s="2">
        <v>0.54166666666666397</v>
      </c>
      <c r="D18" s="2">
        <v>1.0416666666666601</v>
      </c>
    </row>
    <row r="19" spans="1:4">
      <c r="A19" s="2">
        <v>0.562499999999997</v>
      </c>
      <c r="D19" s="2">
        <v>0.87500000000001099</v>
      </c>
    </row>
    <row r="20" spans="1:4">
      <c r="A20" s="2">
        <v>0.58333333333333004</v>
      </c>
      <c r="D20" s="2">
        <v>0.89583333333334603</v>
      </c>
    </row>
    <row r="21" spans="1:4">
      <c r="A21" s="2">
        <v>0.60416666666666297</v>
      </c>
      <c r="D21" s="2">
        <v>0.91666666666667995</v>
      </c>
    </row>
    <row r="22" spans="1:4">
      <c r="A22" s="2">
        <v>0.624999999999996</v>
      </c>
      <c r="D22" s="2">
        <v>0.93750000000001499</v>
      </c>
    </row>
    <row r="23" spans="1:4">
      <c r="A23" s="2">
        <v>0.64583333333332904</v>
      </c>
      <c r="D23" s="2">
        <v>0.95833333333333337</v>
      </c>
    </row>
    <row r="24" spans="1:4">
      <c r="A24" s="2">
        <v>0.66666666666666197</v>
      </c>
      <c r="D24" s="2">
        <v>0.97916666666668295</v>
      </c>
    </row>
    <row r="25" spans="1:4">
      <c r="D25" s="2">
        <v>1.00000000000002</v>
      </c>
    </row>
    <row r="26" spans="1:4">
      <c r="D26" s="2">
        <v>1.0208333333333499</v>
      </c>
    </row>
    <row r="27" spans="1:4">
      <c r="D27" s="2">
        <v>1.0416666666666901</v>
      </c>
    </row>
    <row r="30" spans="1:4">
      <c r="A30" t="s">
        <v>25</v>
      </c>
      <c r="B30" t="s">
        <v>46</v>
      </c>
    </row>
    <row r="31" spans="1:4">
      <c r="A31" t="s">
        <v>47</v>
      </c>
    </row>
    <row r="32" spans="1:4">
      <c r="A32" t="s">
        <v>48</v>
      </c>
    </row>
    <row r="33" spans="1:1">
      <c r="A33" t="s">
        <v>49</v>
      </c>
    </row>
    <row r="34" spans="1:1">
      <c r="A34" t="s">
        <v>50</v>
      </c>
    </row>
    <row r="35" spans="1:1">
      <c r="A35" t="s">
        <v>51</v>
      </c>
    </row>
    <row r="36" spans="1:1">
      <c r="A36" t="s">
        <v>52</v>
      </c>
    </row>
    <row r="37" spans="1:1">
      <c r="A37" t="s">
        <v>53</v>
      </c>
    </row>
    <row r="38" spans="1:1">
      <c r="A38" t="s">
        <v>54</v>
      </c>
    </row>
    <row r="39" spans="1:1">
      <c r="A39" t="s">
        <v>55</v>
      </c>
    </row>
    <row r="40" spans="1:1">
      <c r="A40" t="s">
        <v>56</v>
      </c>
    </row>
    <row r="41" spans="1:1">
      <c r="A41" t="s">
        <v>57</v>
      </c>
    </row>
    <row r="42" spans="1:1">
      <c r="A42" t="s">
        <v>58</v>
      </c>
    </row>
  </sheetData>
  <sheetProtection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Nom</vt:lpstr>
      <vt:lpstr>calendrier</vt:lpstr>
      <vt:lpstr>Edition de plannings</vt:lpstr>
      <vt:lpstr>Plannings</vt:lpstr>
      <vt:lpstr>Planning mensuel</vt:lpstr>
      <vt:lpstr>Liste déroulante</vt:lpstr>
      <vt:lpstr>'Edition de plannings'!Zone_d_impression</vt:lpstr>
      <vt:lpstr>'Planning mensuel'!Zone_d_impression</vt:lpstr>
      <vt:lpstr>Plannings!Zone_d_impression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Audrey POULIQUEN</dc:creator>
  <cp:lastModifiedBy>Robert BALAGUER</cp:lastModifiedBy>
  <cp:lastPrinted>2017-04-20T14:10:00Z</cp:lastPrinted>
  <dcterms:created xsi:type="dcterms:W3CDTF">2017-03-24T09:45:19Z</dcterms:created>
  <dcterms:modified xsi:type="dcterms:W3CDTF">2017-05-16T13:24:31Z</dcterms:modified>
</cp:coreProperties>
</file>