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definedNames>
    <definedName name="Int_Tar">OFFSET(Feuil2!$D$2:$E$2,,,COUNTA(Feuil2!$D:$D)-1)</definedName>
    <definedName name="inter">OFFSET(Feuil2!$D$2,,,COUNTA(Feuil2!$D:$D)-1)</definedName>
    <definedName name="Lieu_Dist">OFFSET(Feuil2!$A$2:$B$2,,,COUNTA(Feuil2!$A:$A)-1)</definedName>
    <definedName name="lieux">OFFSET(Feuil2!$A$2,,,COUNTA(Feuil2!$A:$A)-1)</definedName>
    <definedName name="Type">OFFSET(Feuil2!$G$2,,,COUNTA(Feuil2!$G:$G)-1)</definedName>
  </definedNames>
  <calcPr calcId="145621"/>
</workbook>
</file>

<file path=xl/calcChain.xml><?xml version="1.0" encoding="utf-8"?>
<calcChain xmlns="http://schemas.openxmlformats.org/spreadsheetml/2006/main">
  <c r="F49" i="1" l="1"/>
  <c r="F48" i="1"/>
  <c r="F47" i="1"/>
  <c r="F46" i="1"/>
  <c r="F45" i="1"/>
  <c r="F44" i="1"/>
  <c r="F43" i="1"/>
  <c r="F42" i="1"/>
  <c r="F41" i="1"/>
  <c r="F40" i="1"/>
  <c r="F39" i="1"/>
  <c r="F38" i="1"/>
  <c r="F31" i="1"/>
  <c r="F30" i="1"/>
  <c r="F29" i="1"/>
  <c r="F28" i="1"/>
  <c r="F27" i="1"/>
  <c r="F26" i="1"/>
  <c r="F25" i="1"/>
  <c r="F24" i="1"/>
  <c r="F23" i="1"/>
  <c r="F22" i="1"/>
  <c r="F21" i="1"/>
  <c r="F20" i="1"/>
  <c r="F13" i="1"/>
  <c r="F12" i="1"/>
  <c r="F11" i="1"/>
  <c r="F10" i="1"/>
  <c r="F9" i="1"/>
  <c r="F8" i="1"/>
  <c r="F7" i="1"/>
  <c r="F6" i="1"/>
  <c r="F5" i="1"/>
  <c r="F4" i="1"/>
  <c r="F3" i="1"/>
  <c r="D49" i="1"/>
  <c r="D48" i="1"/>
  <c r="D47" i="1"/>
  <c r="D46" i="1"/>
  <c r="D45" i="1"/>
  <c r="D44" i="1"/>
  <c r="D43" i="1"/>
  <c r="D42" i="1"/>
  <c r="D41" i="1"/>
  <c r="D40" i="1"/>
  <c r="D39" i="1"/>
  <c r="D38" i="1"/>
  <c r="D31" i="1"/>
  <c r="D30" i="1"/>
  <c r="D29" i="1"/>
  <c r="D28" i="1"/>
  <c r="D27" i="1"/>
  <c r="D26" i="1"/>
  <c r="D25" i="1"/>
  <c r="D24" i="1"/>
  <c r="D23" i="1"/>
  <c r="D22" i="1"/>
  <c r="D21" i="1"/>
  <c r="D20" i="1"/>
  <c r="D3" i="1"/>
  <c r="D4" i="1"/>
  <c r="D5" i="1"/>
  <c r="D6" i="1"/>
  <c r="D7" i="1"/>
  <c r="D8" i="1"/>
  <c r="D9" i="1"/>
  <c r="D10" i="1"/>
  <c r="D11" i="1"/>
  <c r="D12" i="1"/>
  <c r="D13" i="1"/>
  <c r="D2" i="1"/>
  <c r="F2" i="1"/>
  <c r="E52" i="1"/>
  <c r="E34" i="1"/>
  <c r="D34" i="1" l="1"/>
  <c r="C34" i="1"/>
  <c r="D52" i="1"/>
  <c r="C52" i="1"/>
  <c r="G34" i="1" l="1"/>
  <c r="G52" i="1"/>
  <c r="E15" i="2"/>
  <c r="E16" i="1"/>
  <c r="D16" i="1" l="1"/>
  <c r="C16" i="1"/>
  <c r="G16" i="1" l="1"/>
</calcChain>
</file>

<file path=xl/sharedStrings.xml><?xml version="1.0" encoding="utf-8"?>
<sst xmlns="http://schemas.openxmlformats.org/spreadsheetml/2006/main" count="126" uniqueCount="47">
  <si>
    <t>Date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</si>
  <si>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</si>
  <si>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</si>
  <si>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</si>
  <si>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</si>
  <si>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</si>
  <si>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</si>
  <si>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</si>
  <si>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</si>
  <si>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</si>
  <si>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</si>
  <si>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</si>
  <si>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</si>
  <si>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</si>
  <si>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</si>
  <si>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</si>
  <si>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</si>
  <si>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</si>
  <si>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</si>
  <si>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</si>
  <si>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</si>
  <si>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</si>
  <si>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</si>
  <si>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</si>
  <si>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</si>
  <si>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</si>
  <si>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</si>
  <si>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</si>
  <si>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</si>
  <si>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</si>
  <si>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</si>
  <si>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</si>
  <si>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</si>
  <si>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</si>
  <si>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Lieu</t>
  </si>
  <si>
    <t>la bas</t>
  </si>
  <si>
    <t>oui</t>
  </si>
  <si>
    <t>ok</t>
  </si>
  <si>
    <t>non</t>
  </si>
  <si>
    <t>Truc</t>
  </si>
  <si>
    <t>Machin</t>
  </si>
  <si>
    <t>Bidule</t>
  </si>
  <si>
    <t>Sinom</t>
  </si>
  <si>
    <t>Nom</t>
  </si>
  <si>
    <t>Tarif</t>
  </si>
  <si>
    <t>Type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</si>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</sst>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Fill="1"/>
    <xf numFmtId="0" fontId="0" fillId="0" borderId="10" xfId="0" applyBorder="1" applyAlignment="1">
      <alignment horizontal="center"/>
    </xf>
    <xf numFmtId="0" fontId="3" fillId="0" borderId="0" xfId="0" applyFo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6FF66"/>
      <color rgb="FF68FA50"/>
      <color rgb="FFFF4747"/>
      <color rgb="FF1DF751"/>
      <color rgb="FFE9F824"/>
      <color rgb="FFFFDA3B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2"/>
  <sheetViews>
    <sheetView tabSelected="1" zoomScaleNormal="100" workbookViewId="0">
      <selection activeCell="K3" sqref="K3"/>
    </sheetView>
  </sheetViews>
  <sheetFormatPr baseColWidth="10" defaultRowHeight="15" x14ac:dyDescent="0.25"/>
  <cols>
    <col min="1" max="1" width="14.42578125" customWidth="1"/>
    <col min="2" max="2" width="24.7109375" customWidth="1"/>
    <col min="3" max="3" width="14.85546875" customWidth="1"/>
    <col min="4" max="4" width="16.42578125" customWidth="1"/>
    <col min="5" max="5" width="18.28515625" customWidth="1"/>
    <col min="6" max="6" width="9.85546875" customWidth="1"/>
    <col min="7" max="7" width="13.5703125" customWidth="1"/>
    <col min="8" max="8" width="18" customWidth="1"/>
    <col min="10" max="10" width="15.42578125" style="1" customWidth="1"/>
    <col min="11" max="11" width="13" style="1" customWidth="1"/>
    <col min="12" max="12" width="11.42578125" style="1"/>
  </cols>
  <sheetData>
    <row r="1" spans="1:12" ht="16.5" thickBot="1" x14ac:dyDescent="0.3">
      <c r="A1" s="10" t="s">
        <v>0</v>
      </c>
      <c r="B1" s="22" t="s">
        <v>43</v>
      </c>
      <c r="C1" s="15" t="s">
        <v>1</v>
      </c>
      <c r="D1" s="15" t="s">
        <v>2</v>
      </c>
      <c r="E1" s="15" t="s">
        <v>27</v>
      </c>
      <c r="F1" s="15" t="s">
        <v>3</v>
      </c>
      <c r="G1" s="15" t="s">
        <v>5</v>
      </c>
      <c r="H1" s="23" t="s">
        <v>4</v>
      </c>
      <c r="J1" s="27"/>
    </row>
    <row r="2" spans="1:12" ht="15.75" thickBot="1" x14ac:dyDescent="0.3">
      <c r="A2" s="21">
        <v>42370</v>
      </c>
      <c r="B2" s="7" t="s">
        <v>38</v>
      </c>
      <c r="C2" s="24" t="s">
        <v>17</v>
      </c>
      <c r="D2" s="24">
        <f ca="1">IF(C2="","",VLOOKUP(C2,Int_Tar,2,FALSE))</f>
        <v>38.4</v>
      </c>
      <c r="E2" s="24" t="s">
        <v>28</v>
      </c>
      <c r="F2" s="24">
        <f ca="1">IF(E2="","",VLOOKUP(E2,Lieu_Dist,2,FALSE)*0.4)</f>
        <v>14</v>
      </c>
      <c r="G2" s="24"/>
      <c r="H2" s="13"/>
    </row>
    <row r="3" spans="1:12" x14ac:dyDescent="0.25">
      <c r="A3" s="1"/>
      <c r="B3" s="8" t="s">
        <v>36</v>
      </c>
      <c r="C3" s="2" t="s">
        <v>7</v>
      </c>
      <c r="D3" s="2">
        <f ca="1">IF(C3="","",VLOOKUP(C3,Int_Tar,2,FALSE))</f>
        <v>19.600000000000001</v>
      </c>
      <c r="E3" s="2" t="s">
        <v>33</v>
      </c>
      <c r="F3" s="2">
        <f ca="1">IF(E3="","",VLOOKUP(E3,Lieu_Dist,2,FALSE)*0.4)</f>
        <v>0</v>
      </c>
      <c r="G3" s="2"/>
      <c r="H3" s="25"/>
      <c r="I3" s="14"/>
      <c r="J3" s="17" t="s">
        <v>43</v>
      </c>
      <c r="K3" s="19"/>
    </row>
    <row r="4" spans="1:12" x14ac:dyDescent="0.25">
      <c r="A4" s="1"/>
      <c r="B4" s="8" t="s">
        <v>37</v>
      </c>
      <c r="C4" s="2" t="s">
        <v>7</v>
      </c>
      <c r="D4" s="2">
        <f ca="1">IF(C4="","",VLOOKUP(C4,Int_Tar,2,FALSE))</f>
        <v>19.600000000000001</v>
      </c>
      <c r="E4" s="2" t="s">
        <v>28</v>
      </c>
      <c r="F4" s="2">
        <f ca="1">IF(E4="","",VLOOKUP(E4,Lieu_Dist,2,FALSE)*0.4)</f>
        <v>14</v>
      </c>
      <c r="G4" s="2"/>
      <c r="H4" s="25"/>
    </row>
    <row r="5" spans="1:12" x14ac:dyDescent="0.25">
      <c r="A5" s="1"/>
      <c r="B5" s="8" t="s">
        <v>38</v>
      </c>
      <c r="C5" s="2" t="s">
        <v>15</v>
      </c>
      <c r="D5" s="2">
        <f ca="1">IF(C5="","",VLOOKUP(C5,Int_Tar,2,FALSE))</f>
        <v>37.479999999999997</v>
      </c>
      <c r="E5" s="2" t="s">
        <v>31</v>
      </c>
      <c r="F5" s="2">
        <f ca="1">IF(E5="","",VLOOKUP(E5,Lieu_Dist,2,FALSE)*0.4)</f>
        <v>16</v>
      </c>
      <c r="G5" s="2"/>
      <c r="H5" s="25"/>
      <c r="J5" s="29" t="s">
        <v>0</v>
      </c>
      <c r="K5" s="30" t="s">
        <v>34</v>
      </c>
      <c r="L5" s="30" t="s">
        <v>46</v>
      </c>
    </row>
    <row r="6" spans="1:12" x14ac:dyDescent="0.25">
      <c r="A6" s="1"/>
      <c r="B6" s="8" t="s">
        <v>36</v>
      </c>
      <c r="C6" s="2" t="s">
        <v>19</v>
      </c>
      <c r="D6" s="2">
        <f ca="1">IF(C6="","",VLOOKUP(C6,Int_Tar,2,FALSE))</f>
        <v>42</v>
      </c>
      <c r="E6" s="2" t="s">
        <v>35</v>
      </c>
      <c r="F6" s="2">
        <f ca="1">IF(E6="","",VLOOKUP(E6,Lieu_Dist,2,FALSE)*0.4)</f>
        <v>6</v>
      </c>
      <c r="G6" s="2"/>
      <c r="H6" s="25"/>
      <c r="J6" s="28"/>
    </row>
    <row r="7" spans="1:12" x14ac:dyDescent="0.25">
      <c r="A7" s="1"/>
      <c r="B7" s="8" t="s">
        <v>40</v>
      </c>
      <c r="C7" s="2" t="s">
        <v>15</v>
      </c>
      <c r="D7" s="2">
        <f ca="1">IF(C7="","",VLOOKUP(C7,Int_Tar,2,FALSE))</f>
        <v>37.479999999999997</v>
      </c>
      <c r="E7" s="2" t="s">
        <v>31</v>
      </c>
      <c r="F7" s="2">
        <f ca="1">IF(E7="","",VLOOKUP(E7,Lieu_Dist,2,FALSE)*0.4)</f>
        <v>16</v>
      </c>
      <c r="G7" s="2"/>
      <c r="H7" s="25"/>
      <c r="J7" s="28"/>
    </row>
    <row r="8" spans="1:12" x14ac:dyDescent="0.25">
      <c r="A8" s="1"/>
      <c r="B8" s="8" t="s">
        <v>41</v>
      </c>
      <c r="C8" s="2" t="s">
        <v>19</v>
      </c>
      <c r="D8" s="2">
        <f ca="1">IF(C8="","",VLOOKUP(C8,Int_Tar,2,FALSE))</f>
        <v>42</v>
      </c>
      <c r="E8" s="2" t="s">
        <v>35</v>
      </c>
      <c r="F8" s="2">
        <f ca="1">IF(E8="","",VLOOKUP(E8,Lieu_Dist,2,FALSE)*0.4)</f>
        <v>6</v>
      </c>
      <c r="G8" s="2"/>
      <c r="H8" s="25"/>
      <c r="J8" s="28"/>
    </row>
    <row r="9" spans="1:12" x14ac:dyDescent="0.25">
      <c r="A9" s="1"/>
      <c r="B9" s="8"/>
      <c r="C9" s="2"/>
      <c r="D9" s="2" t="str">
        <f>IF(C9="","",VLOOKUP(C9,Int_Tar,2,FALSE))</f>
        <v/>
      </c>
      <c r="E9" s="2"/>
      <c r="F9" s="2" t="str">
        <f>IF(E9="","",VLOOKUP(E9,Lieu_Dist,2,FALSE)*0.4)</f>
        <v/>
      </c>
      <c r="G9" s="2"/>
      <c r="H9" s="25"/>
      <c r="J9" s="28"/>
    </row>
    <row r="10" spans="1:12" x14ac:dyDescent="0.25">
      <c r="A10" s="1"/>
      <c r="B10" s="8"/>
      <c r="C10" s="2"/>
      <c r="D10" s="2" t="str">
        <f>IF(C10="","",VLOOKUP(C10,Int_Tar,2,FALSE))</f>
        <v/>
      </c>
      <c r="E10" s="2"/>
      <c r="F10" s="2" t="str">
        <f>IF(E10="","",VLOOKUP(E10,Lieu_Dist,2,FALSE)*0.4)</f>
        <v/>
      </c>
      <c r="G10" s="2"/>
      <c r="H10" s="25"/>
    </row>
    <row r="11" spans="1:12" x14ac:dyDescent="0.25">
      <c r="A11" s="1"/>
      <c r="B11" s="8"/>
      <c r="C11" s="2"/>
      <c r="D11" s="2" t="str">
        <f>IF(C11="","",VLOOKUP(C11,Int_Tar,2,FALSE))</f>
        <v/>
      </c>
      <c r="E11" s="2"/>
      <c r="F11" s="2" t="str">
        <f>IF(E11="","",VLOOKUP(E11,Lieu_Dist,2,FALSE)*0.4)</f>
        <v/>
      </c>
      <c r="G11" s="2"/>
      <c r="H11" s="25"/>
    </row>
    <row r="12" spans="1:12" x14ac:dyDescent="0.25">
      <c r="A12" s="1"/>
      <c r="B12" s="8"/>
      <c r="C12" s="2"/>
      <c r="D12" s="2" t="str">
        <f>IF(C12="","",VLOOKUP(C12,Int_Tar,2,FALSE))</f>
        <v/>
      </c>
      <c r="E12" s="2"/>
      <c r="F12" s="2" t="str">
        <f>IF(E12="","",VLOOKUP(E12,Lieu_Dist,2,FALSE)*0.4)</f>
        <v/>
      </c>
      <c r="G12" s="2"/>
      <c r="H12" s="25"/>
    </row>
    <row r="13" spans="1:12" ht="15.75" thickBot="1" x14ac:dyDescent="0.3">
      <c r="B13" s="26"/>
      <c r="C13" s="16"/>
      <c r="D13" s="16" t="str">
        <f>IF(C13="","",VLOOKUP(C13,Int_Tar,2,FALSE))</f>
        <v/>
      </c>
      <c r="E13" s="16"/>
      <c r="F13" s="16" t="str">
        <f>IF(E13="","",VLOOKUP(E13,Lieu_Dist,2,FALSE)*0.4)</f>
        <v/>
      </c>
      <c r="G13" s="16"/>
      <c r="H13" s="10"/>
    </row>
    <row r="14" spans="1:12" ht="15.75" thickBot="1" x14ac:dyDescent="0.3">
      <c r="C14" s="3"/>
      <c r="D14" s="3"/>
      <c r="E14" s="3"/>
      <c r="F14" s="3"/>
      <c r="G14" s="3"/>
      <c r="H14" s="3"/>
    </row>
    <row r="15" spans="1:12" x14ac:dyDescent="0.25">
      <c r="B15" s="3"/>
      <c r="C15" s="4" t="s">
        <v>25</v>
      </c>
      <c r="D15" s="4" t="s">
        <v>24</v>
      </c>
      <c r="E15" s="4" t="s">
        <v>32</v>
      </c>
      <c r="G15" s="4" t="s">
        <v>26</v>
      </c>
    </row>
    <row r="16" spans="1:12" ht="15.75" thickBot="1" x14ac:dyDescent="0.3">
      <c r="B16" s="1"/>
      <c r="C16" s="5">
        <f ca="1">SUM(D2:D12)</f>
        <v>236.55999999999997</v>
      </c>
      <c r="D16" s="5">
        <f ca="1">SUM(F2:F12)</f>
        <v>72</v>
      </c>
      <c r="E16" s="5">
        <f>SUM(G2:G12)</f>
        <v>0</v>
      </c>
      <c r="G16" s="5">
        <f ca="1">C16+D16-E16</f>
        <v>308.55999999999995</v>
      </c>
    </row>
    <row r="17" spans="1:11" x14ac:dyDescent="0.25">
      <c r="B17" s="1"/>
    </row>
    <row r="18" spans="1:11" ht="15.75" thickBot="1" x14ac:dyDescent="0.3">
      <c r="B18" s="1"/>
    </row>
    <row r="19" spans="1:11" ht="15.75" thickBot="1" x14ac:dyDescent="0.3">
      <c r="A19" s="10" t="s">
        <v>0</v>
      </c>
      <c r="B19" s="11" t="s">
        <v>43</v>
      </c>
      <c r="C19" s="15" t="s">
        <v>1</v>
      </c>
      <c r="D19" s="15" t="s">
        <v>2</v>
      </c>
      <c r="E19" s="15" t="s">
        <v>27</v>
      </c>
      <c r="F19" s="15" t="s">
        <v>3</v>
      </c>
      <c r="G19" s="15" t="s">
        <v>5</v>
      </c>
      <c r="H19" s="6" t="s">
        <v>4</v>
      </c>
    </row>
    <row r="20" spans="1:11" ht="15.75" thickBot="1" x14ac:dyDescent="0.3">
      <c r="A20" s="9">
        <v>42371</v>
      </c>
      <c r="B20" s="7" t="s">
        <v>39</v>
      </c>
      <c r="C20" s="24" t="s">
        <v>6</v>
      </c>
      <c r="D20" s="24">
        <f ca="1">IF(C20="","",VLOOKUP(C20,Int_Tar,2,FALSE))</f>
        <v>18</v>
      </c>
      <c r="E20" s="24" t="s">
        <v>28</v>
      </c>
      <c r="F20" s="24">
        <f ca="1">IF(E20="","",VLOOKUP(E20,Lieu_Dist,2,FALSE)*0.4)</f>
        <v>14</v>
      </c>
      <c r="G20" s="24"/>
      <c r="H20" s="13"/>
    </row>
    <row r="21" spans="1:11" x14ac:dyDescent="0.25">
      <c r="A21" s="1"/>
      <c r="B21" s="8" t="s">
        <v>36</v>
      </c>
      <c r="C21" s="2" t="s">
        <v>7</v>
      </c>
      <c r="D21" s="2">
        <f ca="1">IF(C21="","",VLOOKUP(C21,Int_Tar,2,FALSE))</f>
        <v>19.600000000000001</v>
      </c>
      <c r="E21" s="2" t="s">
        <v>33</v>
      </c>
      <c r="F21" s="2">
        <f ca="1">IF(E21="","",VLOOKUP(E21,Lieu_Dist,2,FALSE)*0.4)</f>
        <v>0</v>
      </c>
      <c r="G21" s="2"/>
      <c r="H21" s="25"/>
    </row>
    <row r="22" spans="1:11" x14ac:dyDescent="0.25">
      <c r="A22" s="1"/>
      <c r="B22" s="8" t="s">
        <v>37</v>
      </c>
      <c r="C22" s="2" t="s">
        <v>7</v>
      </c>
      <c r="D22" s="2">
        <f ca="1">IF(C22="","",VLOOKUP(C22,Int_Tar,2,FALSE))</f>
        <v>19.600000000000001</v>
      </c>
      <c r="E22" s="2" t="s">
        <v>28</v>
      </c>
      <c r="F22" s="2">
        <f ca="1">IF(E22="","",VLOOKUP(E22,Lieu_Dist,2,FALSE)*0.4)</f>
        <v>14</v>
      </c>
      <c r="G22" s="2"/>
      <c r="H22" s="25"/>
    </row>
    <row r="23" spans="1:11" x14ac:dyDescent="0.25">
      <c r="A23" s="1"/>
      <c r="B23" s="8" t="s">
        <v>38</v>
      </c>
      <c r="C23" s="2" t="s">
        <v>15</v>
      </c>
      <c r="D23" s="2">
        <f ca="1">IF(C23="","",VLOOKUP(C23,Int_Tar,2,FALSE))</f>
        <v>37.479999999999997</v>
      </c>
      <c r="E23" s="2" t="s">
        <v>31</v>
      </c>
      <c r="F23" s="2">
        <f ca="1">IF(E23="","",VLOOKUP(E23,Lieu_Dist,2,FALSE)*0.4)</f>
        <v>16</v>
      </c>
      <c r="G23" s="2"/>
      <c r="H23" s="25"/>
    </row>
    <row r="24" spans="1:11" x14ac:dyDescent="0.25">
      <c r="A24" s="1"/>
      <c r="B24" s="8" t="s">
        <v>36</v>
      </c>
      <c r="C24" s="2" t="s">
        <v>19</v>
      </c>
      <c r="D24" s="2">
        <f ca="1">IF(C24="","",VLOOKUP(C24,Int_Tar,2,FALSE))</f>
        <v>42</v>
      </c>
      <c r="E24" s="2" t="s">
        <v>35</v>
      </c>
      <c r="F24" s="2">
        <f ca="1">IF(E24="","",VLOOKUP(E24,Lieu_Dist,2,FALSE)*0.4)</f>
        <v>6</v>
      </c>
      <c r="G24" s="2"/>
      <c r="H24" s="25"/>
    </row>
    <row r="25" spans="1:11" x14ac:dyDescent="0.25">
      <c r="A25" s="1"/>
      <c r="B25" s="8" t="s">
        <v>39</v>
      </c>
      <c r="C25" s="2" t="s">
        <v>7</v>
      </c>
      <c r="D25" s="2">
        <f ca="1">IF(C25="","",VLOOKUP(C25,Int_Tar,2,FALSE))</f>
        <v>19.600000000000001</v>
      </c>
      <c r="E25" s="2" t="s">
        <v>28</v>
      </c>
      <c r="F25" s="2">
        <f ca="1">IF(E25="","",VLOOKUP(E25,Lieu_Dist,2,FALSE)*0.4)</f>
        <v>14</v>
      </c>
      <c r="G25" s="2"/>
      <c r="H25" s="25"/>
    </row>
    <row r="26" spans="1:11" x14ac:dyDescent="0.25">
      <c r="A26" s="1"/>
      <c r="B26" s="8" t="s">
        <v>40</v>
      </c>
      <c r="C26" s="2" t="s">
        <v>9</v>
      </c>
      <c r="D26" s="2">
        <f ca="1">IF(C26="","",VLOOKUP(C26,Int_Tar,2,FALSE))</f>
        <v>23</v>
      </c>
      <c r="E26" s="2" t="s">
        <v>33</v>
      </c>
      <c r="F26" s="2">
        <f ca="1">IF(E26="","",VLOOKUP(E26,Lieu_Dist,2,FALSE)*0.4)</f>
        <v>0</v>
      </c>
      <c r="G26" s="2"/>
      <c r="H26" s="25"/>
      <c r="K26" s="3"/>
    </row>
    <row r="27" spans="1:11" x14ac:dyDescent="0.25">
      <c r="A27" s="1"/>
      <c r="B27" s="8" t="s">
        <v>41</v>
      </c>
      <c r="C27" s="2" t="s">
        <v>19</v>
      </c>
      <c r="D27" s="2">
        <f ca="1">IF(C27="","",VLOOKUP(C27,Int_Tar,2,FALSE))</f>
        <v>42</v>
      </c>
      <c r="E27" s="2" t="s">
        <v>31</v>
      </c>
      <c r="F27" s="2">
        <f ca="1">IF(E27="","",VLOOKUP(E27,Lieu_Dist,2,FALSE)*0.4)</f>
        <v>16</v>
      </c>
      <c r="G27" s="2"/>
      <c r="H27" s="25"/>
      <c r="K27" s="3"/>
    </row>
    <row r="28" spans="1:11" x14ac:dyDescent="0.25">
      <c r="A28" s="1"/>
      <c r="B28" s="8" t="s">
        <v>42</v>
      </c>
      <c r="C28" s="2" t="s">
        <v>19</v>
      </c>
      <c r="D28" s="2">
        <f ca="1">IF(C28="","",VLOOKUP(C28,Int_Tar,2,FALSE))</f>
        <v>42</v>
      </c>
      <c r="E28" s="2" t="s">
        <v>33</v>
      </c>
      <c r="F28" s="2">
        <f ca="1">IF(E28="","",VLOOKUP(E28,Lieu_Dist,2,FALSE)*0.4)</f>
        <v>0</v>
      </c>
      <c r="G28" s="2"/>
      <c r="H28" s="25"/>
      <c r="K28" s="18"/>
    </row>
    <row r="29" spans="1:11" x14ac:dyDescent="0.25">
      <c r="A29" s="1"/>
      <c r="B29" s="8"/>
      <c r="C29" s="2"/>
      <c r="D29" s="2" t="str">
        <f>IF(C29="","",VLOOKUP(C29,Int_Tar,2,FALSE))</f>
        <v/>
      </c>
      <c r="E29" s="2"/>
      <c r="F29" s="2" t="str">
        <f>IF(E29="","",VLOOKUP(E29,Lieu_Dist,2,FALSE)*0.4)</f>
        <v/>
      </c>
      <c r="G29" s="2"/>
      <c r="H29" s="25"/>
    </row>
    <row r="30" spans="1:11" x14ac:dyDescent="0.25">
      <c r="A30" s="1"/>
      <c r="B30" s="8"/>
      <c r="C30" s="2"/>
      <c r="D30" s="2" t="str">
        <f>IF(C30="","",VLOOKUP(C30,Int_Tar,2,FALSE))</f>
        <v/>
      </c>
      <c r="E30" s="2"/>
      <c r="F30" s="2" t="str">
        <f>IF(E30="","",VLOOKUP(E30,Lieu_Dist,2,FALSE)*0.4)</f>
        <v/>
      </c>
      <c r="G30" s="2"/>
      <c r="H30" s="25"/>
    </row>
    <row r="31" spans="1:11" ht="15.75" thickBot="1" x14ac:dyDescent="0.3">
      <c r="A31" s="1"/>
      <c r="B31" s="26"/>
      <c r="C31" s="16"/>
      <c r="D31" s="16" t="str">
        <f>IF(C31="","",VLOOKUP(C31,Int_Tar,2,FALSE))</f>
        <v/>
      </c>
      <c r="E31" s="16"/>
      <c r="F31" s="16" t="str">
        <f>IF(E31="","",VLOOKUP(E31,Lieu_Dist,2,FALSE)*0.4)</f>
        <v/>
      </c>
      <c r="G31" s="16"/>
      <c r="H31" s="10"/>
    </row>
    <row r="32" spans="1:11" ht="15.75" thickBot="1" x14ac:dyDescent="0.3">
      <c r="B32" s="3"/>
      <c r="C32" s="3"/>
      <c r="D32" s="3"/>
      <c r="E32" s="3"/>
      <c r="F32" s="3"/>
      <c r="G32" s="3"/>
      <c r="H32" s="3"/>
    </row>
    <row r="33" spans="1:8" x14ac:dyDescent="0.25">
      <c r="C33" s="4" t="s">
        <v>25</v>
      </c>
      <c r="D33" s="4" t="s">
        <v>24</v>
      </c>
      <c r="E33" s="4" t="s">
        <v>32</v>
      </c>
      <c r="G33" s="4" t="s">
        <v>26</v>
      </c>
    </row>
    <row r="34" spans="1:8" ht="15.75" thickBot="1" x14ac:dyDescent="0.3">
      <c r="C34" s="5">
        <f ca="1">SUM(D20:D31)</f>
        <v>263.27999999999997</v>
      </c>
      <c r="D34" s="5">
        <f ca="1">SUM(F20:F31)</f>
        <v>80</v>
      </c>
      <c r="E34" s="5">
        <f>SUM(G20:G31)</f>
        <v>0</v>
      </c>
      <c r="G34" s="5">
        <f ca="1">C34+D34-E34</f>
        <v>343.28</v>
      </c>
    </row>
    <row r="36" spans="1:8" ht="15.75" thickBot="1" x14ac:dyDescent="0.3"/>
    <row r="37" spans="1:8" ht="15.75" thickBot="1" x14ac:dyDescent="0.3">
      <c r="A37" s="10" t="s">
        <v>0</v>
      </c>
      <c r="B37" s="11" t="s">
        <v>43</v>
      </c>
      <c r="C37" s="15" t="s">
        <v>1</v>
      </c>
      <c r="D37" s="15" t="s">
        <v>2</v>
      </c>
      <c r="E37" s="15" t="s">
        <v>27</v>
      </c>
      <c r="F37" s="15" t="s">
        <v>3</v>
      </c>
      <c r="G37" s="15" t="s">
        <v>5</v>
      </c>
      <c r="H37" s="6" t="s">
        <v>4</v>
      </c>
    </row>
    <row r="38" spans="1:8" ht="15.75" thickBot="1" x14ac:dyDescent="0.3">
      <c r="A38" s="9">
        <v>42372</v>
      </c>
      <c r="B38" s="7">
        <v>10</v>
      </c>
      <c r="C38" s="24" t="s">
        <v>6</v>
      </c>
      <c r="D38" s="24">
        <f ca="1">IF(C38="","",VLOOKUP(C38,Int_Tar,2,FALSE))</f>
        <v>18</v>
      </c>
      <c r="E38" s="24" t="s">
        <v>28</v>
      </c>
      <c r="F38" s="24">
        <f ca="1">IF(E38="","",VLOOKUP(E38,Lieu_Dist,2,FALSE)*0.4)</f>
        <v>14</v>
      </c>
      <c r="G38" s="24"/>
      <c r="H38" s="13"/>
    </row>
    <row r="39" spans="1:8" x14ac:dyDescent="0.25">
      <c r="A39" s="1"/>
      <c r="B39" s="8">
        <v>12</v>
      </c>
      <c r="C39" s="2" t="s">
        <v>7</v>
      </c>
      <c r="D39" s="2">
        <f ca="1">IF(C39="","",VLOOKUP(C39,Int_Tar,2,FALSE))</f>
        <v>19.600000000000001</v>
      </c>
      <c r="E39" s="2" t="s">
        <v>33</v>
      </c>
      <c r="F39" s="2">
        <f ca="1">IF(E39="","",VLOOKUP(E39,Lieu_Dist,2,FALSE)*0.4)</f>
        <v>0</v>
      </c>
      <c r="G39" s="2"/>
      <c r="H39" s="25"/>
    </row>
    <row r="40" spans="1:8" x14ac:dyDescent="0.25">
      <c r="A40" s="1"/>
      <c r="B40" s="8">
        <v>12</v>
      </c>
      <c r="C40" s="2" t="s">
        <v>11</v>
      </c>
      <c r="D40" s="2">
        <f ca="1">IF(C40="","",VLOOKUP(C40,Int_Tar,2,FALSE))</f>
        <v>29.23</v>
      </c>
      <c r="E40" s="2" t="s">
        <v>29</v>
      </c>
      <c r="F40" s="2">
        <f ca="1">IF(E40="","",VLOOKUP(E40,Lieu_Dist,2,FALSE)*0.4)</f>
        <v>28</v>
      </c>
      <c r="G40" s="2"/>
      <c r="H40" s="25"/>
    </row>
    <row r="41" spans="1:8" x14ac:dyDescent="0.25">
      <c r="A41" s="1"/>
      <c r="B41" s="8">
        <v>12</v>
      </c>
      <c r="C41" s="2" t="s">
        <v>15</v>
      </c>
      <c r="D41" s="2">
        <f ca="1">IF(C41="","",VLOOKUP(C41,Int_Tar,2,FALSE))</f>
        <v>37.479999999999997</v>
      </c>
      <c r="E41" s="2" t="s">
        <v>31</v>
      </c>
      <c r="F41" s="2">
        <f ca="1">IF(E41="","",VLOOKUP(E41,Lieu_Dist,2,FALSE)*0.4)</f>
        <v>16</v>
      </c>
      <c r="G41" s="2"/>
      <c r="H41" s="25"/>
    </row>
    <row r="42" spans="1:8" x14ac:dyDescent="0.25">
      <c r="A42" s="1"/>
      <c r="B42" s="8">
        <v>14</v>
      </c>
      <c r="C42" s="2" t="s">
        <v>18</v>
      </c>
      <c r="D42" s="2">
        <f ca="1">IF(C42="","",VLOOKUP(C42,Int_Tar,2,FALSE))</f>
        <v>41.8</v>
      </c>
      <c r="E42" s="2" t="s">
        <v>29</v>
      </c>
      <c r="F42" s="2">
        <f ca="1">IF(E42="","",VLOOKUP(E42,Lieu_Dist,2,FALSE)*0.4)</f>
        <v>28</v>
      </c>
      <c r="G42" s="2"/>
      <c r="H42" s="25"/>
    </row>
    <row r="43" spans="1:8" x14ac:dyDescent="0.25">
      <c r="A43" s="1"/>
      <c r="B43" s="8"/>
      <c r="C43" s="2"/>
      <c r="D43" s="2" t="str">
        <f>IF(C43="","",VLOOKUP(C43,Int_Tar,2,FALSE))</f>
        <v/>
      </c>
      <c r="E43" s="2"/>
      <c r="F43" s="2" t="str">
        <f>IF(E43="","",VLOOKUP(E43,Lieu_Dist,2,FALSE)*0.4)</f>
        <v/>
      </c>
      <c r="G43" s="2"/>
      <c r="H43" s="25"/>
    </row>
    <row r="44" spans="1:8" x14ac:dyDescent="0.25">
      <c r="A44" s="1"/>
      <c r="B44" s="8"/>
      <c r="C44" s="2"/>
      <c r="D44" s="2" t="str">
        <f>IF(C44="","",VLOOKUP(C44,Int_Tar,2,FALSE))</f>
        <v/>
      </c>
      <c r="E44" s="2"/>
      <c r="F44" s="2" t="str">
        <f>IF(E44="","",VLOOKUP(E44,Lieu_Dist,2,FALSE)*0.4)</f>
        <v/>
      </c>
      <c r="G44" s="2"/>
      <c r="H44" s="25"/>
    </row>
    <row r="45" spans="1:8" x14ac:dyDescent="0.25">
      <c r="A45" s="1"/>
      <c r="B45" s="8"/>
      <c r="C45" s="2"/>
      <c r="D45" s="2" t="str">
        <f>IF(C45="","",VLOOKUP(C45,Int_Tar,2,FALSE))</f>
        <v/>
      </c>
      <c r="E45" s="2"/>
      <c r="F45" s="2" t="str">
        <f>IF(E45="","",VLOOKUP(E45,Lieu_Dist,2,FALSE)*0.4)</f>
        <v/>
      </c>
      <c r="G45" s="2"/>
      <c r="H45" s="25"/>
    </row>
    <row r="46" spans="1:8" x14ac:dyDescent="0.25">
      <c r="A46" s="1"/>
      <c r="B46" s="8"/>
      <c r="C46" s="2"/>
      <c r="D46" s="2" t="str">
        <f>IF(C46="","",VLOOKUP(C46,Int_Tar,2,FALSE))</f>
        <v/>
      </c>
      <c r="E46" s="2"/>
      <c r="F46" s="2" t="str">
        <f>IF(E46="","",VLOOKUP(E46,Lieu_Dist,2,FALSE)*0.4)</f>
        <v/>
      </c>
      <c r="G46" s="2"/>
      <c r="H46" s="25"/>
    </row>
    <row r="47" spans="1:8" x14ac:dyDescent="0.25">
      <c r="A47" s="1"/>
      <c r="B47" s="8"/>
      <c r="C47" s="2"/>
      <c r="D47" s="2" t="str">
        <f>IF(C47="","",VLOOKUP(C47,Int_Tar,2,FALSE))</f>
        <v/>
      </c>
      <c r="E47" s="2"/>
      <c r="F47" s="2" t="str">
        <f>IF(E47="","",VLOOKUP(E47,Lieu_Dist,2,FALSE)*0.4)</f>
        <v/>
      </c>
      <c r="G47" s="2"/>
      <c r="H47" s="25"/>
    </row>
    <row r="48" spans="1:8" x14ac:dyDescent="0.25">
      <c r="A48" s="1"/>
      <c r="B48" s="8"/>
      <c r="C48" s="2"/>
      <c r="D48" s="2" t="str">
        <f>IF(C48="","",VLOOKUP(C48,Int_Tar,2,FALSE))</f>
        <v/>
      </c>
      <c r="E48" s="2"/>
      <c r="F48" s="2" t="str">
        <f>IF(E48="","",VLOOKUP(E48,Lieu_Dist,2,FALSE)*0.4)</f>
        <v/>
      </c>
      <c r="G48" s="2"/>
      <c r="H48" s="25"/>
    </row>
    <row r="49" spans="1:8" ht="15.75" thickBot="1" x14ac:dyDescent="0.3">
      <c r="A49" s="1"/>
      <c r="B49" s="26"/>
      <c r="C49" s="16"/>
      <c r="D49" s="16" t="str">
        <f>IF(C49="","",VLOOKUP(C49,Int_Tar,2,FALSE))</f>
        <v/>
      </c>
      <c r="E49" s="16"/>
      <c r="F49" s="16" t="str">
        <f>IF(E49="","",VLOOKUP(E49,Lieu_Dist,2,FALSE)*0.4)</f>
        <v/>
      </c>
      <c r="G49" s="16"/>
      <c r="H49" s="10"/>
    </row>
    <row r="50" spans="1:8" ht="15.75" thickBot="1" x14ac:dyDescent="0.3">
      <c r="B50" s="3"/>
      <c r="C50" s="3"/>
      <c r="D50" s="3"/>
      <c r="E50" s="3"/>
      <c r="F50" s="3"/>
      <c r="G50" s="3"/>
      <c r="H50" s="3"/>
    </row>
    <row r="51" spans="1:8" x14ac:dyDescent="0.25">
      <c r="C51" s="4" t="s">
        <v>25</v>
      </c>
      <c r="D51" s="4" t="s">
        <v>24</v>
      </c>
      <c r="E51" s="4" t="s">
        <v>32</v>
      </c>
      <c r="G51" s="4" t="s">
        <v>26</v>
      </c>
    </row>
    <row r="52" spans="1:8" ht="15.75" thickBot="1" x14ac:dyDescent="0.3">
      <c r="C52" s="5">
        <f ca="1">SUM(D38:D49)</f>
        <v>146.11000000000001</v>
      </c>
      <c r="D52" s="5">
        <f ca="1">SUM(F38:F49)</f>
        <v>86</v>
      </c>
      <c r="E52" s="5">
        <f>SUM(G38:G49)</f>
        <v>0</v>
      </c>
      <c r="G52" s="5">
        <f ca="1">C52+D52-E52</f>
        <v>232.11</v>
      </c>
    </row>
  </sheetData>
  <conditionalFormatting sqref="H2:H13 H20:H31 H38:H49">
    <cfRule type="containsText" dxfId="14" priority="71" operator="containsText" text="Espèce">
      <formula>NOT(ISERROR(SEARCH("Espèce",H2)))</formula>
    </cfRule>
    <cfRule type="containsText" dxfId="13" priority="72" operator="containsText" text="Espère">
      <formula>NOT(ISERROR(SEARCH("Espère",H2)))</formula>
    </cfRule>
    <cfRule type="containsText" dxfId="12" priority="73" operator="containsText" text="Chèque">
      <formula>NOT(ISERROR(SEARCH("Chèque",H2)))</formula>
    </cfRule>
    <cfRule type="containsText" dxfId="11" priority="74" operator="containsText" text="CMU">
      <formula>NOT(ISERROR(SEARCH("CMU",H2)))</formula>
    </cfRule>
    <cfRule type="containsText" dxfId="10" priority="75" operator="containsText" text="Non payé">
      <formula>NOT(ISERROR(SEARCH("Non payé",H2)))</formula>
    </cfRule>
  </conditionalFormatting>
  <conditionalFormatting sqref="G16 G34">
    <cfRule type="cellIs" dxfId="9" priority="69" operator="notEqual">
      <formula>0</formula>
    </cfRule>
    <cfRule type="cellIs" dxfId="8" priority="70" operator="equal">
      <formula>0</formula>
    </cfRule>
  </conditionalFormatting>
  <conditionalFormatting sqref="G3:G13 G21:G31 G39:G49">
    <cfRule type="cellIs" dxfId="7" priority="68" operator="equal">
      <formula>D3+F3</formula>
    </cfRule>
  </conditionalFormatting>
  <conditionalFormatting sqref="D2:D13 D20:D31 D38:D49">
    <cfRule type="cellIs" dxfId="6" priority="64" operator="equal">
      <formula>G2-F2</formula>
    </cfRule>
  </conditionalFormatting>
  <conditionalFormatting sqref="G2:G13 G20:G31 G38:G49">
    <cfRule type="cellIs" dxfId="5" priority="60" operator="equal">
      <formula>F2+D2</formula>
    </cfRule>
    <cfRule type="cellIs" dxfId="4" priority="63" operator="equal">
      <formula>D2-F2</formula>
    </cfRule>
  </conditionalFormatting>
  <conditionalFormatting sqref="F2:F13 F20:F31 F38:F49">
    <cfRule type="cellIs" dxfId="3" priority="62" operator="equal">
      <formula>G2-D2</formula>
    </cfRule>
  </conditionalFormatting>
  <conditionalFormatting sqref="D2:D13 D20:D31 D38:D49">
    <cfRule type="cellIs" dxfId="2" priority="61" operator="equal">
      <formula>G2-F2</formula>
    </cfRule>
  </conditionalFormatting>
  <conditionalFormatting sqref="G52">
    <cfRule type="cellIs" dxfId="1" priority="39" operator="notEqual">
      <formula>0</formula>
    </cfRule>
    <cfRule type="cellIs" dxfId="0" priority="40" operator="equal">
      <formula>0</formula>
    </cfRule>
  </conditionalFormatting>
  <dataValidations count="4">
    <dataValidation type="list" allowBlank="1" showInputMessage="1" showErrorMessage="1" sqref="C2:C13 C20:C31 C38:C49">
      <formula1>inter</formula1>
    </dataValidation>
    <dataValidation type="list" allowBlank="1" showInputMessage="1" showErrorMessage="1" sqref="E2:E13 E20:E31 E38:E49">
      <formula1>lieux</formula1>
    </dataValidation>
    <dataValidation type="list" allowBlank="1" showInputMessage="1" showErrorMessage="1" sqref="H2:H13 H20:H31 H38:H49">
      <formula1>Type</formula1>
    </dataValidation>
    <dataValidation type="list" allowBlank="1" showInputMessage="1" showErrorMessage="1" sqref="K3">
      <formula1>"non,oui,ok,Machin,Bidule,Truc,Sinom,10,12,14"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B1" sqref="B1"/>
    </sheetView>
  </sheetViews>
  <sheetFormatPr baseColWidth="10" defaultRowHeight="15" x14ac:dyDescent="0.25"/>
  <sheetData>
    <row r="1" spans="1:7" x14ac:dyDescent="0.25">
      <c r="A1" s="20" t="s">
        <v>34</v>
      </c>
      <c r="B1" t="s">
        <v>30</v>
      </c>
      <c r="C1" s="20"/>
      <c r="D1" s="20" t="s">
        <v>1</v>
      </c>
      <c r="E1" s="20" t="s">
        <v>44</v>
      </c>
      <c r="F1" s="20"/>
      <c r="G1" s="20" t="s">
        <v>45</v>
      </c>
    </row>
    <row r="2" spans="1:7" x14ac:dyDescent="0.25">
      <c r="A2" t="s">
        <v>33</v>
      </c>
      <c r="B2">
        <v>0</v>
      </c>
      <c r="D2" s="1" t="s">
        <v>6</v>
      </c>
      <c r="E2" s="1">
        <v>18</v>
      </c>
      <c r="G2" s="12" t="s">
        <v>8</v>
      </c>
    </row>
    <row r="3" spans="1:7" x14ac:dyDescent="0.25">
      <c r="A3" t="s">
        <v>35</v>
      </c>
      <c r="B3">
        <v>15</v>
      </c>
      <c r="D3" s="1" t="s">
        <v>7</v>
      </c>
      <c r="E3" s="1">
        <v>19.600000000000001</v>
      </c>
      <c r="G3" t="s">
        <v>10</v>
      </c>
    </row>
    <row r="4" spans="1:7" x14ac:dyDescent="0.25">
      <c r="A4" t="s">
        <v>28</v>
      </c>
      <c r="B4">
        <v>35</v>
      </c>
      <c r="D4" s="1" t="s">
        <v>9</v>
      </c>
      <c r="E4" s="1">
        <v>23</v>
      </c>
      <c r="G4" t="s">
        <v>12</v>
      </c>
    </row>
    <row r="5" spans="1:7" x14ac:dyDescent="0.25">
      <c r="A5" t="s">
        <v>31</v>
      </c>
      <c r="B5">
        <v>40</v>
      </c>
      <c r="D5" s="1" t="s">
        <v>11</v>
      </c>
      <c r="E5" s="1">
        <v>29.23</v>
      </c>
      <c r="G5" t="s">
        <v>14</v>
      </c>
    </row>
    <row r="6" spans="1:7" x14ac:dyDescent="0.25">
      <c r="A6" t="s">
        <v>29</v>
      </c>
      <c r="B6">
        <v>70</v>
      </c>
      <c r="D6" s="1" t="s">
        <v>13</v>
      </c>
      <c r="E6" s="1">
        <v>33.6</v>
      </c>
    </row>
    <row r="7" spans="1:7" x14ac:dyDescent="0.25">
      <c r="D7" s="1" t="s">
        <v>15</v>
      </c>
      <c r="E7" s="1">
        <v>37.479999999999997</v>
      </c>
    </row>
    <row r="8" spans="1:7" x14ac:dyDescent="0.25">
      <c r="D8" s="1" t="s">
        <v>16</v>
      </c>
      <c r="E8" s="1">
        <v>38.4</v>
      </c>
    </row>
    <row r="9" spans="1:7" x14ac:dyDescent="0.25">
      <c r="D9" s="1" t="s">
        <v>17</v>
      </c>
      <c r="E9" s="1">
        <v>38.4</v>
      </c>
    </row>
    <row r="10" spans="1:7" x14ac:dyDescent="0.25">
      <c r="D10" s="1" t="s">
        <v>18</v>
      </c>
      <c r="E10" s="1">
        <v>41.8</v>
      </c>
    </row>
    <row r="11" spans="1:7" x14ac:dyDescent="0.25">
      <c r="D11" s="1" t="s">
        <v>19</v>
      </c>
      <c r="E11" s="1">
        <v>42</v>
      </c>
    </row>
    <row r="12" spans="1:7" x14ac:dyDescent="0.25">
      <c r="D12" s="1" t="s">
        <v>20</v>
      </c>
      <c r="E12" s="1">
        <v>46</v>
      </c>
    </row>
    <row r="13" spans="1:7" x14ac:dyDescent="0.25">
      <c r="D13" s="1" t="s">
        <v>21</v>
      </c>
      <c r="E13" s="1">
        <v>46.2</v>
      </c>
    </row>
    <row r="14" spans="1:7" x14ac:dyDescent="0.25">
      <c r="D14" s="1" t="s">
        <v>22</v>
      </c>
      <c r="E14" s="1">
        <v>50.2</v>
      </c>
    </row>
    <row r="15" spans="1:7" x14ac:dyDescent="0.25">
      <c r="D15" s="1" t="s">
        <v>23</v>
      </c>
      <c r="E15" s="1">
        <f>22*2.8</f>
        <v>61.599999999999994</v>
      </c>
    </row>
  </sheetData>
  <dataValidations count="1">
    <dataValidation type="list" allowBlank="1" showInputMessage="1" showErrorMessage="1" sqref="D2:D15">
      <formula1>$I$2:$I$15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Robert</cp:lastModifiedBy>
  <cp:lastPrinted>2016-09-26T22:32:23Z</cp:lastPrinted>
  <dcterms:created xsi:type="dcterms:W3CDTF">2016-09-01T14:16:20Z</dcterms:created>
  <dcterms:modified xsi:type="dcterms:W3CDTF">2016-09-28T22:03:32Z</dcterms:modified>
</cp:coreProperties>
</file>