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20" windowWidth="17595" windowHeight="6225"/>
  </bookViews>
  <sheets>
    <sheet name="NOMS" sheetId="2" r:id="rId1"/>
  </sheets>
  <calcPr calcId="145621"/>
</workbook>
</file>

<file path=xl/calcChain.xml><?xml version="1.0" encoding="utf-8"?>
<calcChain xmlns="http://schemas.openxmlformats.org/spreadsheetml/2006/main">
  <c r="AO4" i="2" l="1"/>
  <c r="AM10" i="2" l="1"/>
  <c r="AN10" i="2" s="1"/>
  <c r="AL10" i="2"/>
  <c r="AM9" i="2"/>
  <c r="AO9" i="2" s="1"/>
  <c r="AL9" i="2"/>
  <c r="AM8" i="2"/>
  <c r="AN8" i="2" s="1"/>
  <c r="AL8" i="2"/>
  <c r="AM7" i="2"/>
  <c r="AO7" i="2" s="1"/>
  <c r="AL7" i="2"/>
  <c r="AM6" i="2"/>
  <c r="AO6" i="2" s="1"/>
  <c r="AL6" i="2"/>
  <c r="AM5" i="2"/>
  <c r="AN5" i="2" s="1"/>
  <c r="AL5" i="2"/>
  <c r="AM4" i="2"/>
  <c r="AL4" i="2"/>
  <c r="AO10" i="2" l="1"/>
  <c r="AP10" i="2" s="1"/>
  <c r="AN9" i="2"/>
  <c r="AP9" i="2" s="1"/>
  <c r="AO8" i="2"/>
  <c r="AP8" i="2" s="1"/>
  <c r="AN7" i="2"/>
  <c r="AP7" i="2" s="1"/>
  <c r="AN6" i="2"/>
  <c r="AP6" i="2" s="1"/>
  <c r="AO5" i="2"/>
  <c r="AP5" i="2" s="1"/>
  <c r="AN4" i="2"/>
  <c r="AP4" i="2" s="1"/>
</calcChain>
</file>

<file path=xl/sharedStrings.xml><?xml version="1.0" encoding="utf-8"?>
<sst xmlns="http://schemas.openxmlformats.org/spreadsheetml/2006/main" count="62" uniqueCount="56">
  <si>
    <t>COMPLETUDE DU DOSSIER</t>
  </si>
  <si>
    <t xml:space="preserve">formulaire </t>
  </si>
  <si>
    <t>attestation sur l'honneur</t>
  </si>
  <si>
    <t>règlement</t>
  </si>
  <si>
    <t>copie certificat homologation</t>
  </si>
  <si>
    <t>copie facture</t>
  </si>
  <si>
    <t>avis taxe habitation</t>
  </si>
  <si>
    <t>RIB ou RIP</t>
  </si>
  <si>
    <t>attestation CAF</t>
  </si>
  <si>
    <t>avis imposition</t>
  </si>
  <si>
    <t>bulletin salaire</t>
  </si>
  <si>
    <t>attestation enfant rattaché</t>
  </si>
  <si>
    <t>RENSEIGNEMENTS DEMANDEURS</t>
  </si>
  <si>
    <t>NOM</t>
  </si>
  <si>
    <t>PRENOM</t>
  </si>
  <si>
    <t>ADRESSE</t>
  </si>
  <si>
    <t>CP</t>
  </si>
  <si>
    <t>VILLE</t>
  </si>
  <si>
    <t>téléphone</t>
  </si>
  <si>
    <t>Marque</t>
  </si>
  <si>
    <t xml:space="preserve">Modèle </t>
  </si>
  <si>
    <t>Fournisseur</t>
  </si>
  <si>
    <t>adresse</t>
  </si>
  <si>
    <t>ville</t>
  </si>
  <si>
    <t>courrier non éligibilité</t>
  </si>
  <si>
    <t>n° dossier</t>
  </si>
  <si>
    <t>quittance 
loyer</t>
  </si>
  <si>
    <t>CLEMENT</t>
  </si>
  <si>
    <t>MARTINON</t>
  </si>
  <si>
    <t>BERNARD</t>
  </si>
  <si>
    <t>prix achat vélo</t>
  </si>
  <si>
    <t>LEGER</t>
  </si>
  <si>
    <t>XAVIER</t>
  </si>
  <si>
    <t>profession</t>
  </si>
  <si>
    <t>CHRISTIANE</t>
  </si>
  <si>
    <t>ABADIE</t>
  </si>
  <si>
    <t>décision président</t>
  </si>
  <si>
    <t>DUPONT</t>
  </si>
  <si>
    <t>ALAIN</t>
  </si>
  <si>
    <t>OLIVIER</t>
  </si>
  <si>
    <t>CAROLE</t>
  </si>
  <si>
    <t>FLORENT</t>
  </si>
  <si>
    <t>Mandat subvention</t>
  </si>
  <si>
    <t>LARTIGUE</t>
  </si>
  <si>
    <t>N° mandat</t>
  </si>
  <si>
    <t>SUIVI INSTRUCTION</t>
  </si>
  <si>
    <t>âge demandeur</t>
  </si>
  <si>
    <t>VAE</t>
  </si>
  <si>
    <t>QF inf à</t>
  </si>
  <si>
    <t>montant</t>
  </si>
  <si>
    <t>date
naissance</t>
  </si>
  <si>
    <t>adresse
mail</t>
  </si>
  <si>
    <t>facture électricité
/eau/gaz</t>
  </si>
  <si>
    <t>copie carte identité/
passeport</t>
  </si>
  <si>
    <t>courrier
pièces complémen-taires n°1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</si>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</sst>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#,##0.00\ _€"/>
    <numFmt numFmtId="166" formatCode="yy"/>
    <numFmt numFmtId="167" formatCode="#,##0.00\ \€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7" fillId="0" borderId="0"/>
  </cellStyleXfs>
  <cellXfs count="4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2" fillId="2" borderId="1" xfId="1" applyFill="1" applyBorder="1"/>
    <xf numFmtId="0" fontId="0" fillId="2" borderId="1" xfId="0" quotePrefix="1" applyFill="1" applyBorder="1"/>
    <xf numFmtId="49" fontId="0" fillId="2" borderId="1" xfId="0" applyNumberFormat="1" applyFill="1" applyBorder="1"/>
    <xf numFmtId="49" fontId="0" fillId="2" borderId="1" xfId="0" quotePrefix="1" applyNumberFormat="1" applyFill="1" applyBorder="1"/>
    <xf numFmtId="1" fontId="0" fillId="2" borderId="1" xfId="0" applyNumberFormat="1" applyFill="1" applyBorder="1"/>
    <xf numFmtId="0" fontId="5" fillId="0" borderId="0" xfId="0" applyFont="1" applyAlignment="1">
      <alignment horizontal="center"/>
    </xf>
    <xf numFmtId="166" fontId="0" fillId="4" borderId="5" xfId="0" applyNumberFormat="1" applyFill="1" applyBorder="1" applyAlignment="1">
      <alignment horizontal="center"/>
    </xf>
    <xf numFmtId="166" fontId="0" fillId="4" borderId="1" xfId="0" applyNumberFormat="1" applyFont="1" applyFill="1" applyBorder="1" applyAlignment="1">
      <alignment wrapText="1"/>
    </xf>
    <xf numFmtId="0" fontId="0" fillId="2" borderId="2" xfId="0" applyFill="1" applyBorder="1"/>
    <xf numFmtId="0" fontId="0" fillId="2" borderId="1" xfId="0" applyNumberFormat="1" applyFill="1" applyBorder="1"/>
    <xf numFmtId="0" fontId="0" fillId="6" borderId="1" xfId="0" quotePrefix="1" applyNumberFormat="1" applyFill="1" applyBorder="1"/>
    <xf numFmtId="0" fontId="0" fillId="6" borderId="1" xfId="0" applyNumberFormat="1" applyFill="1" applyBorder="1"/>
    <xf numFmtId="0" fontId="0" fillId="2" borderId="1" xfId="0" quotePrefix="1" applyNumberFormat="1" applyFill="1" applyBorder="1"/>
    <xf numFmtId="0" fontId="1" fillId="7" borderId="1" xfId="0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 wrapText="1"/>
    </xf>
    <xf numFmtId="166" fontId="1" fillId="7" borderId="1" xfId="0" applyNumberFormat="1" applyFont="1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NumberFormat="1" applyFill="1" applyBorder="1"/>
    <xf numFmtId="14" fontId="0" fillId="2" borderId="1" xfId="0" quotePrefix="1" applyNumberFormat="1" applyFill="1" applyBorder="1"/>
    <xf numFmtId="14" fontId="0" fillId="2" borderId="1" xfId="0" applyNumberFormat="1" applyFill="1" applyBorder="1"/>
    <xf numFmtId="14" fontId="3" fillId="2" borderId="1" xfId="0" applyNumberFormat="1" applyFont="1" applyFill="1" applyBorder="1" applyAlignment="1">
      <alignment wrapText="1"/>
    </xf>
    <xf numFmtId="167" fontId="0" fillId="2" borderId="1" xfId="0" applyNumberFormat="1" applyFill="1" applyBorder="1"/>
    <xf numFmtId="14" fontId="1" fillId="2" borderId="1" xfId="0" applyNumberFormat="1" applyFont="1" applyFill="1" applyBorder="1"/>
    <xf numFmtId="167" fontId="0" fillId="0" borderId="1" xfId="0" applyNumberFormat="1" applyBorder="1"/>
    <xf numFmtId="167" fontId="0" fillId="3" borderId="1" xfId="0" applyNumberFormat="1" applyFill="1" applyBorder="1"/>
    <xf numFmtId="14" fontId="0" fillId="6" borderId="1" xfId="0" quotePrefix="1" applyNumberFormat="1" applyFill="1" applyBorder="1"/>
    <xf numFmtId="14" fontId="1" fillId="6" borderId="1" xfId="0" applyNumberFormat="1" applyFont="1" applyFill="1" applyBorder="1"/>
    <xf numFmtId="14" fontId="0" fillId="2" borderId="1" xfId="0" applyNumberFormat="1" applyFont="1" applyFill="1" applyBorder="1" applyAlignment="1">
      <alignment wrapText="1"/>
    </xf>
    <xf numFmtId="14" fontId="0" fillId="6" borderId="1" xfId="0" applyNumberFormat="1" applyFill="1" applyBorder="1"/>
    <xf numFmtId="167" fontId="4" fillId="3" borderId="1" xfId="0" applyNumberFormat="1" applyFont="1" applyFill="1" applyBorder="1"/>
    <xf numFmtId="164" fontId="1" fillId="7" borderId="3" xfId="0" applyNumberFormat="1" applyFont="1" applyFill="1" applyBorder="1" applyAlignment="1">
      <alignment horizontal="center" vertical="center" wrapText="1"/>
    </xf>
    <xf numFmtId="164" fontId="1" fillId="7" borderId="4" xfId="0" applyNumberFormat="1" applyFont="1" applyFill="1" applyBorder="1" applyAlignment="1">
      <alignment horizontal="center" vertical="center" wrapText="1"/>
    </xf>
    <xf numFmtId="164" fontId="1" fillId="7" borderId="5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7" xfId="2"/>
  </cellStyles>
  <dxfs count="0"/>
  <tableStyles count="0" defaultTableStyle="TableStyleMedium2" defaultPivotStyle="PivotStyleLight16"/>
  <colors>
    <mruColors>
      <color rgb="FFFFFF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276225</xdr:colOff>
          <xdr:row>0</xdr:row>
          <xdr:rowOff>542925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0</xdr:row>
          <xdr:rowOff>0</xdr:rowOff>
        </xdr:from>
        <xdr:to>
          <xdr:col>4</xdr:col>
          <xdr:colOff>638175</xdr:colOff>
          <xdr:row>0</xdr:row>
          <xdr:rowOff>542925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SUIVI DES SUBVENTIONS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P10"/>
  <sheetViews>
    <sheetView tabSelected="1" workbookViewId="0">
      <pane xSplit="5" ySplit="3" topLeftCell="AE4" activePane="bottomRight" state="frozen"/>
      <selection pane="topRight" activeCell="F1" sqref="F1"/>
      <selection pane="bottomLeft" activeCell="A4" sqref="A4"/>
      <selection pane="bottomRight" activeCell="E12" sqref="E12"/>
    </sheetView>
  </sheetViews>
  <sheetFormatPr baseColWidth="10" defaultRowHeight="15" x14ac:dyDescent="0.25"/>
  <cols>
    <col min="37" max="37" width="11.42578125" customWidth="1"/>
    <col min="39" max="42" width="11.42578125" customWidth="1"/>
  </cols>
  <sheetData>
    <row r="1" spans="1:42" ht="45.75" customHeight="1" x14ac:dyDescent="0.25">
      <c r="A1" s="8">
        <v>1</v>
      </c>
      <c r="B1" s="8">
        <v>2</v>
      </c>
      <c r="C1" s="8">
        <v>3</v>
      </c>
      <c r="D1" s="8">
        <v>4</v>
      </c>
      <c r="E1" s="8">
        <v>5</v>
      </c>
      <c r="F1" s="8">
        <v>6</v>
      </c>
      <c r="G1" s="8">
        <v>7</v>
      </c>
      <c r="H1" s="8">
        <v>8</v>
      </c>
      <c r="I1" s="8">
        <v>9</v>
      </c>
      <c r="J1" s="8">
        <v>10</v>
      </c>
      <c r="K1" s="8">
        <v>11</v>
      </c>
      <c r="L1" s="8">
        <v>12</v>
      </c>
      <c r="M1" s="8">
        <v>13</v>
      </c>
      <c r="N1" s="8">
        <v>14</v>
      </c>
      <c r="O1" s="8">
        <v>15</v>
      </c>
      <c r="P1" s="8">
        <v>16</v>
      </c>
      <c r="Q1" s="8">
        <v>17</v>
      </c>
      <c r="R1" s="8">
        <v>18</v>
      </c>
      <c r="S1" s="8">
        <v>19</v>
      </c>
      <c r="T1" s="8">
        <v>20</v>
      </c>
      <c r="U1" s="8">
        <v>21</v>
      </c>
      <c r="V1" s="8">
        <v>22</v>
      </c>
      <c r="W1" s="8">
        <v>23</v>
      </c>
      <c r="X1" s="8">
        <v>24</v>
      </c>
      <c r="Y1" s="8">
        <v>25</v>
      </c>
      <c r="Z1" s="8">
        <v>26</v>
      </c>
      <c r="AA1" s="8">
        <v>27</v>
      </c>
      <c r="AB1" s="8">
        <v>28</v>
      </c>
      <c r="AC1" s="8">
        <v>29</v>
      </c>
      <c r="AD1" s="8">
        <v>30</v>
      </c>
      <c r="AE1" s="8">
        <v>31</v>
      </c>
      <c r="AF1" s="8">
        <v>32</v>
      </c>
      <c r="AG1" s="8">
        <v>33</v>
      </c>
      <c r="AH1" s="8">
        <v>34</v>
      </c>
      <c r="AI1" s="8">
        <v>35</v>
      </c>
      <c r="AJ1" s="8">
        <v>36</v>
      </c>
      <c r="AK1" s="8">
        <v>37</v>
      </c>
      <c r="AL1" s="8">
        <v>38</v>
      </c>
      <c r="AM1" s="8">
        <v>39</v>
      </c>
      <c r="AN1" s="8">
        <v>40</v>
      </c>
      <c r="AO1" s="8">
        <v>41</v>
      </c>
      <c r="AP1" s="8">
        <v>42</v>
      </c>
    </row>
    <row r="2" spans="1:42" x14ac:dyDescent="0.25">
      <c r="A2" s="40" t="s">
        <v>12</v>
      </c>
      <c r="B2" s="41"/>
      <c r="C2" s="41"/>
      <c r="D2" s="42"/>
      <c r="E2" s="41"/>
      <c r="F2" s="41"/>
      <c r="G2" s="41"/>
      <c r="H2" s="41"/>
      <c r="I2" s="41"/>
      <c r="J2" s="43"/>
      <c r="K2" s="44" t="s">
        <v>0</v>
      </c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0" t="s">
        <v>47</v>
      </c>
      <c r="Z2" s="41"/>
      <c r="AA2" s="41"/>
      <c r="AB2" s="41"/>
      <c r="AC2" s="41"/>
      <c r="AD2" s="41"/>
      <c r="AE2" s="43"/>
      <c r="AF2" s="40" t="s">
        <v>45</v>
      </c>
      <c r="AG2" s="41"/>
      <c r="AH2" s="41"/>
      <c r="AI2" s="41"/>
      <c r="AJ2" s="41"/>
      <c r="AK2" s="23"/>
      <c r="AL2" s="9"/>
      <c r="AM2" s="23"/>
      <c r="AN2" s="23"/>
      <c r="AO2" s="23"/>
      <c r="AP2" s="23"/>
    </row>
    <row r="3" spans="1:42" ht="60" x14ac:dyDescent="0.25">
      <c r="A3" s="16" t="s">
        <v>13</v>
      </c>
      <c r="B3" s="16" t="s">
        <v>14</v>
      </c>
      <c r="C3" s="16" t="s">
        <v>25</v>
      </c>
      <c r="D3" s="17" t="s">
        <v>15</v>
      </c>
      <c r="E3" s="16" t="s">
        <v>16</v>
      </c>
      <c r="F3" s="16" t="s">
        <v>17</v>
      </c>
      <c r="G3" s="16" t="s">
        <v>33</v>
      </c>
      <c r="H3" s="18" t="s">
        <v>51</v>
      </c>
      <c r="I3" s="16" t="s">
        <v>18</v>
      </c>
      <c r="J3" s="18" t="s">
        <v>50</v>
      </c>
      <c r="K3" s="18" t="s">
        <v>1</v>
      </c>
      <c r="L3" s="18" t="s">
        <v>2</v>
      </c>
      <c r="M3" s="18" t="s">
        <v>3</v>
      </c>
      <c r="N3" s="18" t="s">
        <v>4</v>
      </c>
      <c r="O3" s="18" t="s">
        <v>5</v>
      </c>
      <c r="P3" s="18" t="s">
        <v>6</v>
      </c>
      <c r="Q3" s="18" t="s">
        <v>26</v>
      </c>
      <c r="R3" s="18" t="s">
        <v>52</v>
      </c>
      <c r="S3" s="18" t="s">
        <v>53</v>
      </c>
      <c r="T3" s="18" t="s">
        <v>7</v>
      </c>
      <c r="U3" s="18" t="s">
        <v>8</v>
      </c>
      <c r="V3" s="18" t="s">
        <v>9</v>
      </c>
      <c r="W3" s="18" t="s">
        <v>10</v>
      </c>
      <c r="X3" s="18" t="s">
        <v>11</v>
      </c>
      <c r="Y3" s="18" t="s">
        <v>19</v>
      </c>
      <c r="Z3" s="18" t="s">
        <v>20</v>
      </c>
      <c r="AA3" s="19" t="s">
        <v>30</v>
      </c>
      <c r="AB3" s="16" t="s">
        <v>21</v>
      </c>
      <c r="AC3" s="18" t="s">
        <v>22</v>
      </c>
      <c r="AD3" s="18" t="s">
        <v>16</v>
      </c>
      <c r="AE3" s="18" t="s">
        <v>23</v>
      </c>
      <c r="AF3" s="18" t="s">
        <v>54</v>
      </c>
      <c r="AG3" s="18" t="s">
        <v>24</v>
      </c>
      <c r="AH3" s="18" t="s">
        <v>36</v>
      </c>
      <c r="AI3" s="18" t="s">
        <v>44</v>
      </c>
      <c r="AJ3" s="18" t="s">
        <v>42</v>
      </c>
      <c r="AK3" s="20" t="s">
        <v>48</v>
      </c>
      <c r="AL3" s="21" t="s">
        <v>46</v>
      </c>
      <c r="AM3" s="37" t="s">
        <v>49</v>
      </c>
      <c r="AN3" s="38"/>
      <c r="AO3" s="38"/>
      <c r="AP3" s="39"/>
    </row>
    <row r="4" spans="1:42" x14ac:dyDescent="0.25">
      <c r="A4" s="1" t="s">
        <v>28</v>
      </c>
      <c r="B4" s="1" t="s">
        <v>29</v>
      </c>
      <c r="C4" s="22">
        <v>1</v>
      </c>
      <c r="D4" s="7"/>
      <c r="E4" s="1"/>
      <c r="F4" s="1"/>
      <c r="G4" s="1"/>
      <c r="H4" s="3"/>
      <c r="I4" s="4"/>
      <c r="J4" s="25">
        <v>22234</v>
      </c>
      <c r="K4" s="26">
        <v>41417</v>
      </c>
      <c r="L4" s="26">
        <v>41417</v>
      </c>
      <c r="M4" s="26">
        <v>41417</v>
      </c>
      <c r="N4" s="26">
        <v>41417</v>
      </c>
      <c r="O4" s="26">
        <v>41417</v>
      </c>
      <c r="P4" s="26"/>
      <c r="Q4" s="26">
        <v>41417</v>
      </c>
      <c r="R4" s="26">
        <v>41417</v>
      </c>
      <c r="S4" s="26">
        <v>41417</v>
      </c>
      <c r="T4" s="26">
        <v>41417</v>
      </c>
      <c r="U4" s="26"/>
      <c r="V4" s="26">
        <v>41417</v>
      </c>
      <c r="W4" s="26">
        <v>41417</v>
      </c>
      <c r="X4" s="27"/>
      <c r="Y4" s="11"/>
      <c r="Z4" s="1"/>
      <c r="AA4" s="28">
        <v>1299.95</v>
      </c>
      <c r="AB4" s="1"/>
      <c r="AC4" s="1"/>
      <c r="AD4" s="1"/>
      <c r="AE4" s="1"/>
      <c r="AF4" s="26"/>
      <c r="AG4" s="26"/>
      <c r="AH4" s="26">
        <v>41445</v>
      </c>
      <c r="AI4" s="12">
        <v>1253</v>
      </c>
      <c r="AJ4" s="29">
        <v>41477</v>
      </c>
      <c r="AK4" s="24">
        <v>1200</v>
      </c>
      <c r="AL4" s="10">
        <f t="shared" ref="AL4:AL10" ca="1" si="0">IF(J4="","",TODAY()-J4)</f>
        <v>20721</v>
      </c>
      <c r="AM4" s="2">
        <f t="shared" ref="AM4:AM10" si="1">IF(AK4="Non éligible",0,IF(AK4=2200,0.125,0.25))</f>
        <v>0.25</v>
      </c>
      <c r="AN4" s="30">
        <f t="shared" ref="AN4:AN10" si="2">IF(AM4=0,0,IF(AM4=0.125,150,300))</f>
        <v>300</v>
      </c>
      <c r="AO4" s="30">
        <f>AM4*AA4</f>
        <v>324.98750000000001</v>
      </c>
      <c r="AP4" s="31">
        <f t="shared" ref="AP4:AP10" si="3">MIN(AN4:AO4)</f>
        <v>300</v>
      </c>
    </row>
    <row r="5" spans="1:42" x14ac:dyDescent="0.25">
      <c r="A5" s="1" t="s">
        <v>31</v>
      </c>
      <c r="B5" s="1" t="s">
        <v>40</v>
      </c>
      <c r="C5" s="22">
        <v>2</v>
      </c>
      <c r="D5" s="7"/>
      <c r="E5" s="1"/>
      <c r="F5" s="1"/>
      <c r="G5" s="1"/>
      <c r="H5" s="3"/>
      <c r="I5" s="4"/>
      <c r="J5" s="25"/>
      <c r="K5" s="26">
        <v>41820</v>
      </c>
      <c r="L5" s="26">
        <v>41820</v>
      </c>
      <c r="M5" s="26">
        <v>41820</v>
      </c>
      <c r="N5" s="26">
        <v>41820</v>
      </c>
      <c r="O5" s="26">
        <v>41820</v>
      </c>
      <c r="P5" s="26">
        <v>41820</v>
      </c>
      <c r="Q5" s="26"/>
      <c r="R5" s="26"/>
      <c r="S5" s="26">
        <v>41820</v>
      </c>
      <c r="T5" s="26">
        <v>41820</v>
      </c>
      <c r="U5" s="26">
        <v>41820</v>
      </c>
      <c r="V5" s="27"/>
      <c r="W5" s="27"/>
      <c r="X5" s="27"/>
      <c r="Y5" s="1"/>
      <c r="Z5" s="1"/>
      <c r="AA5" s="28">
        <v>1990.05</v>
      </c>
      <c r="AB5" s="1"/>
      <c r="AC5" s="1"/>
      <c r="AD5" s="1"/>
      <c r="AE5" s="1"/>
      <c r="AF5" s="26"/>
      <c r="AG5" s="26"/>
      <c r="AH5" s="32">
        <v>41901</v>
      </c>
      <c r="AI5" s="13">
        <v>256</v>
      </c>
      <c r="AJ5" s="33">
        <v>41955</v>
      </c>
      <c r="AK5" s="24">
        <v>1200</v>
      </c>
      <c r="AL5" s="10" t="str">
        <f t="shared" ca="1" si="0"/>
        <v/>
      </c>
      <c r="AM5" s="2">
        <f t="shared" si="1"/>
        <v>0.25</v>
      </c>
      <c r="AN5" s="30">
        <f t="shared" si="2"/>
        <v>300</v>
      </c>
      <c r="AO5" s="30">
        <f t="shared" ref="AO4:AO10" si="4">AM5*AA5</f>
        <v>497.51249999999999</v>
      </c>
      <c r="AP5" s="31">
        <f t="shared" si="3"/>
        <v>300</v>
      </c>
    </row>
    <row r="6" spans="1:42" x14ac:dyDescent="0.25">
      <c r="A6" s="1" t="s">
        <v>27</v>
      </c>
      <c r="B6" s="1" t="s">
        <v>34</v>
      </c>
      <c r="C6" s="22">
        <v>3</v>
      </c>
      <c r="D6" s="7"/>
      <c r="E6" s="1"/>
      <c r="F6" s="1"/>
      <c r="G6" s="1"/>
      <c r="H6" s="3"/>
      <c r="I6" s="6"/>
      <c r="J6" s="25" t="s">
        <v>55</v>
      </c>
      <c r="K6" s="26">
        <v>41863</v>
      </c>
      <c r="L6" s="26">
        <v>41863</v>
      </c>
      <c r="M6" s="26">
        <v>41863</v>
      </c>
      <c r="N6" s="26">
        <v>41877</v>
      </c>
      <c r="O6" s="26">
        <v>41863</v>
      </c>
      <c r="P6" s="26">
        <v>41863</v>
      </c>
      <c r="Q6" s="26"/>
      <c r="R6" s="26">
        <v>41863</v>
      </c>
      <c r="S6" s="26">
        <v>41863</v>
      </c>
      <c r="T6" s="26">
        <v>41863</v>
      </c>
      <c r="U6" s="26"/>
      <c r="V6" s="34">
        <v>41877</v>
      </c>
      <c r="W6" s="34"/>
      <c r="X6" s="34"/>
      <c r="Y6" s="1"/>
      <c r="Z6" s="1"/>
      <c r="AA6" s="28">
        <v>689</v>
      </c>
      <c r="AB6" s="1"/>
      <c r="AC6" s="1"/>
      <c r="AD6" s="1"/>
      <c r="AE6" s="1"/>
      <c r="AF6" s="26">
        <v>41863</v>
      </c>
      <c r="AG6" s="26"/>
      <c r="AH6" s="35">
        <v>41901</v>
      </c>
      <c r="AI6" s="14">
        <v>4562</v>
      </c>
      <c r="AJ6" s="33">
        <v>41955</v>
      </c>
      <c r="AK6" s="24">
        <v>2200</v>
      </c>
      <c r="AL6" s="10" t="str">
        <f t="shared" ca="1" si="0"/>
        <v/>
      </c>
      <c r="AM6" s="2">
        <f t="shared" si="1"/>
        <v>0.125</v>
      </c>
      <c r="AN6" s="30">
        <f t="shared" si="2"/>
        <v>150</v>
      </c>
      <c r="AO6" s="30">
        <f t="shared" si="4"/>
        <v>86.125</v>
      </c>
      <c r="AP6" s="31">
        <f t="shared" si="3"/>
        <v>86.125</v>
      </c>
    </row>
    <row r="7" spans="1:42" x14ac:dyDescent="0.25">
      <c r="A7" s="1" t="s">
        <v>37</v>
      </c>
      <c r="B7" s="1" t="s">
        <v>41</v>
      </c>
      <c r="C7" s="22">
        <v>4</v>
      </c>
      <c r="D7" s="7"/>
      <c r="E7" s="1"/>
      <c r="F7" s="1"/>
      <c r="G7" s="1"/>
      <c r="H7" s="3"/>
      <c r="I7" s="5"/>
      <c r="J7" s="26" t="s">
        <v>55</v>
      </c>
      <c r="K7" s="26">
        <v>41977</v>
      </c>
      <c r="L7" s="26">
        <v>41977</v>
      </c>
      <c r="M7" s="26">
        <v>41977</v>
      </c>
      <c r="N7" s="26">
        <v>41977</v>
      </c>
      <c r="O7" s="26">
        <v>41977</v>
      </c>
      <c r="P7" s="26">
        <v>41977</v>
      </c>
      <c r="Q7" s="26"/>
      <c r="R7" s="26">
        <v>41977</v>
      </c>
      <c r="S7" s="26">
        <v>41977</v>
      </c>
      <c r="T7" s="26">
        <v>41977</v>
      </c>
      <c r="U7" s="26"/>
      <c r="V7" s="34">
        <v>41977</v>
      </c>
      <c r="W7" s="34">
        <v>41977</v>
      </c>
      <c r="X7" s="34">
        <v>41977</v>
      </c>
      <c r="Y7" s="1"/>
      <c r="Z7" s="1"/>
      <c r="AA7" s="28">
        <v>1979.1</v>
      </c>
      <c r="AB7" s="1"/>
      <c r="AC7" s="1"/>
      <c r="AD7" s="1"/>
      <c r="AE7" s="1"/>
      <c r="AF7" s="26"/>
      <c r="AG7" s="26"/>
      <c r="AH7" s="35">
        <v>41991</v>
      </c>
      <c r="AI7" s="14">
        <v>1239</v>
      </c>
      <c r="AJ7" s="33">
        <v>41995</v>
      </c>
      <c r="AK7" s="24">
        <v>1200</v>
      </c>
      <c r="AL7" s="10" t="str">
        <f t="shared" ca="1" si="0"/>
        <v/>
      </c>
      <c r="AM7" s="2">
        <f t="shared" si="1"/>
        <v>0.25</v>
      </c>
      <c r="AN7" s="30">
        <f t="shared" si="2"/>
        <v>300</v>
      </c>
      <c r="AO7" s="30">
        <f t="shared" si="4"/>
        <v>494.77499999999998</v>
      </c>
      <c r="AP7" s="31">
        <f t="shared" si="3"/>
        <v>300</v>
      </c>
    </row>
    <row r="8" spans="1:42" x14ac:dyDescent="0.25">
      <c r="A8" s="1" t="s">
        <v>37</v>
      </c>
      <c r="B8" s="1" t="s">
        <v>39</v>
      </c>
      <c r="C8" s="22">
        <v>5</v>
      </c>
      <c r="D8" s="7"/>
      <c r="E8" s="1"/>
      <c r="F8" s="1"/>
      <c r="G8" s="1"/>
      <c r="H8" s="3"/>
      <c r="I8" s="5"/>
      <c r="J8" s="26" t="s">
        <v>55</v>
      </c>
      <c r="K8" s="26">
        <v>42128</v>
      </c>
      <c r="L8" s="26">
        <v>42128</v>
      </c>
      <c r="M8" s="26">
        <v>42128</v>
      </c>
      <c r="N8" s="26">
        <v>42128</v>
      </c>
      <c r="O8" s="26">
        <v>42128</v>
      </c>
      <c r="P8" s="26">
        <v>42128</v>
      </c>
      <c r="Q8" s="26"/>
      <c r="R8" s="26">
        <v>42128</v>
      </c>
      <c r="S8" s="26">
        <v>42128</v>
      </c>
      <c r="T8" s="26">
        <v>42128</v>
      </c>
      <c r="U8" s="26"/>
      <c r="V8" s="34">
        <v>42128</v>
      </c>
      <c r="W8" s="34"/>
      <c r="X8" s="34"/>
      <c r="Y8" s="1"/>
      <c r="Z8" s="1"/>
      <c r="AA8" s="28">
        <v>2599</v>
      </c>
      <c r="AB8" s="1"/>
      <c r="AC8" s="1"/>
      <c r="AD8" s="1"/>
      <c r="AE8" s="1"/>
      <c r="AF8" s="26"/>
      <c r="AG8" s="26"/>
      <c r="AH8" s="25">
        <v>42128</v>
      </c>
      <c r="AI8" s="15">
        <v>56</v>
      </c>
      <c r="AJ8" s="29">
        <v>42144</v>
      </c>
      <c r="AK8" s="24">
        <v>2200</v>
      </c>
      <c r="AL8" s="10" t="str">
        <f t="shared" ca="1" si="0"/>
        <v/>
      </c>
      <c r="AM8" s="2">
        <f t="shared" si="1"/>
        <v>0.125</v>
      </c>
      <c r="AN8" s="30">
        <f t="shared" si="2"/>
        <v>150</v>
      </c>
      <c r="AO8" s="30">
        <f t="shared" si="4"/>
        <v>324.875</v>
      </c>
      <c r="AP8" s="31">
        <f t="shared" si="3"/>
        <v>150</v>
      </c>
    </row>
    <row r="9" spans="1:42" x14ac:dyDescent="0.25">
      <c r="A9" s="1" t="s">
        <v>35</v>
      </c>
      <c r="B9" s="1" t="s">
        <v>38</v>
      </c>
      <c r="C9" s="22">
        <v>6</v>
      </c>
      <c r="D9" s="7"/>
      <c r="E9" s="1"/>
      <c r="F9" s="1"/>
      <c r="G9" s="1"/>
      <c r="H9" s="3"/>
      <c r="I9" s="5"/>
      <c r="J9" s="26" t="s">
        <v>55</v>
      </c>
      <c r="K9" s="26">
        <v>42214</v>
      </c>
      <c r="L9" s="26">
        <v>42214</v>
      </c>
      <c r="M9" s="26">
        <v>42214</v>
      </c>
      <c r="N9" s="26">
        <v>42214</v>
      </c>
      <c r="O9" s="26">
        <v>42214</v>
      </c>
      <c r="P9" s="26">
        <v>42214</v>
      </c>
      <c r="Q9" s="26"/>
      <c r="R9" s="26">
        <v>42214</v>
      </c>
      <c r="S9" s="26">
        <v>42214</v>
      </c>
      <c r="T9" s="26">
        <v>42214</v>
      </c>
      <c r="U9" s="26">
        <v>42214</v>
      </c>
      <c r="V9" s="27"/>
      <c r="W9" s="27"/>
      <c r="X9" s="27"/>
      <c r="Y9" s="1"/>
      <c r="Z9" s="1"/>
      <c r="AA9" s="28">
        <v>589</v>
      </c>
      <c r="AB9" s="1"/>
      <c r="AC9" s="1"/>
      <c r="AD9" s="1"/>
      <c r="AE9" s="1"/>
      <c r="AF9" s="26"/>
      <c r="AG9" s="26"/>
      <c r="AH9" s="26">
        <v>42220</v>
      </c>
      <c r="AI9" s="12">
        <v>482</v>
      </c>
      <c r="AJ9" s="29">
        <v>42260</v>
      </c>
      <c r="AK9" s="24">
        <v>1200</v>
      </c>
      <c r="AL9" s="10" t="str">
        <f t="shared" ca="1" si="0"/>
        <v/>
      </c>
      <c r="AM9" s="2">
        <f t="shared" si="1"/>
        <v>0.25</v>
      </c>
      <c r="AN9" s="30">
        <f t="shared" si="2"/>
        <v>300</v>
      </c>
      <c r="AO9" s="30">
        <f t="shared" si="4"/>
        <v>147.25</v>
      </c>
      <c r="AP9" s="31">
        <f t="shared" si="3"/>
        <v>147.25</v>
      </c>
    </row>
    <row r="10" spans="1:42" x14ac:dyDescent="0.25">
      <c r="A10" s="1" t="s">
        <v>43</v>
      </c>
      <c r="B10" s="1" t="s">
        <v>32</v>
      </c>
      <c r="C10" s="22">
        <v>7</v>
      </c>
      <c r="D10" s="7"/>
      <c r="E10" s="1"/>
      <c r="F10" s="1"/>
      <c r="G10" s="1"/>
      <c r="H10" s="3"/>
      <c r="I10" s="5"/>
      <c r="J10" s="26" t="s">
        <v>55</v>
      </c>
      <c r="K10" s="26">
        <v>42658</v>
      </c>
      <c r="L10" s="26">
        <v>42658</v>
      </c>
      <c r="M10" s="26">
        <v>42658</v>
      </c>
      <c r="N10" s="26">
        <v>42658</v>
      </c>
      <c r="O10" s="26">
        <v>42658</v>
      </c>
      <c r="P10" s="26">
        <v>42658</v>
      </c>
      <c r="Q10" s="26"/>
      <c r="R10" s="26">
        <v>42658</v>
      </c>
      <c r="S10" s="26">
        <v>42658</v>
      </c>
      <c r="T10" s="26">
        <v>42658</v>
      </c>
      <c r="U10" s="26"/>
      <c r="V10" s="26">
        <v>42658</v>
      </c>
      <c r="W10" s="26">
        <v>42658</v>
      </c>
      <c r="X10" s="27"/>
      <c r="Y10" s="1"/>
      <c r="Z10" s="1"/>
      <c r="AA10" s="28">
        <v>759</v>
      </c>
      <c r="AB10" s="1"/>
      <c r="AC10" s="1"/>
      <c r="AD10" s="1"/>
      <c r="AE10" s="1"/>
      <c r="AF10" s="26"/>
      <c r="AG10" s="26"/>
      <c r="AH10" s="26">
        <v>42658</v>
      </c>
      <c r="AI10" s="12"/>
      <c r="AJ10" s="29">
        <v>42666</v>
      </c>
      <c r="AK10" s="24">
        <v>1200</v>
      </c>
      <c r="AL10" s="10" t="str">
        <f t="shared" ca="1" si="0"/>
        <v/>
      </c>
      <c r="AM10" s="2">
        <f t="shared" si="1"/>
        <v>0.25</v>
      </c>
      <c r="AN10" s="30">
        <f t="shared" si="2"/>
        <v>300</v>
      </c>
      <c r="AO10" s="30">
        <f t="shared" si="4"/>
        <v>189.75</v>
      </c>
      <c r="AP10" s="36">
        <f t="shared" si="3"/>
        <v>189.75</v>
      </c>
    </row>
  </sheetData>
  <mergeCells count="5">
    <mergeCell ref="AM3:AP3"/>
    <mergeCell ref="A2:J2"/>
    <mergeCell ref="K2:X2"/>
    <mergeCell ref="Y2:AE2"/>
    <mergeCell ref="AF2:AJ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ORMULAIR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276225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361950</xdr:colOff>
                    <xdr:row>0</xdr:row>
                    <xdr:rowOff>0</xdr:rowOff>
                  </from>
                  <to>
                    <xdr:col>4</xdr:col>
                    <xdr:colOff>638175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Arturo</dc:creator>
  <cp:lastModifiedBy>Robert</cp:lastModifiedBy>
  <cp:lastPrinted>2017-08-02T14:15:36Z</cp:lastPrinted>
  <dcterms:created xsi:type="dcterms:W3CDTF">2014-02-18T09:38:13Z</dcterms:created>
  <dcterms:modified xsi:type="dcterms:W3CDTF">2017-08-08T11:00:17Z</dcterms:modified>
</cp:coreProperties>
</file>