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50" yWindow="15" windowWidth="9630" windowHeight="7305" firstSheet="1" activeTab="8"/>
  </bookViews>
  <sheets>
    <sheet name="adh2013" sheetId="1" state="hidden" r:id="rId1"/>
    <sheet name="adh2014" sheetId="5" r:id="rId2"/>
    <sheet name="2014alpha" sheetId="6" r:id="rId3"/>
    <sheet name="2014DIFF" sheetId="8" r:id="rId4"/>
    <sheet name="ages" sheetId="2" r:id="rId5"/>
    <sheet name="anniv" sheetId="3" r:id="rId6"/>
    <sheet name="reglemt" sheetId="4" r:id="rId7"/>
    <sheet name="affichage" sheetId="7" r:id="rId8"/>
    <sheet name="Tableau_LouReeD" sheetId="9" r:id="rId9"/>
  </sheets>
  <definedNames>
    <definedName name="_xlnm.Print_Titles" localSheetId="2">'2014alpha'!$1:$7</definedName>
    <definedName name="_xlnm.Print_Titles" localSheetId="0">'adh2013'!$1:$7</definedName>
    <definedName name="_xlnm.Print_Titles" localSheetId="1">'adh2014'!$1:$7</definedName>
    <definedName name="_xlnm.Print_Titles" localSheetId="4">ages!$1:$7</definedName>
    <definedName name="_xlnm.Print_Titles" localSheetId="5">anniv!$1:$5</definedName>
    <definedName name="_xlnm.Print_Titles" localSheetId="6">reglemt!$1:$7</definedName>
  </definedNames>
  <calcPr calcId="125725" fullCalcOnLoad="1"/>
</workbook>
</file>

<file path=xl/calcChain.xml><?xml version="1.0" encoding="utf-8"?>
<calcChain xmlns="http://schemas.openxmlformats.org/spreadsheetml/2006/main">
  <c r="L6" i="9"/>
  <c r="L9"/>
  <c r="L10"/>
  <c r="L8"/>
  <c r="L7"/>
  <c r="L5"/>
  <c r="L8" i="5"/>
  <c r="L56" i="2"/>
  <c r="L57"/>
  <c r="L58"/>
  <c r="D59"/>
  <c r="M71" i="8"/>
  <c r="L71"/>
  <c r="M70"/>
  <c r="L70"/>
  <c r="M69"/>
  <c r="L69"/>
  <c r="L67"/>
  <c r="M63"/>
  <c r="M62"/>
  <c r="M61"/>
  <c r="M60"/>
  <c r="M59"/>
  <c r="M58"/>
  <c r="M57"/>
  <c r="M56"/>
  <c r="M55"/>
  <c r="L55"/>
  <c r="M54"/>
  <c r="L54"/>
  <c r="M53"/>
  <c r="L53"/>
  <c r="M52"/>
  <c r="L52"/>
  <c r="M51"/>
  <c r="L51"/>
  <c r="M50"/>
  <c r="L50"/>
  <c r="M49"/>
  <c r="L49"/>
  <c r="M48"/>
  <c r="L48"/>
  <c r="M47"/>
  <c r="L47"/>
  <c r="M46"/>
  <c r="L46"/>
  <c r="M45"/>
  <c r="L45"/>
  <c r="M44"/>
  <c r="L44"/>
  <c r="M43"/>
  <c r="L43"/>
  <c r="M42"/>
  <c r="L42"/>
  <c r="M41"/>
  <c r="L41"/>
  <c r="M40"/>
  <c r="L40"/>
  <c r="M39"/>
  <c r="L39"/>
  <c r="M38"/>
  <c r="L38"/>
  <c r="M37"/>
  <c r="L37"/>
  <c r="M36"/>
  <c r="L36"/>
  <c r="M35"/>
  <c r="L35"/>
  <c r="M34"/>
  <c r="L34"/>
  <c r="M33"/>
  <c r="L33"/>
  <c r="M32"/>
  <c r="L32"/>
  <c r="M31"/>
  <c r="L31"/>
  <c r="M30"/>
  <c r="L30"/>
  <c r="M29"/>
  <c r="L29"/>
  <c r="M28"/>
  <c r="L28"/>
  <c r="M27"/>
  <c r="L27"/>
  <c r="M26"/>
  <c r="L26"/>
  <c r="M25"/>
  <c r="L25"/>
  <c r="M24"/>
  <c r="L24"/>
  <c r="M23"/>
  <c r="L23"/>
  <c r="M22"/>
  <c r="L22"/>
  <c r="M21"/>
  <c r="L21"/>
  <c r="M20"/>
  <c r="L20"/>
  <c r="M19"/>
  <c r="L19"/>
  <c r="M18"/>
  <c r="L18"/>
  <c r="M17"/>
  <c r="L17"/>
  <c r="M16"/>
  <c r="L16"/>
  <c r="M15"/>
  <c r="L15"/>
  <c r="M14"/>
  <c r="L14"/>
  <c r="M13"/>
  <c r="L13"/>
  <c r="M12"/>
  <c r="L12"/>
  <c r="M11"/>
  <c r="L11"/>
  <c r="M10"/>
  <c r="L10"/>
  <c r="M9"/>
  <c r="L9"/>
  <c r="M8"/>
  <c r="L8"/>
  <c r="C42" i="7"/>
  <c r="N45" i="3"/>
  <c r="K12" i="2"/>
  <c r="L12"/>
  <c r="M27" i="6"/>
  <c r="L27"/>
  <c r="L55" i="5"/>
  <c r="M55"/>
  <c r="V25" i="4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B55" i="7"/>
  <c r="L38" i="6"/>
  <c r="L39"/>
  <c r="L53" i="5"/>
  <c r="L52"/>
  <c r="L51"/>
  <c r="L50"/>
  <c r="M53"/>
  <c r="M52"/>
  <c r="M50"/>
  <c r="M49"/>
  <c r="L49"/>
  <c r="M10"/>
  <c r="L10"/>
  <c r="C24" i="7"/>
  <c r="C20"/>
  <c r="C19"/>
  <c r="N23" i="3"/>
  <c r="N22"/>
  <c r="M71" i="6"/>
  <c r="L71"/>
  <c r="M70"/>
  <c r="L70"/>
  <c r="M69"/>
  <c r="L69"/>
  <c r="L70" i="5"/>
  <c r="M70"/>
  <c r="M69"/>
  <c r="L69"/>
  <c r="M68"/>
  <c r="L68"/>
  <c r="K55" i="2"/>
  <c r="L55"/>
  <c r="M36" i="6"/>
  <c r="N8" i="3"/>
  <c r="L36" i="6"/>
  <c r="M54" i="5"/>
  <c r="L54"/>
  <c r="N27" i="3"/>
  <c r="E58"/>
  <c r="N50"/>
  <c r="N33"/>
  <c r="N10"/>
  <c r="N7"/>
  <c r="K35" i="2"/>
  <c r="L35"/>
  <c r="L10" i="6"/>
  <c r="K38" i="2"/>
  <c r="L38" s="1"/>
  <c r="K18"/>
  <c r="L18"/>
  <c r="K25"/>
  <c r="L25"/>
  <c r="K29"/>
  <c r="L29"/>
  <c r="M34" i="6"/>
  <c r="C47" i="7"/>
  <c r="M35" i="6"/>
  <c r="C50" i="7"/>
  <c r="L34" i="6"/>
  <c r="L35"/>
  <c r="M38"/>
  <c r="C31" i="7"/>
  <c r="M37" i="6"/>
  <c r="C27" i="7"/>
  <c r="L37" i="6"/>
  <c r="Z57" i="4"/>
  <c r="Y57"/>
  <c r="X57"/>
  <c r="X58"/>
  <c r="L42" i="2"/>
  <c r="M51" i="5"/>
  <c r="L52" i="6"/>
  <c r="M52"/>
  <c r="C30" i="7"/>
  <c r="T58" i="4"/>
  <c r="AA61"/>
  <c r="R61"/>
  <c r="M10" i="6"/>
  <c r="C6" i="7"/>
  <c r="M11" i="6"/>
  <c r="N52" i="3"/>
  <c r="M12" i="6"/>
  <c r="N39" i="3"/>
  <c r="M13" i="6"/>
  <c r="N29" i="3"/>
  <c r="M14" i="6"/>
  <c r="C44" i="7"/>
  <c r="M15" i="6"/>
  <c r="N46" i="3"/>
  <c r="M16" i="6"/>
  <c r="C4" i="7"/>
  <c r="M17" i="6"/>
  <c r="C41" i="7"/>
  <c r="M18" i="6"/>
  <c r="N37" i="3"/>
  <c r="M19" i="6"/>
  <c r="N48" i="3"/>
  <c r="M20" i="6"/>
  <c r="C7" i="7"/>
  <c r="M21" i="6"/>
  <c r="N18" i="3"/>
  <c r="M22" i="6"/>
  <c r="C46" i="7"/>
  <c r="M23" i="6"/>
  <c r="C12" i="7"/>
  <c r="M24" i="6"/>
  <c r="C52" i="7"/>
  <c r="M25" i="6"/>
  <c r="N26" i="3"/>
  <c r="M26" i="6"/>
  <c r="N14" i="3"/>
  <c r="M28" i="6"/>
  <c r="C35" i="7"/>
  <c r="M29" i="6"/>
  <c r="N12" i="3"/>
  <c r="M30" i="6"/>
  <c r="C33" i="7"/>
  <c r="M31" i="6"/>
  <c r="N31" i="3"/>
  <c r="M32" i="6"/>
  <c r="N54" i="3"/>
  <c r="M33" i="6"/>
  <c r="C8" i="7"/>
  <c r="M39" i="6"/>
  <c r="N16" i="3"/>
  <c r="M40" i="6"/>
  <c r="C39" i="7"/>
  <c r="M41" i="6"/>
  <c r="C37" i="7"/>
  <c r="M42" i="6"/>
  <c r="N24" i="3"/>
  <c r="M43" i="6"/>
  <c r="C18" i="7"/>
  <c r="M44" i="6"/>
  <c r="N20" i="3"/>
  <c r="M45" i="6"/>
  <c r="C29" i="7"/>
  <c r="M46" i="6"/>
  <c r="C10" i="7"/>
  <c r="M47" i="6"/>
  <c r="C16" i="7"/>
  <c r="M48" i="6"/>
  <c r="N35" i="3"/>
  <c r="M49" i="6"/>
  <c r="C3" i="7"/>
  <c r="M50" i="6"/>
  <c r="N41" i="3"/>
  <c r="M51" i="6"/>
  <c r="N56" i="3"/>
  <c r="M53" i="6"/>
  <c r="N43" i="3"/>
  <c r="M54" i="6"/>
  <c r="C25" i="7"/>
  <c r="M55" i="6"/>
  <c r="C22" i="7"/>
  <c r="M56" i="6"/>
  <c r="M57"/>
  <c r="M58"/>
  <c r="M59"/>
  <c r="M60"/>
  <c r="M61"/>
  <c r="M62"/>
  <c r="M63"/>
  <c r="M9"/>
  <c r="C14" i="7"/>
  <c r="M8" i="6"/>
  <c r="C48" i="7"/>
  <c r="V18" i="4"/>
  <c r="V19"/>
  <c r="V20"/>
  <c r="V21"/>
  <c r="V22"/>
  <c r="V23"/>
  <c r="V24"/>
  <c r="V12"/>
  <c r="V13"/>
  <c r="V14"/>
  <c r="V15"/>
  <c r="V16"/>
  <c r="V17"/>
  <c r="V11"/>
  <c r="V10"/>
  <c r="V9"/>
  <c r="V8"/>
  <c r="D58"/>
  <c r="M28" i="3"/>
  <c r="K54" i="2"/>
  <c r="L54"/>
  <c r="K53"/>
  <c r="L53"/>
  <c r="K52"/>
  <c r="K51"/>
  <c r="L51" s="1"/>
  <c r="K50"/>
  <c r="L50"/>
  <c r="K49"/>
  <c r="K48"/>
  <c r="L48" s="1"/>
  <c r="K47"/>
  <c r="L47" s="1"/>
  <c r="K46"/>
  <c r="L46" s="1"/>
  <c r="K45"/>
  <c r="L45" s="1"/>
  <c r="K44"/>
  <c r="L44" s="1"/>
  <c r="K43"/>
  <c r="L43"/>
  <c r="K41"/>
  <c r="L41"/>
  <c r="K40"/>
  <c r="K39"/>
  <c r="L39" s="1"/>
  <c r="K37"/>
  <c r="K34"/>
  <c r="L34"/>
  <c r="K36"/>
  <c r="K33"/>
  <c r="L33" s="1"/>
  <c r="K32"/>
  <c r="K31"/>
  <c r="K30"/>
  <c r="K28"/>
  <c r="K27"/>
  <c r="K26"/>
  <c r="K24"/>
  <c r="K23"/>
  <c r="K22"/>
  <c r="L22"/>
  <c r="K21"/>
  <c r="L21"/>
  <c r="K20"/>
  <c r="L20"/>
  <c r="K19"/>
  <c r="L19"/>
  <c r="K17"/>
  <c r="K16"/>
  <c r="K15"/>
  <c r="K14"/>
  <c r="L14" s="1"/>
  <c r="K13"/>
  <c r="L13" s="1"/>
  <c r="K11"/>
  <c r="K10"/>
  <c r="L10"/>
  <c r="K9"/>
  <c r="L9"/>
  <c r="K8"/>
  <c r="L8"/>
  <c r="L48" i="5"/>
  <c r="L47"/>
  <c r="Y59" i="4"/>
  <c r="W60"/>
  <c r="X59"/>
  <c r="W59"/>
  <c r="L46" i="5"/>
  <c r="L45"/>
  <c r="L17" i="6"/>
  <c r="L51"/>
  <c r="L45"/>
  <c r="L44"/>
  <c r="R42" i="3"/>
  <c r="S42"/>
  <c r="T42"/>
  <c r="U42"/>
  <c r="V42"/>
  <c r="W42"/>
  <c r="X42"/>
  <c r="Y42"/>
  <c r="Z42"/>
  <c r="AA42"/>
  <c r="AB42"/>
  <c r="Q42"/>
  <c r="D64" i="6"/>
  <c r="L67"/>
  <c r="L33"/>
  <c r="L32"/>
  <c r="L19"/>
  <c r="L18"/>
  <c r="L53"/>
  <c r="L16"/>
  <c r="L15"/>
  <c r="L25"/>
  <c r="L24"/>
  <c r="L21"/>
  <c r="L20"/>
  <c r="L43"/>
  <c r="L50"/>
  <c r="L49"/>
  <c r="L48"/>
  <c r="L47"/>
  <c r="L46"/>
  <c r="L13"/>
  <c r="L12"/>
  <c r="L42"/>
  <c r="L41"/>
  <c r="L55"/>
  <c r="L9"/>
  <c r="L8"/>
  <c r="L54"/>
  <c r="L40"/>
  <c r="L31"/>
  <c r="L30"/>
  <c r="L26"/>
  <c r="L23"/>
  <c r="L22"/>
  <c r="L14"/>
  <c r="L11"/>
  <c r="L29"/>
  <c r="L28"/>
  <c r="X61" i="4"/>
  <c r="Q59"/>
  <c r="Q61"/>
  <c r="P59"/>
  <c r="P61"/>
  <c r="R57"/>
  <c r="R58"/>
  <c r="D63" i="5"/>
  <c r="L44"/>
  <c r="L43"/>
  <c r="L42"/>
  <c r="L41"/>
  <c r="L40"/>
  <c r="L39"/>
  <c r="L38"/>
  <c r="L37"/>
  <c r="L36"/>
  <c r="L6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9"/>
  <c r="L12" i="1"/>
  <c r="D52"/>
  <c r="Q57" i="4"/>
  <c r="P57"/>
  <c r="L33"/>
  <c r="L32"/>
  <c r="L19"/>
  <c r="L18"/>
  <c r="L53"/>
  <c r="L16"/>
  <c r="L15"/>
  <c r="L25"/>
  <c r="L24"/>
  <c r="L21"/>
  <c r="L20"/>
  <c r="L43"/>
  <c r="L50"/>
  <c r="L49"/>
  <c r="L48"/>
  <c r="L47"/>
  <c r="L46"/>
  <c r="L13"/>
  <c r="L12"/>
  <c r="L41"/>
  <c r="L40"/>
  <c r="L55"/>
  <c r="L9"/>
  <c r="L8"/>
  <c r="L54"/>
  <c r="L42"/>
  <c r="L39"/>
  <c r="L31"/>
  <c r="L30"/>
  <c r="L26"/>
  <c r="L23"/>
  <c r="L22"/>
  <c r="L11"/>
  <c r="L29"/>
  <c r="L28"/>
  <c r="M46" i="3"/>
  <c r="M7"/>
  <c r="L41" i="1"/>
  <c r="L42"/>
  <c r="M48" i="3"/>
  <c r="M37"/>
  <c r="L16" i="2"/>
  <c r="L44" i="1"/>
  <c r="L45"/>
  <c r="M55" i="3"/>
  <c r="M54"/>
  <c r="M52"/>
  <c r="M51"/>
  <c r="M49"/>
  <c r="M43"/>
  <c r="M42"/>
  <c r="M41"/>
  <c r="M40"/>
  <c r="M39"/>
  <c r="M38"/>
  <c r="M36"/>
  <c r="M35"/>
  <c r="M31"/>
  <c r="M29"/>
  <c r="M26"/>
  <c r="M25"/>
  <c r="M24"/>
  <c r="M21"/>
  <c r="M19"/>
  <c r="M18"/>
  <c r="M17"/>
  <c r="M16"/>
  <c r="M15"/>
  <c r="M14"/>
  <c r="M13"/>
  <c r="M12"/>
  <c r="M11"/>
  <c r="M10"/>
  <c r="M6"/>
  <c r="L11" i="2"/>
  <c r="L15"/>
  <c r="L17"/>
  <c r="L24"/>
  <c r="L23"/>
  <c r="L27"/>
  <c r="L26"/>
  <c r="L32"/>
  <c r="L31"/>
  <c r="L30"/>
  <c r="L28"/>
  <c r="L36"/>
  <c r="L37"/>
  <c r="L40"/>
  <c r="L49"/>
  <c r="L52"/>
  <c r="L46" i="1"/>
  <c r="L47"/>
  <c r="L40"/>
  <c r="L43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6"/>
  <c r="L15"/>
  <c r="L13"/>
  <c r="L11"/>
  <c r="L9"/>
  <c r="L8"/>
  <c r="V55" i="3"/>
  <c r="P58" i="4"/>
  <c r="Y61"/>
  <c r="X62"/>
  <c r="V44" i="3"/>
  <c r="N6"/>
  <c r="N9"/>
  <c r="N11"/>
  <c r="N13"/>
  <c r="N15"/>
  <c r="N17"/>
  <c r="N19"/>
  <c r="N21"/>
  <c r="N25"/>
  <c r="N28"/>
  <c r="N30"/>
  <c r="N32"/>
  <c r="N34"/>
  <c r="N36"/>
  <c r="N38"/>
  <c r="N40"/>
  <c r="N42"/>
  <c r="N44"/>
  <c r="N47"/>
  <c r="N49"/>
  <c r="N51"/>
  <c r="N53"/>
  <c r="N55"/>
  <c r="C9" i="7"/>
  <c r="C11"/>
  <c r="C13"/>
  <c r="C15"/>
  <c r="C17"/>
  <c r="C21"/>
  <c r="C23"/>
  <c r="C26"/>
  <c r="C28"/>
  <c r="C32"/>
  <c r="C34"/>
  <c r="C36"/>
  <c r="C38"/>
  <c r="C40"/>
  <c r="C43"/>
  <c r="C45"/>
  <c r="C49"/>
  <c r="C51"/>
  <c r="C53"/>
  <c r="C5"/>
  <c r="W61" i="4"/>
</calcChain>
</file>

<file path=xl/comments1.xml><?xml version="1.0" encoding="utf-8"?>
<comments xmlns="http://schemas.openxmlformats.org/spreadsheetml/2006/main">
  <authors>
    <author>Pierre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Pierre: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<sst xmlns="http://schemas.openxmlformats.org/spreadsheetml/2006/main" count="1002" uniqueCount="306">
  <si>
    <t>CLUB NATURISTE DU VENTOUS</t>
  </si>
  <si>
    <t>LISTE DES ADHERENTS</t>
  </si>
  <si>
    <t>LIEU-DIT EL VENTOS</t>
  </si>
  <si>
    <t>66150 ARLES SUR TECH</t>
  </si>
  <si>
    <t>N°
carte</t>
  </si>
  <si>
    <t>N°</t>
  </si>
  <si>
    <t>Date</t>
  </si>
  <si>
    <t>NOMS</t>
  </si>
  <si>
    <t>PRENOMS</t>
  </si>
  <si>
    <t>ADRESSES</t>
  </si>
  <si>
    <t>TEL</t>
  </si>
  <si>
    <t>MAIL</t>
  </si>
  <si>
    <t>DATE</t>
  </si>
  <si>
    <t>O/</t>
  </si>
  <si>
    <t>Adhésion</t>
  </si>
  <si>
    <t>NAISSANCE</t>
  </si>
  <si>
    <t>AGES</t>
  </si>
  <si>
    <t>GIRARD</t>
  </si>
  <si>
    <t>PIERRE</t>
  </si>
  <si>
    <t xml:space="preserve">10 RUE ANTOINE ORLIAC </t>
  </si>
  <si>
    <t>LAROQUE DES ALBERES</t>
  </si>
  <si>
    <t>GENEVIEVE</t>
  </si>
  <si>
    <t>BANIS</t>
  </si>
  <si>
    <t>MARGRIET</t>
  </si>
  <si>
    <t>OOSTERSTREEK 66</t>
  </si>
  <si>
    <t>8388.N.E.</t>
  </si>
  <si>
    <t>OOSTERSTREEK / PAYS BAS</t>
  </si>
  <si>
    <t>BARRE</t>
  </si>
  <si>
    <t>MERCEDES</t>
  </si>
  <si>
    <t>8 RUE RAOUL DUFY</t>
  </si>
  <si>
    <t>PERPIGNAN</t>
  </si>
  <si>
    <t>BERNARD</t>
  </si>
  <si>
    <t>SERGE</t>
  </si>
  <si>
    <t>5 LA COURT MESNIL</t>
  </si>
  <si>
    <t>NEUILLY SUR SEINE</t>
  </si>
  <si>
    <t>DAVIAU</t>
  </si>
  <si>
    <t>CLAUDE</t>
  </si>
  <si>
    <t>1 RUE DES ROUGES-GOURGES</t>
  </si>
  <si>
    <t>PONTEILLA</t>
  </si>
  <si>
    <t>claude.daviau@yahoo.fr</t>
  </si>
  <si>
    <t>DE JONG VAN LIER</t>
  </si>
  <si>
    <t>CAROLUS</t>
  </si>
  <si>
    <t>NORDHORNESTRAAT 60</t>
  </si>
  <si>
    <t>7591.B.H.</t>
  </si>
  <si>
    <t>DENEKAMP / PAYS BAS</t>
  </si>
  <si>
    <t>DELFOLIE</t>
  </si>
  <si>
    <t>MAS LA RIA</t>
  </si>
  <si>
    <t>ARLES SUR TECH</t>
  </si>
  <si>
    <t>GABAS</t>
  </si>
  <si>
    <t>VLADIMIR</t>
  </si>
  <si>
    <t>5 RUE DE L'OCEAN</t>
  </si>
  <si>
    <t>ESNANDES</t>
  </si>
  <si>
    <t>vladimir.gabas@orange.fr</t>
  </si>
  <si>
    <t>HENRY</t>
  </si>
  <si>
    <t>JEAN YVES</t>
  </si>
  <si>
    <t>8 ALLEE NICOLAS FOUQUET</t>
  </si>
  <si>
    <t>COMBS LA VILLE</t>
  </si>
  <si>
    <t>jeanflopat@free.fr</t>
  </si>
  <si>
    <t>PATRICIA</t>
  </si>
  <si>
    <t>CHANTAL</t>
  </si>
  <si>
    <t>MAROTTE</t>
  </si>
  <si>
    <t>20 PLACE DE LA REPUBLIQUE</t>
  </si>
  <si>
    <t>MAUREILLAS LAS ILLAS</t>
  </si>
  <si>
    <t>genemarotte@wanadoo.fr</t>
  </si>
  <si>
    <t>MARTINEZ</t>
  </si>
  <si>
    <t>PIERRETTE</t>
  </si>
  <si>
    <t>MAS LE VENTOUS</t>
  </si>
  <si>
    <t>WILD</t>
  </si>
  <si>
    <t>NATHALIE</t>
  </si>
  <si>
    <t>27 RUE VILLIERS DE L'ISLE ADAM</t>
  </si>
  <si>
    <t>PARIS</t>
  </si>
  <si>
    <t>wild@noos.fr</t>
  </si>
  <si>
    <t>AMANS</t>
  </si>
  <si>
    <t>FRANCOISE</t>
  </si>
  <si>
    <t>14 RUE DE LOS PALAUS</t>
  </si>
  <si>
    <t>MILLAS</t>
  </si>
  <si>
    <t>ERIC</t>
  </si>
  <si>
    <t>YVES</t>
  </si>
  <si>
    <t>CAMPING LE VENTOUS LIEU-DIT EL VENTOS</t>
  </si>
  <si>
    <t>leventous.ffn@wanadoo.fr</t>
  </si>
  <si>
    <t>YANNIQUE</t>
  </si>
  <si>
    <t>105253B</t>
  </si>
  <si>
    <t>BAUD</t>
  </si>
  <si>
    <t>FRANCOIS</t>
  </si>
  <si>
    <t>baud-francois@wanadoo.fr</t>
  </si>
  <si>
    <t>105254B</t>
  </si>
  <si>
    <t>ISABELLE</t>
  </si>
  <si>
    <t>PICARD</t>
  </si>
  <si>
    <t>1 BOULEVARD JACQUES BOSSUET</t>
  </si>
  <si>
    <t>ABEILHAN</t>
  </si>
  <si>
    <t xml:space="preserve">PICARD </t>
  </si>
  <si>
    <t>pierre.picard23@wanadoo.fr</t>
  </si>
  <si>
    <t>SCHORER</t>
  </si>
  <si>
    <t>ANDRE</t>
  </si>
  <si>
    <t>17 ROUTE DU SAULE DURAND</t>
  </si>
  <si>
    <t>SAVONNIERES</t>
  </si>
  <si>
    <t>andre.schorer@orange.fr</t>
  </si>
  <si>
    <r>
      <t>MARIE FRAN</t>
    </r>
    <r>
      <rPr>
        <sz val="10"/>
        <rFont val="Calibri"/>
        <family val="2"/>
      </rPr>
      <t>Ç</t>
    </r>
    <r>
      <rPr>
        <sz val="9"/>
        <rFont val="Arial"/>
        <family val="2"/>
      </rPr>
      <t>OISE</t>
    </r>
  </si>
  <si>
    <t>TAULET</t>
  </si>
  <si>
    <t>ROBERT</t>
  </si>
  <si>
    <t>52 AVENUE DE LAS BIGUES</t>
  </si>
  <si>
    <t>CANET EN ROUSSILLON</t>
  </si>
  <si>
    <t>MORICE</t>
  </si>
  <si>
    <t>MARIE HELENE</t>
  </si>
  <si>
    <t>LA BENEZETTE ROUTE DE CAPESTANG</t>
  </si>
  <si>
    <t>MAUREILHAN</t>
  </si>
  <si>
    <t>marie.morice@live.fr</t>
  </si>
  <si>
    <t>COMAS</t>
  </si>
  <si>
    <t>HENRI</t>
  </si>
  <si>
    <t>LE DOMAINE DE LA PARAN VILLA 14 CHEMIN DE LA PARAN</t>
  </si>
  <si>
    <t>SAINT PAULET DE CAISSON</t>
  </si>
  <si>
    <t xml:space="preserve">ROUSSEL </t>
  </si>
  <si>
    <t>SYLVIE</t>
  </si>
  <si>
    <t>GARAY</t>
  </si>
  <si>
    <t>MURIEL</t>
  </si>
  <si>
    <t>LA MELUSINE CHEMIN DU MAS DEBRUS</t>
  </si>
  <si>
    <t>SAINT GENIES DE FONTEDIT</t>
  </si>
  <si>
    <t>DUMORTIER</t>
  </si>
  <si>
    <t>GERARD</t>
  </si>
  <si>
    <t>36 RUE SOUBIELLE</t>
  </si>
  <si>
    <t>SAINT GENIES DES MOURGUES</t>
  </si>
  <si>
    <t>cg.dumortier@aliceadsl.fr</t>
  </si>
  <si>
    <t>BOUCARD</t>
  </si>
  <si>
    <t>MICHEL</t>
  </si>
  <si>
    <t>98 IMPASSE AU DESSUS DE L'ARGENCE MOULIN MASSET</t>
  </si>
  <si>
    <t>CHAMPNIERS</t>
  </si>
  <si>
    <t>SYLVIANE</t>
  </si>
  <si>
    <t>sylviane.boucard@orange.fr</t>
  </si>
  <si>
    <t>VATRICAN</t>
  </si>
  <si>
    <t>VILLA SAINT CLOUD RD115</t>
  </si>
  <si>
    <t>PRATS DE MOLLO LA PRESTE</t>
  </si>
  <si>
    <t>CIESLAK</t>
  </si>
  <si>
    <t>67 AVENUE ESPRIT ARMANDO</t>
  </si>
  <si>
    <t>LA SEYNE SUR MER</t>
  </si>
  <si>
    <t>DOMINIQUE</t>
  </si>
  <si>
    <t>LAMY</t>
  </si>
  <si>
    <t>DENIS</t>
  </si>
  <si>
    <t>5 IMPASSE MICHELINE</t>
  </si>
  <si>
    <t>LES PAVILLONS SOUS BOIS</t>
  </si>
  <si>
    <t>denis_lamy@yahoo.fr</t>
  </si>
  <si>
    <t>DANIE CLAUDE</t>
  </si>
  <si>
    <t>vatrican.bernard@orange.fr</t>
  </si>
  <si>
    <t>henrycomas@hotmail.fr</t>
  </si>
  <si>
    <t>jubrice@hotmail.f</t>
  </si>
  <si>
    <t>francoise.picard23@wanadoo.fr</t>
  </si>
  <si>
    <t>20 RUE DU BELLMATX</t>
  </si>
  <si>
    <t>mhmorice45@gmail.com</t>
  </si>
  <si>
    <t>MONTPELLIER</t>
  </si>
  <si>
    <t>ANNIV</t>
  </si>
  <si>
    <t>pierre.girard@dbmail.com</t>
  </si>
  <si>
    <t>29 RUE DU BARRI D'AMOUNT</t>
  </si>
  <si>
    <t>vatrican.bernartd@orange.fr</t>
  </si>
  <si>
    <t>domidk@neuf.fr</t>
  </si>
  <si>
    <t>FRANS EDUARD</t>
  </si>
  <si>
    <t>LISTE DES ADHERENTS triés par âge</t>
  </si>
  <si>
    <t>LISTE DES ADHERENTS 
triés par date anniversaire</t>
  </si>
  <si>
    <t>Les cases surlignées en jaune indiquent les éléments qui me manquent - Merci de m'indiquer les données à ajouter</t>
  </si>
  <si>
    <t>RESID, GREEN SQUARE-BAT.B-APPT.102- 104 ALLEE JAY DEE</t>
  </si>
  <si>
    <t>du + âgé au + jeune</t>
  </si>
  <si>
    <t>Janvier</t>
  </si>
  <si>
    <t>Février</t>
  </si>
  <si>
    <t>Mars</t>
  </si>
  <si>
    <t>Mai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</si>
  <si>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</si>
  <si>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</si>
  <si>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</si>
  <si>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</si>
  <si>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</si>
  <si>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</si>
  <si>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</si>
  <si>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</si>
  <si>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Les onglets "âges" et "anniv" trient les adhérents selon leur age ou leur anniversaire dans l'année</t>
  </si>
  <si>
    <t>pas d'adresse mail</t>
  </si>
  <si>
    <t>règlements</t>
  </si>
  <si>
    <t>réglé chq</t>
  </si>
  <si>
    <t>licences</t>
  </si>
  <si>
    <t>MARCELLE</t>
  </si>
  <si>
    <t>071200</t>
  </si>
  <si>
    <t>071201</t>
  </si>
  <si>
    <t>071202</t>
  </si>
  <si>
    <t>071203</t>
  </si>
  <si>
    <t>071204</t>
  </si>
  <si>
    <t>071205</t>
  </si>
  <si>
    <t>071207</t>
  </si>
  <si>
    <t>071208</t>
  </si>
  <si>
    <t>071210</t>
  </si>
  <si>
    <t>071211</t>
  </si>
  <si>
    <t>071212</t>
  </si>
  <si>
    <t>071213</t>
  </si>
  <si>
    <t>071214</t>
  </si>
  <si>
    <t>071215</t>
  </si>
  <si>
    <t>071216</t>
  </si>
  <si>
    <t>071217</t>
  </si>
  <si>
    <t>071218</t>
  </si>
  <si>
    <t>071219</t>
  </si>
  <si>
    <t>071220</t>
  </si>
  <si>
    <t>071221</t>
  </si>
  <si>
    <t>071222</t>
  </si>
  <si>
    <t>071223</t>
  </si>
  <si>
    <t>071224</t>
  </si>
  <si>
    <t>071225</t>
  </si>
  <si>
    <t>071226</t>
  </si>
  <si>
    <t>071227</t>
  </si>
  <si>
    <t>071228</t>
  </si>
  <si>
    <t>071230</t>
  </si>
  <si>
    <t>071231</t>
  </si>
  <si>
    <t>071232</t>
  </si>
  <si>
    <t>071233</t>
  </si>
  <si>
    <t>071234</t>
  </si>
  <si>
    <t>071235</t>
  </si>
  <si>
    <t>071236</t>
  </si>
  <si>
    <t>071237</t>
  </si>
  <si>
    <t>071238</t>
  </si>
  <si>
    <t>071239</t>
  </si>
  <si>
    <t>réglé esp</t>
  </si>
  <si>
    <t>6 RUE DE L'OCEAN</t>
  </si>
  <si>
    <t>RESID.GREEN SQUARE-BAT.B-APPT.102- 104 ALLEE JAY DEE</t>
  </si>
  <si>
    <t>JAN</t>
  </si>
  <si>
    <t>FEV</t>
  </si>
  <si>
    <t>MAR</t>
  </si>
  <si>
    <t>AVR</t>
  </si>
  <si>
    <t>MAI</t>
  </si>
  <si>
    <t>JUN</t>
  </si>
  <si>
    <t>JUL</t>
  </si>
  <si>
    <t>AOU</t>
  </si>
  <si>
    <t>SEP</t>
  </si>
  <si>
    <t>OCT</t>
  </si>
  <si>
    <t>NOV</t>
  </si>
  <si>
    <t>DEC</t>
  </si>
  <si>
    <t>1 RUE DES ROUGES-GORGES</t>
  </si>
  <si>
    <t>LOT. DU MAS PLUMA 20 RUE DU BELLMAIG</t>
  </si>
  <si>
    <t>CHAMOUX</t>
  </si>
  <si>
    <t>ROLAND</t>
  </si>
  <si>
    <t>NOM</t>
  </si>
  <si>
    <t>licence</t>
  </si>
  <si>
    <t>couples</t>
  </si>
  <si>
    <t>indiv</t>
  </si>
  <si>
    <t>reste</t>
  </si>
  <si>
    <t>dû</t>
  </si>
  <si>
    <t>robert.taulet@sfr.fr</t>
  </si>
  <si>
    <t>DECEDE</t>
  </si>
  <si>
    <t>DECEDEE</t>
  </si>
  <si>
    <t>DEMISSION</t>
  </si>
  <si>
    <t>DECEDE2014</t>
  </si>
  <si>
    <t>DECEDEE 2013</t>
  </si>
  <si>
    <t>DEMISSION2014</t>
  </si>
  <si>
    <t>X</t>
  </si>
  <si>
    <t xml:space="preserve">COMAS-ROUSSEL </t>
  </si>
  <si>
    <t>pour</t>
  </si>
  <si>
    <t>impression</t>
  </si>
  <si>
    <t xml:space="preserve">et </t>
  </si>
  <si>
    <t>affichage</t>
  </si>
  <si>
    <t>bureau</t>
  </si>
  <si>
    <t>PP</t>
  </si>
  <si>
    <t>N°licence</t>
  </si>
  <si>
    <t>att.fic.</t>
  </si>
  <si>
    <t>mp020314</t>
  </si>
  <si>
    <t>LISTE DES ADHÉRENTS</t>
  </si>
  <si>
    <t>NEUILLY SUR EURE</t>
  </si>
  <si>
    <t>TOKATLIAN</t>
  </si>
  <si>
    <t>JEAN-MARC</t>
  </si>
  <si>
    <t>reglé virt</t>
  </si>
  <si>
    <t>y/c Pierrette</t>
  </si>
  <si>
    <t>payants</t>
  </si>
  <si>
    <t>individuels</t>
  </si>
  <si>
    <t>total</t>
  </si>
  <si>
    <t>8388 NE</t>
  </si>
  <si>
    <t>PAR ORDRE ALPHABETIQUE</t>
  </si>
  <si>
    <t>PAR ORDRE D'INSCRIPTION AU CLUB</t>
  </si>
  <si>
    <t>CARTE JEUNE</t>
  </si>
  <si>
    <t>N° O/</t>
  </si>
  <si>
    <t>Date Adhésion</t>
  </si>
  <si>
    <t>Date naissance</t>
  </si>
  <si>
    <t>Code postal</t>
  </si>
  <si>
    <t>Commune</t>
  </si>
  <si>
    <t>Téléphone</t>
  </si>
  <si>
    <t>Mail</t>
  </si>
  <si>
    <t>Ages</t>
  </si>
  <si>
    <t>N° Ordre</t>
  </si>
  <si>
    <t>LouReeD</t>
  </si>
  <si>
    <t>LRD</t>
  </si>
  <si>
    <t>Lou ReeD</t>
  </si>
  <si>
    <t>L OuReeD</t>
  </si>
  <si>
    <t>lo ureed</t>
  </si>
  <si>
    <t>Lour eeD</t>
  </si>
  <si>
    <t>Stéph</t>
  </si>
  <si>
    <t>Math</t>
  </si>
  <si>
    <t>Oliv</t>
  </si>
  <si>
    <t>Seb</t>
  </si>
  <si>
    <t>Chris</t>
  </si>
  <si>
    <t>Tom</t>
  </si>
  <si>
    <t>ici</t>
  </si>
  <si>
    <t>là bas</t>
  </si>
  <si>
    <t>plus loin</t>
  </si>
  <si>
    <t>ailleurs</t>
  </si>
  <si>
    <t>pas loin</t>
  </si>
  <si>
    <t>pas ici</t>
  </si>
  <si>
    <t>La commune</t>
  </si>
  <si>
    <t>Cette commune</t>
  </si>
  <si>
    <t>l'autre commune</t>
  </si>
  <si>
    <t>LouReeD.Stéph@Stéph.fr</t>
  </si>
  <si>
    <t>LRD.Math@Math.fr</t>
  </si>
  <si>
    <t>lo ureed.Oliv@Oliv.fr</t>
  </si>
  <si>
    <t>Lou ReeD.Seb@Seb.fr</t>
  </si>
  <si>
    <t>Lour eeD.Chris@Chris.fr</t>
  </si>
  <si>
    <t>L OuReeD.Tom@Tom.fr</t>
  </si>
</sst>
</file>

<file path=xl/styles.xml><?xml version="1.0" encoding="utf-8"?>
<styleSheet xmlns="http://schemas.openxmlformats.org/spreadsheetml/2006/main">
  <numFmts count="5">
    <numFmt numFmtId="6" formatCode="#,##0\ &quot;€&quot;;[Red]\-#,##0\ &quot;€&quot;"/>
    <numFmt numFmtId="164" formatCode="0#&quot; &quot;##&quot; &quot;##&quot; &quot;##&quot; &quot;##"/>
    <numFmt numFmtId="165" formatCode="dd/mm/yy"/>
    <numFmt numFmtId="166" formatCode="[$-40C]d\-mmm;@"/>
    <numFmt numFmtId="174" formatCode="0,000"/>
  </numFmts>
  <fonts count="27"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sz val="10"/>
      <name val="Calibri"/>
      <family val="2"/>
    </font>
    <font>
      <b/>
      <i/>
      <u/>
      <sz val="10"/>
      <name val="Arial"/>
      <family val="2"/>
    </font>
    <font>
      <strike/>
      <sz val="9"/>
      <name val="Arial"/>
      <family val="2"/>
    </font>
    <font>
      <i/>
      <sz val="9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9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i/>
      <strike/>
      <sz val="8"/>
      <name val="Arial"/>
      <family val="2"/>
    </font>
    <font>
      <i/>
      <sz val="8"/>
      <name val="Arial"/>
      <family val="2"/>
    </font>
    <font>
      <u/>
      <sz val="10"/>
      <color theme="10"/>
      <name val="Arial"/>
      <family val="2"/>
    </font>
    <font>
      <u/>
      <sz val="9"/>
      <color theme="10"/>
      <name val="Arial"/>
      <family val="2"/>
    </font>
    <font>
      <u/>
      <sz val="9"/>
      <color rgb="FF0000FF"/>
      <name val="Arial"/>
      <family val="2"/>
    </font>
    <font>
      <strike/>
      <u/>
      <sz val="9"/>
      <color rgb="FF0000FF"/>
      <name val="Arial"/>
      <family val="2"/>
    </font>
    <font>
      <sz val="9"/>
      <color theme="0"/>
      <name val="Arial"/>
      <family val="2"/>
    </font>
    <font>
      <u/>
      <sz val="9"/>
      <color theme="0"/>
      <name val="Arial"/>
      <family val="2"/>
    </font>
    <font>
      <b/>
      <i/>
      <u/>
      <sz val="9"/>
      <color theme="10"/>
      <name val="Arial"/>
      <family val="2"/>
    </font>
    <font>
      <i/>
      <strike/>
      <u/>
      <sz val="8"/>
      <color rgb="FF0000FF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48B54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</fills>
  <borders count="1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64"/>
      </left>
      <right/>
      <top style="hair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 style="thin">
        <color indexed="64"/>
      </right>
      <top style="medium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871">
    <xf numFmtId="0" fontId="0" fillId="0" borderId="0" xfId="0"/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indent="1"/>
    </xf>
    <xf numFmtId="0" fontId="3" fillId="0" borderId="8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center" vertical="center"/>
    </xf>
    <xf numFmtId="0" fontId="3" fillId="4" borderId="8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indent="1"/>
    </xf>
    <xf numFmtId="14" fontId="3" fillId="0" borderId="13" xfId="0" applyNumberFormat="1" applyFont="1" applyBorder="1" applyAlignment="1">
      <alignment horizontal="center" vertical="center"/>
    </xf>
    <xf numFmtId="14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4" fontId="3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4" fontId="3" fillId="0" borderId="24" xfId="0" applyNumberFormat="1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 vertical="center"/>
    </xf>
    <xf numFmtId="14" fontId="3" fillId="4" borderId="22" xfId="0" applyNumberFormat="1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" fontId="3" fillId="0" borderId="26" xfId="0" applyNumberFormat="1" applyFont="1" applyBorder="1" applyAlignment="1">
      <alignment horizontal="center" vertical="center"/>
    </xf>
    <xf numFmtId="16" fontId="3" fillId="0" borderId="27" xfId="0" applyNumberFormat="1" applyFont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4" fontId="3" fillId="4" borderId="2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0" fillId="0" borderId="7" xfId="1" applyFont="1" applyBorder="1" applyAlignment="1" applyProtection="1">
      <alignment horizontal="left" vertical="center"/>
    </xf>
    <xf numFmtId="0" fontId="20" fillId="0" borderId="8" xfId="1" applyFont="1" applyBorder="1" applyAlignment="1" applyProtection="1">
      <alignment horizontal="left" vertical="center"/>
    </xf>
    <xf numFmtId="164" fontId="20" fillId="0" borderId="10" xfId="1" applyNumberFormat="1" applyFont="1" applyBorder="1" applyAlignment="1" applyProtection="1">
      <alignment horizontal="left" vertical="center"/>
    </xf>
    <xf numFmtId="164" fontId="20" fillId="0" borderId="11" xfId="1" applyNumberFormat="1" applyFont="1" applyBorder="1" applyAlignment="1" applyProtection="1">
      <alignment horizontal="left" vertical="center"/>
    </xf>
    <xf numFmtId="0" fontId="20" fillId="0" borderId="10" xfId="1" applyFont="1" applyBorder="1" applyAlignment="1" applyProtection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/>
    </xf>
    <xf numFmtId="0" fontId="21" fillId="0" borderId="8" xfId="1" applyFont="1" applyBorder="1" applyAlignment="1" applyProtection="1">
      <alignment horizontal="left" vertical="center"/>
    </xf>
    <xf numFmtId="0" fontId="3" fillId="0" borderId="8" xfId="0" applyFont="1" applyFill="1" applyBorder="1" applyAlignment="1">
      <alignment horizontal="left" vertical="center" wrapText="1"/>
    </xf>
    <xf numFmtId="0" fontId="20" fillId="0" borderId="8" xfId="1" applyFont="1" applyFill="1" applyBorder="1" applyAlignment="1" applyProtection="1">
      <alignment horizontal="right" vertical="center"/>
    </xf>
    <xf numFmtId="16" fontId="3" fillId="0" borderId="29" xfId="0" applyNumberFormat="1" applyFont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164" fontId="3" fillId="5" borderId="8" xfId="0" applyNumberFormat="1" applyFont="1" applyFill="1" applyBorder="1" applyAlignment="1">
      <alignment horizontal="center" vertical="center"/>
    </xf>
    <xf numFmtId="0" fontId="20" fillId="5" borderId="8" xfId="1" applyFont="1" applyFill="1" applyBorder="1" applyAlignment="1" applyProtection="1">
      <alignment horizontal="left" vertical="center"/>
    </xf>
    <xf numFmtId="14" fontId="3" fillId="5" borderId="22" xfId="0" applyNumberFormat="1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16" fontId="3" fillId="5" borderId="27" xfId="0" applyNumberFormat="1" applyFont="1" applyFill="1" applyBorder="1" applyAlignment="1">
      <alignment horizontal="center" vertical="center"/>
    </xf>
    <xf numFmtId="0" fontId="3" fillId="0" borderId="8" xfId="1" applyFont="1" applyFill="1" applyBorder="1" applyAlignment="1" applyProtection="1">
      <alignment horizontal="right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left" vertical="center"/>
    </xf>
    <xf numFmtId="16" fontId="3" fillId="4" borderId="29" xfId="0" applyNumberFormat="1" applyFont="1" applyFill="1" applyBorder="1" applyAlignment="1">
      <alignment horizontal="center" vertical="center"/>
    </xf>
    <xf numFmtId="0" fontId="20" fillId="4" borderId="8" xfId="1" applyFont="1" applyFill="1" applyBorder="1" applyAlignment="1" applyProtection="1">
      <alignment horizontal="left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164" fontId="20" fillId="0" borderId="10" xfId="1" applyNumberFormat="1" applyFont="1" applyFill="1" applyBorder="1" applyAlignment="1" applyProtection="1">
      <alignment horizontal="left" vertical="center"/>
    </xf>
    <xf numFmtId="14" fontId="3" fillId="0" borderId="22" xfId="0" applyNumberFormat="1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16" fontId="3" fillId="0" borderId="29" xfId="0" applyNumberFormat="1" applyFont="1" applyFill="1" applyBorder="1" applyAlignment="1">
      <alignment horizontal="center" vertical="center"/>
    </xf>
    <xf numFmtId="0" fontId="3" fillId="0" borderId="31" xfId="0" applyNumberFormat="1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20" fillId="0" borderId="11" xfId="1" applyNumberFormat="1" applyFont="1" applyFill="1" applyBorder="1" applyAlignment="1" applyProtection="1">
      <alignment horizontal="left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6" borderId="8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center" vertical="center"/>
    </xf>
    <xf numFmtId="164" fontId="6" fillId="6" borderId="8" xfId="0" applyNumberFormat="1" applyFont="1" applyFill="1" applyBorder="1" applyAlignment="1">
      <alignment horizontal="center" vertical="center"/>
    </xf>
    <xf numFmtId="0" fontId="22" fillId="6" borderId="8" xfId="1" applyFont="1" applyFill="1" applyBorder="1" applyAlignment="1" applyProtection="1">
      <alignment horizontal="left" vertical="center"/>
    </xf>
    <xf numFmtId="14" fontId="6" fillId="6" borderId="22" xfId="0" applyNumberFormat="1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16" fontId="6" fillId="6" borderId="2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" fontId="3" fillId="0" borderId="27" xfId="0" applyNumberFormat="1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left" vertical="center"/>
    </xf>
    <xf numFmtId="0" fontId="3" fillId="0" borderId="33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164" fontId="3" fillId="4" borderId="10" xfId="0" applyNumberFormat="1" applyFont="1" applyFill="1" applyBorder="1" applyAlignment="1">
      <alignment horizontal="center" vertical="center"/>
    </xf>
    <xf numFmtId="0" fontId="20" fillId="4" borderId="10" xfId="1" applyFont="1" applyFill="1" applyBorder="1" applyAlignment="1" applyProtection="1">
      <alignment horizontal="left" vertical="center"/>
    </xf>
    <xf numFmtId="164" fontId="3" fillId="4" borderId="11" xfId="0" applyNumberFormat="1" applyFont="1" applyFill="1" applyBorder="1" applyAlignment="1">
      <alignment horizontal="center" vertical="center"/>
    </xf>
    <xf numFmtId="0" fontId="21" fillId="4" borderId="8" xfId="1" applyFont="1" applyFill="1" applyBorder="1" applyAlignment="1" applyProtection="1">
      <alignment horizontal="left" vertical="center"/>
    </xf>
    <xf numFmtId="14" fontId="3" fillId="4" borderId="24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0" fontId="20" fillId="0" borderId="10" xfId="1" applyFont="1" applyFill="1" applyBorder="1" applyAlignment="1" applyProtection="1">
      <alignment horizontal="left" vertical="center"/>
    </xf>
    <xf numFmtId="0" fontId="3" fillId="0" borderId="36" xfId="0" applyFont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14" fontId="3" fillId="0" borderId="36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7" xfId="1" applyFont="1" applyFill="1" applyBorder="1" applyAlignment="1" applyProtection="1">
      <alignment horizontal="right" vertical="center"/>
    </xf>
    <xf numFmtId="0" fontId="21" fillId="0" borderId="11" xfId="1" applyFont="1" applyBorder="1" applyAlignment="1" applyProtection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14" fontId="3" fillId="4" borderId="36" xfId="0" applyNumberFormat="1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16" fontId="3" fillId="4" borderId="42" xfId="0" applyNumberFormat="1" applyFont="1" applyFill="1" applyBorder="1" applyAlignment="1">
      <alignment horizontal="center" vertical="center"/>
    </xf>
    <xf numFmtId="0" fontId="3" fillId="0" borderId="43" xfId="0" applyNumberFormat="1" applyFont="1" applyFill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4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164" fontId="3" fillId="0" borderId="24" xfId="0" applyNumberFormat="1" applyFont="1" applyBorder="1" applyAlignment="1">
      <alignment horizontal="center" vertical="center"/>
    </xf>
    <xf numFmtId="0" fontId="20" fillId="0" borderId="24" xfId="1" applyFont="1" applyBorder="1" applyAlignment="1" applyProtection="1">
      <alignment horizontal="left" vertical="center"/>
    </xf>
    <xf numFmtId="6" fontId="3" fillId="0" borderId="35" xfId="0" applyNumberFormat="1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left" vertical="center" indent="1"/>
    </xf>
    <xf numFmtId="0" fontId="0" fillId="0" borderId="8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left" vertical="center" indent="1"/>
    </xf>
    <xf numFmtId="0" fontId="0" fillId="0" borderId="8" xfId="0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/>
    </xf>
    <xf numFmtId="0" fontId="19" fillId="0" borderId="8" xfId="1" applyFont="1" applyBorder="1" applyAlignment="1" applyProtection="1">
      <alignment horizontal="left" vertical="center"/>
    </xf>
    <xf numFmtId="164" fontId="0" fillId="0" borderId="11" xfId="0" applyNumberFormat="1" applyFont="1" applyBorder="1" applyAlignment="1">
      <alignment horizontal="center" vertical="center"/>
    </xf>
    <xf numFmtId="0" fontId="19" fillId="0" borderId="11" xfId="1" applyFont="1" applyBorder="1" applyAlignment="1" applyProtection="1">
      <alignment horizontal="left" vertical="center"/>
    </xf>
    <xf numFmtId="0" fontId="0" fillId="0" borderId="10" xfId="0" applyFont="1" applyBorder="1" applyAlignment="1">
      <alignment horizontal="center" vertical="center"/>
    </xf>
    <xf numFmtId="0" fontId="0" fillId="0" borderId="8" xfId="0" applyFont="1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vertical="center"/>
    </xf>
    <xf numFmtId="0" fontId="0" fillId="0" borderId="10" xfId="0" applyFont="1" applyBorder="1" applyAlignment="1">
      <alignment horizontal="center" vertical="center" wrapText="1"/>
    </xf>
    <xf numFmtId="164" fontId="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/>
    </xf>
    <xf numFmtId="0" fontId="0" fillId="0" borderId="46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21" fillId="0" borderId="8" xfId="1" applyFont="1" applyFill="1" applyBorder="1" applyAlignment="1" applyProtection="1">
      <alignment horizontal="left" vertical="center"/>
    </xf>
    <xf numFmtId="0" fontId="3" fillId="0" borderId="48" xfId="0" applyFont="1" applyBorder="1" applyAlignment="1">
      <alignment horizontal="left" vertical="center" indent="1"/>
    </xf>
    <xf numFmtId="0" fontId="3" fillId="0" borderId="49" xfId="0" applyFont="1" applyBorder="1" applyAlignment="1">
      <alignment horizontal="left" vertical="center" indent="1"/>
    </xf>
    <xf numFmtId="0" fontId="3" fillId="0" borderId="50" xfId="0" applyFont="1" applyBorder="1" applyAlignment="1">
      <alignment horizontal="left" vertical="center" indent="1"/>
    </xf>
    <xf numFmtId="0" fontId="3" fillId="0" borderId="51" xfId="0" applyFont="1" applyBorder="1" applyAlignment="1">
      <alignment horizontal="left" vertical="center" indent="1"/>
    </xf>
    <xf numFmtId="0" fontId="3" fillId="0" borderId="52" xfId="0" applyFont="1" applyBorder="1" applyAlignment="1">
      <alignment horizontal="left" vertical="center" indent="1"/>
    </xf>
    <xf numFmtId="0" fontId="3" fillId="0" borderId="53" xfId="0" applyFont="1" applyBorder="1" applyAlignment="1">
      <alignment horizontal="left" vertical="center" indent="1"/>
    </xf>
    <xf numFmtId="0" fontId="3" fillId="0" borderId="54" xfId="0" applyFont="1" applyBorder="1" applyAlignment="1">
      <alignment horizontal="left" vertical="center" indent="1"/>
    </xf>
    <xf numFmtId="0" fontId="3" fillId="0" borderId="17" xfId="0" applyFont="1" applyBorder="1" applyAlignment="1">
      <alignment horizontal="left" vertical="center" indent="1"/>
    </xf>
    <xf numFmtId="0" fontId="3" fillId="0" borderId="20" xfId="0" applyFont="1" applyBorder="1" applyAlignment="1">
      <alignment horizontal="left" vertical="center" indent="1"/>
    </xf>
    <xf numFmtId="0" fontId="3" fillId="0" borderId="55" xfId="0" applyFont="1" applyBorder="1" applyAlignment="1">
      <alignment horizontal="left" vertical="center" indent="1"/>
    </xf>
    <xf numFmtId="0" fontId="3" fillId="0" borderId="0" xfId="0" applyFont="1"/>
    <xf numFmtId="166" fontId="3" fillId="0" borderId="22" xfId="0" applyNumberFormat="1" applyFont="1" applyBorder="1" applyAlignment="1">
      <alignment horizontal="center" vertical="center"/>
    </xf>
    <xf numFmtId="166" fontId="3" fillId="0" borderId="23" xfId="0" applyNumberFormat="1" applyFont="1" applyBorder="1" applyAlignment="1">
      <alignment horizontal="center" vertical="center"/>
    </xf>
    <xf numFmtId="0" fontId="3" fillId="4" borderId="56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4" borderId="57" xfId="0" applyFont="1" applyFill="1" applyBorder="1" applyAlignment="1">
      <alignment horizontal="center"/>
    </xf>
    <xf numFmtId="0" fontId="3" fillId="0" borderId="58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left" vertical="center"/>
    </xf>
    <xf numFmtId="0" fontId="6" fillId="10" borderId="8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left" vertical="center"/>
    </xf>
    <xf numFmtId="0" fontId="6" fillId="10" borderId="10" xfId="0" applyFont="1" applyFill="1" applyBorder="1" applyAlignment="1">
      <alignment horizontal="center" vertical="center"/>
    </xf>
    <xf numFmtId="164" fontId="6" fillId="10" borderId="8" xfId="0" applyNumberFormat="1" applyFont="1" applyFill="1" applyBorder="1" applyAlignment="1">
      <alignment horizontal="center" vertical="center"/>
    </xf>
    <xf numFmtId="0" fontId="22" fillId="10" borderId="8" xfId="1" applyFont="1" applyFill="1" applyBorder="1" applyAlignment="1" applyProtection="1">
      <alignment horizontal="left" vertical="center"/>
    </xf>
    <xf numFmtId="14" fontId="6" fillId="10" borderId="22" xfId="0" applyNumberFormat="1" applyFont="1" applyFill="1" applyBorder="1" applyAlignment="1">
      <alignment horizontal="center" vertical="center"/>
    </xf>
    <xf numFmtId="0" fontId="6" fillId="10" borderId="2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6" fontId="3" fillId="0" borderId="22" xfId="0" applyNumberFormat="1" applyFont="1" applyFill="1" applyBorder="1" applyAlignment="1">
      <alignment horizontal="center" vertical="center"/>
    </xf>
    <xf numFmtId="166" fontId="3" fillId="0" borderId="24" xfId="0" applyNumberFormat="1" applyFont="1" applyBorder="1" applyAlignment="1">
      <alignment horizontal="center" vertical="center"/>
    </xf>
    <xf numFmtId="166" fontId="3" fillId="0" borderId="25" xfId="0" applyNumberFormat="1" applyFont="1" applyBorder="1" applyAlignment="1">
      <alignment horizontal="center" vertical="center"/>
    </xf>
    <xf numFmtId="166" fontId="3" fillId="0" borderId="28" xfId="0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11" borderId="35" xfId="0" applyFont="1" applyFill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49" fontId="3" fillId="0" borderId="29" xfId="0" applyNumberFormat="1" applyFont="1" applyFill="1" applyBorder="1" applyAlignment="1">
      <alignment horizontal="center" vertical="center"/>
    </xf>
    <xf numFmtId="49" fontId="3" fillId="0" borderId="42" xfId="0" applyNumberFormat="1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20" fillId="4" borderId="11" xfId="1" applyFont="1" applyFill="1" applyBorder="1" applyAlignment="1" applyProtection="1">
      <alignment horizontal="left" vertical="center"/>
    </xf>
    <xf numFmtId="14" fontId="3" fillId="4" borderId="30" xfId="0" applyNumberFormat="1" applyFont="1" applyFill="1" applyBorder="1" applyAlignment="1">
      <alignment horizontal="center" vertical="center"/>
    </xf>
    <xf numFmtId="16" fontId="3" fillId="4" borderId="63" xfId="0" applyNumberFormat="1" applyFont="1" applyFill="1" applyBorder="1" applyAlignment="1">
      <alignment horizontal="center" vertical="center"/>
    </xf>
    <xf numFmtId="0" fontId="3" fillId="0" borderId="64" xfId="0" applyNumberFormat="1" applyFont="1" applyFill="1" applyBorder="1" applyAlignment="1">
      <alignment horizontal="center" vertical="center"/>
    </xf>
    <xf numFmtId="49" fontId="3" fillId="0" borderId="63" xfId="0" applyNumberFormat="1" applyFont="1" applyFill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4" borderId="57" xfId="0" applyFont="1" applyFill="1" applyBorder="1" applyAlignment="1">
      <alignment horizontal="center" vertical="center"/>
    </xf>
    <xf numFmtId="0" fontId="23" fillId="11" borderId="35" xfId="0" applyFont="1" applyFill="1" applyBorder="1" applyAlignment="1">
      <alignment horizontal="left" vertical="center"/>
    </xf>
    <xf numFmtId="0" fontId="23" fillId="11" borderId="35" xfId="0" applyFont="1" applyFill="1" applyBorder="1" applyAlignment="1">
      <alignment horizontal="center" vertical="center"/>
    </xf>
    <xf numFmtId="164" fontId="23" fillId="11" borderId="35" xfId="0" applyNumberFormat="1" applyFont="1" applyFill="1" applyBorder="1" applyAlignment="1">
      <alignment horizontal="center" vertical="center"/>
    </xf>
    <xf numFmtId="0" fontId="24" fillId="11" borderId="35" xfId="1" applyFont="1" applyFill="1" applyBorder="1" applyAlignment="1" applyProtection="1">
      <alignment horizontal="left" vertical="center"/>
    </xf>
    <xf numFmtId="14" fontId="23" fillId="11" borderId="35" xfId="0" applyNumberFormat="1" applyFont="1" applyFill="1" applyBorder="1" applyAlignment="1">
      <alignment horizontal="center" vertical="center"/>
    </xf>
    <xf numFmtId="16" fontId="23" fillId="11" borderId="66" xfId="0" applyNumberFormat="1" applyFont="1" applyFill="1" applyBorder="1" applyAlignment="1">
      <alignment horizontal="center" vertical="center"/>
    </xf>
    <xf numFmtId="0" fontId="23" fillId="11" borderId="67" xfId="0" applyNumberFormat="1" applyFont="1" applyFill="1" applyBorder="1" applyAlignment="1">
      <alignment horizontal="center" vertical="center"/>
    </xf>
    <xf numFmtId="0" fontId="23" fillId="11" borderId="61" xfId="0" applyFont="1" applyFill="1" applyBorder="1" applyAlignment="1">
      <alignment horizontal="center" vertical="center"/>
    </xf>
    <xf numFmtId="0" fontId="23" fillId="11" borderId="66" xfId="0" applyFont="1" applyFill="1" applyBorder="1" applyAlignment="1">
      <alignment horizontal="center" vertical="center"/>
    </xf>
    <xf numFmtId="0" fontId="3" fillId="11" borderId="6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8" borderId="5" xfId="0" applyFont="1" applyFill="1" applyBorder="1" applyAlignment="1">
      <alignment horizontal="left" vertical="center" wrapText="1"/>
    </xf>
    <xf numFmtId="0" fontId="20" fillId="4" borderId="5" xfId="1" applyFont="1" applyFill="1" applyBorder="1" applyAlignment="1" applyProtection="1">
      <alignment horizontal="left" vertical="center"/>
    </xf>
    <xf numFmtId="14" fontId="3" fillId="4" borderId="23" xfId="0" applyNumberFormat="1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16" fontId="3" fillId="4" borderId="72" xfId="0" applyNumberFormat="1" applyFont="1" applyFill="1" applyBorder="1" applyAlignment="1">
      <alignment horizontal="center" vertical="center"/>
    </xf>
    <xf numFmtId="0" fontId="3" fillId="0" borderId="73" xfId="0" applyNumberFormat="1" applyFont="1" applyFill="1" applyBorder="1" applyAlignment="1">
      <alignment horizontal="center" vertical="center"/>
    </xf>
    <xf numFmtId="49" fontId="3" fillId="0" borderId="72" xfId="0" applyNumberFormat="1" applyFont="1" applyFill="1" applyBorder="1" applyAlignment="1">
      <alignment horizontal="center" vertical="center"/>
    </xf>
    <xf numFmtId="0" fontId="3" fillId="0" borderId="32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0" fontId="3" fillId="0" borderId="7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37" xfId="0" applyFont="1" applyFill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3" fillId="11" borderId="67" xfId="0" applyFont="1" applyFill="1" applyBorder="1" applyAlignment="1">
      <alignment horizontal="left" vertical="center"/>
    </xf>
    <xf numFmtId="0" fontId="3" fillId="0" borderId="45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4" borderId="5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33" xfId="0" applyFont="1" applyBorder="1" applyAlignment="1">
      <alignment horizontal="right" vertical="center"/>
    </xf>
    <xf numFmtId="0" fontId="3" fillId="0" borderId="75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76" xfId="0" applyFont="1" applyBorder="1" applyAlignment="1">
      <alignment horizontal="left" vertical="center"/>
    </xf>
    <xf numFmtId="0" fontId="3" fillId="0" borderId="34" xfId="0" applyFont="1" applyBorder="1" applyAlignment="1">
      <alignment horizontal="right" vertical="center"/>
    </xf>
    <xf numFmtId="0" fontId="3" fillId="0" borderId="77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78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164" fontId="0" fillId="0" borderId="0" xfId="0" applyNumberFormat="1" applyFont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79" xfId="0" applyFon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80" xfId="0" applyFon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left" vertical="center"/>
    </xf>
    <xf numFmtId="14" fontId="0" fillId="0" borderId="81" xfId="0" applyNumberFormat="1" applyFont="1" applyBorder="1" applyAlignment="1">
      <alignment horizontal="center" vertical="center"/>
    </xf>
    <xf numFmtId="0" fontId="0" fillId="0" borderId="82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4" fontId="0" fillId="0" borderId="83" xfId="0" applyNumberFormat="1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14" fontId="0" fillId="0" borderId="24" xfId="0" applyNumberFormat="1" applyFont="1" applyFill="1" applyBorder="1" applyAlignment="1">
      <alignment horizontal="center" vertical="center"/>
    </xf>
    <xf numFmtId="0" fontId="0" fillId="0" borderId="84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 indent="1"/>
    </xf>
    <xf numFmtId="0" fontId="0" fillId="0" borderId="10" xfId="0" applyFont="1" applyFill="1" applyBorder="1" applyAlignment="1">
      <alignment horizontal="center" vertical="center"/>
    </xf>
    <xf numFmtId="164" fontId="0" fillId="0" borderId="8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left" vertical="center"/>
    </xf>
    <xf numFmtId="14" fontId="0" fillId="0" borderId="25" xfId="0" applyNumberFormat="1" applyFont="1" applyFill="1" applyBorder="1" applyAlignment="1">
      <alignment horizontal="center" vertical="center"/>
    </xf>
    <xf numFmtId="164" fontId="0" fillId="0" borderId="8" xfId="0" applyNumberFormat="1" applyFont="1" applyBorder="1" applyAlignment="1">
      <alignment horizontal="left" vertical="center"/>
    </xf>
    <xf numFmtId="0" fontId="0" fillId="3" borderId="10" xfId="0" applyFont="1" applyFill="1" applyBorder="1" applyAlignment="1">
      <alignment horizontal="center" vertical="center" wrapText="1"/>
    </xf>
    <xf numFmtId="164" fontId="19" fillId="0" borderId="8" xfId="1" applyNumberFormat="1" applyFont="1" applyBorder="1" applyAlignment="1" applyProtection="1">
      <alignment horizontal="left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left" vertical="center" indent="1"/>
    </xf>
    <xf numFmtId="0" fontId="0" fillId="0" borderId="25" xfId="0" applyFont="1" applyFill="1" applyBorder="1" applyAlignment="1">
      <alignment horizontal="left" vertical="center" inden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left" vertical="center" indent="1"/>
    </xf>
    <xf numFmtId="0" fontId="0" fillId="0" borderId="10" xfId="0" applyFont="1" applyFill="1" applyBorder="1" applyAlignment="1">
      <alignment horizontal="center" vertical="center" wrapText="1"/>
    </xf>
    <xf numFmtId="164" fontId="0" fillId="0" borderId="11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/>
    </xf>
    <xf numFmtId="14" fontId="0" fillId="0" borderId="50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5" fontId="0" fillId="0" borderId="5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left" vertical="center" indent="1"/>
    </xf>
    <xf numFmtId="0" fontId="11" fillId="0" borderId="85" xfId="0" applyFont="1" applyBorder="1" applyAlignment="1">
      <alignment horizontal="center" vertical="center"/>
    </xf>
    <xf numFmtId="0" fontId="3" fillId="0" borderId="57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12" borderId="36" xfId="0" applyFont="1" applyFill="1" applyBorder="1" applyAlignment="1">
      <alignment horizontal="center" vertical="center"/>
    </xf>
    <xf numFmtId="0" fontId="3" fillId="12" borderId="30" xfId="0" applyFont="1" applyFill="1" applyBorder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165" fontId="3" fillId="0" borderId="56" xfId="0" applyNumberFormat="1" applyFont="1" applyBorder="1" applyAlignment="1">
      <alignment horizontal="center" vertical="center"/>
    </xf>
    <xf numFmtId="0" fontId="3" fillId="0" borderId="56" xfId="0" applyFont="1" applyBorder="1" applyAlignment="1">
      <alignment horizontal="left" vertical="center"/>
    </xf>
    <xf numFmtId="0" fontId="3" fillId="0" borderId="56" xfId="0" applyFont="1" applyBorder="1" applyAlignment="1">
      <alignment horizontal="left" vertical="center" wrapText="1"/>
    </xf>
    <xf numFmtId="0" fontId="3" fillId="0" borderId="56" xfId="0" applyFont="1" applyBorder="1" applyAlignment="1">
      <alignment horizontal="center" vertical="center"/>
    </xf>
    <xf numFmtId="164" fontId="3" fillId="0" borderId="56" xfId="0" applyNumberFormat="1" applyFont="1" applyBorder="1" applyAlignment="1">
      <alignment horizontal="center" vertical="center"/>
    </xf>
    <xf numFmtId="0" fontId="20" fillId="0" borderId="86" xfId="1" applyFont="1" applyBorder="1" applyAlignment="1" applyProtection="1">
      <alignment horizontal="left" vertical="center"/>
    </xf>
    <xf numFmtId="14" fontId="3" fillId="0" borderId="56" xfId="0" applyNumberFormat="1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166" fontId="3" fillId="0" borderId="87" xfId="0" applyNumberFormat="1" applyFont="1" applyBorder="1" applyAlignment="1">
      <alignment horizontal="center" vertical="center"/>
    </xf>
    <xf numFmtId="166" fontId="3" fillId="0" borderId="88" xfId="0" applyNumberFormat="1" applyFont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6" fillId="10" borderId="86" xfId="0" applyFont="1" applyFill="1" applyBorder="1" applyAlignment="1">
      <alignment horizontal="center" vertical="center"/>
    </xf>
    <xf numFmtId="0" fontId="6" fillId="10" borderId="86" xfId="0" applyFont="1" applyFill="1" applyBorder="1" applyAlignment="1">
      <alignment horizontal="left" vertical="center"/>
    </xf>
    <xf numFmtId="0" fontId="6" fillId="10" borderId="56" xfId="0" applyFont="1" applyFill="1" applyBorder="1" applyAlignment="1">
      <alignment horizontal="left" vertical="center"/>
    </xf>
    <xf numFmtId="0" fontId="6" fillId="10" borderId="56" xfId="0" applyFont="1" applyFill="1" applyBorder="1" applyAlignment="1">
      <alignment horizontal="center" vertical="center"/>
    </xf>
    <xf numFmtId="164" fontId="6" fillId="10" borderId="86" xfId="0" applyNumberFormat="1" applyFont="1" applyFill="1" applyBorder="1" applyAlignment="1">
      <alignment horizontal="center" vertical="center"/>
    </xf>
    <xf numFmtId="0" fontId="22" fillId="10" borderId="86" xfId="1" applyFont="1" applyFill="1" applyBorder="1" applyAlignment="1" applyProtection="1">
      <alignment horizontal="left" vertical="center"/>
    </xf>
    <xf numFmtId="14" fontId="6" fillId="10" borderId="87" xfId="0" applyNumberFormat="1" applyFont="1" applyFill="1" applyBorder="1" applyAlignment="1">
      <alignment horizontal="center" vertical="center"/>
    </xf>
    <xf numFmtId="0" fontId="6" fillId="10" borderId="87" xfId="0" applyFont="1" applyFill="1" applyBorder="1" applyAlignment="1">
      <alignment horizontal="center" vertical="center"/>
    </xf>
    <xf numFmtId="166" fontId="6" fillId="10" borderId="87" xfId="0" applyNumberFormat="1" applyFont="1" applyFill="1" applyBorder="1" applyAlignment="1">
      <alignment horizontal="center" vertical="center"/>
    </xf>
    <xf numFmtId="166" fontId="6" fillId="10" borderId="22" xfId="0" applyNumberFormat="1" applyFont="1" applyFill="1" applyBorder="1" applyAlignment="1">
      <alignment horizontal="center" vertical="center"/>
    </xf>
    <xf numFmtId="0" fontId="6" fillId="10" borderId="89" xfId="0" applyFont="1" applyFill="1" applyBorder="1" applyAlignment="1">
      <alignment horizontal="center" vertical="center"/>
    </xf>
    <xf numFmtId="165" fontId="6" fillId="10" borderId="89" xfId="0" applyNumberFormat="1" applyFont="1" applyFill="1" applyBorder="1" applyAlignment="1">
      <alignment horizontal="center" vertical="center"/>
    </xf>
    <xf numFmtId="0" fontId="6" fillId="10" borderId="89" xfId="0" applyFont="1" applyFill="1" applyBorder="1" applyAlignment="1">
      <alignment horizontal="left" vertical="center"/>
    </xf>
    <xf numFmtId="164" fontId="6" fillId="10" borderId="89" xfId="0" applyNumberFormat="1" applyFont="1" applyFill="1" applyBorder="1" applyAlignment="1">
      <alignment horizontal="center" vertical="center"/>
    </xf>
    <xf numFmtId="0" fontId="6" fillId="10" borderId="89" xfId="1" applyFont="1" applyFill="1" applyBorder="1" applyAlignment="1" applyProtection="1">
      <alignment horizontal="right" vertical="center"/>
    </xf>
    <xf numFmtId="14" fontId="6" fillId="10" borderId="88" xfId="0" applyNumberFormat="1" applyFont="1" applyFill="1" applyBorder="1" applyAlignment="1">
      <alignment horizontal="center" vertical="center"/>
    </xf>
    <xf numFmtId="0" fontId="6" fillId="10" borderId="88" xfId="0" applyFont="1" applyFill="1" applyBorder="1" applyAlignment="1">
      <alignment horizontal="center" vertical="center"/>
    </xf>
    <xf numFmtId="166" fontId="6" fillId="10" borderId="88" xfId="0" applyNumberFormat="1" applyFont="1" applyFill="1" applyBorder="1" applyAlignment="1">
      <alignment horizontal="center" vertical="center"/>
    </xf>
    <xf numFmtId="0" fontId="0" fillId="0" borderId="89" xfId="0" applyFont="1" applyBorder="1" applyAlignment="1">
      <alignment horizontal="center" vertical="center"/>
    </xf>
    <xf numFmtId="164" fontId="0" fillId="0" borderId="89" xfId="0" applyNumberFormat="1" applyFont="1" applyBorder="1" applyAlignment="1">
      <alignment horizontal="center" vertical="center"/>
    </xf>
    <xf numFmtId="0" fontId="0" fillId="0" borderId="89" xfId="0" applyFont="1" applyBorder="1" applyAlignment="1">
      <alignment horizontal="left" vertical="center"/>
    </xf>
    <xf numFmtId="14" fontId="0" fillId="0" borderId="90" xfId="0" applyNumberFormat="1" applyFont="1" applyBorder="1" applyAlignment="1">
      <alignment horizontal="center" vertical="center"/>
    </xf>
    <xf numFmtId="0" fontId="0" fillId="0" borderId="91" xfId="0" applyFont="1" applyBorder="1" applyAlignment="1">
      <alignment horizontal="center" vertical="center"/>
    </xf>
    <xf numFmtId="165" fontId="3" fillId="0" borderId="57" xfId="0" applyNumberFormat="1" applyFont="1" applyBorder="1" applyAlignment="1">
      <alignment horizontal="center" vertical="center"/>
    </xf>
    <xf numFmtId="0" fontId="3" fillId="0" borderId="57" xfId="0" applyFont="1" applyBorder="1" applyAlignment="1">
      <alignment horizontal="left" vertical="center"/>
    </xf>
    <xf numFmtId="14" fontId="3" fillId="0" borderId="57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65" fontId="3" fillId="0" borderId="25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164" fontId="3" fillId="0" borderId="25" xfId="0" applyNumberFormat="1" applyFont="1" applyBorder="1" applyAlignment="1">
      <alignment horizontal="center" vertical="center"/>
    </xf>
    <xf numFmtId="0" fontId="20" fillId="0" borderId="25" xfId="1" applyFont="1" applyBorder="1" applyAlignment="1" applyProtection="1">
      <alignment horizontal="left" vertical="center"/>
    </xf>
    <xf numFmtId="0" fontId="3" fillId="3" borderId="88" xfId="0" applyFont="1" applyFill="1" applyBorder="1" applyAlignment="1">
      <alignment horizontal="left" vertical="center" wrapText="1"/>
    </xf>
    <xf numFmtId="0" fontId="3" fillId="0" borderId="88" xfId="0" applyFont="1" applyBorder="1" applyAlignment="1">
      <alignment horizontal="left" vertical="center"/>
    </xf>
    <xf numFmtId="164" fontId="3" fillId="0" borderId="88" xfId="0" applyNumberFormat="1" applyFont="1" applyBorder="1" applyAlignment="1">
      <alignment horizontal="center" vertical="center"/>
    </xf>
    <xf numFmtId="0" fontId="20" fillId="0" borderId="88" xfId="1" applyFont="1" applyBorder="1" applyAlignment="1" applyProtection="1">
      <alignment horizontal="left" vertical="center"/>
    </xf>
    <xf numFmtId="164" fontId="3" fillId="0" borderId="2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3" fillId="12" borderId="36" xfId="0" applyFont="1" applyFill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center" vertical="center"/>
    </xf>
    <xf numFmtId="164" fontId="3" fillId="4" borderId="12" xfId="0" applyNumberFormat="1" applyFont="1" applyFill="1" applyBorder="1" applyAlignment="1">
      <alignment horizontal="center" vertical="center"/>
    </xf>
    <xf numFmtId="0" fontId="20" fillId="4" borderId="12" xfId="1" applyFont="1" applyFill="1" applyBorder="1" applyAlignment="1" applyProtection="1">
      <alignment horizontal="left" vertical="center"/>
    </xf>
    <xf numFmtId="0" fontId="3" fillId="0" borderId="41" xfId="0" applyFont="1" applyFill="1" applyBorder="1" applyAlignment="1">
      <alignment horizontal="left" vertical="center"/>
    </xf>
    <xf numFmtId="166" fontId="3" fillId="0" borderId="36" xfId="0" applyNumberFormat="1" applyFont="1" applyBorder="1" applyAlignment="1">
      <alignment horizontal="center" vertical="center"/>
    </xf>
    <xf numFmtId="166" fontId="3" fillId="0" borderId="26" xfId="0" applyNumberFormat="1" applyFont="1" applyBorder="1" applyAlignment="1">
      <alignment horizontal="center" vertical="center"/>
    </xf>
    <xf numFmtId="166" fontId="3" fillId="0" borderId="27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14" fontId="3" fillId="0" borderId="18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6" borderId="7" xfId="0" applyFont="1" applyFill="1" applyBorder="1" applyAlignment="1">
      <alignment horizontal="left" vertical="center"/>
    </xf>
    <xf numFmtId="0" fontId="6" fillId="6" borderId="2" xfId="0" applyFont="1" applyFill="1" applyBorder="1" applyAlignment="1">
      <alignment horizontal="left" vertical="center"/>
    </xf>
    <xf numFmtId="0" fontId="6" fillId="6" borderId="2" xfId="0" applyFont="1" applyFill="1" applyBorder="1" applyAlignment="1">
      <alignment horizontal="center" vertical="center"/>
    </xf>
    <xf numFmtId="164" fontId="6" fillId="6" borderId="7" xfId="0" applyNumberFormat="1" applyFont="1" applyFill="1" applyBorder="1" applyAlignment="1">
      <alignment horizontal="center" vertical="center"/>
    </xf>
    <xf numFmtId="0" fontId="22" fillId="6" borderId="7" xfId="1" applyFont="1" applyFill="1" applyBorder="1" applyAlignment="1" applyProtection="1">
      <alignment horizontal="left" vertical="center"/>
    </xf>
    <xf numFmtId="14" fontId="6" fillId="6" borderId="13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166" fontId="6" fillId="6" borderId="26" xfId="0" applyNumberFormat="1" applyFont="1" applyFill="1" applyBorder="1" applyAlignment="1">
      <alignment horizontal="center" vertical="center"/>
    </xf>
    <xf numFmtId="166" fontId="6" fillId="6" borderId="27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7" borderId="5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6" fillId="0" borderId="5" xfId="1" applyFont="1" applyFill="1" applyBorder="1" applyAlignment="1" applyProtection="1">
      <alignment horizontal="right" vertical="center"/>
    </xf>
    <xf numFmtId="14" fontId="6" fillId="0" borderId="23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66" fontId="6" fillId="0" borderId="28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92" xfId="0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3" borderId="23" xfId="0" applyFont="1" applyFill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/>
    </xf>
    <xf numFmtId="164" fontId="3" fillId="0" borderId="23" xfId="0" applyNumberFormat="1" applyFont="1" applyBorder="1" applyAlignment="1">
      <alignment horizontal="center" vertical="center"/>
    </xf>
    <xf numFmtId="0" fontId="20" fillId="0" borderId="23" xfId="1" applyFont="1" applyBorder="1" applyAlignment="1" applyProtection="1">
      <alignment horizontal="left" vertical="center"/>
    </xf>
    <xf numFmtId="0" fontId="3" fillId="0" borderId="7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166" fontId="3" fillId="0" borderId="3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3" fillId="0" borderId="45" xfId="0" applyFont="1" applyBorder="1" applyAlignment="1">
      <alignment horizontal="left" vertical="center" indent="1"/>
    </xf>
    <xf numFmtId="0" fontId="3" fillId="0" borderId="25" xfId="0" applyFont="1" applyBorder="1" applyAlignment="1">
      <alignment horizontal="left" vertical="center" indent="1"/>
    </xf>
    <xf numFmtId="0" fontId="3" fillId="0" borderId="92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16" xfId="0" applyFont="1" applyBorder="1" applyAlignment="1">
      <alignment horizontal="left" vertical="center" indent="1"/>
    </xf>
    <xf numFmtId="166" fontId="3" fillId="0" borderId="12" xfId="0" applyNumberFormat="1" applyFont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 indent="1"/>
    </xf>
    <xf numFmtId="0" fontId="3" fillId="0" borderId="73" xfId="0" applyFont="1" applyFill="1" applyBorder="1" applyAlignment="1">
      <alignment horizontal="left" vertical="center" indent="1"/>
    </xf>
    <xf numFmtId="0" fontId="3" fillId="0" borderId="12" xfId="0" applyFont="1" applyBorder="1" applyAlignment="1">
      <alignment horizontal="left" vertical="center" indent="1"/>
    </xf>
    <xf numFmtId="0" fontId="3" fillId="0" borderId="41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3" fillId="0" borderId="37" xfId="0" applyFont="1" applyBorder="1" applyAlignment="1">
      <alignment horizontal="left" vertical="center" indent="1"/>
    </xf>
    <xf numFmtId="0" fontId="3" fillId="0" borderId="23" xfId="0" applyFont="1" applyBorder="1" applyAlignment="1">
      <alignment horizontal="left" vertical="center" indent="1"/>
    </xf>
    <xf numFmtId="0" fontId="3" fillId="0" borderId="73" xfId="0" applyFont="1" applyBorder="1" applyAlignment="1">
      <alignment horizontal="left" vertical="center" indent="1"/>
    </xf>
    <xf numFmtId="0" fontId="3" fillId="0" borderId="12" xfId="0" applyFont="1" applyFill="1" applyBorder="1" applyAlignment="1">
      <alignment horizontal="left" vertical="center" indent="1"/>
    </xf>
    <xf numFmtId="0" fontId="3" fillId="0" borderId="41" xfId="0" applyFont="1" applyFill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3" fillId="0" borderId="19" xfId="0" applyFont="1" applyBorder="1" applyAlignment="1">
      <alignment horizontal="left" vertical="center" indent="1"/>
    </xf>
    <xf numFmtId="0" fontId="3" fillId="0" borderId="0" xfId="0" applyFont="1" applyAlignment="1">
      <alignment horizontal="center"/>
    </xf>
    <xf numFmtId="0" fontId="3" fillId="0" borderId="93" xfId="0" applyFont="1" applyBorder="1" applyAlignment="1">
      <alignment horizontal="left" vertical="center" indent="1"/>
    </xf>
    <xf numFmtId="0" fontId="3" fillId="0" borderId="94" xfId="0" applyFont="1" applyBorder="1" applyAlignment="1">
      <alignment horizontal="left" vertical="center" indent="1"/>
    </xf>
    <xf numFmtId="0" fontId="3" fillId="0" borderId="95" xfId="0" applyFont="1" applyBorder="1" applyAlignment="1">
      <alignment horizontal="left" vertical="center" indent="1"/>
    </xf>
    <xf numFmtId="0" fontId="3" fillId="0" borderId="96" xfId="0" applyFont="1" applyBorder="1" applyAlignment="1">
      <alignment horizontal="left" vertical="center" indent="1"/>
    </xf>
    <xf numFmtId="0" fontId="3" fillId="0" borderId="97" xfId="0" applyFont="1" applyBorder="1" applyAlignment="1">
      <alignment horizontal="left" vertical="center" indent="1"/>
    </xf>
    <xf numFmtId="0" fontId="3" fillId="0" borderId="33" xfId="0" applyFont="1" applyBorder="1" applyAlignment="1">
      <alignment horizontal="left" vertical="center" indent="1"/>
    </xf>
    <xf numFmtId="0" fontId="3" fillId="0" borderId="98" xfId="0" applyFont="1" applyFill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3" fillId="0" borderId="99" xfId="0" applyFont="1" applyBorder="1" applyAlignment="1">
      <alignment horizontal="left" vertical="center" indent="1"/>
    </xf>
    <xf numFmtId="0" fontId="3" fillId="0" borderId="98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33" xfId="0" applyFont="1" applyBorder="1" applyAlignment="1">
      <alignment horizontal="left" vertical="center"/>
    </xf>
    <xf numFmtId="0" fontId="3" fillId="0" borderId="75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3" fillId="0" borderId="76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4" fontId="7" fillId="0" borderId="17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4" fontId="7" fillId="0" borderId="20" xfId="0" applyNumberFormat="1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14" fontId="3" fillId="0" borderId="49" xfId="0" applyNumberFormat="1" applyFont="1" applyBorder="1" applyAlignment="1">
      <alignment horizontal="center" vertical="center"/>
    </xf>
    <xf numFmtId="1" fontId="3" fillId="0" borderId="100" xfId="0" applyNumberFormat="1" applyFont="1" applyBorder="1" applyAlignment="1">
      <alignment horizontal="center" vertical="center"/>
    </xf>
    <xf numFmtId="0" fontId="3" fillId="4" borderId="69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4" fontId="3" fillId="0" borderId="4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20" fillId="0" borderId="11" xfId="1" applyFont="1" applyBorder="1" applyAlignment="1" applyProtection="1">
      <alignment horizontal="left" vertical="center"/>
    </xf>
    <xf numFmtId="14" fontId="3" fillId="0" borderId="50" xfId="0" applyNumberFormat="1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/>
    </xf>
    <xf numFmtId="1" fontId="3" fillId="0" borderId="102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14" fontId="3" fillId="0" borderId="51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horizontal="left" vertical="center"/>
    </xf>
    <xf numFmtId="14" fontId="3" fillId="0" borderId="52" xfId="0" applyNumberFormat="1" applyFont="1" applyBorder="1" applyAlignment="1">
      <alignment horizontal="center" vertical="center"/>
    </xf>
    <xf numFmtId="0" fontId="3" fillId="4" borderId="68" xfId="0" applyFont="1" applyFill="1" applyBorder="1" applyAlignment="1">
      <alignment horizontal="center" vertical="center"/>
    </xf>
    <xf numFmtId="1" fontId="3" fillId="0" borderId="103" xfId="0" applyNumberFormat="1" applyFont="1" applyBorder="1" applyAlignment="1">
      <alignment horizontal="center" vertical="center"/>
    </xf>
    <xf numFmtId="0" fontId="3" fillId="4" borderId="104" xfId="0" applyFont="1" applyFill="1" applyBorder="1" applyAlignment="1">
      <alignment horizontal="center" vertical="center"/>
    </xf>
    <xf numFmtId="0" fontId="3" fillId="4" borderId="7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/>
    </xf>
    <xf numFmtId="164" fontId="20" fillId="0" borderId="2" xfId="1" applyNumberFormat="1" applyFont="1" applyBorder="1" applyAlignment="1" applyProtection="1">
      <alignment horizontal="left" vertical="center"/>
    </xf>
    <xf numFmtId="14" fontId="3" fillId="0" borderId="17" xfId="0" applyNumberFormat="1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164" fontId="3" fillId="0" borderId="23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/>
    </xf>
    <xf numFmtId="14" fontId="3" fillId="0" borderId="72" xfId="0" applyNumberFormat="1" applyFont="1" applyFill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20" fillId="0" borderId="12" xfId="1" applyFont="1" applyBorder="1" applyAlignment="1" applyProtection="1">
      <alignment horizontal="left" vertical="center"/>
    </xf>
    <xf numFmtId="14" fontId="3" fillId="0" borderId="54" xfId="0" applyNumberFormat="1" applyFont="1" applyBorder="1" applyAlignment="1">
      <alignment horizontal="center" vertical="center"/>
    </xf>
    <xf numFmtId="14" fontId="3" fillId="0" borderId="55" xfId="0" applyNumberFormat="1" applyFont="1" applyBorder="1" applyAlignment="1">
      <alignment horizontal="center" vertical="center"/>
    </xf>
    <xf numFmtId="0" fontId="3" fillId="0" borderId="104" xfId="0" applyFont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 wrapText="1"/>
    </xf>
    <xf numFmtId="14" fontId="3" fillId="0" borderId="72" xfId="0" applyNumberFormat="1" applyFont="1" applyBorder="1" applyAlignment="1">
      <alignment horizontal="center" vertical="center"/>
    </xf>
    <xf numFmtId="0" fontId="20" fillId="0" borderId="5" xfId="1" applyFont="1" applyBorder="1" applyAlignment="1" applyProtection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0" fontId="20" fillId="0" borderId="4" xfId="1" applyFont="1" applyBorder="1" applyAlignment="1" applyProtection="1">
      <alignment horizontal="left" vertical="center"/>
    </xf>
    <xf numFmtId="14" fontId="3" fillId="0" borderId="20" xfId="0" applyNumberFormat="1" applyFont="1" applyBorder="1" applyAlignment="1">
      <alignment horizontal="center" vertical="center"/>
    </xf>
    <xf numFmtId="0" fontId="3" fillId="6" borderId="56" xfId="0" applyFont="1" applyFill="1" applyBorder="1" applyAlignment="1">
      <alignment horizontal="center" vertical="center"/>
    </xf>
    <xf numFmtId="14" fontId="3" fillId="0" borderId="29" xfId="0" applyNumberFormat="1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164" fontId="3" fillId="0" borderId="8" xfId="0" applyNumberFormat="1" applyFont="1" applyBorder="1" applyAlignment="1">
      <alignment vertical="center"/>
    </xf>
    <xf numFmtId="0" fontId="3" fillId="6" borderId="57" xfId="0" applyFont="1" applyFill="1" applyBorder="1" applyAlignment="1">
      <alignment horizontal="center" vertical="center"/>
    </xf>
    <xf numFmtId="1" fontId="3" fillId="0" borderId="47" xfId="0" applyNumberFormat="1" applyFont="1" applyBorder="1" applyAlignment="1">
      <alignment horizontal="center" vertical="center"/>
    </xf>
    <xf numFmtId="0" fontId="3" fillId="0" borderId="106" xfId="0" applyFont="1" applyBorder="1" applyAlignment="1">
      <alignment horizontal="center" vertical="center"/>
    </xf>
    <xf numFmtId="166" fontId="14" fillId="0" borderId="33" xfId="0" applyNumberFormat="1" applyFont="1" applyBorder="1" applyAlignment="1">
      <alignment horizontal="center" vertical="center"/>
    </xf>
    <xf numFmtId="0" fontId="14" fillId="0" borderId="107" xfId="0" applyFont="1" applyBorder="1" applyAlignment="1">
      <alignment horizontal="center" vertical="center"/>
    </xf>
    <xf numFmtId="0" fontId="14" fillId="0" borderId="108" xfId="0" applyFont="1" applyBorder="1" applyAlignment="1">
      <alignment horizontal="center" vertical="center"/>
    </xf>
    <xf numFmtId="0" fontId="14" fillId="0" borderId="10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4" fillId="0" borderId="85" xfId="0" applyFont="1" applyBorder="1" applyAlignment="1">
      <alignment vertical="center"/>
    </xf>
    <xf numFmtId="0" fontId="14" fillId="0" borderId="85" xfId="0" applyFont="1" applyBorder="1" applyAlignment="1">
      <alignment horizontal="center" vertical="center"/>
    </xf>
    <xf numFmtId="0" fontId="3" fillId="13" borderId="9" xfId="0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center" vertical="center"/>
    </xf>
    <xf numFmtId="165" fontId="3" fillId="13" borderId="8" xfId="0" applyNumberFormat="1" applyFont="1" applyFill="1" applyBorder="1" applyAlignment="1">
      <alignment horizontal="center" vertical="center"/>
    </xf>
    <xf numFmtId="0" fontId="3" fillId="13" borderId="8" xfId="0" applyFont="1" applyFill="1" applyBorder="1" applyAlignment="1">
      <alignment horizontal="left" vertical="center"/>
    </xf>
    <xf numFmtId="164" fontId="3" fillId="13" borderId="8" xfId="0" applyNumberFormat="1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right" vertical="center"/>
    </xf>
    <xf numFmtId="14" fontId="3" fillId="13" borderId="22" xfId="0" applyNumberFormat="1" applyFont="1" applyFill="1" applyBorder="1" applyAlignment="1">
      <alignment horizontal="center" vertical="center"/>
    </xf>
    <xf numFmtId="0" fontId="3" fillId="13" borderId="22" xfId="0" applyFont="1" applyFill="1" applyBorder="1" applyAlignment="1">
      <alignment horizontal="center" vertical="center"/>
    </xf>
    <xf numFmtId="166" fontId="3" fillId="13" borderId="22" xfId="0" applyNumberFormat="1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left" vertical="center" wrapText="1"/>
    </xf>
    <xf numFmtId="0" fontId="20" fillId="13" borderId="10" xfId="1" applyFont="1" applyFill="1" applyBorder="1" applyAlignment="1" applyProtection="1">
      <alignment horizontal="left" vertical="center"/>
    </xf>
    <xf numFmtId="14" fontId="3" fillId="13" borderId="24" xfId="0" applyNumberFormat="1" applyFont="1" applyFill="1" applyBorder="1" applyAlignment="1">
      <alignment horizontal="center" vertical="center"/>
    </xf>
    <xf numFmtId="166" fontId="3" fillId="13" borderId="24" xfId="0" applyNumberFormat="1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center" vertical="center"/>
    </xf>
    <xf numFmtId="165" fontId="3" fillId="13" borderId="10" xfId="0" applyNumberFormat="1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left" vertical="center"/>
    </xf>
    <xf numFmtId="14" fontId="3" fillId="13" borderId="36" xfId="0" applyNumberFormat="1" applyFont="1" applyFill="1" applyBorder="1" applyAlignment="1">
      <alignment horizontal="center" vertical="center"/>
    </xf>
    <xf numFmtId="0" fontId="3" fillId="13" borderId="36" xfId="0" applyFont="1" applyFill="1" applyBorder="1" applyAlignment="1">
      <alignment horizontal="center" vertical="center"/>
    </xf>
    <xf numFmtId="166" fontId="3" fillId="13" borderId="36" xfId="0" applyNumberFormat="1" applyFont="1" applyFill="1" applyBorder="1" applyAlignment="1">
      <alignment horizontal="center" vertical="center"/>
    </xf>
    <xf numFmtId="164" fontId="3" fillId="13" borderId="10" xfId="0" applyNumberFormat="1" applyFont="1" applyFill="1" applyBorder="1" applyAlignment="1">
      <alignment horizontal="center" vertical="center"/>
    </xf>
    <xf numFmtId="0" fontId="3" fillId="0" borderId="110" xfId="0" applyFont="1" applyFill="1" applyBorder="1" applyAlignment="1">
      <alignment horizontal="left" vertical="center" indent="1"/>
    </xf>
    <xf numFmtId="0" fontId="3" fillId="0" borderId="13" xfId="0" applyFont="1" applyFill="1" applyBorder="1" applyAlignment="1">
      <alignment horizontal="left" vertical="center" indent="1"/>
    </xf>
    <xf numFmtId="0" fontId="3" fillId="0" borderId="111" xfId="0" applyFont="1" applyFill="1" applyBorder="1" applyAlignment="1">
      <alignment horizontal="left" vertical="center" indent="1"/>
    </xf>
    <xf numFmtId="0" fontId="3" fillId="0" borderId="22" xfId="0" applyFont="1" applyFill="1" applyBorder="1" applyAlignment="1">
      <alignment horizontal="left" vertical="center" indent="1"/>
    </xf>
    <xf numFmtId="0" fontId="20" fillId="0" borderId="8" xfId="1" applyFont="1" applyFill="1" applyBorder="1" applyAlignment="1" applyProtection="1">
      <alignment horizontal="left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left" vertical="center"/>
    </xf>
    <xf numFmtId="164" fontId="14" fillId="0" borderId="8" xfId="0" applyNumberFormat="1" applyFont="1" applyFill="1" applyBorder="1" applyAlignment="1">
      <alignment horizontal="center" vertical="center"/>
    </xf>
    <xf numFmtId="0" fontId="25" fillId="0" borderId="8" xfId="1" applyFont="1" applyFill="1" applyBorder="1" applyAlignment="1" applyProtection="1">
      <alignment horizontal="left" vertical="center"/>
    </xf>
    <xf numFmtId="14" fontId="14" fillId="0" borderId="22" xfId="0" applyNumberFormat="1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166" fontId="14" fillId="0" borderId="22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right" vertical="center"/>
    </xf>
    <xf numFmtId="14" fontId="3" fillId="0" borderId="36" xfId="0" applyNumberFormat="1" applyFont="1" applyFill="1" applyBorder="1" applyAlignment="1">
      <alignment horizontal="center" vertical="center"/>
    </xf>
    <xf numFmtId="166" fontId="3" fillId="0" borderId="27" xfId="0" applyNumberFormat="1" applyFont="1" applyFill="1" applyBorder="1" applyAlignment="1">
      <alignment horizontal="center" vertical="center"/>
    </xf>
    <xf numFmtId="165" fontId="3" fillId="0" borderId="8" xfId="0" applyNumberFormat="1" applyFont="1" applyFill="1" applyBorder="1" applyAlignment="1">
      <alignment horizontal="center" vertical="center"/>
    </xf>
    <xf numFmtId="14" fontId="3" fillId="0" borderId="24" xfId="0" applyNumberFormat="1" applyFont="1" applyFill="1" applyBorder="1" applyAlignment="1">
      <alignment horizontal="center" vertical="center"/>
    </xf>
    <xf numFmtId="164" fontId="20" fillId="0" borderId="8" xfId="1" applyNumberFormat="1" applyFont="1" applyFill="1" applyBorder="1" applyAlignment="1" applyProtection="1">
      <alignment horizontal="left" vertical="center"/>
    </xf>
    <xf numFmtId="14" fontId="3" fillId="0" borderId="25" xfId="0" applyNumberFormat="1" applyFont="1" applyFill="1" applyBorder="1" applyAlignment="1">
      <alignment horizontal="center" vertical="center"/>
    </xf>
    <xf numFmtId="0" fontId="21" fillId="0" borderId="10" xfId="1" applyFont="1" applyFill="1" applyBorder="1" applyAlignment="1" applyProtection="1">
      <alignment horizontal="left" vertical="center"/>
    </xf>
    <xf numFmtId="166" fontId="14" fillId="0" borderId="27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7" fillId="14" borderId="6" xfId="0" applyFont="1" applyFill="1" applyBorder="1" applyAlignment="1">
      <alignment horizontal="center" vertical="center"/>
    </xf>
    <xf numFmtId="0" fontId="17" fillId="14" borderId="7" xfId="0" applyFont="1" applyFill="1" applyBorder="1" applyAlignment="1">
      <alignment horizontal="left" vertical="center"/>
    </xf>
    <xf numFmtId="0" fontId="17" fillId="14" borderId="2" xfId="0" applyFont="1" applyFill="1" applyBorder="1" applyAlignment="1">
      <alignment horizontal="left" vertical="center"/>
    </xf>
    <xf numFmtId="0" fontId="17" fillId="14" borderId="2" xfId="0" applyFont="1" applyFill="1" applyBorder="1" applyAlignment="1">
      <alignment horizontal="center" vertical="center"/>
    </xf>
    <xf numFmtId="164" fontId="17" fillId="14" borderId="7" xfId="0" applyNumberFormat="1" applyFont="1" applyFill="1" applyBorder="1" applyAlignment="1">
      <alignment horizontal="center" vertical="center"/>
    </xf>
    <xf numFmtId="0" fontId="26" fillId="14" borderId="7" xfId="1" applyFont="1" applyFill="1" applyBorder="1" applyAlignment="1" applyProtection="1">
      <alignment horizontal="left" vertical="center"/>
    </xf>
    <xf numFmtId="14" fontId="17" fillId="14" borderId="13" xfId="0" applyNumberFormat="1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166" fontId="17" fillId="14" borderId="26" xfId="0" applyNumberFormat="1" applyFont="1" applyFill="1" applyBorder="1" applyAlignment="1">
      <alignment horizontal="center" vertical="center"/>
    </xf>
    <xf numFmtId="0" fontId="17" fillId="14" borderId="0" xfId="0" applyFont="1" applyFill="1" applyAlignment="1">
      <alignment horizontal="center" vertical="center"/>
    </xf>
    <xf numFmtId="0" fontId="17" fillId="14" borderId="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left" vertical="center"/>
    </xf>
    <xf numFmtId="0" fontId="17" fillId="14" borderId="10" xfId="0" applyFont="1" applyFill="1" applyBorder="1" applyAlignment="1">
      <alignment horizontal="left" vertical="center"/>
    </xf>
    <xf numFmtId="0" fontId="17" fillId="14" borderId="10" xfId="0" applyFont="1" applyFill="1" applyBorder="1" applyAlignment="1">
      <alignment horizontal="center" vertical="center"/>
    </xf>
    <xf numFmtId="164" fontId="17" fillId="14" borderId="8" xfId="0" applyNumberFormat="1" applyFont="1" applyFill="1" applyBorder="1" applyAlignment="1">
      <alignment horizontal="center" vertical="center"/>
    </xf>
    <xf numFmtId="0" fontId="26" fillId="14" borderId="8" xfId="1" applyFont="1" applyFill="1" applyBorder="1" applyAlignment="1" applyProtection="1">
      <alignment horizontal="left" vertical="center"/>
    </xf>
    <xf numFmtId="14" fontId="17" fillId="14" borderId="22" xfId="0" applyNumberFormat="1" applyFont="1" applyFill="1" applyBorder="1" applyAlignment="1">
      <alignment horizontal="center" vertical="center"/>
    </xf>
    <xf numFmtId="0" fontId="17" fillId="14" borderId="22" xfId="0" applyFont="1" applyFill="1" applyBorder="1" applyAlignment="1">
      <alignment horizontal="center" vertical="center"/>
    </xf>
    <xf numFmtId="166" fontId="17" fillId="14" borderId="27" xfId="0" applyNumberFormat="1" applyFont="1" applyFill="1" applyBorder="1" applyAlignment="1">
      <alignment horizontal="center" vertical="center"/>
    </xf>
    <xf numFmtId="0" fontId="17" fillId="14" borderId="3" xfId="0" applyFont="1" applyFill="1" applyBorder="1" applyAlignment="1">
      <alignment horizontal="center" vertical="center"/>
    </xf>
    <xf numFmtId="0" fontId="17" fillId="14" borderId="5" xfId="0" applyFont="1" applyFill="1" applyBorder="1" applyAlignment="1">
      <alignment horizontal="left" vertical="center"/>
    </xf>
    <xf numFmtId="0" fontId="17" fillId="14" borderId="5" xfId="0" applyFont="1" applyFill="1" applyBorder="1" applyAlignment="1">
      <alignment horizontal="center" vertical="center"/>
    </xf>
    <xf numFmtId="164" fontId="17" fillId="14" borderId="5" xfId="0" applyNumberFormat="1" applyFont="1" applyFill="1" applyBorder="1" applyAlignment="1">
      <alignment horizontal="center" vertical="center"/>
    </xf>
    <xf numFmtId="0" fontId="17" fillId="14" borderId="5" xfId="1" applyFont="1" applyFill="1" applyBorder="1" applyAlignment="1" applyProtection="1">
      <alignment horizontal="right" vertical="center"/>
    </xf>
    <xf numFmtId="14" fontId="17" fillId="14" borderId="23" xfId="0" applyNumberFormat="1" applyFont="1" applyFill="1" applyBorder="1" applyAlignment="1">
      <alignment horizontal="center" vertical="center"/>
    </xf>
    <xf numFmtId="0" fontId="17" fillId="14" borderId="23" xfId="0" applyFont="1" applyFill="1" applyBorder="1" applyAlignment="1">
      <alignment horizontal="center" vertical="center"/>
    </xf>
    <xf numFmtId="166" fontId="17" fillId="14" borderId="28" xfId="0" applyNumberFormat="1" applyFont="1" applyFill="1" applyBorder="1" applyAlignment="1">
      <alignment horizontal="center" vertical="center"/>
    </xf>
    <xf numFmtId="0" fontId="18" fillId="14" borderId="0" xfId="0" applyFont="1" applyFill="1" applyAlignment="1">
      <alignment horizontal="center" vertical="center"/>
    </xf>
    <xf numFmtId="0" fontId="0" fillId="0" borderId="89" xfId="0" applyBorder="1" applyAlignment="1">
      <alignment horizontal="left" vertical="center" indent="1"/>
    </xf>
    <xf numFmtId="0" fontId="16" fillId="0" borderId="33" xfId="0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16" fillId="0" borderId="75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76" xfId="0" applyFont="1" applyBorder="1" applyAlignment="1">
      <alignment vertical="center"/>
    </xf>
    <xf numFmtId="0" fontId="16" fillId="0" borderId="34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1" fillId="15" borderId="112" xfId="0" applyFont="1" applyFill="1" applyBorder="1" applyAlignment="1">
      <alignment horizontal="center" vertical="center"/>
    </xf>
    <xf numFmtId="0" fontId="1" fillId="15" borderId="113" xfId="0" applyFont="1" applyFill="1" applyBorder="1" applyAlignment="1">
      <alignment horizontal="center" vertical="center"/>
    </xf>
    <xf numFmtId="0" fontId="1" fillId="15" borderId="114" xfId="0" applyFont="1" applyFill="1" applyBorder="1" applyAlignment="1">
      <alignment horizontal="center" vertical="center"/>
    </xf>
    <xf numFmtId="0" fontId="1" fillId="15" borderId="115" xfId="0" applyFont="1" applyFill="1" applyBorder="1" applyAlignment="1">
      <alignment horizontal="center" vertical="center"/>
    </xf>
    <xf numFmtId="0" fontId="1" fillId="15" borderId="116" xfId="0" applyFont="1" applyFill="1" applyBorder="1" applyAlignment="1">
      <alignment horizontal="center" vertical="center"/>
    </xf>
    <xf numFmtId="0" fontId="1" fillId="15" borderId="105" xfId="0" applyFont="1" applyFill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7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5" xfId="0" applyFont="1" applyBorder="1" applyAlignment="1">
      <alignment horizontal="center" vertical="center"/>
    </xf>
    <xf numFmtId="0" fontId="15" fillId="0" borderId="66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5" fillId="15" borderId="112" xfId="0" applyFont="1" applyFill="1" applyBorder="1" applyAlignment="1">
      <alignment horizontal="center" vertical="center"/>
    </xf>
    <xf numFmtId="0" fontId="15" fillId="15" borderId="113" xfId="0" applyFont="1" applyFill="1" applyBorder="1" applyAlignment="1">
      <alignment horizontal="center" vertical="center"/>
    </xf>
    <xf numFmtId="0" fontId="15" fillId="15" borderId="114" xfId="0" applyFont="1" applyFill="1" applyBorder="1" applyAlignment="1">
      <alignment horizontal="center" vertical="center"/>
    </xf>
    <xf numFmtId="0" fontId="15" fillId="15" borderId="115" xfId="0" applyFont="1" applyFill="1" applyBorder="1" applyAlignment="1">
      <alignment horizontal="center" vertical="center"/>
    </xf>
    <xf numFmtId="0" fontId="15" fillId="15" borderId="116" xfId="0" applyFont="1" applyFill="1" applyBorder="1" applyAlignment="1">
      <alignment horizontal="center" vertical="center"/>
    </xf>
    <xf numFmtId="0" fontId="15" fillId="15" borderId="10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166" fontId="3" fillId="0" borderId="15" xfId="0" applyNumberFormat="1" applyFont="1" applyBorder="1" applyAlignment="1">
      <alignment horizontal="center" vertical="center" textRotation="45"/>
    </xf>
    <xf numFmtId="166" fontId="3" fillId="0" borderId="14" xfId="0" applyNumberFormat="1" applyFont="1" applyBorder="1" applyAlignment="1">
      <alignment horizontal="center" vertical="center" textRotation="45"/>
    </xf>
    <xf numFmtId="0" fontId="2" fillId="15" borderId="112" xfId="0" applyFont="1" applyFill="1" applyBorder="1" applyAlignment="1">
      <alignment horizontal="center" vertical="center"/>
    </xf>
    <xf numFmtId="0" fontId="2" fillId="15" borderId="113" xfId="0" applyFont="1" applyFill="1" applyBorder="1" applyAlignment="1">
      <alignment horizontal="center" vertical="center"/>
    </xf>
    <xf numFmtId="0" fontId="2" fillId="15" borderId="114" xfId="0" applyFont="1" applyFill="1" applyBorder="1" applyAlignment="1">
      <alignment horizontal="center" vertical="center"/>
    </xf>
    <xf numFmtId="0" fontId="2" fillId="15" borderId="115" xfId="0" applyFont="1" applyFill="1" applyBorder="1" applyAlignment="1">
      <alignment horizontal="center" vertical="center"/>
    </xf>
    <xf numFmtId="0" fontId="2" fillId="15" borderId="116" xfId="0" applyFont="1" applyFill="1" applyBorder="1" applyAlignment="1">
      <alignment horizontal="center" vertical="center"/>
    </xf>
    <xf numFmtId="0" fontId="2" fillId="15" borderId="105" xfId="0" applyFont="1" applyFill="1" applyBorder="1" applyAlignment="1">
      <alignment horizontal="center" vertical="center"/>
    </xf>
    <xf numFmtId="166" fontId="3" fillId="0" borderId="15" xfId="0" applyNumberFormat="1" applyFont="1" applyBorder="1" applyAlignment="1">
      <alignment horizontal="center" vertical="center"/>
    </xf>
    <xf numFmtId="166" fontId="3" fillId="0" borderId="14" xfId="0" applyNumberFormat="1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117" xfId="0" applyFont="1" applyBorder="1" applyAlignment="1">
      <alignment horizontal="center" vertical="center"/>
    </xf>
    <xf numFmtId="0" fontId="3" fillId="0" borderId="11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119" xfId="0" applyFont="1" applyBorder="1" applyAlignment="1">
      <alignment horizontal="center" vertical="center"/>
    </xf>
    <xf numFmtId="165" fontId="3" fillId="0" borderId="52" xfId="0" applyNumberFormat="1" applyFont="1" applyBorder="1" applyAlignment="1">
      <alignment horizontal="center" vertical="center"/>
    </xf>
    <xf numFmtId="165" fontId="3" fillId="0" borderId="120" xfId="0" applyNumberFormat="1" applyFont="1" applyBorder="1" applyAlignment="1">
      <alignment horizontal="center" vertical="center"/>
    </xf>
    <xf numFmtId="0" fontId="18" fillId="14" borderId="49" xfId="0" applyFont="1" applyFill="1" applyBorder="1" applyAlignment="1">
      <alignment horizontal="center" vertical="center"/>
    </xf>
    <xf numFmtId="0" fontId="18" fillId="14" borderId="118" xfId="0" applyFont="1" applyFill="1" applyBorder="1" applyAlignment="1">
      <alignment horizontal="center" vertical="center"/>
    </xf>
    <xf numFmtId="0" fontId="18" fillId="14" borderId="48" xfId="0" applyFont="1" applyFill="1" applyBorder="1" applyAlignment="1">
      <alignment horizontal="center" vertical="center"/>
    </xf>
    <xf numFmtId="0" fontId="18" fillId="14" borderId="119" xfId="0" applyFont="1" applyFill="1" applyBorder="1" applyAlignment="1">
      <alignment horizontal="center" vertical="center"/>
    </xf>
    <xf numFmtId="165" fontId="18" fillId="14" borderId="52" xfId="0" applyNumberFormat="1" applyFont="1" applyFill="1" applyBorder="1" applyAlignment="1">
      <alignment horizontal="center" vertical="center"/>
    </xf>
    <xf numFmtId="165" fontId="18" fillId="14" borderId="120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6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7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4" fontId="5" fillId="0" borderId="78" xfId="0" applyNumberFormat="1" applyFont="1" applyBorder="1" applyAlignment="1">
      <alignment horizontal="center" vertical="center"/>
    </xf>
    <xf numFmtId="14" fontId="5" fillId="0" borderId="121" xfId="0" applyNumberFormat="1" applyFont="1" applyBorder="1" applyAlignment="1">
      <alignment horizontal="center" vertical="center"/>
    </xf>
    <xf numFmtId="0" fontId="3" fillId="4" borderId="56" xfId="0" applyFont="1" applyFill="1" applyBorder="1" applyAlignment="1">
      <alignment horizontal="center" vertical="center"/>
    </xf>
    <xf numFmtId="0" fontId="3" fillId="4" borderId="57" xfId="0" applyFont="1" applyFill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1" fontId="3" fillId="0" borderId="124" xfId="0" applyNumberFormat="1" applyFont="1" applyBorder="1" applyAlignment="1">
      <alignment horizontal="center" vertical="center"/>
    </xf>
    <xf numFmtId="1" fontId="3" fillId="0" borderId="100" xfId="0" applyNumberFormat="1" applyFont="1" applyBorder="1" applyAlignment="1">
      <alignment horizontal="center" vertical="center"/>
    </xf>
    <xf numFmtId="0" fontId="3" fillId="0" borderId="122" xfId="0" applyFont="1" applyBorder="1" applyAlignment="1">
      <alignment horizontal="center" vertical="center"/>
    </xf>
    <xf numFmtId="0" fontId="3" fillId="0" borderId="12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textRotation="90"/>
    </xf>
    <xf numFmtId="0" fontId="11" fillId="0" borderId="4" xfId="0" applyFont="1" applyBorder="1" applyAlignment="1">
      <alignment horizontal="center" vertical="center" textRotation="90"/>
    </xf>
    <xf numFmtId="0" fontId="11" fillId="0" borderId="16" xfId="0" applyFont="1" applyBorder="1" applyAlignment="1">
      <alignment horizontal="center" vertical="center" textRotation="90"/>
    </xf>
    <xf numFmtId="0" fontId="11" fillId="0" borderId="19" xfId="0" applyFont="1" applyBorder="1" applyAlignment="1">
      <alignment horizontal="center" vertical="center" textRotation="90"/>
    </xf>
    <xf numFmtId="0" fontId="11" fillId="0" borderId="15" xfId="0" applyFont="1" applyBorder="1" applyAlignment="1">
      <alignment horizontal="center" vertical="center" textRotation="90"/>
    </xf>
    <xf numFmtId="0" fontId="11" fillId="0" borderId="14" xfId="0" applyFont="1" applyBorder="1" applyAlignment="1">
      <alignment horizontal="center" vertical="center" textRotation="90"/>
    </xf>
    <xf numFmtId="0" fontId="3" fillId="0" borderId="79" xfId="0" applyFont="1" applyBorder="1" applyAlignment="1">
      <alignment horizontal="center" vertical="center" textRotation="90"/>
    </xf>
    <xf numFmtId="0" fontId="3" fillId="0" borderId="80" xfId="0" applyFont="1" applyBorder="1" applyAlignment="1">
      <alignment horizontal="center" vertical="center" textRotation="90"/>
    </xf>
    <xf numFmtId="0" fontId="3" fillId="0" borderId="15" xfId="0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center" textRotation="90"/>
    </xf>
    <xf numFmtId="166" fontId="3" fillId="0" borderId="101" xfId="0" applyNumberFormat="1" applyFont="1" applyBorder="1" applyAlignment="1">
      <alignment horizontal="center" vertical="center" textRotation="45"/>
    </xf>
    <xf numFmtId="0" fontId="11" fillId="0" borderId="33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7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76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7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4" borderId="122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4" borderId="123" xfId="0" applyFont="1" applyFill="1" applyBorder="1" applyAlignment="1">
      <alignment horizontal="center" vertical="center"/>
    </xf>
    <xf numFmtId="1" fontId="3" fillId="0" borderId="12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vertical="center" textRotation="90"/>
    </xf>
    <xf numFmtId="0" fontId="3" fillId="0" borderId="19" xfId="0" applyFont="1" applyBorder="1" applyAlignment="1">
      <alignment vertical="center" textRotation="90"/>
    </xf>
    <xf numFmtId="0" fontId="3" fillId="0" borderId="101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textRotation="45"/>
    </xf>
    <xf numFmtId="0" fontId="3" fillId="0" borderId="21" xfId="0" applyFont="1" applyBorder="1" applyAlignment="1">
      <alignment horizontal="center" vertical="center" textRotation="45"/>
    </xf>
    <xf numFmtId="0" fontId="3" fillId="0" borderId="36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12" borderId="36" xfId="0" applyFont="1" applyFill="1" applyBorder="1" applyAlignment="1">
      <alignment horizontal="center" vertical="center"/>
    </xf>
    <xf numFmtId="0" fontId="3" fillId="12" borderId="3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7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7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textRotation="45"/>
    </xf>
    <xf numFmtId="0" fontId="3" fillId="0" borderId="16" xfId="0" applyFont="1" applyBorder="1" applyAlignment="1">
      <alignment horizontal="center" vertical="center"/>
    </xf>
    <xf numFmtId="0" fontId="3" fillId="12" borderId="57" xfId="0" applyFont="1" applyFill="1" applyBorder="1" applyAlignment="1">
      <alignment horizontal="center" vertical="center"/>
    </xf>
    <xf numFmtId="0" fontId="3" fillId="0" borderId="101" xfId="0" applyFont="1" applyBorder="1" applyAlignment="1">
      <alignment horizontal="center" vertical="center" textRotation="45"/>
    </xf>
    <xf numFmtId="0" fontId="3" fillId="0" borderId="14" xfId="0" applyFont="1" applyBorder="1" applyAlignment="1">
      <alignment horizontal="center" vertical="center" textRotation="45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79" xfId="0" applyFont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14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textRotation="90"/>
    </xf>
    <xf numFmtId="166" fontId="3" fillId="0" borderId="15" xfId="0" applyNumberFormat="1" applyFont="1" applyBorder="1" applyAlignment="1">
      <alignment vertical="center" textRotation="45"/>
    </xf>
    <xf numFmtId="0" fontId="3" fillId="0" borderId="1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80" xfId="0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14" fontId="3" fillId="0" borderId="4" xfId="0" applyNumberFormat="1" applyFont="1" applyBorder="1" applyAlignment="1">
      <alignment vertical="center" wrapText="1"/>
    </xf>
    <xf numFmtId="0" fontId="3" fillId="0" borderId="4" xfId="0" applyFont="1" applyBorder="1" applyAlignment="1">
      <alignment vertical="center" textRotation="90"/>
    </xf>
    <xf numFmtId="166" fontId="3" fillId="0" borderId="14" xfId="0" applyNumberFormat="1" applyFont="1" applyBorder="1" applyAlignment="1">
      <alignment vertical="center" textRotation="45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7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35" xfId="0" applyBorder="1" applyAlignment="1">
      <alignment horizontal="center"/>
    </xf>
    <xf numFmtId="14" fontId="0" fillId="0" borderId="35" xfId="0" applyNumberFormat="1" applyBorder="1" applyAlignment="1">
      <alignment horizontal="center"/>
    </xf>
    <xf numFmtId="0" fontId="0" fillId="0" borderId="35" xfId="0" applyBorder="1"/>
    <xf numFmtId="174" fontId="0" fillId="0" borderId="35" xfId="0" applyNumberFormat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66" xfId="0" applyNumberFormat="1" applyBorder="1" applyAlignment="1">
      <alignment horizontal="center"/>
    </xf>
    <xf numFmtId="164" fontId="3" fillId="0" borderId="57" xfId="0" applyNumberFormat="1" applyFont="1" applyBorder="1" applyAlignment="1">
      <alignment horizontal="center" vertical="center"/>
    </xf>
    <xf numFmtId="0" fontId="3" fillId="0" borderId="115" xfId="0" applyFont="1" applyBorder="1" applyAlignment="1">
      <alignment horizontal="center" vertical="center"/>
    </xf>
    <xf numFmtId="0" fontId="0" fillId="0" borderId="114" xfId="0" applyBorder="1" applyAlignment="1">
      <alignment horizontal="center"/>
    </xf>
    <xf numFmtId="0" fontId="0" fillId="0" borderId="56" xfId="0" applyBorder="1" applyAlignment="1">
      <alignment horizontal="center"/>
    </xf>
    <xf numFmtId="14" fontId="0" fillId="0" borderId="56" xfId="0" applyNumberFormat="1" applyBorder="1" applyAlignment="1">
      <alignment horizontal="center"/>
    </xf>
    <xf numFmtId="0" fontId="0" fillId="0" borderId="56" xfId="0" applyBorder="1"/>
    <xf numFmtId="174" fontId="0" fillId="0" borderId="56" xfId="0" applyNumberFormat="1" applyBorder="1" applyAlignment="1">
      <alignment horizontal="center"/>
    </xf>
    <xf numFmtId="0" fontId="0" fillId="0" borderId="112" xfId="0" applyNumberFormat="1" applyBorder="1" applyAlignment="1">
      <alignment horizontal="center"/>
    </xf>
    <xf numFmtId="174" fontId="0" fillId="0" borderId="0" xfId="0" applyNumberFormat="1" applyAlignment="1">
      <alignment horizontal="center" wrapText="1"/>
    </xf>
    <xf numFmtId="174" fontId="3" fillId="0" borderId="57" xfId="0" applyNumberFormat="1" applyFont="1" applyBorder="1" applyAlignment="1">
      <alignment horizontal="center" vertical="center" wrapText="1"/>
    </xf>
    <xf numFmtId="0" fontId="0" fillId="0" borderId="35" xfId="0" applyBorder="1" applyAlignment="1">
      <alignment horizontal="left" indent="1"/>
    </xf>
    <xf numFmtId="0" fontId="0" fillId="0" borderId="56" xfId="0" applyBorder="1" applyAlignment="1">
      <alignment horizontal="left" indent="1"/>
    </xf>
  </cellXfs>
  <cellStyles count="2">
    <cellStyle name="Lien hypertexte" xfId="1" builtinId="8"/>
    <cellStyle name="Normal" xfId="0" builtinId="0"/>
  </cellStyles>
  <dxfs count="16">
    <dxf>
      <alignment horizontal="left" vertical="bottom" textRotation="0" wrapText="0" indent="1" relativeIndent="1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#&quot; &quot;##&quot; &quot;##&quot; &quot;##&quot; &quot;##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74" formatCode="0,000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depthPercent val="100"/>
      <c:rAngAx val="1"/>
    </c:view3D>
    <c:plotArea>
      <c:layout/>
      <c:bar3DChart>
        <c:barDir val="col"/>
        <c:grouping val="clustered"/>
        <c:ser>
          <c:idx val="0"/>
          <c:order val="0"/>
          <c:val>
            <c:numRef>
              <c:f>ages!$L$8:$L$58</c:f>
              <c:numCache>
                <c:formatCode>General</c:formatCode>
                <c:ptCount val="51"/>
                <c:pt idx="0">
                  <c:v>95</c:v>
                </c:pt>
                <c:pt idx="1">
                  <c:v>91</c:v>
                </c:pt>
                <c:pt idx="2">
                  <c:v>89</c:v>
                </c:pt>
                <c:pt idx="3">
                  <c:v>89</c:v>
                </c:pt>
                <c:pt idx="4">
                  <c:v>83</c:v>
                </c:pt>
                <c:pt idx="5">
                  <c:v>80</c:v>
                </c:pt>
                <c:pt idx="6">
                  <c:v>80</c:v>
                </c:pt>
                <c:pt idx="7">
                  <c:v>76</c:v>
                </c:pt>
                <c:pt idx="8">
                  <c:v>77</c:v>
                </c:pt>
                <c:pt idx="9">
                  <c:v>75</c:v>
                </c:pt>
                <c:pt idx="10">
                  <c:v>74</c:v>
                </c:pt>
                <c:pt idx="11">
                  <c:v>74</c:v>
                </c:pt>
                <c:pt idx="12">
                  <c:v>72</c:v>
                </c:pt>
                <c:pt idx="13">
                  <c:v>72</c:v>
                </c:pt>
                <c:pt idx="14">
                  <c:v>70</c:v>
                </c:pt>
                <c:pt idx="15">
                  <c:v>68</c:v>
                </c:pt>
                <c:pt idx="16">
                  <c:v>68</c:v>
                </c:pt>
                <c:pt idx="17">
                  <c:v>68</c:v>
                </c:pt>
                <c:pt idx="18">
                  <c:v>68</c:v>
                </c:pt>
                <c:pt idx="19">
                  <c:v>68</c:v>
                </c:pt>
                <c:pt idx="20">
                  <c:v>66</c:v>
                </c:pt>
                <c:pt idx="21">
                  <c:v>66</c:v>
                </c:pt>
                <c:pt idx="22">
                  <c:v>66</c:v>
                </c:pt>
                <c:pt idx="23">
                  <c:v>66</c:v>
                </c:pt>
                <c:pt idx="24">
                  <c:v>66</c:v>
                </c:pt>
                <c:pt idx="25">
                  <c:v>66</c:v>
                </c:pt>
                <c:pt idx="26">
                  <c:v>64</c:v>
                </c:pt>
                <c:pt idx="27">
                  <c:v>63</c:v>
                </c:pt>
                <c:pt idx="28">
                  <c:v>63</c:v>
                </c:pt>
                <c:pt idx="29">
                  <c:v>63</c:v>
                </c:pt>
                <c:pt idx="30">
                  <c:v>63</c:v>
                </c:pt>
                <c:pt idx="31">
                  <c:v>62</c:v>
                </c:pt>
                <c:pt idx="32">
                  <c:v>62</c:v>
                </c:pt>
                <c:pt idx="33">
                  <c:v>62</c:v>
                </c:pt>
                <c:pt idx="34">
                  <c:v>62</c:v>
                </c:pt>
                <c:pt idx="35">
                  <c:v>62</c:v>
                </c:pt>
                <c:pt idx="36">
                  <c:v>61</c:v>
                </c:pt>
                <c:pt idx="37">
                  <c:v>60</c:v>
                </c:pt>
                <c:pt idx="38">
                  <c:v>60</c:v>
                </c:pt>
                <c:pt idx="39">
                  <c:v>59</c:v>
                </c:pt>
                <c:pt idx="40">
                  <c:v>56</c:v>
                </c:pt>
                <c:pt idx="41">
                  <c:v>54</c:v>
                </c:pt>
                <c:pt idx="42">
                  <c:v>54</c:v>
                </c:pt>
                <c:pt idx="43">
                  <c:v>53</c:v>
                </c:pt>
                <c:pt idx="44">
                  <c:v>52</c:v>
                </c:pt>
                <c:pt idx="45">
                  <c:v>51</c:v>
                </c:pt>
                <c:pt idx="46">
                  <c:v>51</c:v>
                </c:pt>
                <c:pt idx="47">
                  <c:v>34</c:v>
                </c:pt>
                <c:pt idx="48">
                  <c:v>16</c:v>
                </c:pt>
                <c:pt idx="49">
                  <c:v>14</c:v>
                </c:pt>
                <c:pt idx="50">
                  <c:v>13</c:v>
                </c:pt>
              </c:numCache>
            </c:numRef>
          </c:val>
        </c:ser>
        <c:shape val="cylinder"/>
        <c:axId val="76818688"/>
        <c:axId val="76828672"/>
        <c:axId val="0"/>
      </c:bar3DChart>
      <c:catAx>
        <c:axId val="76818688"/>
        <c:scaling>
          <c:orientation val="minMax"/>
        </c:scaling>
        <c:delete val="1"/>
        <c:axPos val="b"/>
        <c:tickLblPos val="none"/>
        <c:crossAx val="76828672"/>
        <c:crosses val="autoZero"/>
        <c:auto val="1"/>
        <c:lblAlgn val="ctr"/>
        <c:lblOffset val="100"/>
      </c:catAx>
      <c:valAx>
        <c:axId val="76828672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68186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304800</xdr:colOff>
      <xdr:row>6</xdr:row>
      <xdr:rowOff>76200</xdr:rowOff>
    </xdr:from>
    <xdr:to>
      <xdr:col>18</xdr:col>
      <xdr:colOff>247650</xdr:colOff>
      <xdr:row>19</xdr:row>
      <xdr:rowOff>190500</xdr:rowOff>
    </xdr:to>
    <xdr:graphicFrame macro="">
      <xdr:nvGraphicFramePr>
        <xdr:cNvPr id="316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4:L10" totalsRowShown="0" headerRowDxfId="3" headerRowBorderDxfId="14" tableBorderDxfId="15" totalsRowBorderDxfId="13">
  <autoFilter ref="A4:L10"/>
  <sortState ref="A5:L10">
    <sortCondition ref="K4:K10"/>
  </sortState>
  <tableColumns count="12">
    <tableColumn id="1" name="N° Ordre" dataDxfId="12"/>
    <tableColumn id="2" name="N°_x000a_carte" dataDxfId="11"/>
    <tableColumn id="3" name="Date Adhésion" dataDxfId="10"/>
    <tableColumn id="4" name="NOMS" dataDxfId="9"/>
    <tableColumn id="5" name="PRENOMS" dataDxfId="8"/>
    <tableColumn id="6" name="ADRESSES" dataDxfId="7"/>
    <tableColumn id="7" name="Code postal" dataDxfId="6"/>
    <tableColumn id="8" name="Commune" dataDxfId="5"/>
    <tableColumn id="9" name="Téléphone" dataDxfId="2"/>
    <tableColumn id="10" name="Mail" dataDxfId="0"/>
    <tableColumn id="11" name="Date naissance" dataDxfId="1"/>
    <tableColumn id="12" name="Ages" dataDxfId="4">
      <calculatedColumnFormula>DATEDIF(K5,TODAY(),"y")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enemarotte@wanadoo.fr" TargetMode="External"/><Relationship Id="rId13" Type="http://schemas.openxmlformats.org/officeDocument/2006/relationships/hyperlink" Target="mailto:wild@noos.fr" TargetMode="External"/><Relationship Id="rId18" Type="http://schemas.openxmlformats.org/officeDocument/2006/relationships/hyperlink" Target="mailto:sylviane.boucard@orange.fr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sylviane.boucard@orange.fr" TargetMode="External"/><Relationship Id="rId21" Type="http://schemas.openxmlformats.org/officeDocument/2006/relationships/hyperlink" Target="mailto:andre.schorer@orange.fr" TargetMode="External"/><Relationship Id="rId7" Type="http://schemas.openxmlformats.org/officeDocument/2006/relationships/hyperlink" Target="mailto:jeanflopat@free.fr" TargetMode="External"/><Relationship Id="rId12" Type="http://schemas.openxmlformats.org/officeDocument/2006/relationships/hyperlink" Target="mailto:vatrican.bernard@orange.fr" TargetMode="External"/><Relationship Id="rId17" Type="http://schemas.openxmlformats.org/officeDocument/2006/relationships/hyperlink" Target="mailto:jeanflopat@free.fr" TargetMode="External"/><Relationship Id="rId25" Type="http://schemas.openxmlformats.org/officeDocument/2006/relationships/hyperlink" Target="mailto:vladimir.gabas@orange.fr" TargetMode="External"/><Relationship Id="rId2" Type="http://schemas.openxmlformats.org/officeDocument/2006/relationships/hyperlink" Target="mailto:cg.dumortier@aliceadsl.fr" TargetMode="External"/><Relationship Id="rId16" Type="http://schemas.openxmlformats.org/officeDocument/2006/relationships/hyperlink" Target="mailto:leventous.ffn@wanadoo.fr" TargetMode="External"/><Relationship Id="rId20" Type="http://schemas.openxmlformats.org/officeDocument/2006/relationships/hyperlink" Target="mailto:francoise.picard23@wanadoo.fr" TargetMode="External"/><Relationship Id="rId1" Type="http://schemas.openxmlformats.org/officeDocument/2006/relationships/hyperlink" Target="mailto:pierre.picard23@wanadoo.fr" TargetMode="External"/><Relationship Id="rId6" Type="http://schemas.openxmlformats.org/officeDocument/2006/relationships/hyperlink" Target="mailto:vladimir.gabas@orange.fr" TargetMode="External"/><Relationship Id="rId11" Type="http://schemas.openxmlformats.org/officeDocument/2006/relationships/hyperlink" Target="mailto:andre.schorer@orange.fr" TargetMode="External"/><Relationship Id="rId24" Type="http://schemas.openxmlformats.org/officeDocument/2006/relationships/hyperlink" Target="mailto:leventous.ffn@wanadoo.fr" TargetMode="External"/><Relationship Id="rId5" Type="http://schemas.openxmlformats.org/officeDocument/2006/relationships/hyperlink" Target="mailto:claude.daviau@yahoo.fr" TargetMode="External"/><Relationship Id="rId15" Type="http://schemas.openxmlformats.org/officeDocument/2006/relationships/hyperlink" Target="mailto:baud-francois@wanadoo.fr" TargetMode="External"/><Relationship Id="rId23" Type="http://schemas.openxmlformats.org/officeDocument/2006/relationships/hyperlink" Target="../../Documents%20and%20Settings/Propri&#233;taire/Local%20Settings/Temporary%20Internet%20Files/Content.IE5/Y5C8UC3O/domidk@neuf.fr" TargetMode="External"/><Relationship Id="rId10" Type="http://schemas.openxmlformats.org/officeDocument/2006/relationships/hyperlink" Target="mailto:mhmorice45@gmail.com" TargetMode="External"/><Relationship Id="rId19" Type="http://schemas.openxmlformats.org/officeDocument/2006/relationships/hyperlink" Target="mailto:cg.dumortier@aliceadsl.fr" TargetMode="External"/><Relationship Id="rId4" Type="http://schemas.openxmlformats.org/officeDocument/2006/relationships/hyperlink" Target="mailto:baud-francois@wanadoo.fr" TargetMode="External"/><Relationship Id="rId9" Type="http://schemas.openxmlformats.org/officeDocument/2006/relationships/hyperlink" Target="mailto:leventous.ffn@wanadoo.fr" TargetMode="External"/><Relationship Id="rId14" Type="http://schemas.openxmlformats.org/officeDocument/2006/relationships/hyperlink" Target="mailto:wild@noos.fr" TargetMode="External"/><Relationship Id="rId22" Type="http://schemas.openxmlformats.org/officeDocument/2006/relationships/hyperlink" Target="../../Documents%20and%20Settings/Propri&#233;taire/Local%20Settings/Temporary%20Internet%20Files/Content.IE5/Y5C8UC3O/domidk@neuf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genemarotte@wanadoo.fr" TargetMode="External"/><Relationship Id="rId13" Type="http://schemas.openxmlformats.org/officeDocument/2006/relationships/hyperlink" Target="mailto:wild@noos.fr" TargetMode="External"/><Relationship Id="rId3" Type="http://schemas.openxmlformats.org/officeDocument/2006/relationships/hyperlink" Target="mailto:sylviane.boucard@orange.fr" TargetMode="External"/><Relationship Id="rId7" Type="http://schemas.openxmlformats.org/officeDocument/2006/relationships/hyperlink" Target="mailto:jeanflopat@free.fr" TargetMode="External"/><Relationship Id="rId12" Type="http://schemas.openxmlformats.org/officeDocument/2006/relationships/hyperlink" Target="mailto:vatrican.bernartd@orange.fr" TargetMode="External"/><Relationship Id="rId2" Type="http://schemas.openxmlformats.org/officeDocument/2006/relationships/hyperlink" Target="mailto:cg.dumortier@aliceadsl.fr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mailto:pierre.picard23@wanadoo.fr" TargetMode="External"/><Relationship Id="rId6" Type="http://schemas.openxmlformats.org/officeDocument/2006/relationships/hyperlink" Target="mailto:vladimir.gabas@orange.fr" TargetMode="External"/><Relationship Id="rId11" Type="http://schemas.openxmlformats.org/officeDocument/2006/relationships/hyperlink" Target="mailto:andre.schorer@orange.fr" TargetMode="External"/><Relationship Id="rId5" Type="http://schemas.openxmlformats.org/officeDocument/2006/relationships/hyperlink" Target="mailto:claude.daviau@yahoo.fr" TargetMode="External"/><Relationship Id="rId15" Type="http://schemas.openxmlformats.org/officeDocument/2006/relationships/printerSettings" Target="../printerSettings/printerSettings5.bin"/><Relationship Id="rId10" Type="http://schemas.openxmlformats.org/officeDocument/2006/relationships/hyperlink" Target="mailto:marie.morice@live.fr" TargetMode="External"/><Relationship Id="rId4" Type="http://schemas.openxmlformats.org/officeDocument/2006/relationships/hyperlink" Target="mailto:baud-francois@wanadoo.fr" TargetMode="External"/><Relationship Id="rId9" Type="http://schemas.openxmlformats.org/officeDocument/2006/relationships/hyperlink" Target="mailto:leventous.ffn@wanadoo.fr" TargetMode="External"/><Relationship Id="rId14" Type="http://schemas.openxmlformats.org/officeDocument/2006/relationships/hyperlink" Target="mailto:wild@noos.fr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leventous.ffn@wanadoo.fr" TargetMode="External"/><Relationship Id="rId13" Type="http://schemas.openxmlformats.org/officeDocument/2006/relationships/hyperlink" Target="mailto:sylviane.boucard@orange.fr" TargetMode="External"/><Relationship Id="rId3" Type="http://schemas.openxmlformats.org/officeDocument/2006/relationships/hyperlink" Target="mailto:baud-francois@wanadoo.fr" TargetMode="External"/><Relationship Id="rId7" Type="http://schemas.openxmlformats.org/officeDocument/2006/relationships/hyperlink" Target="mailto:genemarotte@wanadoo.fr" TargetMode="External"/><Relationship Id="rId12" Type="http://schemas.openxmlformats.org/officeDocument/2006/relationships/hyperlink" Target="mailto:wild@noos.fr" TargetMode="External"/><Relationship Id="rId2" Type="http://schemas.openxmlformats.org/officeDocument/2006/relationships/hyperlink" Target="mailto:cg.dumortier@aliceadsl.fr" TargetMode="External"/><Relationship Id="rId1" Type="http://schemas.openxmlformats.org/officeDocument/2006/relationships/hyperlink" Target="mailto:pierre.picard23@wanadoo.fr" TargetMode="External"/><Relationship Id="rId6" Type="http://schemas.openxmlformats.org/officeDocument/2006/relationships/hyperlink" Target="mailto:jeanflopat@free.fr" TargetMode="External"/><Relationship Id="rId11" Type="http://schemas.openxmlformats.org/officeDocument/2006/relationships/hyperlink" Target="mailto:vatrican.bernartd@orange.fr" TargetMode="External"/><Relationship Id="rId5" Type="http://schemas.openxmlformats.org/officeDocument/2006/relationships/hyperlink" Target="mailto:vladimir.gabas@orange.fr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mailto:andre.schorer@orange.fr" TargetMode="External"/><Relationship Id="rId4" Type="http://schemas.openxmlformats.org/officeDocument/2006/relationships/hyperlink" Target="mailto:claude.daviau@yahoo.fr" TargetMode="External"/><Relationship Id="rId9" Type="http://schemas.openxmlformats.org/officeDocument/2006/relationships/hyperlink" Target="mailto:marie.morice@live.fr" TargetMode="External"/><Relationship Id="rId14" Type="http://schemas.openxmlformats.org/officeDocument/2006/relationships/hyperlink" Target="mailto:wild@noos.fr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genemarotte@wanadoo.fr" TargetMode="External"/><Relationship Id="rId13" Type="http://schemas.openxmlformats.org/officeDocument/2006/relationships/hyperlink" Target="mailto:wild@noos.fr" TargetMode="External"/><Relationship Id="rId18" Type="http://schemas.openxmlformats.org/officeDocument/2006/relationships/hyperlink" Target="mailto:sylviane.boucard@orange.fr" TargetMode="External"/><Relationship Id="rId3" Type="http://schemas.openxmlformats.org/officeDocument/2006/relationships/hyperlink" Target="mailto:sylviane.boucard@orange.fr" TargetMode="External"/><Relationship Id="rId21" Type="http://schemas.openxmlformats.org/officeDocument/2006/relationships/hyperlink" Target="mailto:andre.schorer@orange.fr" TargetMode="External"/><Relationship Id="rId7" Type="http://schemas.openxmlformats.org/officeDocument/2006/relationships/hyperlink" Target="mailto:jeanflopat@free.fr" TargetMode="External"/><Relationship Id="rId12" Type="http://schemas.openxmlformats.org/officeDocument/2006/relationships/hyperlink" Target="mailto:vatrican.bernard@orange.fr" TargetMode="External"/><Relationship Id="rId17" Type="http://schemas.openxmlformats.org/officeDocument/2006/relationships/hyperlink" Target="mailto:jeanflopat@free.fr" TargetMode="External"/><Relationship Id="rId25" Type="http://schemas.openxmlformats.org/officeDocument/2006/relationships/printerSettings" Target="../printerSettings/printerSettings7.bin"/><Relationship Id="rId2" Type="http://schemas.openxmlformats.org/officeDocument/2006/relationships/hyperlink" Target="mailto:cg.dumortier@aliceadsl.fr" TargetMode="External"/><Relationship Id="rId16" Type="http://schemas.openxmlformats.org/officeDocument/2006/relationships/hyperlink" Target="mailto:leventous.ffn@wanadoo.fr" TargetMode="External"/><Relationship Id="rId20" Type="http://schemas.openxmlformats.org/officeDocument/2006/relationships/hyperlink" Target="mailto:francoise.picard23@wanadoo.fr" TargetMode="External"/><Relationship Id="rId1" Type="http://schemas.openxmlformats.org/officeDocument/2006/relationships/hyperlink" Target="mailto:pierre.picard23@wanadoo.fr" TargetMode="External"/><Relationship Id="rId6" Type="http://schemas.openxmlformats.org/officeDocument/2006/relationships/hyperlink" Target="mailto:vladimir.gabas@orange.fr" TargetMode="External"/><Relationship Id="rId11" Type="http://schemas.openxmlformats.org/officeDocument/2006/relationships/hyperlink" Target="mailto:andre.schorer@orange.fr" TargetMode="External"/><Relationship Id="rId24" Type="http://schemas.openxmlformats.org/officeDocument/2006/relationships/hyperlink" Target="mailto:leventous.ffn@wanadoo.fr" TargetMode="External"/><Relationship Id="rId5" Type="http://schemas.openxmlformats.org/officeDocument/2006/relationships/hyperlink" Target="mailto:claude.daviau@yahoo.fr" TargetMode="External"/><Relationship Id="rId15" Type="http://schemas.openxmlformats.org/officeDocument/2006/relationships/hyperlink" Target="mailto:baud-francois@wanadoo.fr" TargetMode="External"/><Relationship Id="rId23" Type="http://schemas.openxmlformats.org/officeDocument/2006/relationships/hyperlink" Target="../../Documents%20and%20Settings/Propri&#233;taire/Local%20Settings/Temporary%20Internet%20Files/Content.IE5/Y5C8UC3O/domidk@neuf.fr" TargetMode="External"/><Relationship Id="rId10" Type="http://schemas.openxmlformats.org/officeDocument/2006/relationships/hyperlink" Target="mailto:mhmorice45@gmail.com" TargetMode="External"/><Relationship Id="rId19" Type="http://schemas.openxmlformats.org/officeDocument/2006/relationships/hyperlink" Target="mailto:cg.dumortier@aliceadsl.fr" TargetMode="External"/><Relationship Id="rId4" Type="http://schemas.openxmlformats.org/officeDocument/2006/relationships/hyperlink" Target="mailto:baud-francois@wanadoo.fr" TargetMode="External"/><Relationship Id="rId9" Type="http://schemas.openxmlformats.org/officeDocument/2006/relationships/hyperlink" Target="mailto:leventous.ffn@wanadoo.fr" TargetMode="External"/><Relationship Id="rId14" Type="http://schemas.openxmlformats.org/officeDocument/2006/relationships/hyperlink" Target="mailto:wild@noos.fr" TargetMode="External"/><Relationship Id="rId22" Type="http://schemas.openxmlformats.org/officeDocument/2006/relationships/hyperlink" Target="../../Documents%20and%20Settings/Propri&#233;taire/Local%20Settings/Temporary%20Internet%20Files/Content.IE5/Y5C8UC3O/domidk@neuf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M75"/>
  <sheetViews>
    <sheetView topLeftCell="A21" zoomScaleNormal="100" zoomScaleSheetLayoutView="87" workbookViewId="0">
      <selection activeCell="E43" sqref="E43"/>
    </sheetView>
  </sheetViews>
  <sheetFormatPr baseColWidth="10" defaultColWidth="11.5703125" defaultRowHeight="12.75"/>
  <cols>
    <col min="1" max="1" width="8.7109375" style="2" customWidth="1"/>
    <col min="2" max="2" width="5" style="2" customWidth="1"/>
    <col min="3" max="3" width="9.28515625" style="2" customWidth="1"/>
    <col min="4" max="4" width="16.7109375" style="2" bestFit="1" customWidth="1"/>
    <col min="5" max="5" width="16.28515625" style="2" bestFit="1" customWidth="1"/>
    <col min="6" max="6" width="50.42578125" style="2" customWidth="1"/>
    <col min="7" max="7" width="8.85546875" style="2" customWidth="1"/>
    <col min="8" max="8" width="26.7109375" style="2" customWidth="1"/>
    <col min="9" max="9" width="13.7109375" style="6" customWidth="1"/>
    <col min="10" max="10" width="26.42578125" style="27" customWidth="1"/>
    <col min="11" max="11" width="10.7109375" style="4" customWidth="1"/>
    <col min="12" max="12" width="5.5703125" style="2" customWidth="1"/>
    <col min="13" max="13" width="7.7109375" style="2" customWidth="1"/>
    <col min="14" max="16384" width="11.5703125" style="2"/>
  </cols>
  <sheetData>
    <row r="1" spans="1:13" ht="16.5" customHeight="1">
      <c r="A1" s="670" t="s">
        <v>0</v>
      </c>
      <c r="B1" s="671"/>
      <c r="C1" s="671"/>
      <c r="D1" s="672"/>
      <c r="E1" s="1"/>
      <c r="G1" s="667" t="s">
        <v>1</v>
      </c>
      <c r="H1" s="668"/>
      <c r="I1" s="669"/>
      <c r="J1" s="66"/>
    </row>
    <row r="2" spans="1:13" ht="16.5" customHeight="1">
      <c r="A2" s="673" t="s">
        <v>66</v>
      </c>
      <c r="B2" s="674"/>
      <c r="C2" s="674"/>
      <c r="D2" s="675"/>
      <c r="E2" s="1"/>
      <c r="G2" s="3"/>
      <c r="H2" s="3"/>
      <c r="I2" s="3"/>
    </row>
    <row r="3" spans="1:13" ht="16.5" customHeight="1">
      <c r="A3" s="673" t="s">
        <v>2</v>
      </c>
      <c r="B3" s="674"/>
      <c r="C3" s="674"/>
      <c r="D3" s="675"/>
      <c r="E3" s="1"/>
      <c r="F3" s="661" t="s">
        <v>156</v>
      </c>
      <c r="G3" s="662"/>
      <c r="H3" s="662"/>
      <c r="I3" s="662"/>
      <c r="J3" s="662"/>
      <c r="K3" s="662"/>
      <c r="L3" s="662"/>
      <c r="M3" s="663"/>
    </row>
    <row r="4" spans="1:13" ht="16.5" customHeight="1" thickBot="1">
      <c r="A4" s="676" t="s">
        <v>3</v>
      </c>
      <c r="B4" s="677"/>
      <c r="C4" s="677"/>
      <c r="D4" s="678"/>
      <c r="E4" s="1"/>
      <c r="F4" s="664" t="s">
        <v>171</v>
      </c>
      <c r="G4" s="665"/>
      <c r="H4" s="665"/>
      <c r="I4" s="665"/>
      <c r="J4" s="665"/>
      <c r="K4" s="665"/>
      <c r="L4" s="665"/>
      <c r="M4" s="666"/>
    </row>
    <row r="5" spans="1:13" ht="13.5" thickBot="1"/>
    <row r="6" spans="1:13" s="8" customFormat="1" ht="12">
      <c r="A6" s="681" t="s">
        <v>4</v>
      </c>
      <c r="B6" s="7" t="s">
        <v>5</v>
      </c>
      <c r="C6" s="7" t="s">
        <v>6</v>
      </c>
      <c r="D6" s="679" t="s">
        <v>7</v>
      </c>
      <c r="E6" s="679" t="s">
        <v>8</v>
      </c>
      <c r="F6" s="679" t="s">
        <v>9</v>
      </c>
      <c r="G6" s="679"/>
      <c r="H6" s="679"/>
      <c r="I6" s="659" t="s">
        <v>10</v>
      </c>
      <c r="J6" s="679" t="s">
        <v>11</v>
      </c>
      <c r="K6" s="38" t="s">
        <v>12</v>
      </c>
      <c r="L6" s="7"/>
      <c r="M6" s="39"/>
    </row>
    <row r="7" spans="1:13" s="8" customFormat="1" thickBot="1">
      <c r="A7" s="682"/>
      <c r="B7" s="10" t="s">
        <v>13</v>
      </c>
      <c r="C7" s="10" t="s">
        <v>14</v>
      </c>
      <c r="D7" s="683"/>
      <c r="E7" s="683"/>
      <c r="F7" s="683"/>
      <c r="G7" s="683"/>
      <c r="H7" s="683"/>
      <c r="I7" s="660"/>
      <c r="J7" s="680"/>
      <c r="K7" s="36" t="s">
        <v>15</v>
      </c>
      <c r="L7" s="10" t="s">
        <v>16</v>
      </c>
      <c r="M7" s="37" t="s">
        <v>148</v>
      </c>
    </row>
    <row r="8" spans="1:13" s="8" customFormat="1" ht="12">
      <c r="A8" s="13">
        <v>104147</v>
      </c>
      <c r="B8" s="87">
        <v>1</v>
      </c>
      <c r="C8" s="14">
        <v>1976</v>
      </c>
      <c r="D8" s="47" t="s">
        <v>17</v>
      </c>
      <c r="E8" s="47" t="s">
        <v>18</v>
      </c>
      <c r="F8" s="72" t="s">
        <v>19</v>
      </c>
      <c r="G8" s="35">
        <v>66470</v>
      </c>
      <c r="H8" s="72" t="s">
        <v>20</v>
      </c>
      <c r="I8" s="59">
        <v>468954431</v>
      </c>
      <c r="J8" s="67" t="s">
        <v>149</v>
      </c>
      <c r="K8" s="50">
        <v>9396</v>
      </c>
      <c r="L8" s="35">
        <f t="shared" ref="L8:L45" ca="1" si="0">INT((TODAY()-K8)/365)</f>
        <v>89</v>
      </c>
      <c r="M8" s="60">
        <v>41538</v>
      </c>
    </row>
    <row r="9" spans="1:13" s="8" customFormat="1" ht="12.75" customHeight="1">
      <c r="A9" s="16">
        <v>104148</v>
      </c>
      <c r="B9" s="52">
        <v>2</v>
      </c>
      <c r="C9" s="17">
        <v>1976</v>
      </c>
      <c r="D9" s="19" t="s">
        <v>17</v>
      </c>
      <c r="E9" s="19" t="s">
        <v>21</v>
      </c>
      <c r="F9" s="73" t="s">
        <v>19</v>
      </c>
      <c r="G9" s="34">
        <v>66471</v>
      </c>
      <c r="H9" s="73" t="s">
        <v>20</v>
      </c>
      <c r="I9" s="15">
        <v>468954431</v>
      </c>
      <c r="J9" s="68" t="s">
        <v>149</v>
      </c>
      <c r="K9" s="51">
        <v>9156</v>
      </c>
      <c r="L9" s="52">
        <f t="shared" ca="1" si="0"/>
        <v>89</v>
      </c>
      <c r="M9" s="61">
        <v>41298</v>
      </c>
    </row>
    <row r="10" spans="1:13" s="8" customFormat="1" ht="12">
      <c r="A10" s="16"/>
      <c r="B10" s="52">
        <v>3</v>
      </c>
      <c r="C10" s="17"/>
      <c r="D10" s="29" t="s">
        <v>22</v>
      </c>
      <c r="E10" s="19" t="s">
        <v>23</v>
      </c>
      <c r="F10" s="19" t="s">
        <v>24</v>
      </c>
      <c r="G10" s="17" t="s">
        <v>25</v>
      </c>
      <c r="H10" s="19" t="s">
        <v>26</v>
      </c>
      <c r="I10" s="40"/>
      <c r="J10" s="29"/>
      <c r="K10" s="57"/>
      <c r="L10" s="58"/>
      <c r="M10" s="62"/>
    </row>
    <row r="11" spans="1:13" s="8" customFormat="1" ht="12">
      <c r="A11" s="16"/>
      <c r="B11" s="52">
        <v>4</v>
      </c>
      <c r="C11" s="17"/>
      <c r="D11" s="128" t="s">
        <v>27</v>
      </c>
      <c r="E11" s="128" t="s">
        <v>28</v>
      </c>
      <c r="F11" s="19" t="s">
        <v>29</v>
      </c>
      <c r="G11" s="17">
        <v>66000</v>
      </c>
      <c r="H11" s="19" t="s">
        <v>30</v>
      </c>
      <c r="I11" s="15">
        <v>468638782</v>
      </c>
      <c r="J11" s="97" t="s">
        <v>172</v>
      </c>
      <c r="K11" s="51">
        <v>14960</v>
      </c>
      <c r="L11" s="52">
        <f t="shared" ca="1" si="0"/>
        <v>74</v>
      </c>
      <c r="M11" s="61">
        <v>41623</v>
      </c>
    </row>
    <row r="12" spans="1:13" s="8" customFormat="1" ht="12">
      <c r="A12" s="16"/>
      <c r="B12" s="52">
        <v>5</v>
      </c>
      <c r="C12" s="17"/>
      <c r="D12" s="29" t="s">
        <v>31</v>
      </c>
      <c r="E12" s="19" t="s">
        <v>32</v>
      </c>
      <c r="F12" s="19" t="s">
        <v>33</v>
      </c>
      <c r="G12" s="17">
        <v>61290</v>
      </c>
      <c r="H12" s="19" t="s">
        <v>258</v>
      </c>
      <c r="I12" s="15">
        <v>670434630</v>
      </c>
      <c r="J12" s="29"/>
      <c r="K12" s="109">
        <v>15669</v>
      </c>
      <c r="L12" s="52">
        <f t="shared" ca="1" si="0"/>
        <v>72</v>
      </c>
      <c r="M12" s="127">
        <v>41967</v>
      </c>
    </row>
    <row r="13" spans="1:13" s="8" customFormat="1" ht="12">
      <c r="A13" s="16"/>
      <c r="B13" s="52">
        <v>6</v>
      </c>
      <c r="C13" s="17"/>
      <c r="D13" s="19" t="s">
        <v>35</v>
      </c>
      <c r="E13" s="19" t="s">
        <v>36</v>
      </c>
      <c r="F13" s="19" t="s">
        <v>229</v>
      </c>
      <c r="G13" s="17">
        <v>66300</v>
      </c>
      <c r="H13" s="19" t="s">
        <v>38</v>
      </c>
      <c r="I13" s="15">
        <v>468533231</v>
      </c>
      <c r="J13" s="68" t="s">
        <v>39</v>
      </c>
      <c r="K13" s="51">
        <v>8734</v>
      </c>
      <c r="L13" s="52">
        <f t="shared" ca="1" si="0"/>
        <v>91</v>
      </c>
      <c r="M13" s="61">
        <v>41607</v>
      </c>
    </row>
    <row r="14" spans="1:13" s="8" customFormat="1" ht="12">
      <c r="A14" s="16"/>
      <c r="B14" s="52">
        <v>7</v>
      </c>
      <c r="C14" s="17"/>
      <c r="D14" s="29" t="s">
        <v>40</v>
      </c>
      <c r="E14" s="19" t="s">
        <v>41</v>
      </c>
      <c r="F14" s="19" t="s">
        <v>42</v>
      </c>
      <c r="G14" s="17" t="s">
        <v>43</v>
      </c>
      <c r="H14" s="19" t="s">
        <v>44</v>
      </c>
      <c r="I14" s="40"/>
      <c r="J14" s="29"/>
      <c r="K14" s="57"/>
      <c r="L14" s="58"/>
      <c r="M14" s="62"/>
    </row>
    <row r="15" spans="1:13" s="8" customFormat="1" ht="12">
      <c r="A15" s="16"/>
      <c r="B15" s="52">
        <v>8</v>
      </c>
      <c r="C15" s="17"/>
      <c r="D15" s="128" t="s">
        <v>45</v>
      </c>
      <c r="E15" s="128" t="s">
        <v>31</v>
      </c>
      <c r="F15" s="19" t="s">
        <v>46</v>
      </c>
      <c r="G15" s="17">
        <v>66150</v>
      </c>
      <c r="H15" s="19" t="s">
        <v>47</v>
      </c>
      <c r="I15" s="15">
        <v>468391465</v>
      </c>
      <c r="J15" s="97" t="s">
        <v>172</v>
      </c>
      <c r="K15" s="51">
        <v>12471</v>
      </c>
      <c r="L15" s="52">
        <f t="shared" ca="1" si="0"/>
        <v>80</v>
      </c>
      <c r="M15" s="61">
        <v>41326</v>
      </c>
    </row>
    <row r="16" spans="1:13" s="8" customFormat="1" ht="12">
      <c r="A16" s="16"/>
      <c r="B16" s="52">
        <v>9</v>
      </c>
      <c r="C16" s="17"/>
      <c r="D16" s="19" t="s">
        <v>48</v>
      </c>
      <c r="E16" s="19" t="s">
        <v>49</v>
      </c>
      <c r="F16" s="48" t="s">
        <v>50</v>
      </c>
      <c r="G16" s="20">
        <v>17137</v>
      </c>
      <c r="H16" s="48" t="s">
        <v>51</v>
      </c>
      <c r="I16" s="15">
        <v>546012123</v>
      </c>
      <c r="J16" s="79" t="s">
        <v>52</v>
      </c>
      <c r="K16" s="51">
        <v>12454</v>
      </c>
      <c r="L16" s="52">
        <f t="shared" ca="1" si="0"/>
        <v>80</v>
      </c>
      <c r="M16" s="61">
        <v>41309</v>
      </c>
    </row>
    <row r="17" spans="1:13" s="126" customFormat="1" ht="12">
      <c r="A17" s="116"/>
      <c r="B17" s="52">
        <v>10</v>
      </c>
      <c r="C17" s="117"/>
      <c r="D17" s="118" t="s">
        <v>48</v>
      </c>
      <c r="E17" s="118" t="s">
        <v>176</v>
      </c>
      <c r="F17" s="119" t="s">
        <v>215</v>
      </c>
      <c r="G17" s="120">
        <v>17138</v>
      </c>
      <c r="H17" s="119" t="s">
        <v>51</v>
      </c>
      <c r="I17" s="121">
        <v>546012123</v>
      </c>
      <c r="J17" s="122" t="s">
        <v>52</v>
      </c>
      <c r="K17" s="123"/>
      <c r="L17" s="124"/>
      <c r="M17" s="125"/>
    </row>
    <row r="18" spans="1:13" s="8" customFormat="1" ht="12">
      <c r="A18" s="16"/>
      <c r="B18" s="52">
        <v>11</v>
      </c>
      <c r="C18" s="17"/>
      <c r="D18" s="19" t="s">
        <v>53</v>
      </c>
      <c r="E18" s="19" t="s">
        <v>54</v>
      </c>
      <c r="F18" s="48" t="s">
        <v>55</v>
      </c>
      <c r="G18" s="20">
        <v>77380</v>
      </c>
      <c r="H18" s="48" t="s">
        <v>56</v>
      </c>
      <c r="I18" s="15">
        <v>160603021</v>
      </c>
      <c r="J18" s="68" t="s">
        <v>57</v>
      </c>
      <c r="K18" s="51">
        <v>18878</v>
      </c>
      <c r="L18" s="52">
        <f t="shared" ca="1" si="0"/>
        <v>63</v>
      </c>
      <c r="M18" s="61">
        <v>41524</v>
      </c>
    </row>
    <row r="19" spans="1:13" s="8" customFormat="1" ht="12">
      <c r="A19" s="16"/>
      <c r="B19" s="52">
        <v>12</v>
      </c>
      <c r="C19" s="17"/>
      <c r="D19" s="19" t="s">
        <v>53</v>
      </c>
      <c r="E19" s="19" t="s">
        <v>58</v>
      </c>
      <c r="F19" s="48" t="s">
        <v>55</v>
      </c>
      <c r="G19" s="20">
        <v>77380</v>
      </c>
      <c r="H19" s="48" t="s">
        <v>56</v>
      </c>
      <c r="I19" s="15">
        <v>160603021</v>
      </c>
      <c r="J19" s="79" t="s">
        <v>57</v>
      </c>
      <c r="K19" s="51">
        <v>19190</v>
      </c>
      <c r="L19" s="52">
        <f t="shared" ca="1" si="0"/>
        <v>62</v>
      </c>
      <c r="M19" s="61">
        <v>41470</v>
      </c>
    </row>
    <row r="20" spans="1:13" s="8" customFormat="1" ht="12">
      <c r="A20" s="16"/>
      <c r="B20" s="52">
        <v>13</v>
      </c>
      <c r="C20" s="17"/>
      <c r="D20" s="19" t="s">
        <v>60</v>
      </c>
      <c r="E20" s="19" t="s">
        <v>21</v>
      </c>
      <c r="F20" s="19" t="s">
        <v>61</v>
      </c>
      <c r="G20" s="17">
        <v>66480</v>
      </c>
      <c r="H20" s="19" t="s">
        <v>62</v>
      </c>
      <c r="I20" s="15">
        <v>468391942</v>
      </c>
      <c r="J20" s="68" t="s">
        <v>63</v>
      </c>
      <c r="K20" s="51">
        <v>16871</v>
      </c>
      <c r="L20" s="52">
        <f t="shared" ca="1" si="0"/>
        <v>68</v>
      </c>
      <c r="M20" s="61">
        <v>41343</v>
      </c>
    </row>
    <row r="21" spans="1:13" s="8" customFormat="1" ht="12">
      <c r="A21" s="88"/>
      <c r="B21" s="52">
        <v>14</v>
      </c>
      <c r="C21" s="89"/>
      <c r="D21" s="90" t="s">
        <v>64</v>
      </c>
      <c r="E21" s="90" t="s">
        <v>65</v>
      </c>
      <c r="F21" s="91" t="s">
        <v>78</v>
      </c>
      <c r="G21" s="89">
        <v>66150</v>
      </c>
      <c r="H21" s="90" t="s">
        <v>47</v>
      </c>
      <c r="I21" s="92">
        <v>468391093</v>
      </c>
      <c r="J21" s="93" t="s">
        <v>79</v>
      </c>
      <c r="K21" s="94">
        <v>7231</v>
      </c>
      <c r="L21" s="95">
        <f t="shared" ca="1" si="0"/>
        <v>95</v>
      </c>
      <c r="M21" s="96">
        <v>41565</v>
      </c>
    </row>
    <row r="22" spans="1:13" s="8" customFormat="1" ht="12">
      <c r="A22" s="16"/>
      <c r="B22" s="52">
        <v>15</v>
      </c>
      <c r="C22" s="17"/>
      <c r="D22" s="19" t="s">
        <v>67</v>
      </c>
      <c r="E22" s="19" t="s">
        <v>68</v>
      </c>
      <c r="F22" s="74" t="s">
        <v>69</v>
      </c>
      <c r="G22" s="17">
        <v>75020</v>
      </c>
      <c r="H22" s="19" t="s">
        <v>70</v>
      </c>
      <c r="I22" s="15">
        <v>143496632</v>
      </c>
      <c r="J22" s="68" t="s">
        <v>71</v>
      </c>
      <c r="K22" s="51">
        <v>22802</v>
      </c>
      <c r="L22" s="52">
        <f t="shared" ca="1" si="0"/>
        <v>52</v>
      </c>
      <c r="M22" s="61">
        <v>41430</v>
      </c>
    </row>
    <row r="23" spans="1:13" s="8" customFormat="1" ht="12">
      <c r="A23" s="16"/>
      <c r="B23" s="52">
        <v>16</v>
      </c>
      <c r="C23" s="17"/>
      <c r="D23" s="128" t="s">
        <v>72</v>
      </c>
      <c r="E23" s="128" t="s">
        <v>73</v>
      </c>
      <c r="F23" s="48" t="s">
        <v>74</v>
      </c>
      <c r="G23" s="20">
        <v>66170</v>
      </c>
      <c r="H23" s="48" t="s">
        <v>75</v>
      </c>
      <c r="I23" s="15">
        <v>468572089</v>
      </c>
      <c r="J23" s="97" t="s">
        <v>172</v>
      </c>
      <c r="K23" s="51">
        <v>14585</v>
      </c>
      <c r="L23" s="52">
        <f t="shared" ca="1" si="0"/>
        <v>75</v>
      </c>
      <c r="M23" s="61">
        <v>41614</v>
      </c>
    </row>
    <row r="24" spans="1:13" s="8" customFormat="1" ht="12">
      <c r="A24" s="16"/>
      <c r="B24" s="52">
        <v>17</v>
      </c>
      <c r="C24" s="17"/>
      <c r="D24" s="128" t="s">
        <v>72</v>
      </c>
      <c r="E24" s="128" t="s">
        <v>18</v>
      </c>
      <c r="F24" s="48" t="s">
        <v>74</v>
      </c>
      <c r="G24" s="20">
        <v>66170</v>
      </c>
      <c r="H24" s="48" t="s">
        <v>75</v>
      </c>
      <c r="I24" s="15">
        <v>468572089</v>
      </c>
      <c r="J24" s="97" t="s">
        <v>172</v>
      </c>
      <c r="K24" s="51">
        <v>13956</v>
      </c>
      <c r="L24" s="52">
        <f t="shared" ca="1" si="0"/>
        <v>76</v>
      </c>
      <c r="M24" s="61">
        <v>41350</v>
      </c>
    </row>
    <row r="25" spans="1:13" s="8" customFormat="1" ht="12" customHeight="1">
      <c r="A25" s="16">
        <v>105242</v>
      </c>
      <c r="B25" s="52">
        <v>18</v>
      </c>
      <c r="C25" s="21">
        <v>35922</v>
      </c>
      <c r="D25" s="19" t="s">
        <v>67</v>
      </c>
      <c r="E25" s="19" t="s">
        <v>76</v>
      </c>
      <c r="F25" s="74" t="s">
        <v>69</v>
      </c>
      <c r="G25" s="17">
        <v>75020</v>
      </c>
      <c r="H25" s="19" t="s">
        <v>70</v>
      </c>
      <c r="I25" s="15">
        <v>143496632</v>
      </c>
      <c r="J25" s="68" t="s">
        <v>71</v>
      </c>
      <c r="K25" s="51">
        <v>22069</v>
      </c>
      <c r="L25" s="52">
        <f t="shared" ca="1" si="0"/>
        <v>54</v>
      </c>
      <c r="M25" s="61">
        <v>41427</v>
      </c>
    </row>
    <row r="26" spans="1:13" s="8" customFormat="1" ht="12">
      <c r="A26" s="16">
        <v>105248</v>
      </c>
      <c r="B26" s="52">
        <v>19</v>
      </c>
      <c r="C26" s="21">
        <v>37347</v>
      </c>
      <c r="D26" s="19" t="s">
        <v>64</v>
      </c>
      <c r="E26" s="19" t="s">
        <v>77</v>
      </c>
      <c r="F26" s="48" t="s">
        <v>78</v>
      </c>
      <c r="G26" s="20">
        <v>66150</v>
      </c>
      <c r="H26" s="48" t="s">
        <v>47</v>
      </c>
      <c r="I26" s="15">
        <v>468391093</v>
      </c>
      <c r="J26" s="68" t="s">
        <v>79</v>
      </c>
      <c r="K26" s="51">
        <v>17806</v>
      </c>
      <c r="L26" s="52">
        <f t="shared" ca="1" si="0"/>
        <v>66</v>
      </c>
      <c r="M26" s="61">
        <v>41547</v>
      </c>
    </row>
    <row r="27" spans="1:13" s="8" customFormat="1" ht="12">
      <c r="A27" s="16">
        <v>105249</v>
      </c>
      <c r="B27" s="52">
        <v>20</v>
      </c>
      <c r="C27" s="21">
        <v>37347</v>
      </c>
      <c r="D27" s="19" t="s">
        <v>64</v>
      </c>
      <c r="E27" s="19" t="s">
        <v>80</v>
      </c>
      <c r="F27" s="48" t="s">
        <v>78</v>
      </c>
      <c r="G27" s="20">
        <v>66150</v>
      </c>
      <c r="H27" s="48" t="s">
        <v>47</v>
      </c>
      <c r="I27" s="15">
        <v>468391093</v>
      </c>
      <c r="J27" s="68" t="s">
        <v>79</v>
      </c>
      <c r="K27" s="51">
        <v>23152</v>
      </c>
      <c r="L27" s="52">
        <f t="shared" ca="1" si="0"/>
        <v>51</v>
      </c>
      <c r="M27" s="61">
        <v>41415</v>
      </c>
    </row>
    <row r="28" spans="1:13" s="8" customFormat="1" ht="12">
      <c r="A28" s="22" t="s">
        <v>81</v>
      </c>
      <c r="B28" s="52">
        <v>21</v>
      </c>
      <c r="C28" s="21">
        <v>38012</v>
      </c>
      <c r="D28" s="19" t="s">
        <v>82</v>
      </c>
      <c r="E28" s="19" t="s">
        <v>83</v>
      </c>
      <c r="F28" s="48" t="s">
        <v>230</v>
      </c>
      <c r="G28" s="20">
        <v>66150</v>
      </c>
      <c r="H28" s="48" t="s">
        <v>47</v>
      </c>
      <c r="I28" s="15">
        <v>468393075</v>
      </c>
      <c r="J28" s="68" t="s">
        <v>84</v>
      </c>
      <c r="K28" s="51">
        <v>20355</v>
      </c>
      <c r="L28" s="52">
        <f t="shared" ca="1" si="0"/>
        <v>59</v>
      </c>
      <c r="M28" s="61">
        <v>41540</v>
      </c>
    </row>
    <row r="29" spans="1:13" s="8" customFormat="1" ht="12.75" customHeight="1">
      <c r="A29" s="22" t="s">
        <v>85</v>
      </c>
      <c r="B29" s="52">
        <v>22</v>
      </c>
      <c r="C29" s="21">
        <v>38012</v>
      </c>
      <c r="D29" s="19" t="s">
        <v>82</v>
      </c>
      <c r="E29" s="19" t="s">
        <v>86</v>
      </c>
      <c r="F29" s="48" t="s">
        <v>230</v>
      </c>
      <c r="G29" s="20">
        <v>66150</v>
      </c>
      <c r="H29" s="48" t="s">
        <v>47</v>
      </c>
      <c r="I29" s="15">
        <v>468393075</v>
      </c>
      <c r="J29" s="68" t="s">
        <v>84</v>
      </c>
      <c r="K29" s="51">
        <v>23192</v>
      </c>
      <c r="L29" s="52">
        <f t="shared" ca="1" si="0"/>
        <v>51</v>
      </c>
      <c r="M29" s="61">
        <v>41455</v>
      </c>
    </row>
    <row r="30" spans="1:13" s="8" customFormat="1" ht="12">
      <c r="A30" s="16">
        <v>105260</v>
      </c>
      <c r="B30" s="52">
        <v>23</v>
      </c>
      <c r="C30" s="21">
        <v>38791</v>
      </c>
      <c r="D30" s="19" t="s">
        <v>87</v>
      </c>
      <c r="E30" s="19" t="s">
        <v>18</v>
      </c>
      <c r="F30" s="48" t="s">
        <v>88</v>
      </c>
      <c r="G30" s="20">
        <v>34290</v>
      </c>
      <c r="H30" s="48" t="s">
        <v>89</v>
      </c>
      <c r="I30" s="31">
        <v>467390820</v>
      </c>
      <c r="J30" s="69" t="s">
        <v>144</v>
      </c>
      <c r="K30" s="51">
        <v>16827</v>
      </c>
      <c r="L30" s="52">
        <f t="shared" ca="1" si="0"/>
        <v>68</v>
      </c>
      <c r="M30" s="61">
        <v>41299</v>
      </c>
    </row>
    <row r="31" spans="1:13" s="8" customFormat="1" ht="12">
      <c r="A31" s="16">
        <v>105261</v>
      </c>
      <c r="B31" s="52">
        <v>24</v>
      </c>
      <c r="C31" s="21">
        <v>38791</v>
      </c>
      <c r="D31" s="19" t="s">
        <v>90</v>
      </c>
      <c r="E31" s="19" t="s">
        <v>73</v>
      </c>
      <c r="F31" s="48" t="s">
        <v>88</v>
      </c>
      <c r="G31" s="20">
        <v>34290</v>
      </c>
      <c r="H31" s="48" t="s">
        <v>89</v>
      </c>
      <c r="I31" s="32">
        <v>667512159</v>
      </c>
      <c r="J31" s="70" t="s">
        <v>91</v>
      </c>
      <c r="K31" s="51">
        <v>18724</v>
      </c>
      <c r="L31" s="52">
        <f t="shared" ca="1" si="0"/>
        <v>63</v>
      </c>
      <c r="M31" s="61">
        <v>41370</v>
      </c>
    </row>
    <row r="32" spans="1:13" s="8" customFormat="1" ht="12.75" customHeight="1">
      <c r="A32" s="16">
        <v>105264</v>
      </c>
      <c r="B32" s="52">
        <v>25</v>
      </c>
      <c r="C32" s="21">
        <v>39181</v>
      </c>
      <c r="D32" s="19" t="s">
        <v>92</v>
      </c>
      <c r="E32" s="19" t="s">
        <v>93</v>
      </c>
      <c r="F32" s="74" t="s">
        <v>94</v>
      </c>
      <c r="G32" s="20">
        <v>37510</v>
      </c>
      <c r="H32" s="74" t="s">
        <v>95</v>
      </c>
      <c r="I32" s="31">
        <v>247500324</v>
      </c>
      <c r="J32" s="71" t="s">
        <v>96</v>
      </c>
      <c r="K32" s="51">
        <v>17045</v>
      </c>
      <c r="L32" s="52">
        <f t="shared" ca="1" si="0"/>
        <v>68</v>
      </c>
      <c r="M32" s="61">
        <v>41517</v>
      </c>
    </row>
    <row r="33" spans="1:13" s="8" customFormat="1">
      <c r="A33" s="16">
        <v>105265</v>
      </c>
      <c r="B33" s="52">
        <v>26</v>
      </c>
      <c r="C33" s="21"/>
      <c r="D33" s="19" t="s">
        <v>92</v>
      </c>
      <c r="E33" s="19" t="s">
        <v>97</v>
      </c>
      <c r="F33" s="74" t="s">
        <v>94</v>
      </c>
      <c r="G33" s="20">
        <v>37510</v>
      </c>
      <c r="H33" s="74" t="s">
        <v>95</v>
      </c>
      <c r="I33" s="32">
        <v>247500324</v>
      </c>
      <c r="J33" s="71" t="s">
        <v>96</v>
      </c>
      <c r="K33" s="51">
        <v>17168</v>
      </c>
      <c r="L33" s="52">
        <f t="shared" ca="1" si="0"/>
        <v>68</v>
      </c>
      <c r="M33" s="61">
        <v>41275</v>
      </c>
    </row>
    <row r="34" spans="1:13" s="8" customFormat="1" ht="12" customHeight="1">
      <c r="A34" s="16">
        <v>105266</v>
      </c>
      <c r="B34" s="52">
        <v>27</v>
      </c>
      <c r="C34" s="21">
        <v>39455</v>
      </c>
      <c r="D34" s="29" t="s">
        <v>98</v>
      </c>
      <c r="E34" s="19" t="s">
        <v>99</v>
      </c>
      <c r="F34" s="19" t="s">
        <v>100</v>
      </c>
      <c r="G34" s="17">
        <v>66140</v>
      </c>
      <c r="H34" s="19" t="s">
        <v>101</v>
      </c>
      <c r="I34" s="32">
        <v>468806351</v>
      </c>
      <c r="J34" s="71" t="s">
        <v>239</v>
      </c>
      <c r="K34" s="51">
        <v>22568</v>
      </c>
      <c r="L34" s="52">
        <f t="shared" ca="1" si="0"/>
        <v>53</v>
      </c>
      <c r="M34" s="61">
        <v>41561</v>
      </c>
    </row>
    <row r="35" spans="1:13" s="8" customFormat="1" ht="12" customHeight="1">
      <c r="A35" s="16">
        <v>105267</v>
      </c>
      <c r="B35" s="52">
        <v>28</v>
      </c>
      <c r="C35" s="21">
        <v>39462</v>
      </c>
      <c r="D35" s="19" t="s">
        <v>102</v>
      </c>
      <c r="E35" s="19" t="s">
        <v>103</v>
      </c>
      <c r="F35" s="80" t="s">
        <v>216</v>
      </c>
      <c r="G35" s="33">
        <v>34000</v>
      </c>
      <c r="H35" s="78" t="s">
        <v>147</v>
      </c>
      <c r="I35" s="15">
        <v>629494622</v>
      </c>
      <c r="J35" s="68" t="s">
        <v>146</v>
      </c>
      <c r="K35" s="51">
        <v>22037</v>
      </c>
      <c r="L35" s="52">
        <f t="shared" ca="1" si="0"/>
        <v>54</v>
      </c>
      <c r="M35" s="61">
        <v>41395</v>
      </c>
    </row>
    <row r="36" spans="1:13" s="8" customFormat="1" ht="12.75" customHeight="1">
      <c r="A36" s="16">
        <v>105268</v>
      </c>
      <c r="B36" s="52">
        <v>29</v>
      </c>
      <c r="C36" s="21">
        <v>39472</v>
      </c>
      <c r="D36" s="19" t="s">
        <v>107</v>
      </c>
      <c r="E36" s="19" t="s">
        <v>108</v>
      </c>
      <c r="F36" s="74" t="s">
        <v>109</v>
      </c>
      <c r="G36" s="20">
        <v>30130</v>
      </c>
      <c r="H36" s="48" t="s">
        <v>110</v>
      </c>
      <c r="I36" s="15">
        <v>952581808</v>
      </c>
      <c r="J36" s="68" t="s">
        <v>142</v>
      </c>
      <c r="K36" s="51">
        <v>19007</v>
      </c>
      <c r="L36" s="52">
        <f t="shared" ca="1" si="0"/>
        <v>62</v>
      </c>
      <c r="M36" s="61">
        <v>41288</v>
      </c>
    </row>
    <row r="37" spans="1:13" s="8" customFormat="1" ht="12">
      <c r="A37" s="16">
        <v>105269</v>
      </c>
      <c r="B37" s="52">
        <v>30</v>
      </c>
      <c r="C37" s="21">
        <v>39472</v>
      </c>
      <c r="D37" s="19" t="s">
        <v>111</v>
      </c>
      <c r="E37" s="19" t="s">
        <v>112</v>
      </c>
      <c r="F37" s="74" t="s">
        <v>109</v>
      </c>
      <c r="G37" s="20">
        <v>30130</v>
      </c>
      <c r="H37" s="48" t="s">
        <v>110</v>
      </c>
      <c r="I37" s="15">
        <v>952581808</v>
      </c>
      <c r="J37" s="68" t="s">
        <v>143</v>
      </c>
      <c r="K37" s="51">
        <v>21272</v>
      </c>
      <c r="L37" s="52">
        <f t="shared" ca="1" si="0"/>
        <v>56</v>
      </c>
      <c r="M37" s="61">
        <v>41361</v>
      </c>
    </row>
    <row r="38" spans="1:13" s="8" customFormat="1" ht="12">
      <c r="A38" s="16">
        <v>105270</v>
      </c>
      <c r="B38" s="52">
        <v>31</v>
      </c>
      <c r="C38" s="21">
        <v>39873</v>
      </c>
      <c r="D38" s="128" t="s">
        <v>113</v>
      </c>
      <c r="E38" s="128" t="s">
        <v>114</v>
      </c>
      <c r="F38" s="19" t="s">
        <v>115</v>
      </c>
      <c r="G38" s="17">
        <v>34480</v>
      </c>
      <c r="H38" s="19" t="s">
        <v>116</v>
      </c>
      <c r="I38" s="15">
        <v>467362974</v>
      </c>
      <c r="J38" s="97" t="s">
        <v>172</v>
      </c>
      <c r="K38" s="51">
        <v>19286</v>
      </c>
      <c r="L38" s="52">
        <f t="shared" ca="1" si="0"/>
        <v>62</v>
      </c>
      <c r="M38" s="61">
        <v>41566</v>
      </c>
    </row>
    <row r="39" spans="1:13" s="8" customFormat="1" ht="12">
      <c r="A39" s="16">
        <v>105272</v>
      </c>
      <c r="B39" s="52">
        <v>32</v>
      </c>
      <c r="C39" s="21">
        <v>39908</v>
      </c>
      <c r="D39" s="19" t="s">
        <v>117</v>
      </c>
      <c r="E39" s="19" t="s">
        <v>118</v>
      </c>
      <c r="F39" s="48" t="s">
        <v>119</v>
      </c>
      <c r="G39" s="20">
        <v>34160</v>
      </c>
      <c r="H39" s="48" t="s">
        <v>120</v>
      </c>
      <c r="I39" s="31">
        <v>637502861</v>
      </c>
      <c r="J39" s="79" t="s">
        <v>121</v>
      </c>
      <c r="K39" s="51">
        <v>17891</v>
      </c>
      <c r="L39" s="52">
        <f t="shared" ca="1" si="0"/>
        <v>66</v>
      </c>
      <c r="M39" s="61">
        <v>41632</v>
      </c>
    </row>
    <row r="40" spans="1:13" s="8" customFormat="1" ht="12">
      <c r="A40" s="16">
        <v>105273</v>
      </c>
      <c r="B40" s="52">
        <v>33</v>
      </c>
      <c r="C40" s="21">
        <v>39908</v>
      </c>
      <c r="D40" s="19" t="s">
        <v>117</v>
      </c>
      <c r="E40" s="19" t="s">
        <v>59</v>
      </c>
      <c r="F40" s="48" t="s">
        <v>119</v>
      </c>
      <c r="G40" s="20">
        <v>34160</v>
      </c>
      <c r="H40" s="48" t="s">
        <v>120</v>
      </c>
      <c r="I40" s="32">
        <v>637502861</v>
      </c>
      <c r="J40" s="68" t="s">
        <v>121</v>
      </c>
      <c r="K40" s="51">
        <v>17686</v>
      </c>
      <c r="L40" s="52">
        <f t="shared" ca="1" si="0"/>
        <v>66</v>
      </c>
      <c r="M40" s="61">
        <v>41427</v>
      </c>
    </row>
    <row r="41" spans="1:13" s="8" customFormat="1" ht="12.75" customHeight="1">
      <c r="A41" s="16">
        <v>105274</v>
      </c>
      <c r="B41" s="52">
        <v>34</v>
      </c>
      <c r="C41" s="21">
        <v>39930</v>
      </c>
      <c r="D41" s="19" t="s">
        <v>122</v>
      </c>
      <c r="E41" s="19" t="s">
        <v>123</v>
      </c>
      <c r="F41" s="75" t="s">
        <v>124</v>
      </c>
      <c r="G41" s="20">
        <v>16430</v>
      </c>
      <c r="H41" s="48" t="s">
        <v>125</v>
      </c>
      <c r="I41" s="15">
        <v>545699928</v>
      </c>
      <c r="J41" s="79" t="s">
        <v>127</v>
      </c>
      <c r="K41" s="55">
        <v>17846</v>
      </c>
      <c r="L41" s="52">
        <f t="shared" ca="1" si="0"/>
        <v>66</v>
      </c>
      <c r="M41" s="61">
        <v>41587</v>
      </c>
    </row>
    <row r="42" spans="1:13" s="8" customFormat="1" ht="12.75" customHeight="1">
      <c r="A42" s="16">
        <v>105275</v>
      </c>
      <c r="B42" s="52">
        <v>35</v>
      </c>
      <c r="C42" s="21">
        <v>39930</v>
      </c>
      <c r="D42" s="19" t="s">
        <v>122</v>
      </c>
      <c r="E42" s="19" t="s">
        <v>126</v>
      </c>
      <c r="F42" s="75" t="s">
        <v>124</v>
      </c>
      <c r="G42" s="20">
        <v>16430</v>
      </c>
      <c r="H42" s="48" t="s">
        <v>125</v>
      </c>
      <c r="I42" s="15">
        <v>545699928</v>
      </c>
      <c r="J42" s="68" t="s">
        <v>127</v>
      </c>
      <c r="K42" s="56">
        <v>19361</v>
      </c>
      <c r="L42" s="52">
        <f t="shared" ca="1" si="0"/>
        <v>62</v>
      </c>
      <c r="M42" s="61">
        <v>41276</v>
      </c>
    </row>
    <row r="43" spans="1:13" s="8" customFormat="1" ht="12.75" customHeight="1">
      <c r="A43" s="16">
        <v>105277</v>
      </c>
      <c r="B43" s="52">
        <v>36</v>
      </c>
      <c r="C43" s="21">
        <v>40249</v>
      </c>
      <c r="D43" s="19" t="s">
        <v>128</v>
      </c>
      <c r="E43" s="19" t="s">
        <v>31</v>
      </c>
      <c r="F43" s="76" t="s">
        <v>129</v>
      </c>
      <c r="G43" s="17">
        <v>66230</v>
      </c>
      <c r="H43" s="19" t="s">
        <v>130</v>
      </c>
      <c r="I43" s="15">
        <v>468988925</v>
      </c>
      <c r="J43" s="68" t="s">
        <v>141</v>
      </c>
      <c r="K43" s="51">
        <v>16373</v>
      </c>
      <c r="L43" s="52">
        <f t="shared" ca="1" si="0"/>
        <v>70</v>
      </c>
      <c r="M43" s="61">
        <v>41575</v>
      </c>
    </row>
    <row r="44" spans="1:13" s="8" customFormat="1" ht="12">
      <c r="A44" s="16">
        <v>105278</v>
      </c>
      <c r="B44" s="52">
        <v>37</v>
      </c>
      <c r="C44" s="21"/>
      <c r="D44" s="19" t="s">
        <v>131</v>
      </c>
      <c r="E44" s="19" t="s">
        <v>153</v>
      </c>
      <c r="F44" s="75" t="s">
        <v>132</v>
      </c>
      <c r="G44" s="20">
        <v>83500</v>
      </c>
      <c r="H44" s="48" t="s">
        <v>133</v>
      </c>
      <c r="I44" s="15">
        <v>610472769</v>
      </c>
      <c r="J44" s="68" t="s">
        <v>152</v>
      </c>
      <c r="K44" s="51">
        <v>13772</v>
      </c>
      <c r="L44" s="52">
        <f t="shared" ca="1" si="0"/>
        <v>77</v>
      </c>
      <c r="M44" s="61">
        <v>41531</v>
      </c>
    </row>
    <row r="45" spans="1:13" s="8" customFormat="1" ht="12.75" customHeight="1">
      <c r="A45" s="16">
        <v>105279</v>
      </c>
      <c r="B45" s="52">
        <v>38</v>
      </c>
      <c r="C45" s="21"/>
      <c r="D45" s="19" t="s">
        <v>131</v>
      </c>
      <c r="E45" s="19" t="s">
        <v>134</v>
      </c>
      <c r="F45" s="75" t="s">
        <v>132</v>
      </c>
      <c r="G45" s="20">
        <v>83500</v>
      </c>
      <c r="H45" s="48" t="s">
        <v>133</v>
      </c>
      <c r="I45" s="15">
        <v>610472769</v>
      </c>
      <c r="J45" s="68" t="s">
        <v>152</v>
      </c>
      <c r="K45" s="51">
        <v>18593</v>
      </c>
      <c r="L45" s="52">
        <f t="shared" ca="1" si="0"/>
        <v>64</v>
      </c>
      <c r="M45" s="61">
        <v>41604</v>
      </c>
    </row>
    <row r="46" spans="1:13" s="8" customFormat="1" ht="12.75" customHeight="1">
      <c r="A46" s="16">
        <v>105280</v>
      </c>
      <c r="B46" s="52">
        <v>39</v>
      </c>
      <c r="C46" s="21"/>
      <c r="D46" s="19" t="s">
        <v>135</v>
      </c>
      <c r="E46" s="19" t="s">
        <v>136</v>
      </c>
      <c r="F46" s="75" t="s">
        <v>137</v>
      </c>
      <c r="G46" s="20">
        <v>93320</v>
      </c>
      <c r="H46" s="48" t="s">
        <v>138</v>
      </c>
      <c r="I46" s="15">
        <v>613186662</v>
      </c>
      <c r="J46" s="71" t="s">
        <v>139</v>
      </c>
      <c r="K46" s="51">
        <v>17884</v>
      </c>
      <c r="L46" s="52">
        <f ca="1">INT((TODAY()-K46)/365)</f>
        <v>66</v>
      </c>
      <c r="M46" s="61">
        <v>41625</v>
      </c>
    </row>
    <row r="47" spans="1:13" s="8" customFormat="1" ht="12" customHeight="1">
      <c r="A47" s="16">
        <v>105281</v>
      </c>
      <c r="B47" s="52">
        <v>40</v>
      </c>
      <c r="C47" s="21"/>
      <c r="D47" s="19" t="s">
        <v>135</v>
      </c>
      <c r="E47" s="19" t="s">
        <v>140</v>
      </c>
      <c r="F47" s="75" t="s">
        <v>137</v>
      </c>
      <c r="G47" s="20">
        <v>93320</v>
      </c>
      <c r="H47" s="48" t="s">
        <v>138</v>
      </c>
      <c r="I47" s="15">
        <v>613186662</v>
      </c>
      <c r="J47" s="71" t="s">
        <v>139</v>
      </c>
      <c r="K47" s="51">
        <v>19743</v>
      </c>
      <c r="L47" s="52">
        <f ca="1">INT((TODAY()-K47)/365)</f>
        <v>60</v>
      </c>
      <c r="M47" s="61">
        <v>41293</v>
      </c>
    </row>
    <row r="48" spans="1:13" s="8" customFormat="1" ht="12">
      <c r="A48" s="16">
        <v>105282</v>
      </c>
      <c r="B48" s="52"/>
      <c r="C48" s="21"/>
      <c r="D48" s="19"/>
      <c r="E48" s="19"/>
      <c r="F48" s="76"/>
      <c r="G48" s="17"/>
      <c r="H48" s="19"/>
      <c r="I48" s="15"/>
      <c r="J48" s="19"/>
      <c r="K48" s="51"/>
      <c r="L48" s="52"/>
      <c r="M48" s="63"/>
    </row>
    <row r="49" spans="1:13" s="8" customFormat="1" ht="12">
      <c r="A49" s="16">
        <v>105283</v>
      </c>
      <c r="B49" s="52"/>
      <c r="C49" s="21"/>
      <c r="D49" s="19"/>
      <c r="E49" s="19"/>
      <c r="F49" s="76"/>
      <c r="G49" s="17"/>
      <c r="H49" s="19"/>
      <c r="I49" s="15"/>
      <c r="J49" s="19"/>
      <c r="K49" s="51"/>
      <c r="L49" s="52"/>
      <c r="M49" s="63"/>
    </row>
    <row r="50" spans="1:13" s="8" customFormat="1" ht="12">
      <c r="A50" s="16">
        <v>105284</v>
      </c>
      <c r="B50" s="147"/>
      <c r="C50" s="21"/>
      <c r="D50" s="19"/>
      <c r="E50" s="19"/>
      <c r="F50" s="76"/>
      <c r="G50" s="17"/>
      <c r="H50" s="19"/>
      <c r="I50" s="15"/>
      <c r="J50" s="19"/>
      <c r="K50" s="51"/>
      <c r="L50" s="52"/>
      <c r="M50" s="63"/>
    </row>
    <row r="51" spans="1:13" s="8" customFormat="1" thickBot="1">
      <c r="A51" s="9">
        <v>105285</v>
      </c>
      <c r="B51" s="11"/>
      <c r="C51" s="23"/>
      <c r="D51" s="25"/>
      <c r="E51" s="25"/>
      <c r="F51" s="77"/>
      <c r="G51" s="11"/>
      <c r="H51" s="25"/>
      <c r="I51" s="12"/>
      <c r="J51" s="25"/>
      <c r="K51" s="53"/>
      <c r="L51" s="54"/>
      <c r="M51" s="64"/>
    </row>
    <row r="52" spans="1:13" s="8" customFormat="1" ht="12">
      <c r="D52" s="8">
        <f>COUNTA(D8:D51)</f>
        <v>40</v>
      </c>
      <c r="I52" s="26"/>
      <c r="J52" s="27"/>
      <c r="K52" s="28"/>
    </row>
    <row r="53" spans="1:13" s="8" customFormat="1" ht="12">
      <c r="I53" s="26"/>
      <c r="J53" s="27"/>
      <c r="K53" s="28"/>
    </row>
    <row r="54" spans="1:13" s="8" customFormat="1" ht="12">
      <c r="I54" s="26"/>
      <c r="J54" s="27"/>
      <c r="K54" s="28"/>
    </row>
    <row r="55" spans="1:13" s="8" customFormat="1" ht="12">
      <c r="I55" s="26"/>
      <c r="J55" s="27"/>
      <c r="K55" s="28"/>
    </row>
    <row r="56" spans="1:13" s="8" customFormat="1" ht="12">
      <c r="I56" s="26"/>
      <c r="J56" s="27"/>
      <c r="K56" s="28"/>
    </row>
    <row r="57" spans="1:13" s="8" customFormat="1" ht="12">
      <c r="I57" s="26"/>
      <c r="J57" s="27"/>
      <c r="K57" s="28"/>
    </row>
    <row r="58" spans="1:13" s="8" customFormat="1" ht="12">
      <c r="I58" s="26"/>
      <c r="J58" s="27"/>
      <c r="K58" s="28"/>
    </row>
    <row r="59" spans="1:13" s="8" customFormat="1" ht="12">
      <c r="I59" s="26"/>
      <c r="J59" s="27"/>
      <c r="K59" s="28"/>
    </row>
    <row r="60" spans="1:13" s="8" customFormat="1" ht="12">
      <c r="I60" s="26"/>
      <c r="J60" s="27"/>
      <c r="K60" s="28"/>
    </row>
    <row r="61" spans="1:13" s="8" customFormat="1" ht="12">
      <c r="I61" s="26"/>
      <c r="J61" s="27"/>
      <c r="K61" s="28"/>
    </row>
    <row r="62" spans="1:13" s="8" customFormat="1" ht="12">
      <c r="I62" s="26"/>
      <c r="J62" s="27"/>
      <c r="K62" s="28"/>
    </row>
    <row r="63" spans="1:13" s="8" customFormat="1" ht="12">
      <c r="I63" s="26"/>
      <c r="J63" s="27"/>
      <c r="K63" s="28"/>
    </row>
    <row r="64" spans="1:13" s="8" customFormat="1" ht="12">
      <c r="I64" s="26"/>
      <c r="J64" s="27"/>
      <c r="K64" s="28"/>
    </row>
    <row r="65" spans="9:11" s="8" customFormat="1" ht="12">
      <c r="I65" s="26"/>
      <c r="J65" s="27"/>
      <c r="K65" s="28"/>
    </row>
    <row r="66" spans="9:11" s="8" customFormat="1" ht="12">
      <c r="I66" s="26"/>
      <c r="J66" s="27"/>
      <c r="K66" s="28"/>
    </row>
    <row r="67" spans="9:11" s="8" customFormat="1" ht="12">
      <c r="I67" s="26"/>
      <c r="J67" s="27"/>
      <c r="K67" s="28"/>
    </row>
    <row r="68" spans="9:11" s="8" customFormat="1" ht="12">
      <c r="I68" s="26"/>
      <c r="J68" s="27"/>
      <c r="K68" s="28"/>
    </row>
    <row r="69" spans="9:11" s="8" customFormat="1" ht="12">
      <c r="I69" s="26"/>
      <c r="J69" s="27"/>
      <c r="K69" s="28"/>
    </row>
    <row r="70" spans="9:11" s="8" customFormat="1" ht="12">
      <c r="I70" s="26"/>
      <c r="J70" s="27"/>
      <c r="K70" s="28"/>
    </row>
    <row r="71" spans="9:11" s="8" customFormat="1" ht="12">
      <c r="I71" s="26"/>
      <c r="J71" s="27"/>
      <c r="K71" s="28"/>
    </row>
    <row r="72" spans="9:11" s="8" customFormat="1" ht="12">
      <c r="I72" s="26"/>
      <c r="J72" s="27"/>
      <c r="K72" s="28"/>
    </row>
    <row r="73" spans="9:11" s="8" customFormat="1" ht="12">
      <c r="I73" s="26"/>
      <c r="J73" s="27"/>
      <c r="K73" s="28"/>
    </row>
    <row r="74" spans="9:11" s="8" customFormat="1" ht="12">
      <c r="I74" s="26"/>
      <c r="J74" s="27"/>
      <c r="K74" s="28"/>
    </row>
    <row r="75" spans="9:11" s="8" customFormat="1" ht="12">
      <c r="I75" s="26"/>
      <c r="J75" s="27"/>
      <c r="K75" s="28"/>
    </row>
  </sheetData>
  <sheetProtection password="FC67" sheet="1" selectLockedCells="1" selectUnlockedCells="1"/>
  <mergeCells count="13">
    <mergeCell ref="D6:D7"/>
    <mergeCell ref="E6:E7"/>
    <mergeCell ref="F6:H7"/>
    <mergeCell ref="I6:I7"/>
    <mergeCell ref="F3:M3"/>
    <mergeCell ref="F4:M4"/>
    <mergeCell ref="G1:I1"/>
    <mergeCell ref="A1:D1"/>
    <mergeCell ref="A2:D2"/>
    <mergeCell ref="A3:D3"/>
    <mergeCell ref="A4:D4"/>
    <mergeCell ref="J6:J7"/>
    <mergeCell ref="A6:A7"/>
  </mergeCells>
  <hyperlinks>
    <hyperlink ref="J31" r:id="rId1"/>
    <hyperlink ref="J40" r:id="rId2"/>
    <hyperlink ref="J42" r:id="rId3"/>
    <hyperlink ref="J28" r:id="rId4"/>
    <hyperlink ref="J13" r:id="rId5"/>
    <hyperlink ref="J16" r:id="rId6"/>
    <hyperlink ref="J18" r:id="rId7"/>
    <hyperlink ref="J20" r:id="rId8"/>
    <hyperlink ref="J26" r:id="rId9"/>
    <hyperlink ref="J35" r:id="rId10"/>
    <hyperlink ref="J32" r:id="rId11"/>
    <hyperlink ref="J43" r:id="rId12"/>
    <hyperlink ref="J25" r:id="rId13"/>
    <hyperlink ref="J22" r:id="rId14"/>
    <hyperlink ref="J29" r:id="rId15"/>
    <hyperlink ref="J27" r:id="rId16"/>
    <hyperlink ref="J19" r:id="rId17"/>
    <hyperlink ref="J41" r:id="rId18"/>
    <hyperlink ref="J39" r:id="rId19"/>
    <hyperlink ref="J30" r:id="rId20"/>
    <hyperlink ref="J33" r:id="rId21"/>
    <hyperlink ref="J44" r:id="rId22" display="../../Documents and Settings/Propriétaire/Local Settings/Temporary Internet Files/Content.IE5/Y5C8UC3O/domidk@neuf.fr"/>
    <hyperlink ref="J45" r:id="rId23" display="../../Documents and Settings/Propriétaire/Local Settings/Temporary Internet Files/Content.IE5/Y5C8UC3O/domidk@neuf.fr"/>
    <hyperlink ref="J21" r:id="rId24"/>
    <hyperlink ref="J17" r:id="rId25"/>
  </hyperlinks>
  <printOptions horizontalCentered="1"/>
  <pageMargins left="0.23622047244094491" right="0.19685039370078741" top="0.59055118110236227" bottom="0.39370078740157483" header="0.39370078740157483" footer="0.15748031496062992"/>
  <pageSetup paperSize="9" scale="49" fitToHeight="2" orientation="portrait" useFirstPageNumber="1" horizontalDpi="300" verticalDpi="300" r:id="rId26"/>
  <headerFooter alignWithMargins="0">
    <oddHeader>&amp;L&amp;8&amp;D &amp;T&amp;R&amp;8Page &amp;P/&amp;N</oddHeader>
    <oddFooter>&amp;L&amp;8&amp;Z&amp;F&amp;R&amp;8&amp;A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82"/>
  <sheetViews>
    <sheetView zoomScale="95" zoomScaleNormal="95" zoomScaleSheetLayoutView="87" workbookViewId="0">
      <pane ySplit="7" topLeftCell="A8" activePane="bottomLeft" state="frozen"/>
      <selection pane="bottomLeft" activeCell="F1" sqref="F1:F65536"/>
    </sheetView>
  </sheetViews>
  <sheetFormatPr baseColWidth="10" defaultColWidth="11.5703125" defaultRowHeight="12.75"/>
  <cols>
    <col min="1" max="1" width="7" style="2" customWidth="1"/>
    <col min="2" max="2" width="5" style="2" customWidth="1"/>
    <col min="3" max="3" width="9.28515625" style="2" customWidth="1"/>
    <col min="4" max="5" width="15.7109375" style="2" customWidth="1"/>
    <col min="6" max="6" width="48.28515625" style="2" customWidth="1"/>
    <col min="7" max="7" width="7.42578125" style="2" customWidth="1"/>
    <col min="8" max="8" width="24" style="2" customWidth="1"/>
    <col min="9" max="9" width="13.7109375" style="6" customWidth="1"/>
    <col min="10" max="10" width="27" style="27" bestFit="1" customWidth="1"/>
    <col min="11" max="11" width="10.7109375" style="4" customWidth="1"/>
    <col min="12" max="12" width="3.5703125" style="2" bestFit="1" customWidth="1"/>
    <col min="13" max="13" width="7.7109375" style="231" customWidth="1"/>
    <col min="14" max="16384" width="11.5703125" style="228"/>
  </cols>
  <sheetData>
    <row r="1" spans="1:13" ht="12" customHeight="1">
      <c r="A1" s="684"/>
      <c r="B1" s="685"/>
      <c r="C1" s="685"/>
      <c r="D1" s="686"/>
      <c r="E1" s="1"/>
      <c r="G1" s="687" t="s">
        <v>1</v>
      </c>
      <c r="H1" s="688"/>
      <c r="I1" s="689"/>
      <c r="J1" s="66"/>
    </row>
    <row r="2" spans="1:13" ht="12" customHeight="1">
      <c r="A2" s="690"/>
      <c r="B2" s="691"/>
      <c r="C2" s="691"/>
      <c r="D2" s="692"/>
      <c r="E2" s="1"/>
      <c r="G2" s="3"/>
      <c r="H2" s="3"/>
      <c r="I2" s="3"/>
    </row>
    <row r="3" spans="1:13" ht="12" customHeight="1">
      <c r="A3" s="690"/>
      <c r="B3" s="691"/>
      <c r="C3" s="691"/>
      <c r="D3" s="692"/>
      <c r="E3" s="1"/>
      <c r="F3" s="696" t="s">
        <v>268</v>
      </c>
      <c r="G3" s="697"/>
      <c r="H3" s="697"/>
      <c r="I3" s="697"/>
      <c r="J3" s="697"/>
      <c r="K3" s="697"/>
      <c r="L3" s="697"/>
      <c r="M3" s="698"/>
    </row>
    <row r="4" spans="1:13" ht="12" customHeight="1" thickBot="1">
      <c r="A4" s="693"/>
      <c r="B4" s="694"/>
      <c r="C4" s="694"/>
      <c r="D4" s="695"/>
      <c r="E4" s="1"/>
      <c r="F4" s="699"/>
      <c r="G4" s="700"/>
      <c r="H4" s="700"/>
      <c r="I4" s="700"/>
      <c r="J4" s="700"/>
      <c r="K4" s="700"/>
      <c r="L4" s="700"/>
      <c r="M4" s="701"/>
    </row>
    <row r="5" spans="1:13" ht="7.5" customHeight="1" thickBot="1"/>
    <row r="6" spans="1:13" s="229" customFormat="1" ht="12.75" customHeight="1">
      <c r="A6" s="828" t="s">
        <v>4</v>
      </c>
      <c r="B6" s="829" t="s">
        <v>270</v>
      </c>
      <c r="C6" s="830" t="s">
        <v>271</v>
      </c>
      <c r="D6" s="829" t="s">
        <v>7</v>
      </c>
      <c r="E6" s="829" t="s">
        <v>8</v>
      </c>
      <c r="F6" s="831" t="s">
        <v>9</v>
      </c>
      <c r="G6" s="832"/>
      <c r="H6" s="833"/>
      <c r="I6" s="834" t="s">
        <v>10</v>
      </c>
      <c r="J6" s="829" t="s">
        <v>11</v>
      </c>
      <c r="K6" s="835" t="s">
        <v>272</v>
      </c>
      <c r="L6" s="836" t="s">
        <v>16</v>
      </c>
      <c r="M6" s="837" t="s">
        <v>148</v>
      </c>
    </row>
    <row r="7" spans="1:13" s="229" customFormat="1" ht="21" customHeight="1" thickBot="1">
      <c r="A7" s="838"/>
      <c r="B7" s="839"/>
      <c r="C7" s="840"/>
      <c r="D7" s="839"/>
      <c r="E7" s="839"/>
      <c r="F7" s="841"/>
      <c r="G7" s="842"/>
      <c r="H7" s="843"/>
      <c r="I7" s="844"/>
      <c r="J7" s="839"/>
      <c r="K7" s="845"/>
      <c r="L7" s="846"/>
      <c r="M7" s="847"/>
    </row>
    <row r="8" spans="1:13" s="229" customFormat="1" ht="12">
      <c r="A8" s="13">
        <v>104147</v>
      </c>
      <c r="B8" s="14">
        <v>1</v>
      </c>
      <c r="C8" s="14">
        <v>1976</v>
      </c>
      <c r="D8" s="47"/>
      <c r="E8" s="47"/>
      <c r="F8" s="72"/>
      <c r="G8" s="35">
        <v>66470</v>
      </c>
      <c r="H8" s="72"/>
      <c r="I8" s="59"/>
      <c r="J8" s="67"/>
      <c r="K8" s="50">
        <v>9396</v>
      </c>
      <c r="L8" s="35">
        <f ca="1">INT((TODAY()-K8)/365)</f>
        <v>89</v>
      </c>
      <c r="M8" s="232">
        <v>9396</v>
      </c>
    </row>
    <row r="9" spans="1:13" s="229" customFormat="1" ht="12.75" customHeight="1">
      <c r="A9" s="16">
        <v>104148</v>
      </c>
      <c r="B9" s="17">
        <v>2</v>
      </c>
      <c r="C9" s="17">
        <v>1976</v>
      </c>
      <c r="D9" s="19"/>
      <c r="E9" s="19"/>
      <c r="F9" s="73"/>
      <c r="G9" s="34">
        <v>66471</v>
      </c>
      <c r="H9" s="73"/>
      <c r="I9" s="15"/>
      <c r="J9" s="68"/>
      <c r="K9" s="51">
        <v>9156</v>
      </c>
      <c r="L9" s="52">
        <f t="shared" ref="L8:L42" ca="1" si="0">INT((TODAY()-K9)/365)</f>
        <v>89</v>
      </c>
      <c r="M9" s="211">
        <v>9156</v>
      </c>
    </row>
    <row r="10" spans="1:13" s="229" customFormat="1" ht="12">
      <c r="A10" s="16"/>
      <c r="B10" s="17">
        <v>3</v>
      </c>
      <c r="C10" s="17"/>
      <c r="D10" s="78"/>
      <c r="E10" s="78"/>
      <c r="F10" s="19"/>
      <c r="G10" s="17" t="s">
        <v>25</v>
      </c>
      <c r="H10" s="19"/>
      <c r="I10" s="40"/>
      <c r="J10" s="79"/>
      <c r="K10" s="109">
        <v>18641</v>
      </c>
      <c r="L10" s="52">
        <f ca="1">INT((TODAY()-K10)/365)</f>
        <v>63</v>
      </c>
      <c r="M10" s="211">
        <f>K10</f>
        <v>18641</v>
      </c>
    </row>
    <row r="11" spans="1:13" s="229" customFormat="1" ht="12">
      <c r="A11" s="16"/>
      <c r="B11" s="17">
        <v>4</v>
      </c>
      <c r="C11" s="17"/>
      <c r="D11" s="78"/>
      <c r="E11" s="78"/>
      <c r="F11" s="19"/>
      <c r="G11" s="17">
        <v>66000</v>
      </c>
      <c r="H11" s="19"/>
      <c r="I11" s="15"/>
      <c r="J11" s="199"/>
      <c r="K11" s="51">
        <v>14960</v>
      </c>
      <c r="L11" s="52">
        <f t="shared" ca="1" si="0"/>
        <v>74</v>
      </c>
      <c r="M11" s="211">
        <v>14960</v>
      </c>
    </row>
    <row r="12" spans="1:13" s="229" customFormat="1" ht="12">
      <c r="A12" s="16"/>
      <c r="B12" s="17">
        <v>5</v>
      </c>
      <c r="C12" s="17"/>
      <c r="D12" s="78"/>
      <c r="E12" s="78"/>
      <c r="F12" s="19"/>
      <c r="G12" s="17">
        <v>61290</v>
      </c>
      <c r="H12" s="19"/>
      <c r="I12" s="15"/>
      <c r="J12" s="79"/>
      <c r="K12" s="109">
        <v>15669</v>
      </c>
      <c r="L12" s="52">
        <f t="shared" ca="1" si="0"/>
        <v>72</v>
      </c>
      <c r="M12" s="233">
        <v>15669</v>
      </c>
    </row>
    <row r="13" spans="1:13" s="229" customFormat="1" ht="12">
      <c r="A13" s="16">
        <v>104086</v>
      </c>
      <c r="B13" s="17">
        <v>6</v>
      </c>
      <c r="C13" s="17"/>
      <c r="D13" s="78"/>
      <c r="E13" s="78"/>
      <c r="F13" s="19"/>
      <c r="G13" s="17">
        <v>66300</v>
      </c>
      <c r="H13" s="19"/>
      <c r="I13" s="15"/>
      <c r="J13" s="79"/>
      <c r="K13" s="51">
        <v>8734</v>
      </c>
      <c r="L13" s="52">
        <f t="shared" ca="1" si="0"/>
        <v>91</v>
      </c>
      <c r="M13" s="211">
        <v>8734</v>
      </c>
    </row>
    <row r="14" spans="1:13" s="229" customFormat="1" ht="12">
      <c r="A14" s="16"/>
      <c r="B14" s="17">
        <v>7</v>
      </c>
      <c r="C14" s="17"/>
      <c r="D14" s="78"/>
      <c r="E14" s="78"/>
      <c r="F14" s="19"/>
      <c r="G14" s="17">
        <v>66150</v>
      </c>
      <c r="H14" s="19"/>
      <c r="I14" s="15"/>
      <c r="J14" s="97"/>
      <c r="K14" s="51">
        <v>12471</v>
      </c>
      <c r="L14" s="52">
        <f t="shared" ca="1" si="0"/>
        <v>80</v>
      </c>
      <c r="M14" s="211">
        <v>12471</v>
      </c>
    </row>
    <row r="15" spans="1:13" s="229" customFormat="1" ht="12">
      <c r="A15" s="16"/>
      <c r="B15" s="17">
        <v>8</v>
      </c>
      <c r="C15" s="17"/>
      <c r="D15" s="78"/>
      <c r="E15" s="78"/>
      <c r="F15" s="48"/>
      <c r="G15" s="20">
        <v>17137</v>
      </c>
      <c r="H15" s="48"/>
      <c r="I15" s="15"/>
      <c r="J15" s="79"/>
      <c r="K15" s="51">
        <v>12454</v>
      </c>
      <c r="L15" s="52">
        <f t="shared" ca="1" si="0"/>
        <v>80</v>
      </c>
      <c r="M15" s="211">
        <v>12454</v>
      </c>
    </row>
    <row r="16" spans="1:13" s="229" customFormat="1" ht="12">
      <c r="A16" s="16"/>
      <c r="B16" s="17">
        <v>9</v>
      </c>
      <c r="C16" s="17"/>
      <c r="D16" s="19"/>
      <c r="E16" s="19"/>
      <c r="F16" s="48"/>
      <c r="G16" s="20">
        <v>77380</v>
      </c>
      <c r="H16" s="48"/>
      <c r="I16" s="15"/>
      <c r="J16" s="68"/>
      <c r="K16" s="51">
        <v>18878</v>
      </c>
      <c r="L16" s="52">
        <f t="shared" ca="1" si="0"/>
        <v>63</v>
      </c>
      <c r="M16" s="211">
        <v>18878</v>
      </c>
    </row>
    <row r="17" spans="1:13" s="229" customFormat="1" ht="12">
      <c r="A17" s="16"/>
      <c r="B17" s="17">
        <v>10</v>
      </c>
      <c r="C17" s="17"/>
      <c r="D17" s="19"/>
      <c r="E17" s="19"/>
      <c r="F17" s="48"/>
      <c r="G17" s="20">
        <v>77380</v>
      </c>
      <c r="H17" s="48"/>
      <c r="I17" s="15"/>
      <c r="J17" s="79"/>
      <c r="K17" s="51">
        <v>19190</v>
      </c>
      <c r="L17" s="52">
        <f t="shared" ca="1" si="0"/>
        <v>62</v>
      </c>
      <c r="M17" s="211">
        <v>19190</v>
      </c>
    </row>
    <row r="18" spans="1:13" s="229" customFormat="1" ht="12">
      <c r="A18" s="16"/>
      <c r="B18" s="17">
        <v>11</v>
      </c>
      <c r="C18" s="17"/>
      <c r="D18" s="19"/>
      <c r="E18" s="19"/>
      <c r="F18" s="19"/>
      <c r="G18" s="17">
        <v>66480</v>
      </c>
      <c r="H18" s="19"/>
      <c r="I18" s="15"/>
      <c r="J18" s="68"/>
      <c r="K18" s="51">
        <v>16871</v>
      </c>
      <c r="L18" s="52">
        <f t="shared" ca="1" si="0"/>
        <v>68</v>
      </c>
      <c r="M18" s="211">
        <v>16871</v>
      </c>
    </row>
    <row r="19" spans="1:13" s="608" customFormat="1" ht="12">
      <c r="A19" s="599"/>
      <c r="B19" s="600">
        <v>12</v>
      </c>
      <c r="C19" s="600"/>
      <c r="D19" s="601"/>
      <c r="E19" s="601"/>
      <c r="F19" s="602"/>
      <c r="G19" s="600">
        <v>66150</v>
      </c>
      <c r="H19" s="601"/>
      <c r="I19" s="603"/>
      <c r="J19" s="604"/>
      <c r="K19" s="605">
        <v>7231</v>
      </c>
      <c r="L19" s="606">
        <f t="shared" ca="1" si="0"/>
        <v>95</v>
      </c>
      <c r="M19" s="607">
        <v>7231</v>
      </c>
    </row>
    <row r="20" spans="1:13" s="229" customFormat="1" ht="12">
      <c r="A20" s="16"/>
      <c r="B20" s="17">
        <v>13</v>
      </c>
      <c r="C20" s="17"/>
      <c r="D20" s="19"/>
      <c r="E20" s="19"/>
      <c r="F20" s="74"/>
      <c r="G20" s="17">
        <v>75020</v>
      </c>
      <c r="H20" s="19"/>
      <c r="I20" s="15"/>
      <c r="J20" s="68"/>
      <c r="K20" s="51">
        <v>22802</v>
      </c>
      <c r="L20" s="52">
        <f t="shared" ca="1" si="0"/>
        <v>52</v>
      </c>
      <c r="M20" s="211">
        <v>22802</v>
      </c>
    </row>
    <row r="21" spans="1:13" s="229" customFormat="1" ht="12">
      <c r="A21" s="16"/>
      <c r="B21" s="17">
        <v>14</v>
      </c>
      <c r="C21" s="17"/>
      <c r="D21" s="78"/>
      <c r="E21" s="78"/>
      <c r="F21" s="48"/>
      <c r="G21" s="20">
        <v>66170</v>
      </c>
      <c r="H21" s="48"/>
      <c r="I21" s="15"/>
      <c r="J21" s="97"/>
      <c r="K21" s="51">
        <v>14585</v>
      </c>
      <c r="L21" s="52">
        <f t="shared" ca="1" si="0"/>
        <v>75</v>
      </c>
      <c r="M21" s="211">
        <v>14585</v>
      </c>
    </row>
    <row r="22" spans="1:13" s="229" customFormat="1" ht="12">
      <c r="A22" s="16"/>
      <c r="B22" s="17">
        <v>15</v>
      </c>
      <c r="C22" s="17"/>
      <c r="D22" s="78"/>
      <c r="E22" s="78"/>
      <c r="F22" s="48"/>
      <c r="G22" s="20">
        <v>66170</v>
      </c>
      <c r="H22" s="48"/>
      <c r="I22" s="15"/>
      <c r="J22" s="97"/>
      <c r="K22" s="51">
        <v>13956</v>
      </c>
      <c r="L22" s="52">
        <f t="shared" ca="1" si="0"/>
        <v>76</v>
      </c>
      <c r="M22" s="211">
        <v>13956</v>
      </c>
    </row>
    <row r="23" spans="1:13" s="229" customFormat="1" ht="12" customHeight="1">
      <c r="A23" s="16">
        <v>105242</v>
      </c>
      <c r="B23" s="17">
        <v>16</v>
      </c>
      <c r="C23" s="21">
        <v>35922</v>
      </c>
      <c r="D23" s="19"/>
      <c r="E23" s="19"/>
      <c r="F23" s="74"/>
      <c r="G23" s="17">
        <v>75020</v>
      </c>
      <c r="H23" s="19"/>
      <c r="I23" s="15"/>
      <c r="J23" s="68"/>
      <c r="K23" s="51">
        <v>22069</v>
      </c>
      <c r="L23" s="52">
        <f t="shared" ca="1" si="0"/>
        <v>54</v>
      </c>
      <c r="M23" s="211">
        <v>22069</v>
      </c>
    </row>
    <row r="24" spans="1:13" s="229" customFormat="1" ht="12">
      <c r="A24" s="16">
        <v>105248</v>
      </c>
      <c r="B24" s="17">
        <v>17</v>
      </c>
      <c r="C24" s="21">
        <v>37347</v>
      </c>
      <c r="D24" s="19"/>
      <c r="E24" s="19"/>
      <c r="F24" s="48"/>
      <c r="G24" s="20">
        <v>66150</v>
      </c>
      <c r="H24" s="48"/>
      <c r="I24" s="15"/>
      <c r="J24" s="68"/>
      <c r="K24" s="51">
        <v>17806</v>
      </c>
      <c r="L24" s="52">
        <f t="shared" ca="1" si="0"/>
        <v>66</v>
      </c>
      <c r="M24" s="211">
        <v>17806</v>
      </c>
    </row>
    <row r="25" spans="1:13" s="229" customFormat="1" ht="12">
      <c r="A25" s="16">
        <v>105249</v>
      </c>
      <c r="B25" s="17">
        <v>18</v>
      </c>
      <c r="C25" s="21">
        <v>37347</v>
      </c>
      <c r="D25" s="19"/>
      <c r="E25" s="19"/>
      <c r="F25" s="48"/>
      <c r="G25" s="20">
        <v>66150</v>
      </c>
      <c r="H25" s="48"/>
      <c r="I25" s="15"/>
      <c r="J25" s="68"/>
      <c r="K25" s="51">
        <v>23152</v>
      </c>
      <c r="L25" s="52">
        <f t="shared" ca="1" si="0"/>
        <v>51</v>
      </c>
      <c r="M25" s="211">
        <v>23152</v>
      </c>
    </row>
    <row r="26" spans="1:13" s="229" customFormat="1" ht="12">
      <c r="A26" s="156" t="s">
        <v>81</v>
      </c>
      <c r="B26" s="17">
        <v>19</v>
      </c>
      <c r="C26" s="21">
        <v>38012</v>
      </c>
      <c r="D26" s="19"/>
      <c r="E26" s="19"/>
      <c r="F26" s="48"/>
      <c r="G26" s="20">
        <v>66150</v>
      </c>
      <c r="H26" s="48"/>
      <c r="I26" s="15"/>
      <c r="J26" s="68"/>
      <c r="K26" s="51">
        <v>20355</v>
      </c>
      <c r="L26" s="52">
        <f t="shared" ca="1" si="0"/>
        <v>59</v>
      </c>
      <c r="M26" s="211">
        <v>20355</v>
      </c>
    </row>
    <row r="27" spans="1:13" s="229" customFormat="1" ht="12.75" customHeight="1">
      <c r="A27" s="156" t="s">
        <v>85</v>
      </c>
      <c r="B27" s="17">
        <v>20</v>
      </c>
      <c r="C27" s="21">
        <v>38012</v>
      </c>
      <c r="D27" s="19"/>
      <c r="E27" s="19"/>
      <c r="F27" s="48"/>
      <c r="G27" s="20">
        <v>66150</v>
      </c>
      <c r="H27" s="48"/>
      <c r="I27" s="15"/>
      <c r="J27" s="68"/>
      <c r="K27" s="51">
        <v>23192</v>
      </c>
      <c r="L27" s="52">
        <f t="shared" ca="1" si="0"/>
        <v>51</v>
      </c>
      <c r="M27" s="211">
        <v>23192</v>
      </c>
    </row>
    <row r="28" spans="1:13" s="229" customFormat="1" ht="12">
      <c r="A28" s="16">
        <v>105260</v>
      </c>
      <c r="B28" s="17">
        <v>21</v>
      </c>
      <c r="C28" s="21">
        <v>38791</v>
      </c>
      <c r="D28" s="19"/>
      <c r="E28" s="19"/>
      <c r="F28" s="48"/>
      <c r="G28" s="20">
        <v>34290</v>
      </c>
      <c r="H28" s="48"/>
      <c r="I28" s="31"/>
      <c r="J28" s="69"/>
      <c r="K28" s="51">
        <v>16827</v>
      </c>
      <c r="L28" s="52">
        <f t="shared" ca="1" si="0"/>
        <v>68</v>
      </c>
      <c r="M28" s="211">
        <v>16827</v>
      </c>
    </row>
    <row r="29" spans="1:13" s="229" customFormat="1" ht="12">
      <c r="A29" s="16">
        <v>105261</v>
      </c>
      <c r="B29" s="17">
        <v>22</v>
      </c>
      <c r="C29" s="21">
        <v>38791</v>
      </c>
      <c r="D29" s="19"/>
      <c r="E29" s="19"/>
      <c r="F29" s="48"/>
      <c r="G29" s="20">
        <v>34290</v>
      </c>
      <c r="H29" s="48"/>
      <c r="I29" s="32"/>
      <c r="J29" s="70"/>
      <c r="K29" s="51">
        <v>18724</v>
      </c>
      <c r="L29" s="52">
        <f t="shared" ca="1" si="0"/>
        <v>63</v>
      </c>
      <c r="M29" s="211">
        <v>18724</v>
      </c>
    </row>
    <row r="30" spans="1:13" s="229" customFormat="1" ht="12.75" customHeight="1">
      <c r="A30" s="16">
        <v>105264</v>
      </c>
      <c r="B30" s="17">
        <v>23</v>
      </c>
      <c r="C30" s="21">
        <v>39181</v>
      </c>
      <c r="D30" s="19"/>
      <c r="E30" s="19"/>
      <c r="F30" s="74"/>
      <c r="G30" s="20">
        <v>37510</v>
      </c>
      <c r="H30" s="74"/>
      <c r="I30" s="31"/>
      <c r="J30" s="71"/>
      <c r="K30" s="51">
        <v>17045</v>
      </c>
      <c r="L30" s="52">
        <f t="shared" ca="1" si="0"/>
        <v>68</v>
      </c>
      <c r="M30" s="211">
        <v>17045</v>
      </c>
    </row>
    <row r="31" spans="1:13" s="229" customFormat="1" ht="12">
      <c r="A31" s="16">
        <v>105265</v>
      </c>
      <c r="B31" s="17">
        <v>24</v>
      </c>
      <c r="C31" s="21"/>
      <c r="D31" s="19"/>
      <c r="E31" s="19"/>
      <c r="F31" s="74"/>
      <c r="G31" s="20">
        <v>37510</v>
      </c>
      <c r="H31" s="74"/>
      <c r="I31" s="32"/>
      <c r="J31" s="71"/>
      <c r="K31" s="51">
        <v>17168</v>
      </c>
      <c r="L31" s="52">
        <f t="shared" ca="1" si="0"/>
        <v>68</v>
      </c>
      <c r="M31" s="211">
        <v>17168</v>
      </c>
    </row>
    <row r="32" spans="1:13" s="229" customFormat="1" ht="12" customHeight="1">
      <c r="A32" s="16">
        <v>105266</v>
      </c>
      <c r="B32" s="17">
        <v>25</v>
      </c>
      <c r="C32" s="21">
        <v>39455</v>
      </c>
      <c r="D32" s="19"/>
      <c r="E32" s="19"/>
      <c r="F32" s="19"/>
      <c r="G32" s="17">
        <v>66140</v>
      </c>
      <c r="H32" s="19"/>
      <c r="I32" s="32"/>
      <c r="J32" s="71"/>
      <c r="K32" s="51">
        <v>22568</v>
      </c>
      <c r="L32" s="52">
        <f t="shared" ca="1" si="0"/>
        <v>53</v>
      </c>
      <c r="M32" s="211">
        <v>22568</v>
      </c>
    </row>
    <row r="33" spans="1:13" s="229" customFormat="1" ht="12" customHeight="1">
      <c r="A33" s="16">
        <v>105267</v>
      </c>
      <c r="B33" s="17">
        <v>26</v>
      </c>
      <c r="C33" s="21">
        <v>39462</v>
      </c>
      <c r="D33" s="19"/>
      <c r="E33" s="19"/>
      <c r="F33" s="80"/>
      <c r="G33" s="33">
        <v>34000</v>
      </c>
      <c r="H33" s="78"/>
      <c r="I33" s="15"/>
      <c r="J33" s="68"/>
      <c r="K33" s="51">
        <v>22037</v>
      </c>
      <c r="L33" s="52">
        <f t="shared" ca="1" si="0"/>
        <v>54</v>
      </c>
      <c r="M33" s="211">
        <v>22037</v>
      </c>
    </row>
    <row r="34" spans="1:13" s="229" customFormat="1" ht="12.75" customHeight="1">
      <c r="A34" s="16">
        <v>105268</v>
      </c>
      <c r="B34" s="17">
        <v>27</v>
      </c>
      <c r="C34" s="21">
        <v>39472</v>
      </c>
      <c r="D34" s="19"/>
      <c r="E34" s="19"/>
      <c r="F34" s="74"/>
      <c r="G34" s="20">
        <v>30130</v>
      </c>
      <c r="H34" s="48"/>
      <c r="I34" s="15"/>
      <c r="J34" s="68"/>
      <c r="K34" s="51">
        <v>19007</v>
      </c>
      <c r="L34" s="52">
        <f t="shared" ca="1" si="0"/>
        <v>62</v>
      </c>
      <c r="M34" s="211">
        <v>19007</v>
      </c>
    </row>
    <row r="35" spans="1:13" s="229" customFormat="1" ht="12.75" customHeight="1">
      <c r="A35" s="16">
        <v>105269</v>
      </c>
      <c r="B35" s="17">
        <v>28</v>
      </c>
      <c r="C35" s="21">
        <v>39472</v>
      </c>
      <c r="D35" s="19"/>
      <c r="E35" s="19"/>
      <c r="F35" s="74"/>
      <c r="G35" s="20">
        <v>30130</v>
      </c>
      <c r="H35" s="48"/>
      <c r="I35" s="15"/>
      <c r="J35" s="68"/>
      <c r="K35" s="51">
        <v>21272</v>
      </c>
      <c r="L35" s="52">
        <f t="shared" ca="1" si="0"/>
        <v>56</v>
      </c>
      <c r="M35" s="211">
        <v>21272</v>
      </c>
    </row>
    <row r="36" spans="1:13" s="229" customFormat="1" ht="12">
      <c r="A36" s="16">
        <v>105272</v>
      </c>
      <c r="B36" s="17">
        <v>29</v>
      </c>
      <c r="C36" s="21">
        <v>39908</v>
      </c>
      <c r="D36" s="19"/>
      <c r="E36" s="19"/>
      <c r="F36" s="48"/>
      <c r="G36" s="20">
        <v>34160</v>
      </c>
      <c r="H36" s="48"/>
      <c r="I36" s="31"/>
      <c r="J36" s="79"/>
      <c r="K36" s="51">
        <v>17891</v>
      </c>
      <c r="L36" s="52">
        <f t="shared" ca="1" si="0"/>
        <v>66</v>
      </c>
      <c r="M36" s="211">
        <v>17891</v>
      </c>
    </row>
    <row r="37" spans="1:13" s="229" customFormat="1" ht="12">
      <c r="A37" s="16">
        <v>105273</v>
      </c>
      <c r="B37" s="17">
        <v>30</v>
      </c>
      <c r="C37" s="21">
        <v>39908</v>
      </c>
      <c r="D37" s="19"/>
      <c r="E37" s="19"/>
      <c r="F37" s="48"/>
      <c r="G37" s="20">
        <v>34160</v>
      </c>
      <c r="H37" s="48"/>
      <c r="I37" s="32"/>
      <c r="J37" s="68"/>
      <c r="K37" s="51">
        <v>17686</v>
      </c>
      <c r="L37" s="52">
        <f t="shared" ca="1" si="0"/>
        <v>66</v>
      </c>
      <c r="M37" s="211">
        <v>17686</v>
      </c>
    </row>
    <row r="38" spans="1:13" s="229" customFormat="1" ht="12.75" customHeight="1">
      <c r="A38" s="16">
        <v>105274</v>
      </c>
      <c r="B38" s="17">
        <v>31</v>
      </c>
      <c r="C38" s="21">
        <v>39930</v>
      </c>
      <c r="D38" s="19"/>
      <c r="E38" s="19"/>
      <c r="F38" s="75"/>
      <c r="G38" s="20">
        <v>16430</v>
      </c>
      <c r="H38" s="48"/>
      <c r="I38" s="15"/>
      <c r="J38" s="79"/>
      <c r="K38" s="55">
        <v>17846</v>
      </c>
      <c r="L38" s="52">
        <f t="shared" ca="1" si="0"/>
        <v>66</v>
      </c>
      <c r="M38" s="234">
        <v>17846</v>
      </c>
    </row>
    <row r="39" spans="1:13" s="229" customFormat="1" ht="12.75" customHeight="1">
      <c r="A39" s="16">
        <v>105275</v>
      </c>
      <c r="B39" s="17">
        <v>32</v>
      </c>
      <c r="C39" s="21">
        <v>39930</v>
      </c>
      <c r="D39" s="19"/>
      <c r="E39" s="19"/>
      <c r="F39" s="75"/>
      <c r="G39" s="20">
        <v>16430</v>
      </c>
      <c r="H39" s="48"/>
      <c r="I39" s="15"/>
      <c r="J39" s="68"/>
      <c r="K39" s="56">
        <v>19361</v>
      </c>
      <c r="L39" s="52">
        <f t="shared" ca="1" si="0"/>
        <v>62</v>
      </c>
      <c r="M39" s="235">
        <v>19361</v>
      </c>
    </row>
    <row r="40" spans="1:13" s="229" customFormat="1" ht="12.75" customHeight="1">
      <c r="A40" s="16">
        <v>105277</v>
      </c>
      <c r="B40" s="17">
        <v>33</v>
      </c>
      <c r="C40" s="21">
        <v>40249</v>
      </c>
      <c r="D40" s="19"/>
      <c r="E40" s="19"/>
      <c r="F40" s="76"/>
      <c r="G40" s="17">
        <v>66230</v>
      </c>
      <c r="H40" s="19"/>
      <c r="I40" s="15"/>
      <c r="J40" s="68"/>
      <c r="K40" s="51">
        <v>16373</v>
      </c>
      <c r="L40" s="52">
        <f t="shared" ca="1" si="0"/>
        <v>70</v>
      </c>
      <c r="M40" s="211">
        <v>16373</v>
      </c>
    </row>
    <row r="41" spans="1:13" s="229" customFormat="1" ht="12">
      <c r="A41" s="16">
        <v>105278</v>
      </c>
      <c r="B41" s="17">
        <v>34</v>
      </c>
      <c r="C41" s="21"/>
      <c r="D41" s="19"/>
      <c r="E41" s="19"/>
      <c r="F41" s="75"/>
      <c r="G41" s="20">
        <v>83500</v>
      </c>
      <c r="H41" s="48"/>
      <c r="I41" s="15"/>
      <c r="J41" s="68"/>
      <c r="K41" s="51">
        <v>13772</v>
      </c>
      <c r="L41" s="52">
        <f t="shared" ca="1" si="0"/>
        <v>77</v>
      </c>
      <c r="M41" s="211">
        <v>13772</v>
      </c>
    </row>
    <row r="42" spans="1:13" s="229" customFormat="1" ht="12.75" customHeight="1">
      <c r="A42" s="16">
        <v>105279</v>
      </c>
      <c r="B42" s="17">
        <v>35</v>
      </c>
      <c r="C42" s="21"/>
      <c r="D42" s="19"/>
      <c r="E42" s="19"/>
      <c r="F42" s="75"/>
      <c r="G42" s="20">
        <v>83500</v>
      </c>
      <c r="H42" s="48"/>
      <c r="I42" s="15"/>
      <c r="J42" s="68"/>
      <c r="K42" s="51">
        <v>18593</v>
      </c>
      <c r="L42" s="52">
        <f t="shared" ca="1" si="0"/>
        <v>64</v>
      </c>
      <c r="M42" s="211">
        <v>18593</v>
      </c>
    </row>
    <row r="43" spans="1:13" s="229" customFormat="1" ht="12.75" customHeight="1">
      <c r="A43" s="16">
        <v>105280</v>
      </c>
      <c r="B43" s="17">
        <v>36</v>
      </c>
      <c r="C43" s="21"/>
      <c r="D43" s="19"/>
      <c r="E43" s="19"/>
      <c r="F43" s="75"/>
      <c r="G43" s="20">
        <v>93320</v>
      </c>
      <c r="H43" s="48"/>
      <c r="I43" s="15"/>
      <c r="J43" s="71"/>
      <c r="K43" s="51">
        <v>17884</v>
      </c>
      <c r="L43" s="52">
        <f t="shared" ref="L43:L53" ca="1" si="1">INT((TODAY()-K43)/365)</f>
        <v>66</v>
      </c>
      <c r="M43" s="211">
        <v>17884</v>
      </c>
    </row>
    <row r="44" spans="1:13" s="229" customFormat="1" ht="12" customHeight="1">
      <c r="A44" s="16">
        <v>105281</v>
      </c>
      <c r="B44" s="17">
        <v>37</v>
      </c>
      <c r="C44" s="21"/>
      <c r="D44" s="19"/>
      <c r="E44" s="19"/>
      <c r="F44" s="75"/>
      <c r="G44" s="20">
        <v>93320</v>
      </c>
      <c r="H44" s="48"/>
      <c r="I44" s="15"/>
      <c r="J44" s="71"/>
      <c r="K44" s="51">
        <v>19743</v>
      </c>
      <c r="L44" s="52">
        <f t="shared" ca="1" si="1"/>
        <v>60</v>
      </c>
      <c r="M44" s="211">
        <v>19743</v>
      </c>
    </row>
    <row r="45" spans="1:13" s="229" customFormat="1" ht="12">
      <c r="A45" s="573">
        <v>105282</v>
      </c>
      <c r="B45" s="574">
        <v>38</v>
      </c>
      <c r="C45" s="575">
        <v>41640</v>
      </c>
      <c r="D45" s="576"/>
      <c r="E45" s="576"/>
      <c r="F45" s="576"/>
      <c r="G45" s="574">
        <v>66140</v>
      </c>
      <c r="H45" s="576"/>
      <c r="I45" s="577"/>
      <c r="J45" s="578"/>
      <c r="K45" s="579">
        <v>15702</v>
      </c>
      <c r="L45" s="580">
        <f t="shared" ca="1" si="1"/>
        <v>72</v>
      </c>
      <c r="M45" s="581">
        <v>15702</v>
      </c>
    </row>
    <row r="46" spans="1:13" s="229" customFormat="1" ht="12">
      <c r="A46" s="573">
        <v>105283</v>
      </c>
      <c r="B46" s="574">
        <v>39</v>
      </c>
      <c r="C46" s="575">
        <v>41640</v>
      </c>
      <c r="D46" s="576"/>
      <c r="E46" s="576"/>
      <c r="F46" s="582"/>
      <c r="G46" s="574">
        <v>31520</v>
      </c>
      <c r="H46" s="576"/>
      <c r="I46" s="577"/>
      <c r="J46" s="583"/>
      <c r="K46" s="579">
        <v>19477</v>
      </c>
      <c r="L46" s="580">
        <f t="shared" ca="1" si="1"/>
        <v>61</v>
      </c>
      <c r="M46" s="581">
        <v>19477</v>
      </c>
    </row>
    <row r="47" spans="1:13" s="229" customFormat="1" ht="12">
      <c r="A47" s="573">
        <v>105284</v>
      </c>
      <c r="B47" s="574">
        <v>40</v>
      </c>
      <c r="C47" s="575">
        <v>41640</v>
      </c>
      <c r="D47" s="576"/>
      <c r="E47" s="576"/>
      <c r="F47" s="582"/>
      <c r="G47" s="574">
        <v>31521</v>
      </c>
      <c r="H47" s="576"/>
      <c r="I47" s="577"/>
      <c r="J47" s="583"/>
      <c r="K47" s="584">
        <v>19209</v>
      </c>
      <c r="L47" s="580">
        <f t="shared" ca="1" si="1"/>
        <v>62</v>
      </c>
      <c r="M47" s="585">
        <v>19209</v>
      </c>
    </row>
    <row r="48" spans="1:13" s="229" customFormat="1" ht="12" customHeight="1">
      <c r="A48" s="586">
        <v>105285</v>
      </c>
      <c r="B48" s="587">
        <v>41</v>
      </c>
      <c r="C48" s="588">
        <v>41275</v>
      </c>
      <c r="D48" s="589"/>
      <c r="E48" s="589"/>
      <c r="F48" s="582"/>
      <c r="G48" s="587">
        <v>66150</v>
      </c>
      <c r="H48" s="589"/>
      <c r="I48" s="577"/>
      <c r="J48" s="578"/>
      <c r="K48" s="590">
        <v>20028</v>
      </c>
      <c r="L48" s="591">
        <f t="shared" ca="1" si="1"/>
        <v>60</v>
      </c>
      <c r="M48" s="592">
        <v>20028</v>
      </c>
    </row>
    <row r="49" spans="1:13" s="229" customFormat="1" ht="12" customHeight="1">
      <c r="A49" s="573">
        <v>105286</v>
      </c>
      <c r="B49" s="574">
        <v>42</v>
      </c>
      <c r="C49" s="588">
        <v>41640</v>
      </c>
      <c r="D49" s="576"/>
      <c r="E49" s="576"/>
      <c r="F49" s="589"/>
      <c r="G49" s="587">
        <v>50800</v>
      </c>
      <c r="H49" s="589"/>
      <c r="I49" s="577"/>
      <c r="J49" s="583"/>
      <c r="K49" s="579">
        <v>17867</v>
      </c>
      <c r="L49" s="580">
        <f t="shared" ca="1" si="1"/>
        <v>66</v>
      </c>
      <c r="M49" s="581">
        <f t="shared" ref="M49:M55" si="2">K49</f>
        <v>17867</v>
      </c>
    </row>
    <row r="50" spans="1:13" s="229" customFormat="1" ht="12">
      <c r="A50" s="586">
        <v>105287</v>
      </c>
      <c r="B50" s="574">
        <v>43</v>
      </c>
      <c r="C50" s="588">
        <v>41640</v>
      </c>
      <c r="D50" s="589"/>
      <c r="E50" s="589"/>
      <c r="F50" s="589"/>
      <c r="G50" s="587">
        <v>50800</v>
      </c>
      <c r="H50" s="589"/>
      <c r="I50" s="577"/>
      <c r="J50" s="583"/>
      <c r="K50" s="579">
        <v>18978</v>
      </c>
      <c r="L50" s="580">
        <f t="shared" ca="1" si="1"/>
        <v>63</v>
      </c>
      <c r="M50" s="581">
        <f t="shared" si="2"/>
        <v>18978</v>
      </c>
    </row>
    <row r="51" spans="1:13" s="229" customFormat="1" ht="12">
      <c r="A51" s="586">
        <v>105288</v>
      </c>
      <c r="B51" s="574">
        <v>44</v>
      </c>
      <c r="C51" s="588">
        <v>41275</v>
      </c>
      <c r="D51" s="589"/>
      <c r="E51" s="589"/>
      <c r="F51" s="582"/>
      <c r="G51" s="587">
        <v>33470</v>
      </c>
      <c r="H51" s="589"/>
      <c r="I51" s="577"/>
      <c r="J51" s="583"/>
      <c r="K51" s="590">
        <v>19236</v>
      </c>
      <c r="L51" s="580">
        <f t="shared" ca="1" si="1"/>
        <v>62</v>
      </c>
      <c r="M51" s="581">
        <f t="shared" si="2"/>
        <v>19236</v>
      </c>
    </row>
    <row r="52" spans="1:13" s="229" customFormat="1" ht="12">
      <c r="A52" s="586">
        <v>105289</v>
      </c>
      <c r="B52" s="587">
        <v>45</v>
      </c>
      <c r="C52" s="588">
        <v>41640</v>
      </c>
      <c r="D52" s="589"/>
      <c r="E52" s="589"/>
      <c r="F52" s="582"/>
      <c r="G52" s="587">
        <v>94110</v>
      </c>
      <c r="H52" s="589"/>
      <c r="I52" s="577"/>
      <c r="J52" s="583"/>
      <c r="K52" s="579">
        <v>16987</v>
      </c>
      <c r="L52" s="580">
        <f t="shared" ca="1" si="1"/>
        <v>68</v>
      </c>
      <c r="M52" s="581">
        <f t="shared" si="2"/>
        <v>16987</v>
      </c>
    </row>
    <row r="53" spans="1:13" s="229" customFormat="1" ht="12">
      <c r="A53" s="586">
        <v>105290</v>
      </c>
      <c r="B53" s="574">
        <v>46</v>
      </c>
      <c r="C53" s="588">
        <v>41640</v>
      </c>
      <c r="D53" s="589"/>
      <c r="E53" s="589"/>
      <c r="F53" s="582"/>
      <c r="G53" s="587">
        <v>94110</v>
      </c>
      <c r="H53" s="589"/>
      <c r="I53" s="577"/>
      <c r="J53" s="583"/>
      <c r="K53" s="579">
        <v>14853</v>
      </c>
      <c r="L53" s="580">
        <f t="shared" ca="1" si="1"/>
        <v>74</v>
      </c>
      <c r="M53" s="581">
        <f t="shared" si="2"/>
        <v>14853</v>
      </c>
    </row>
    <row r="54" spans="1:13" s="229" customFormat="1" ht="12">
      <c r="A54" s="586">
        <v>105291</v>
      </c>
      <c r="B54" s="574">
        <v>47</v>
      </c>
      <c r="C54" s="588">
        <v>41640</v>
      </c>
      <c r="D54" s="589"/>
      <c r="E54" s="589"/>
      <c r="F54" s="582"/>
      <c r="G54" s="587">
        <v>42470</v>
      </c>
      <c r="H54" s="589"/>
      <c r="I54" s="593"/>
      <c r="J54" s="583"/>
      <c r="K54" s="590">
        <v>29230</v>
      </c>
      <c r="L54" s="580">
        <f ca="1">INT((TODAY()-K54)/365)</f>
        <v>34</v>
      </c>
      <c r="M54" s="592">
        <f t="shared" si="2"/>
        <v>29230</v>
      </c>
    </row>
    <row r="55" spans="1:13" s="229" customFormat="1" ht="12">
      <c r="A55" s="586">
        <v>105292</v>
      </c>
      <c r="B55" s="587">
        <v>48</v>
      </c>
      <c r="C55" s="588">
        <v>41640</v>
      </c>
      <c r="D55" s="589"/>
      <c r="E55" s="589"/>
      <c r="F55" s="582"/>
      <c r="G55" s="587">
        <v>66250</v>
      </c>
      <c r="H55" s="589"/>
      <c r="I55" s="593"/>
      <c r="J55" s="583"/>
      <c r="K55" s="590">
        <v>11634</v>
      </c>
      <c r="L55" s="591">
        <f ca="1">INT((TODAY()-K55)/365)</f>
        <v>83</v>
      </c>
      <c r="M55" s="592">
        <f t="shared" si="2"/>
        <v>11634</v>
      </c>
    </row>
    <row r="56" spans="1:13" s="229" customFormat="1" ht="12">
      <c r="A56" s="148">
        <v>105293</v>
      </c>
      <c r="B56" s="218">
        <v>49</v>
      </c>
      <c r="C56" s="149"/>
      <c r="D56" s="48"/>
      <c r="E56" s="48"/>
      <c r="F56" s="75"/>
      <c r="G56" s="20"/>
      <c r="H56" s="48"/>
      <c r="I56" s="15"/>
      <c r="J56" s="48"/>
      <c r="K56" s="150"/>
      <c r="L56" s="143"/>
      <c r="M56" s="425"/>
    </row>
    <row r="57" spans="1:13" s="229" customFormat="1" ht="12">
      <c r="A57" s="148">
        <v>105294</v>
      </c>
      <c r="B57" s="218">
        <v>50</v>
      </c>
      <c r="C57" s="149"/>
      <c r="D57" s="48"/>
      <c r="E57" s="48"/>
      <c r="F57" s="75"/>
      <c r="G57" s="20"/>
      <c r="H57" s="48"/>
      <c r="I57" s="31"/>
      <c r="J57" s="48"/>
      <c r="K57" s="150"/>
      <c r="L57" s="143"/>
      <c r="M57" s="425"/>
    </row>
    <row r="58" spans="1:13" s="229" customFormat="1" ht="12">
      <c r="A58" s="148">
        <v>105295</v>
      </c>
      <c r="B58" s="219">
        <v>51</v>
      </c>
      <c r="C58" s="149"/>
      <c r="D58" s="48"/>
      <c r="E58" s="48"/>
      <c r="F58" s="75"/>
      <c r="G58" s="20"/>
      <c r="H58" s="48"/>
      <c r="I58" s="31"/>
      <c r="J58" s="48"/>
      <c r="K58" s="150"/>
      <c r="L58" s="143"/>
      <c r="M58" s="425"/>
    </row>
    <row r="59" spans="1:13" s="229" customFormat="1" ht="12">
      <c r="A59" s="148">
        <v>105296</v>
      </c>
      <c r="B59" s="218">
        <v>52</v>
      </c>
      <c r="C59" s="149"/>
      <c r="D59" s="48"/>
      <c r="E59" s="48"/>
      <c r="F59" s="75"/>
      <c r="G59" s="20"/>
      <c r="H59" s="48"/>
      <c r="I59" s="31"/>
      <c r="J59" s="48"/>
      <c r="K59" s="150"/>
      <c r="L59" s="143"/>
      <c r="M59" s="425"/>
    </row>
    <row r="60" spans="1:13" s="229" customFormat="1" ht="12">
      <c r="A60" s="148">
        <v>105297</v>
      </c>
      <c r="B60" s="218">
        <v>53</v>
      </c>
      <c r="C60" s="149"/>
      <c r="D60" s="48"/>
      <c r="E60" s="48"/>
      <c r="F60" s="75"/>
      <c r="G60" s="20"/>
      <c r="H60" s="48"/>
      <c r="I60" s="31"/>
      <c r="J60" s="48"/>
      <c r="K60" s="150"/>
      <c r="L60" s="143"/>
      <c r="M60" s="425"/>
    </row>
    <row r="61" spans="1:13" s="229" customFormat="1" ht="12">
      <c r="A61" s="148">
        <v>105298</v>
      </c>
      <c r="B61" s="218">
        <v>54</v>
      </c>
      <c r="C61" s="149"/>
      <c r="D61" s="48"/>
      <c r="E61" s="48"/>
      <c r="F61" s="75"/>
      <c r="G61" s="20"/>
      <c r="H61" s="48"/>
      <c r="I61" s="31"/>
      <c r="J61" s="48"/>
      <c r="K61" s="150"/>
      <c r="L61" s="143"/>
      <c r="M61" s="425"/>
    </row>
    <row r="62" spans="1:13" s="229" customFormat="1" thickBot="1">
      <c r="A62" s="9">
        <v>105299</v>
      </c>
      <c r="B62" s="375">
        <v>55</v>
      </c>
      <c r="C62" s="23"/>
      <c r="D62" s="25"/>
      <c r="E62" s="25"/>
      <c r="F62" s="77"/>
      <c r="G62" s="11"/>
      <c r="H62" s="25"/>
      <c r="I62" s="12"/>
      <c r="J62" s="25"/>
      <c r="K62" s="53"/>
      <c r="L62" s="54"/>
      <c r="M62" s="212"/>
    </row>
    <row r="63" spans="1:13" s="229" customFormat="1" ht="12">
      <c r="A63" s="8"/>
      <c r="B63" s="8"/>
      <c r="C63" s="8"/>
      <c r="D63" s="8">
        <f>COUNTA(D8:D62)</f>
        <v>0</v>
      </c>
      <c r="E63" s="8"/>
      <c r="F63" s="8"/>
      <c r="G63" s="8"/>
      <c r="H63" s="8"/>
      <c r="I63" s="26"/>
      <c r="J63" s="27"/>
      <c r="K63" s="28"/>
      <c r="L63" s="8"/>
      <c r="M63" s="237"/>
    </row>
    <row r="64" spans="1:13" s="230" customFormat="1" ht="12">
      <c r="A64" s="376"/>
      <c r="B64" s="376"/>
      <c r="C64" s="376" t="s">
        <v>240</v>
      </c>
      <c r="D64" s="377"/>
      <c r="E64" s="377"/>
      <c r="F64" s="378"/>
      <c r="G64" s="379" t="s">
        <v>43</v>
      </c>
      <c r="H64" s="378"/>
      <c r="I64" s="380"/>
      <c r="J64" s="381"/>
      <c r="K64" s="382"/>
      <c r="L64" s="383"/>
      <c r="M64" s="384"/>
    </row>
    <row r="65" spans="1:13" s="230" customFormat="1" ht="12">
      <c r="A65" s="221"/>
      <c r="B65" s="221"/>
      <c r="C65" s="221" t="s">
        <v>241</v>
      </c>
      <c r="D65" s="222"/>
      <c r="E65" s="222"/>
      <c r="F65" s="220"/>
      <c r="G65" s="223">
        <v>17138</v>
      </c>
      <c r="H65" s="220"/>
      <c r="I65" s="224"/>
      <c r="J65" s="225"/>
      <c r="K65" s="226"/>
      <c r="L65" s="227"/>
      <c r="M65" s="385"/>
    </row>
    <row r="66" spans="1:13" s="229" customFormat="1" ht="12">
      <c r="A66" s="386">
        <v>105270</v>
      </c>
      <c r="B66" s="386"/>
      <c r="C66" s="387" t="s">
        <v>242</v>
      </c>
      <c r="D66" s="388"/>
      <c r="E66" s="388"/>
      <c r="F66" s="388"/>
      <c r="G66" s="386">
        <v>34480</v>
      </c>
      <c r="H66" s="388"/>
      <c r="I66" s="389"/>
      <c r="J66" s="390"/>
      <c r="K66" s="391">
        <v>19286</v>
      </c>
      <c r="L66" s="392">
        <f ca="1">INT((TODAY()-K66)/365)</f>
        <v>62</v>
      </c>
      <c r="M66" s="393">
        <v>41566</v>
      </c>
    </row>
    <row r="67" spans="1:13" s="229" customFormat="1" ht="12">
      <c r="A67" s="8"/>
      <c r="B67" s="8"/>
      <c r="C67" s="8"/>
      <c r="D67" s="8"/>
      <c r="E67" s="8"/>
      <c r="F67" s="8"/>
      <c r="G67" s="8"/>
      <c r="H67" s="8"/>
      <c r="I67" s="26"/>
      <c r="J67" s="27"/>
      <c r="K67" s="28"/>
      <c r="L67" s="8"/>
      <c r="M67" s="237"/>
    </row>
    <row r="68" spans="1:13" s="8" customFormat="1" ht="12">
      <c r="A68" s="365"/>
      <c r="B68" s="361"/>
      <c r="C68" s="362"/>
      <c r="D68" s="363"/>
      <c r="E68" s="363"/>
      <c r="F68" s="364"/>
      <c r="G68" s="365">
        <v>66150</v>
      </c>
      <c r="H68" s="363"/>
      <c r="I68" s="366"/>
      <c r="J68" s="367"/>
      <c r="K68" s="368">
        <v>35921</v>
      </c>
      <c r="L68" s="371">
        <f ca="1">INT((TODAY()-K68)/365)</f>
        <v>16</v>
      </c>
      <c r="M68" s="373">
        <f>K68</f>
        <v>35921</v>
      </c>
    </row>
    <row r="69" spans="1:13" s="8" customFormat="1" ht="12">
      <c r="A69" s="402"/>
      <c r="B69" s="402"/>
      <c r="C69" s="403"/>
      <c r="D69" s="404"/>
      <c r="E69" s="404"/>
      <c r="F69" s="404"/>
      <c r="G69" s="402">
        <v>66150</v>
      </c>
      <c r="H69" s="404"/>
      <c r="I69" s="405"/>
      <c r="J69" s="406"/>
      <c r="K69" s="51">
        <v>36679</v>
      </c>
      <c r="L69" s="52">
        <f ca="1">INT((TODAY()-K69)/365)</f>
        <v>14</v>
      </c>
      <c r="M69" s="211">
        <f>K69</f>
        <v>36679</v>
      </c>
    </row>
    <row r="70" spans="1:13" s="8" customFormat="1" ht="12">
      <c r="A70" s="249"/>
      <c r="B70" s="249"/>
      <c r="C70" s="399"/>
      <c r="D70" s="400"/>
      <c r="E70" s="400"/>
      <c r="F70" s="407"/>
      <c r="G70" s="372">
        <v>75020</v>
      </c>
      <c r="H70" s="408"/>
      <c r="I70" s="409"/>
      <c r="J70" s="410"/>
      <c r="K70" s="401">
        <v>37018</v>
      </c>
      <c r="L70" s="372">
        <f ca="1">INT((TODAY()-K70)/365)</f>
        <v>13</v>
      </c>
      <c r="M70" s="374">
        <f>K70</f>
        <v>37018</v>
      </c>
    </row>
    <row r="71" spans="1:13" s="229" customFormat="1" ht="12">
      <c r="A71" s="8"/>
      <c r="B71" s="8"/>
      <c r="C71" s="8"/>
      <c r="D71" s="8"/>
      <c r="E71" s="8"/>
      <c r="F71" s="8"/>
      <c r="G71" s="8"/>
      <c r="H71" s="8"/>
      <c r="I71" s="26"/>
      <c r="J71" s="27"/>
      <c r="K71" s="28"/>
      <c r="L71" s="8"/>
      <c r="M71" s="237"/>
    </row>
    <row r="72" spans="1:13" s="229" customFormat="1" ht="12">
      <c r="A72" s="8"/>
      <c r="B72" s="8"/>
      <c r="C72" s="8"/>
      <c r="D72" s="8"/>
      <c r="E72" s="8"/>
      <c r="F72" s="8"/>
      <c r="G72" s="8"/>
      <c r="H72" s="8"/>
      <c r="I72" s="26"/>
      <c r="J72" s="27"/>
      <c r="K72" s="28"/>
      <c r="L72" s="8"/>
      <c r="M72" s="237"/>
    </row>
    <row r="73" spans="1:13" s="229" customFormat="1" ht="12">
      <c r="A73" s="8"/>
      <c r="B73" s="8"/>
      <c r="C73" s="8"/>
      <c r="D73" s="8"/>
      <c r="E73" s="8"/>
      <c r="F73" s="8"/>
      <c r="G73" s="8"/>
      <c r="H73" s="8"/>
      <c r="I73" s="26"/>
      <c r="J73" s="27"/>
      <c r="K73" s="28"/>
      <c r="L73" s="8"/>
      <c r="M73" s="237"/>
    </row>
    <row r="74" spans="1:13" s="229" customFormat="1" ht="12">
      <c r="A74" s="8"/>
      <c r="B74" s="8"/>
      <c r="C74" s="8"/>
      <c r="D74" s="8"/>
      <c r="E74" s="8"/>
      <c r="F74" s="8"/>
      <c r="G74" s="8"/>
      <c r="H74" s="8"/>
      <c r="I74" s="26"/>
      <c r="J74" s="27"/>
      <c r="K74" s="28"/>
      <c r="L74" s="8"/>
      <c r="M74" s="237"/>
    </row>
    <row r="75" spans="1:13" s="229" customFormat="1" ht="12">
      <c r="A75" s="8"/>
      <c r="B75" s="8"/>
      <c r="C75" s="8"/>
      <c r="D75" s="8"/>
      <c r="E75" s="8"/>
      <c r="F75" s="8"/>
      <c r="G75" s="8"/>
      <c r="H75" s="8"/>
      <c r="I75" s="26"/>
      <c r="J75" s="27"/>
      <c r="K75" s="28"/>
      <c r="L75" s="8"/>
      <c r="M75" s="237"/>
    </row>
    <row r="76" spans="1:13" s="229" customFormat="1" ht="12">
      <c r="A76" s="8"/>
      <c r="B76" s="8"/>
      <c r="C76" s="8"/>
      <c r="D76" s="8"/>
      <c r="E76" s="8"/>
      <c r="F76" s="8"/>
      <c r="G76" s="8"/>
      <c r="H76" s="8"/>
      <c r="I76" s="26"/>
      <c r="J76" s="27"/>
      <c r="K76" s="28"/>
      <c r="L76" s="8"/>
      <c r="M76" s="237"/>
    </row>
    <row r="77" spans="1:13" s="229" customFormat="1" ht="12">
      <c r="A77" s="8"/>
      <c r="B77" s="8"/>
      <c r="C77" s="8"/>
      <c r="D77" s="8"/>
      <c r="E77" s="8"/>
      <c r="F77" s="8"/>
      <c r="G77" s="8"/>
      <c r="H77" s="8"/>
      <c r="I77" s="26"/>
      <c r="J77" s="27"/>
      <c r="K77" s="28"/>
      <c r="L77" s="8"/>
      <c r="M77" s="237"/>
    </row>
    <row r="78" spans="1:13" s="229" customFormat="1" ht="12">
      <c r="A78" s="8"/>
      <c r="B78" s="8"/>
      <c r="C78" s="8"/>
      <c r="D78" s="8"/>
      <c r="E78" s="8"/>
      <c r="F78" s="8"/>
      <c r="G78" s="8"/>
      <c r="H78" s="8"/>
      <c r="I78" s="26"/>
      <c r="J78" s="27"/>
      <c r="K78" s="28"/>
      <c r="L78" s="8"/>
      <c r="M78" s="237"/>
    </row>
    <row r="79" spans="1:13" s="229" customFormat="1" ht="12">
      <c r="A79" s="8"/>
      <c r="B79" s="8"/>
      <c r="C79" s="8"/>
      <c r="D79" s="8"/>
      <c r="E79" s="8"/>
      <c r="F79" s="8"/>
      <c r="G79" s="8"/>
      <c r="H79" s="8"/>
      <c r="I79" s="26"/>
      <c r="J79" s="27"/>
      <c r="K79" s="28"/>
      <c r="L79" s="8"/>
      <c r="M79" s="237"/>
    </row>
    <row r="80" spans="1:13" s="229" customFormat="1" ht="12">
      <c r="A80" s="8"/>
      <c r="B80" s="8"/>
      <c r="C80" s="8"/>
      <c r="D80" s="8"/>
      <c r="E80" s="8"/>
      <c r="F80" s="8"/>
      <c r="G80" s="8"/>
      <c r="H80" s="8"/>
      <c r="I80" s="26"/>
      <c r="J80" s="27"/>
      <c r="K80" s="28"/>
      <c r="L80" s="8"/>
      <c r="M80" s="237"/>
    </row>
    <row r="81" spans="1:13" s="229" customFormat="1" ht="12">
      <c r="A81" s="8"/>
      <c r="B81" s="8"/>
      <c r="C81" s="8"/>
      <c r="D81" s="8"/>
      <c r="E81" s="8"/>
      <c r="F81" s="8"/>
      <c r="G81" s="8"/>
      <c r="H81" s="8"/>
      <c r="I81" s="26"/>
      <c r="J81" s="27"/>
      <c r="K81" s="28"/>
      <c r="L81" s="8"/>
      <c r="M81" s="237"/>
    </row>
    <row r="82" spans="1:13" s="229" customFormat="1" ht="12">
      <c r="A82" s="8"/>
      <c r="B82" s="8"/>
      <c r="C82" s="8"/>
      <c r="D82" s="8"/>
      <c r="E82" s="8"/>
      <c r="F82" s="8"/>
      <c r="G82" s="8"/>
      <c r="H82" s="8"/>
      <c r="I82" s="26"/>
      <c r="J82" s="27"/>
      <c r="K82" s="28"/>
      <c r="L82" s="8"/>
      <c r="M82" s="237"/>
    </row>
  </sheetData>
  <sheetProtection selectLockedCells="1" selectUnlockedCells="1"/>
  <mergeCells count="6">
    <mergeCell ref="A1:D1"/>
    <mergeCell ref="G1:I1"/>
    <mergeCell ref="A2:D2"/>
    <mergeCell ref="A3:D3"/>
    <mergeCell ref="A4:D4"/>
    <mergeCell ref="F3:M4"/>
  </mergeCells>
  <printOptions horizontalCentered="1"/>
  <pageMargins left="0.23622047244094491" right="0.19685039370078741" top="0.3" bottom="0.28999999999999998" header="0.17" footer="0.16"/>
  <pageSetup paperSize="9" scale="65" orientation="landscape" useFirstPageNumber="1" horizontalDpi="300" verticalDpi="300" r:id="rId1"/>
  <headerFooter alignWithMargins="0">
    <oddHeader>&amp;L&amp;8&amp;D &amp;T&amp;R&amp;8Page &amp;P/&amp;N</oddHeader>
    <oddFooter>&amp;L&amp;8&amp;Z&amp;F&amp;R&amp;8&amp;A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M84"/>
  <sheetViews>
    <sheetView zoomScale="89" zoomScaleNormal="89" zoomScaleSheetLayoutView="87" workbookViewId="0">
      <selection sqref="A1:D4"/>
    </sheetView>
  </sheetViews>
  <sheetFormatPr baseColWidth="10" defaultColWidth="11.5703125" defaultRowHeight="12.75"/>
  <cols>
    <col min="1" max="1" width="8.7109375" style="2" customWidth="1"/>
    <col min="2" max="2" width="5" style="2" customWidth="1"/>
    <col min="3" max="3" width="9.28515625" style="2" customWidth="1"/>
    <col min="4" max="4" width="16.7109375" style="2" bestFit="1" customWidth="1"/>
    <col min="5" max="5" width="16.28515625" style="2" bestFit="1" customWidth="1"/>
    <col min="6" max="6" width="52.140625" style="2" bestFit="1" customWidth="1"/>
    <col min="7" max="7" width="8.85546875" style="2" customWidth="1"/>
    <col min="8" max="8" width="26.7109375" style="2" customWidth="1"/>
    <col min="9" max="9" width="13.7109375" style="6" customWidth="1"/>
    <col min="10" max="10" width="27" style="27" customWidth="1"/>
    <col min="11" max="11" width="12.140625" style="4" customWidth="1"/>
    <col min="12" max="12" width="6.5703125" style="2" customWidth="1"/>
    <col min="13" max="13" width="9.5703125" style="231" customWidth="1"/>
    <col min="14" max="16384" width="11.5703125" style="2"/>
  </cols>
  <sheetData>
    <row r="1" spans="1:13" ht="13.5" customHeight="1">
      <c r="A1" s="650"/>
      <c r="B1" s="651"/>
      <c r="C1" s="651"/>
      <c r="D1" s="652"/>
      <c r="E1" s="1"/>
      <c r="G1" s="667" t="s">
        <v>257</v>
      </c>
      <c r="H1" s="668"/>
      <c r="I1" s="669"/>
      <c r="J1" s="66"/>
    </row>
    <row r="2" spans="1:13" ht="13.5" customHeight="1">
      <c r="A2" s="653"/>
      <c r="B2" s="654"/>
      <c r="C2" s="654"/>
      <c r="D2" s="655"/>
      <c r="E2" s="1"/>
      <c r="G2" s="3"/>
      <c r="H2" s="3"/>
      <c r="I2" s="3"/>
    </row>
    <row r="3" spans="1:13" ht="13.5" customHeight="1">
      <c r="A3" s="653"/>
      <c r="B3" s="654"/>
      <c r="C3" s="654"/>
      <c r="D3" s="655"/>
      <c r="E3" s="1"/>
      <c r="F3" s="706" t="s">
        <v>267</v>
      </c>
      <c r="G3" s="707"/>
      <c r="H3" s="707"/>
      <c r="I3" s="707"/>
      <c r="J3" s="707"/>
      <c r="K3" s="707"/>
      <c r="L3" s="707"/>
      <c r="M3" s="708"/>
    </row>
    <row r="4" spans="1:13" ht="13.5" customHeight="1" thickBot="1">
      <c r="A4" s="656"/>
      <c r="B4" s="657"/>
      <c r="C4" s="657"/>
      <c r="D4" s="658"/>
      <c r="E4" s="1"/>
      <c r="F4" s="709"/>
      <c r="G4" s="710"/>
      <c r="H4" s="710"/>
      <c r="I4" s="710"/>
      <c r="J4" s="710"/>
      <c r="K4" s="710"/>
      <c r="L4" s="710"/>
      <c r="M4" s="711"/>
    </row>
    <row r="5" spans="1:13" ht="7.5" customHeight="1" thickBot="1">
      <c r="A5" s="5"/>
    </row>
    <row r="6" spans="1:13" s="8" customFormat="1" ht="24" customHeight="1">
      <c r="A6" s="681" t="s">
        <v>4</v>
      </c>
      <c r="B6" s="7" t="s">
        <v>5</v>
      </c>
      <c r="C6" s="7" t="s">
        <v>6</v>
      </c>
      <c r="D6" s="679" t="s">
        <v>7</v>
      </c>
      <c r="E6" s="679" t="s">
        <v>8</v>
      </c>
      <c r="F6" s="679" t="s">
        <v>9</v>
      </c>
      <c r="G6" s="679"/>
      <c r="H6" s="679"/>
      <c r="I6" s="659" t="s">
        <v>10</v>
      </c>
      <c r="J6" s="679" t="s">
        <v>11</v>
      </c>
      <c r="K6" s="38" t="s">
        <v>12</v>
      </c>
      <c r="L6" s="702" t="s">
        <v>16</v>
      </c>
      <c r="M6" s="712" t="s">
        <v>148</v>
      </c>
    </row>
    <row r="7" spans="1:13" s="8" customFormat="1" ht="13.5" customHeight="1" thickBot="1">
      <c r="A7" s="682"/>
      <c r="B7" s="10" t="s">
        <v>13</v>
      </c>
      <c r="C7" s="10" t="s">
        <v>14</v>
      </c>
      <c r="D7" s="683"/>
      <c r="E7" s="683"/>
      <c r="F7" s="683"/>
      <c r="G7" s="683"/>
      <c r="H7" s="683"/>
      <c r="I7" s="660"/>
      <c r="J7" s="680"/>
      <c r="K7" s="36" t="s">
        <v>15</v>
      </c>
      <c r="L7" s="703"/>
      <c r="M7" s="713"/>
    </row>
    <row r="8" spans="1:13" s="8" customFormat="1" ht="12">
      <c r="A8" s="13"/>
      <c r="B8" s="14">
        <v>1</v>
      </c>
      <c r="C8" s="14"/>
      <c r="D8" s="157"/>
      <c r="E8" s="157"/>
      <c r="F8" s="72"/>
      <c r="G8" s="35">
        <v>66170</v>
      </c>
      <c r="H8" s="72"/>
      <c r="I8" s="59"/>
      <c r="J8" s="158"/>
      <c r="K8" s="50">
        <v>14585</v>
      </c>
      <c r="L8" s="35">
        <f ca="1">INT((TODAY()-K8)/365)</f>
        <v>75</v>
      </c>
      <c r="M8" s="426">
        <f>K8</f>
        <v>14585</v>
      </c>
    </row>
    <row r="9" spans="1:13" s="8" customFormat="1" ht="12.75" customHeight="1">
      <c r="A9" s="16"/>
      <c r="B9" s="17">
        <v>2</v>
      </c>
      <c r="C9" s="17"/>
      <c r="D9" s="78"/>
      <c r="E9" s="78"/>
      <c r="F9" s="73"/>
      <c r="G9" s="34">
        <v>66170</v>
      </c>
      <c r="H9" s="73"/>
      <c r="I9" s="15"/>
      <c r="J9" s="97"/>
      <c r="K9" s="51">
        <v>13956</v>
      </c>
      <c r="L9" s="52">
        <f ca="1">INT((TODAY()-K9)/365)</f>
        <v>76</v>
      </c>
      <c r="M9" s="427">
        <f>K9</f>
        <v>13956</v>
      </c>
    </row>
    <row r="10" spans="1:13" s="8" customFormat="1" ht="12">
      <c r="A10" s="16"/>
      <c r="B10" s="17">
        <v>3</v>
      </c>
      <c r="C10" s="17"/>
      <c r="D10" s="78"/>
      <c r="E10" s="78"/>
      <c r="F10" s="19"/>
      <c r="G10" s="17" t="s">
        <v>266</v>
      </c>
      <c r="H10" s="19"/>
      <c r="I10" s="40"/>
      <c r="J10" s="79"/>
      <c r="K10" s="109">
        <v>18641</v>
      </c>
      <c r="L10" s="52">
        <f ca="1">INT((TODAY()-K10)/365)</f>
        <v>63</v>
      </c>
      <c r="M10" s="427">
        <f t="shared" ref="M10:M63" si="0">K10</f>
        <v>18641</v>
      </c>
    </row>
    <row r="11" spans="1:13" s="8" customFormat="1" ht="12" customHeight="1">
      <c r="A11" s="16"/>
      <c r="B11" s="17">
        <v>4</v>
      </c>
      <c r="C11" s="17"/>
      <c r="D11" s="78"/>
      <c r="E11" s="78"/>
      <c r="F11" s="19"/>
      <c r="G11" s="17">
        <v>66000</v>
      </c>
      <c r="H11" s="19"/>
      <c r="I11" s="15"/>
      <c r="J11" s="79"/>
      <c r="K11" s="51">
        <v>14960</v>
      </c>
      <c r="L11" s="52">
        <f t="shared" ref="L11:L45" ca="1" si="1">INT((TODAY()-K11)/365)</f>
        <v>74</v>
      </c>
      <c r="M11" s="427">
        <f t="shared" si="0"/>
        <v>14960</v>
      </c>
    </row>
    <row r="12" spans="1:13" s="8" customFormat="1" ht="12">
      <c r="A12" s="156" t="s">
        <v>81</v>
      </c>
      <c r="B12" s="17">
        <v>5</v>
      </c>
      <c r="C12" s="21">
        <v>38012</v>
      </c>
      <c r="D12" s="19"/>
      <c r="E12" s="19"/>
      <c r="F12" s="19"/>
      <c r="G12" s="17">
        <v>66150</v>
      </c>
      <c r="H12" s="19"/>
      <c r="I12" s="15"/>
      <c r="J12" s="79"/>
      <c r="K12" s="51">
        <v>20355</v>
      </c>
      <c r="L12" s="52">
        <f t="shared" ca="1" si="1"/>
        <v>59</v>
      </c>
      <c r="M12" s="427">
        <f t="shared" si="0"/>
        <v>20355</v>
      </c>
    </row>
    <row r="13" spans="1:13" s="8" customFormat="1" ht="12">
      <c r="A13" s="156" t="s">
        <v>85</v>
      </c>
      <c r="B13" s="17">
        <v>6</v>
      </c>
      <c r="C13" s="21">
        <v>38012</v>
      </c>
      <c r="D13" s="19"/>
      <c r="E13" s="19"/>
      <c r="F13" s="19"/>
      <c r="G13" s="17">
        <v>66150</v>
      </c>
      <c r="H13" s="19"/>
      <c r="I13" s="15"/>
      <c r="J13" s="68"/>
      <c r="K13" s="51">
        <v>23192</v>
      </c>
      <c r="L13" s="52">
        <f t="shared" ca="1" si="1"/>
        <v>51</v>
      </c>
      <c r="M13" s="427">
        <f t="shared" si="0"/>
        <v>23192</v>
      </c>
    </row>
    <row r="14" spans="1:13" s="8" customFormat="1" ht="12">
      <c r="A14" s="16"/>
      <c r="B14" s="17">
        <v>7</v>
      </c>
      <c r="C14" s="17"/>
      <c r="D14" s="78"/>
      <c r="E14" s="78"/>
      <c r="F14" s="19"/>
      <c r="G14" s="17">
        <v>61290</v>
      </c>
      <c r="H14" s="19"/>
      <c r="I14" s="15"/>
      <c r="J14" s="68"/>
      <c r="K14" s="109">
        <v>15669</v>
      </c>
      <c r="L14" s="52">
        <f t="shared" ca="1" si="1"/>
        <v>72</v>
      </c>
      <c r="M14" s="427">
        <f t="shared" si="0"/>
        <v>15669</v>
      </c>
    </row>
    <row r="15" spans="1:13" s="8" customFormat="1" ht="12" customHeight="1">
      <c r="A15" s="16">
        <v>105274</v>
      </c>
      <c r="B15" s="17">
        <v>8</v>
      </c>
      <c r="C15" s="21">
        <v>39930</v>
      </c>
      <c r="D15" s="19"/>
      <c r="E15" s="19"/>
      <c r="F15" s="75"/>
      <c r="G15" s="20">
        <v>16430</v>
      </c>
      <c r="H15" s="48"/>
      <c r="I15" s="15"/>
      <c r="J15" s="79"/>
      <c r="K15" s="51">
        <v>17846</v>
      </c>
      <c r="L15" s="52">
        <f t="shared" ca="1" si="1"/>
        <v>66</v>
      </c>
      <c r="M15" s="427">
        <f t="shared" si="0"/>
        <v>17846</v>
      </c>
    </row>
    <row r="16" spans="1:13" s="8" customFormat="1" ht="12" customHeight="1">
      <c r="A16" s="16">
        <v>105275</v>
      </c>
      <c r="B16" s="17">
        <v>9</v>
      </c>
      <c r="C16" s="21">
        <v>39930</v>
      </c>
      <c r="D16" s="19"/>
      <c r="E16" s="19"/>
      <c r="F16" s="75"/>
      <c r="G16" s="20">
        <v>16430</v>
      </c>
      <c r="H16" s="48"/>
      <c r="I16" s="15"/>
      <c r="J16" s="68"/>
      <c r="K16" s="51">
        <v>19361</v>
      </c>
      <c r="L16" s="52">
        <f t="shared" ca="1" si="1"/>
        <v>62</v>
      </c>
      <c r="M16" s="427">
        <f t="shared" si="0"/>
        <v>19361</v>
      </c>
    </row>
    <row r="17" spans="1:13" s="229" customFormat="1" ht="12" customHeight="1">
      <c r="A17" s="609"/>
      <c r="B17" s="33">
        <v>10</v>
      </c>
      <c r="C17" s="610">
        <v>41275</v>
      </c>
      <c r="D17" s="105"/>
      <c r="E17" s="105"/>
      <c r="F17" s="582"/>
      <c r="G17" s="587">
        <v>66150</v>
      </c>
      <c r="H17" s="589"/>
      <c r="I17" s="107"/>
      <c r="J17" s="611"/>
      <c r="K17" s="612">
        <v>20028</v>
      </c>
      <c r="L17" s="144">
        <f t="shared" ca="1" si="1"/>
        <v>60</v>
      </c>
      <c r="M17" s="613">
        <f t="shared" si="0"/>
        <v>20028</v>
      </c>
    </row>
    <row r="18" spans="1:13" s="8" customFormat="1" ht="12">
      <c r="A18" s="16">
        <v>105278</v>
      </c>
      <c r="B18" s="17">
        <v>11</v>
      </c>
      <c r="C18" s="21"/>
      <c r="D18" s="19"/>
      <c r="E18" s="19"/>
      <c r="F18" s="76"/>
      <c r="G18" s="17">
        <v>83500</v>
      </c>
      <c r="H18" s="19"/>
      <c r="I18" s="15"/>
      <c r="J18" s="68"/>
      <c r="K18" s="51">
        <v>13772</v>
      </c>
      <c r="L18" s="52">
        <f t="shared" ca="1" si="1"/>
        <v>77</v>
      </c>
      <c r="M18" s="427">
        <f t="shared" si="0"/>
        <v>13772</v>
      </c>
    </row>
    <row r="19" spans="1:13" s="8" customFormat="1" ht="12">
      <c r="A19" s="16">
        <v>105279</v>
      </c>
      <c r="B19" s="17">
        <v>12</v>
      </c>
      <c r="C19" s="21"/>
      <c r="D19" s="19"/>
      <c r="E19" s="19"/>
      <c r="F19" s="76"/>
      <c r="G19" s="17">
        <v>83500</v>
      </c>
      <c r="H19" s="19"/>
      <c r="I19" s="15"/>
      <c r="J19" s="68"/>
      <c r="K19" s="51">
        <v>18593</v>
      </c>
      <c r="L19" s="52">
        <f t="shared" ca="1" si="1"/>
        <v>64</v>
      </c>
      <c r="M19" s="427">
        <f t="shared" si="0"/>
        <v>18593</v>
      </c>
    </row>
    <row r="20" spans="1:13" s="8" customFormat="1" ht="12" customHeight="1">
      <c r="A20" s="16">
        <v>105268</v>
      </c>
      <c r="B20" s="17">
        <v>13</v>
      </c>
      <c r="C20" s="21">
        <v>39472</v>
      </c>
      <c r="D20" s="19"/>
      <c r="E20" s="19"/>
      <c r="F20" s="74"/>
      <c r="G20" s="17">
        <v>30130</v>
      </c>
      <c r="H20" s="19"/>
      <c r="I20" s="15"/>
      <c r="J20" s="68"/>
      <c r="K20" s="51">
        <v>19007</v>
      </c>
      <c r="L20" s="52">
        <f t="shared" ca="1" si="1"/>
        <v>62</v>
      </c>
      <c r="M20" s="427">
        <f t="shared" si="0"/>
        <v>19007</v>
      </c>
    </row>
    <row r="21" spans="1:13" s="8" customFormat="1" ht="12" customHeight="1">
      <c r="A21" s="16">
        <v>105269</v>
      </c>
      <c r="B21" s="17">
        <v>14</v>
      </c>
      <c r="C21" s="21">
        <v>39472</v>
      </c>
      <c r="D21" s="19"/>
      <c r="E21" s="19"/>
      <c r="F21" s="74"/>
      <c r="G21" s="20">
        <v>30130</v>
      </c>
      <c r="H21" s="48"/>
      <c r="I21" s="15"/>
      <c r="J21" s="68"/>
      <c r="K21" s="51">
        <v>21272</v>
      </c>
      <c r="L21" s="52">
        <f ca="1">INT((TODAY()-K21)/365)</f>
        <v>56</v>
      </c>
      <c r="M21" s="427">
        <f t="shared" si="0"/>
        <v>21272</v>
      </c>
    </row>
    <row r="22" spans="1:13" s="8" customFormat="1" ht="12">
      <c r="A22" s="16">
        <v>104086</v>
      </c>
      <c r="B22" s="17">
        <v>15</v>
      </c>
      <c r="C22" s="17"/>
      <c r="D22" s="78"/>
      <c r="E22" s="78"/>
      <c r="F22" s="48"/>
      <c r="G22" s="20">
        <v>66300</v>
      </c>
      <c r="H22" s="48"/>
      <c r="I22" s="15"/>
      <c r="J22" s="68"/>
      <c r="K22" s="51">
        <v>8734</v>
      </c>
      <c r="L22" s="52">
        <f t="shared" ca="1" si="1"/>
        <v>91</v>
      </c>
      <c r="M22" s="427">
        <f t="shared" si="0"/>
        <v>8734</v>
      </c>
    </row>
    <row r="23" spans="1:13" s="8" customFormat="1" ht="12">
      <c r="A23" s="16"/>
      <c r="B23" s="17">
        <v>16</v>
      </c>
      <c r="C23" s="17"/>
      <c r="D23" s="78"/>
      <c r="E23" s="78"/>
      <c r="F23" s="48"/>
      <c r="G23" s="20">
        <v>66150</v>
      </c>
      <c r="H23" s="48"/>
      <c r="I23" s="15"/>
      <c r="J23" s="97"/>
      <c r="K23" s="51">
        <v>12471</v>
      </c>
      <c r="L23" s="52">
        <f t="shared" ca="1" si="1"/>
        <v>80</v>
      </c>
      <c r="M23" s="427">
        <f t="shared" si="0"/>
        <v>12471</v>
      </c>
    </row>
    <row r="24" spans="1:13" s="8" customFormat="1" ht="12" customHeight="1">
      <c r="A24" s="16">
        <v>105272</v>
      </c>
      <c r="B24" s="17">
        <v>17</v>
      </c>
      <c r="C24" s="21">
        <v>39908</v>
      </c>
      <c r="D24" s="19"/>
      <c r="E24" s="19"/>
      <c r="F24" s="48"/>
      <c r="G24" s="17">
        <v>34160</v>
      </c>
      <c r="H24" s="19"/>
      <c r="I24" s="15"/>
      <c r="J24" s="79"/>
      <c r="K24" s="51">
        <v>17891</v>
      </c>
      <c r="L24" s="52">
        <f t="shared" ca="1" si="1"/>
        <v>66</v>
      </c>
      <c r="M24" s="427">
        <f t="shared" si="0"/>
        <v>17891</v>
      </c>
    </row>
    <row r="25" spans="1:13" s="8" customFormat="1" ht="12">
      <c r="A25" s="16">
        <v>105273</v>
      </c>
      <c r="B25" s="17">
        <v>18</v>
      </c>
      <c r="C25" s="21">
        <v>39908</v>
      </c>
      <c r="D25" s="19"/>
      <c r="E25" s="19"/>
      <c r="F25" s="48"/>
      <c r="G25" s="20">
        <v>34160</v>
      </c>
      <c r="H25" s="48"/>
      <c r="I25" s="15"/>
      <c r="J25" s="79"/>
      <c r="K25" s="51">
        <v>17686</v>
      </c>
      <c r="L25" s="52">
        <f t="shared" ca="1" si="1"/>
        <v>66</v>
      </c>
      <c r="M25" s="427">
        <f t="shared" si="0"/>
        <v>17686</v>
      </c>
    </row>
    <row r="26" spans="1:13" s="8" customFormat="1" ht="12">
      <c r="A26" s="16"/>
      <c r="B26" s="17">
        <v>19</v>
      </c>
      <c r="C26" s="17"/>
      <c r="D26" s="78"/>
      <c r="E26" s="78"/>
      <c r="F26" s="48"/>
      <c r="G26" s="20">
        <v>17137</v>
      </c>
      <c r="H26" s="48"/>
      <c r="I26" s="15"/>
      <c r="J26" s="79"/>
      <c r="K26" s="51">
        <v>12454</v>
      </c>
      <c r="L26" s="52">
        <f t="shared" ca="1" si="1"/>
        <v>80</v>
      </c>
      <c r="M26" s="427">
        <f t="shared" si="0"/>
        <v>12454</v>
      </c>
    </row>
    <row r="27" spans="1:13" s="229" customFormat="1" ht="12">
      <c r="A27" s="609">
        <v>105292</v>
      </c>
      <c r="B27" s="33">
        <v>20</v>
      </c>
      <c r="C27" s="610">
        <v>41640</v>
      </c>
      <c r="D27" s="105"/>
      <c r="E27" s="105"/>
      <c r="F27" s="141"/>
      <c r="G27" s="106">
        <v>66250</v>
      </c>
      <c r="H27" s="105"/>
      <c r="I27" s="107"/>
      <c r="J27" s="142"/>
      <c r="K27" s="612">
        <v>11634</v>
      </c>
      <c r="L27" s="144">
        <f ca="1">INT((TODAY()-K27)/365)</f>
        <v>83</v>
      </c>
      <c r="M27" s="613">
        <f t="shared" si="0"/>
        <v>11634</v>
      </c>
    </row>
    <row r="28" spans="1:13" s="8" customFormat="1" ht="12">
      <c r="A28" s="16">
        <v>104147</v>
      </c>
      <c r="B28" s="17">
        <v>21</v>
      </c>
      <c r="C28" s="17">
        <v>1976</v>
      </c>
      <c r="D28" s="19"/>
      <c r="E28" s="19"/>
      <c r="F28" s="48"/>
      <c r="G28" s="20">
        <v>66470</v>
      </c>
      <c r="H28" s="48"/>
      <c r="I28" s="15"/>
      <c r="J28" s="68"/>
      <c r="K28" s="51">
        <v>9396</v>
      </c>
      <c r="L28" s="52">
        <f t="shared" ca="1" si="1"/>
        <v>89</v>
      </c>
      <c r="M28" s="427">
        <f t="shared" si="0"/>
        <v>9396</v>
      </c>
    </row>
    <row r="29" spans="1:13" s="8" customFormat="1" ht="12.75" customHeight="1">
      <c r="A29" s="16">
        <v>104148</v>
      </c>
      <c r="B29" s="17">
        <v>22</v>
      </c>
      <c r="C29" s="17">
        <v>1976</v>
      </c>
      <c r="D29" s="19"/>
      <c r="E29" s="19"/>
      <c r="F29" s="48"/>
      <c r="G29" s="20">
        <v>66471</v>
      </c>
      <c r="H29" s="48"/>
      <c r="I29" s="15"/>
      <c r="J29" s="68"/>
      <c r="K29" s="51">
        <v>9156</v>
      </c>
      <c r="L29" s="52">
        <f t="shared" ca="1" si="1"/>
        <v>89</v>
      </c>
      <c r="M29" s="427">
        <f t="shared" si="0"/>
        <v>9156</v>
      </c>
    </row>
    <row r="30" spans="1:13" s="8" customFormat="1" ht="12">
      <c r="A30" s="16"/>
      <c r="B30" s="17">
        <v>23</v>
      </c>
      <c r="C30" s="17"/>
      <c r="D30" s="19"/>
      <c r="E30" s="19"/>
      <c r="F30" s="48"/>
      <c r="G30" s="20">
        <v>77380</v>
      </c>
      <c r="H30" s="48"/>
      <c r="I30" s="31"/>
      <c r="J30" s="71"/>
      <c r="K30" s="51">
        <v>18878</v>
      </c>
      <c r="L30" s="52">
        <f t="shared" ca="1" si="1"/>
        <v>63</v>
      </c>
      <c r="M30" s="427">
        <f t="shared" si="0"/>
        <v>18878</v>
      </c>
    </row>
    <row r="31" spans="1:13" s="8" customFormat="1" ht="12">
      <c r="A31" s="16"/>
      <c r="B31" s="17">
        <v>24</v>
      </c>
      <c r="C31" s="17"/>
      <c r="D31" s="19"/>
      <c r="E31" s="19"/>
      <c r="F31" s="48"/>
      <c r="G31" s="20">
        <v>77380</v>
      </c>
      <c r="H31" s="48"/>
      <c r="I31" s="32"/>
      <c r="J31" s="159"/>
      <c r="K31" s="51">
        <v>19190</v>
      </c>
      <c r="L31" s="52">
        <f t="shared" ca="1" si="1"/>
        <v>62</v>
      </c>
      <c r="M31" s="427">
        <f t="shared" si="0"/>
        <v>19190</v>
      </c>
    </row>
    <row r="32" spans="1:13" s="8" customFormat="1" ht="12.75" customHeight="1">
      <c r="A32" s="16">
        <v>105280</v>
      </c>
      <c r="B32" s="17">
        <v>25</v>
      </c>
      <c r="C32" s="21"/>
      <c r="D32" s="19"/>
      <c r="E32" s="19"/>
      <c r="F32" s="75"/>
      <c r="G32" s="20">
        <v>93320</v>
      </c>
      <c r="H32" s="48"/>
      <c r="I32" s="31"/>
      <c r="J32" s="71"/>
      <c r="K32" s="51">
        <v>17884</v>
      </c>
      <c r="L32" s="52">
        <f t="shared" ca="1" si="1"/>
        <v>66</v>
      </c>
      <c r="M32" s="427">
        <f t="shared" si="0"/>
        <v>17884</v>
      </c>
    </row>
    <row r="33" spans="1:13" s="8" customFormat="1" ht="12">
      <c r="A33" s="16">
        <v>105281</v>
      </c>
      <c r="B33" s="17">
        <v>26</v>
      </c>
      <c r="C33" s="21"/>
      <c r="D33" s="19"/>
      <c r="E33" s="19"/>
      <c r="F33" s="75"/>
      <c r="G33" s="20">
        <v>93320</v>
      </c>
      <c r="H33" s="48"/>
      <c r="I33" s="32"/>
      <c r="J33" s="71"/>
      <c r="K33" s="51">
        <v>19743</v>
      </c>
      <c r="L33" s="52">
        <f t="shared" ca="1" si="1"/>
        <v>60</v>
      </c>
      <c r="M33" s="427">
        <f t="shared" si="0"/>
        <v>19743</v>
      </c>
    </row>
    <row r="34" spans="1:13" s="229" customFormat="1" ht="12">
      <c r="A34" s="156"/>
      <c r="B34" s="33">
        <v>27</v>
      </c>
      <c r="C34" s="614">
        <v>41640</v>
      </c>
      <c r="D34" s="105"/>
      <c r="E34" s="105"/>
      <c r="F34" s="105"/>
      <c r="G34" s="106">
        <v>50800</v>
      </c>
      <c r="H34" s="105"/>
      <c r="I34" s="113"/>
      <c r="J34" s="142"/>
      <c r="K34" s="109">
        <v>17867</v>
      </c>
      <c r="L34" s="110">
        <f t="shared" ca="1" si="1"/>
        <v>66</v>
      </c>
      <c r="M34" s="613">
        <f t="shared" si="0"/>
        <v>17867</v>
      </c>
    </row>
    <row r="35" spans="1:13" s="229" customFormat="1" ht="12">
      <c r="A35" s="156"/>
      <c r="B35" s="33">
        <v>28</v>
      </c>
      <c r="C35" s="614">
        <v>41640</v>
      </c>
      <c r="D35" s="105"/>
      <c r="E35" s="105"/>
      <c r="F35" s="105"/>
      <c r="G35" s="106">
        <v>50800</v>
      </c>
      <c r="H35" s="105"/>
      <c r="I35" s="113"/>
      <c r="J35" s="583"/>
      <c r="K35" s="109">
        <v>18978</v>
      </c>
      <c r="L35" s="110">
        <f t="shared" ca="1" si="1"/>
        <v>63</v>
      </c>
      <c r="M35" s="613">
        <f t="shared" si="0"/>
        <v>18978</v>
      </c>
    </row>
    <row r="36" spans="1:13" s="229" customFormat="1" ht="12">
      <c r="A36" s="156">
        <v>105291</v>
      </c>
      <c r="B36" s="33">
        <v>29</v>
      </c>
      <c r="C36" s="610">
        <v>41640</v>
      </c>
      <c r="D36" s="105"/>
      <c r="E36" s="105"/>
      <c r="F36" s="141"/>
      <c r="G36" s="106">
        <v>42470</v>
      </c>
      <c r="H36" s="105"/>
      <c r="I36" s="107"/>
      <c r="J36" s="142"/>
      <c r="K36" s="612">
        <v>29230</v>
      </c>
      <c r="L36" s="110">
        <f t="shared" ca="1" si="1"/>
        <v>34</v>
      </c>
      <c r="M36" s="613">
        <f>K36</f>
        <v>29230</v>
      </c>
    </row>
    <row r="37" spans="1:13" s="229" customFormat="1" ht="12">
      <c r="A37" s="156"/>
      <c r="B37" s="33">
        <v>30</v>
      </c>
      <c r="C37" s="614">
        <v>41640</v>
      </c>
      <c r="D37" s="105"/>
      <c r="E37" s="105"/>
      <c r="F37" s="105"/>
      <c r="G37" s="106">
        <v>94110</v>
      </c>
      <c r="H37" s="105"/>
      <c r="I37" s="115"/>
      <c r="J37" s="142"/>
      <c r="K37" s="109">
        <v>16987</v>
      </c>
      <c r="L37" s="110">
        <f ca="1">INT((TODAY()-K37)/365)</f>
        <v>68</v>
      </c>
      <c r="M37" s="613">
        <f>K37</f>
        <v>16987</v>
      </c>
    </row>
    <row r="38" spans="1:13" s="229" customFormat="1" ht="12">
      <c r="A38" s="156"/>
      <c r="B38" s="33">
        <v>31</v>
      </c>
      <c r="C38" s="614">
        <v>41640</v>
      </c>
      <c r="D38" s="105"/>
      <c r="E38" s="105"/>
      <c r="F38" s="105"/>
      <c r="G38" s="106">
        <v>94110</v>
      </c>
      <c r="H38" s="105"/>
      <c r="I38" s="115"/>
      <c r="J38" s="142"/>
      <c r="K38" s="109">
        <v>14853</v>
      </c>
      <c r="L38" s="110">
        <f ca="1">INT((TODAY()-K38)/365)</f>
        <v>74</v>
      </c>
      <c r="M38" s="613">
        <f>K38</f>
        <v>14853</v>
      </c>
    </row>
    <row r="39" spans="1:13" s="229" customFormat="1" ht="12" customHeight="1">
      <c r="A39" s="156"/>
      <c r="B39" s="33">
        <v>32</v>
      </c>
      <c r="C39" s="33"/>
      <c r="D39" s="78"/>
      <c r="E39" s="78"/>
      <c r="F39" s="78"/>
      <c r="G39" s="33">
        <v>66480</v>
      </c>
      <c r="H39" s="78"/>
      <c r="I39" s="113"/>
      <c r="J39" s="142"/>
      <c r="K39" s="109">
        <v>16871</v>
      </c>
      <c r="L39" s="110">
        <f t="shared" ca="1" si="1"/>
        <v>68</v>
      </c>
      <c r="M39" s="613">
        <f t="shared" si="0"/>
        <v>16871</v>
      </c>
    </row>
    <row r="40" spans="1:13" s="620" customFormat="1" ht="12" customHeight="1">
      <c r="A40" s="599"/>
      <c r="B40" s="600">
        <v>33</v>
      </c>
      <c r="C40" s="600"/>
      <c r="D40" s="601"/>
      <c r="E40" s="601"/>
      <c r="F40" s="601"/>
      <c r="G40" s="600">
        <v>66150</v>
      </c>
      <c r="H40" s="601"/>
      <c r="I40" s="603"/>
      <c r="J40" s="604"/>
      <c r="K40" s="605">
        <v>7231</v>
      </c>
      <c r="L40" s="606">
        <f t="shared" ca="1" si="1"/>
        <v>95</v>
      </c>
      <c r="M40" s="619">
        <f t="shared" si="0"/>
        <v>7231</v>
      </c>
    </row>
    <row r="41" spans="1:13" s="229" customFormat="1" ht="12.75" customHeight="1">
      <c r="A41" s="156">
        <v>105248</v>
      </c>
      <c r="B41" s="33">
        <v>34</v>
      </c>
      <c r="C41" s="614">
        <v>37347</v>
      </c>
      <c r="D41" s="78"/>
      <c r="E41" s="78"/>
      <c r="F41" s="105"/>
      <c r="G41" s="106">
        <v>66150</v>
      </c>
      <c r="H41" s="105"/>
      <c r="I41" s="115"/>
      <c r="J41" s="598"/>
      <c r="K41" s="109">
        <v>17806</v>
      </c>
      <c r="L41" s="110">
        <f t="shared" ca="1" si="1"/>
        <v>66</v>
      </c>
      <c r="M41" s="613">
        <f t="shared" si="0"/>
        <v>17806</v>
      </c>
    </row>
    <row r="42" spans="1:13" s="229" customFormat="1" ht="12">
      <c r="A42" s="156">
        <v>105249</v>
      </c>
      <c r="B42" s="33">
        <v>35</v>
      </c>
      <c r="C42" s="614">
        <v>37347</v>
      </c>
      <c r="D42" s="78"/>
      <c r="E42" s="78"/>
      <c r="F42" s="105"/>
      <c r="G42" s="106">
        <v>66150</v>
      </c>
      <c r="H42" s="105"/>
      <c r="I42" s="115"/>
      <c r="J42" s="598"/>
      <c r="K42" s="109">
        <v>23152</v>
      </c>
      <c r="L42" s="110">
        <f t="shared" ca="1" si="1"/>
        <v>51</v>
      </c>
      <c r="M42" s="613">
        <f t="shared" si="0"/>
        <v>23152</v>
      </c>
    </row>
    <row r="43" spans="1:13" s="229" customFormat="1" ht="12.75" customHeight="1">
      <c r="A43" s="156">
        <v>105267</v>
      </c>
      <c r="B43" s="33">
        <v>36</v>
      </c>
      <c r="C43" s="614">
        <v>39462</v>
      </c>
      <c r="D43" s="78"/>
      <c r="E43" s="78"/>
      <c r="F43" s="141"/>
      <c r="G43" s="106">
        <v>34000</v>
      </c>
      <c r="H43" s="105"/>
      <c r="I43" s="107"/>
      <c r="J43" s="598"/>
      <c r="K43" s="109">
        <v>22037</v>
      </c>
      <c r="L43" s="110">
        <f t="shared" ca="1" si="1"/>
        <v>54</v>
      </c>
      <c r="M43" s="613">
        <f t="shared" si="0"/>
        <v>22037</v>
      </c>
    </row>
    <row r="44" spans="1:13" s="229" customFormat="1" ht="12">
      <c r="A44" s="156">
        <v>105283</v>
      </c>
      <c r="B44" s="33">
        <v>37</v>
      </c>
      <c r="C44" s="614">
        <v>41640</v>
      </c>
      <c r="D44" s="78"/>
      <c r="E44" s="78"/>
      <c r="F44" s="141"/>
      <c r="G44" s="106">
        <v>31520</v>
      </c>
      <c r="H44" s="105"/>
      <c r="I44" s="113"/>
      <c r="J44" s="598"/>
      <c r="K44" s="109">
        <v>19477</v>
      </c>
      <c r="L44" s="110">
        <f t="shared" ca="1" si="1"/>
        <v>61</v>
      </c>
      <c r="M44" s="613">
        <f t="shared" si="0"/>
        <v>19477</v>
      </c>
    </row>
    <row r="45" spans="1:13" s="229" customFormat="1" ht="12.75" customHeight="1">
      <c r="A45" s="156">
        <v>105284</v>
      </c>
      <c r="B45" s="33">
        <v>38</v>
      </c>
      <c r="C45" s="614">
        <v>41640</v>
      </c>
      <c r="D45" s="78"/>
      <c r="E45" s="78"/>
      <c r="F45" s="141"/>
      <c r="G45" s="106">
        <v>31521</v>
      </c>
      <c r="H45" s="105"/>
      <c r="I45" s="115"/>
      <c r="J45" s="598"/>
      <c r="K45" s="615">
        <v>19209</v>
      </c>
      <c r="L45" s="110">
        <f t="shared" ca="1" si="1"/>
        <v>62</v>
      </c>
      <c r="M45" s="613">
        <f t="shared" si="0"/>
        <v>19209</v>
      </c>
    </row>
    <row r="46" spans="1:13" s="229" customFormat="1" ht="12.75" customHeight="1">
      <c r="A46" s="156">
        <v>105260</v>
      </c>
      <c r="B46" s="33">
        <v>39</v>
      </c>
      <c r="C46" s="614">
        <v>38791</v>
      </c>
      <c r="D46" s="78"/>
      <c r="E46" s="78"/>
      <c r="F46" s="105"/>
      <c r="G46" s="106">
        <v>34290</v>
      </c>
      <c r="H46" s="105"/>
      <c r="I46" s="115"/>
      <c r="J46" s="616"/>
      <c r="K46" s="617">
        <v>16827</v>
      </c>
      <c r="L46" s="110">
        <f t="shared" ref="L46:L52" ca="1" si="2">INT((TODAY()-K46)/365)</f>
        <v>68</v>
      </c>
      <c r="M46" s="613">
        <f t="shared" si="0"/>
        <v>16827</v>
      </c>
    </row>
    <row r="47" spans="1:13" s="229" customFormat="1" ht="12.75" customHeight="1">
      <c r="A47" s="156">
        <v>105261</v>
      </c>
      <c r="B47" s="33">
        <v>40</v>
      </c>
      <c r="C47" s="614">
        <v>38791</v>
      </c>
      <c r="D47" s="78"/>
      <c r="E47" s="78"/>
      <c r="F47" s="78"/>
      <c r="G47" s="33">
        <v>34290</v>
      </c>
      <c r="H47" s="78"/>
      <c r="I47" s="115"/>
      <c r="J47" s="199"/>
      <c r="K47" s="109">
        <v>18724</v>
      </c>
      <c r="L47" s="110">
        <f t="shared" ca="1" si="2"/>
        <v>63</v>
      </c>
      <c r="M47" s="613">
        <f t="shared" si="0"/>
        <v>18724</v>
      </c>
    </row>
    <row r="48" spans="1:13" s="229" customFormat="1" ht="12.75" customHeight="1">
      <c r="A48" s="156">
        <v>105264</v>
      </c>
      <c r="B48" s="33">
        <v>41</v>
      </c>
      <c r="C48" s="614">
        <v>39181</v>
      </c>
      <c r="D48" s="78"/>
      <c r="E48" s="78"/>
      <c r="F48" s="141"/>
      <c r="G48" s="106">
        <v>37510</v>
      </c>
      <c r="H48" s="141"/>
      <c r="I48" s="115"/>
      <c r="J48" s="199"/>
      <c r="K48" s="109">
        <v>17045</v>
      </c>
      <c r="L48" s="110">
        <f t="shared" ca="1" si="2"/>
        <v>68</v>
      </c>
      <c r="M48" s="613">
        <f t="shared" si="0"/>
        <v>17045</v>
      </c>
    </row>
    <row r="49" spans="1:13" s="229" customFormat="1" ht="12.75" customHeight="1">
      <c r="A49" s="156">
        <v>105265</v>
      </c>
      <c r="B49" s="33">
        <v>42</v>
      </c>
      <c r="C49" s="614"/>
      <c r="D49" s="78"/>
      <c r="E49" s="78"/>
      <c r="F49" s="141"/>
      <c r="G49" s="106">
        <v>37510</v>
      </c>
      <c r="H49" s="141"/>
      <c r="I49" s="115"/>
      <c r="J49" s="142"/>
      <c r="K49" s="109">
        <v>17168</v>
      </c>
      <c r="L49" s="110">
        <f t="shared" ca="1" si="2"/>
        <v>68</v>
      </c>
      <c r="M49" s="613">
        <f t="shared" si="0"/>
        <v>17168</v>
      </c>
    </row>
    <row r="50" spans="1:13" s="229" customFormat="1" ht="12" customHeight="1">
      <c r="A50" s="156">
        <v>105266</v>
      </c>
      <c r="B50" s="33">
        <v>43</v>
      </c>
      <c r="C50" s="614">
        <v>39455</v>
      </c>
      <c r="D50" s="78"/>
      <c r="E50" s="78"/>
      <c r="F50" s="105"/>
      <c r="G50" s="106">
        <v>66140</v>
      </c>
      <c r="H50" s="105"/>
      <c r="I50" s="115"/>
      <c r="J50" s="618"/>
      <c r="K50" s="109">
        <v>22568</v>
      </c>
      <c r="L50" s="110">
        <f t="shared" ca="1" si="2"/>
        <v>53</v>
      </c>
      <c r="M50" s="613">
        <f t="shared" si="0"/>
        <v>22568</v>
      </c>
    </row>
    <row r="51" spans="1:13" s="229" customFormat="1" ht="12">
      <c r="A51" s="156">
        <v>105282</v>
      </c>
      <c r="B51" s="33">
        <v>44</v>
      </c>
      <c r="C51" s="614">
        <v>41640</v>
      </c>
      <c r="D51" s="78"/>
      <c r="E51" s="78"/>
      <c r="F51" s="105"/>
      <c r="G51" s="106">
        <v>66140</v>
      </c>
      <c r="H51" s="105"/>
      <c r="I51" s="115"/>
      <c r="J51" s="611"/>
      <c r="K51" s="109">
        <v>15702</v>
      </c>
      <c r="L51" s="110">
        <f t="shared" ca="1" si="2"/>
        <v>72</v>
      </c>
      <c r="M51" s="613">
        <f t="shared" si="0"/>
        <v>15702</v>
      </c>
    </row>
    <row r="52" spans="1:13" s="229" customFormat="1" ht="12">
      <c r="A52" s="156"/>
      <c r="B52" s="33">
        <v>45</v>
      </c>
      <c r="C52" s="614">
        <v>41275</v>
      </c>
      <c r="D52" s="78"/>
      <c r="E52" s="78"/>
      <c r="F52" s="141"/>
      <c r="G52" s="106">
        <v>33470</v>
      </c>
      <c r="H52" s="105"/>
      <c r="I52" s="115"/>
      <c r="J52" s="142"/>
      <c r="K52" s="109">
        <v>19236</v>
      </c>
      <c r="L52" s="110">
        <f t="shared" ca="1" si="2"/>
        <v>62</v>
      </c>
      <c r="M52" s="613">
        <f t="shared" si="0"/>
        <v>19236</v>
      </c>
    </row>
    <row r="53" spans="1:13" s="229" customFormat="1" ht="12">
      <c r="A53" s="156">
        <v>105277</v>
      </c>
      <c r="B53" s="33">
        <v>46</v>
      </c>
      <c r="C53" s="614">
        <v>40249</v>
      </c>
      <c r="D53" s="78"/>
      <c r="E53" s="78"/>
      <c r="F53" s="80"/>
      <c r="G53" s="33">
        <v>66230</v>
      </c>
      <c r="H53" s="78"/>
      <c r="I53" s="115"/>
      <c r="J53" s="142"/>
      <c r="K53" s="109">
        <v>16373</v>
      </c>
      <c r="L53" s="110">
        <f ca="1">INT((TODAY()-K53)/365)</f>
        <v>70</v>
      </c>
      <c r="M53" s="613">
        <f t="shared" si="0"/>
        <v>16373</v>
      </c>
    </row>
    <row r="54" spans="1:13" s="229" customFormat="1" ht="12">
      <c r="A54" s="156"/>
      <c r="B54" s="33">
        <v>47</v>
      </c>
      <c r="C54" s="33"/>
      <c r="D54" s="78"/>
      <c r="E54" s="78"/>
      <c r="F54" s="141"/>
      <c r="G54" s="33">
        <v>75020</v>
      </c>
      <c r="H54" s="78"/>
      <c r="I54" s="115"/>
      <c r="J54" s="142"/>
      <c r="K54" s="109">
        <v>22802</v>
      </c>
      <c r="L54" s="110">
        <f ca="1">INT((TODAY()-K54)/365)</f>
        <v>52</v>
      </c>
      <c r="M54" s="613">
        <f t="shared" si="0"/>
        <v>22802</v>
      </c>
    </row>
    <row r="55" spans="1:13" s="229" customFormat="1" ht="12">
      <c r="A55" s="156">
        <v>105242</v>
      </c>
      <c r="B55" s="33">
        <v>48</v>
      </c>
      <c r="C55" s="614">
        <v>35922</v>
      </c>
      <c r="D55" s="78"/>
      <c r="E55" s="78"/>
      <c r="F55" s="141"/>
      <c r="G55" s="33">
        <v>75020</v>
      </c>
      <c r="H55" s="78"/>
      <c r="I55" s="115"/>
      <c r="J55" s="142"/>
      <c r="K55" s="109">
        <v>22069</v>
      </c>
      <c r="L55" s="110">
        <f ca="1">INT((TODAY()-K55)/365)</f>
        <v>54</v>
      </c>
      <c r="M55" s="613">
        <f t="shared" si="0"/>
        <v>22069</v>
      </c>
    </row>
    <row r="56" spans="1:13" s="229" customFormat="1" ht="12">
      <c r="A56" s="609"/>
      <c r="B56" s="33">
        <v>49</v>
      </c>
      <c r="C56" s="610"/>
      <c r="D56" s="105"/>
      <c r="E56" s="105"/>
      <c r="F56" s="141"/>
      <c r="G56" s="106"/>
      <c r="H56" s="105"/>
      <c r="I56" s="107"/>
      <c r="K56" s="612"/>
      <c r="L56" s="144"/>
      <c r="M56" s="613">
        <f t="shared" si="0"/>
        <v>0</v>
      </c>
    </row>
    <row r="57" spans="1:13" s="229" customFormat="1" ht="12">
      <c r="A57" s="609"/>
      <c r="B57" s="33">
        <v>50</v>
      </c>
      <c r="C57" s="610"/>
      <c r="D57" s="105"/>
      <c r="E57" s="105"/>
      <c r="F57" s="141"/>
      <c r="G57" s="106"/>
      <c r="H57" s="105"/>
      <c r="I57" s="107"/>
      <c r="J57" s="105"/>
      <c r="K57" s="612"/>
      <c r="L57" s="144"/>
      <c r="M57" s="613">
        <f t="shared" si="0"/>
        <v>0</v>
      </c>
    </row>
    <row r="58" spans="1:13" s="229" customFormat="1" ht="12">
      <c r="A58" s="609"/>
      <c r="B58" s="33">
        <v>51</v>
      </c>
      <c r="C58" s="610"/>
      <c r="D58" s="105"/>
      <c r="E58" s="105"/>
      <c r="F58" s="141"/>
      <c r="G58" s="106"/>
      <c r="H58" s="105"/>
      <c r="I58" s="107"/>
      <c r="J58" s="105"/>
      <c r="K58" s="612"/>
      <c r="L58" s="144"/>
      <c r="M58" s="613">
        <f t="shared" si="0"/>
        <v>0</v>
      </c>
    </row>
    <row r="59" spans="1:13" s="8" customFormat="1" ht="12">
      <c r="A59" s="148"/>
      <c r="B59" s="17">
        <v>52</v>
      </c>
      <c r="C59" s="149"/>
      <c r="D59" s="48"/>
      <c r="E59" s="48"/>
      <c r="F59" s="75"/>
      <c r="G59" s="20"/>
      <c r="H59" s="48"/>
      <c r="I59" s="31"/>
      <c r="J59" s="48"/>
      <c r="K59" s="150"/>
      <c r="L59" s="143"/>
      <c r="M59" s="427">
        <f t="shared" si="0"/>
        <v>0</v>
      </c>
    </row>
    <row r="60" spans="1:13" s="8" customFormat="1" ht="12">
      <c r="A60" s="148"/>
      <c r="B60" s="17">
        <v>53</v>
      </c>
      <c r="C60" s="149"/>
      <c r="D60" s="48"/>
      <c r="E60" s="48"/>
      <c r="F60" s="75"/>
      <c r="G60" s="20"/>
      <c r="H60" s="48"/>
      <c r="I60" s="31"/>
      <c r="J60" s="48"/>
      <c r="K60" s="150"/>
      <c r="L60" s="143"/>
      <c r="M60" s="427">
        <f t="shared" si="0"/>
        <v>0</v>
      </c>
    </row>
    <row r="61" spans="1:13" s="8" customFormat="1" ht="12">
      <c r="A61" s="148"/>
      <c r="B61" s="17">
        <v>54</v>
      </c>
      <c r="C61" s="149"/>
      <c r="D61" s="48"/>
      <c r="E61" s="48"/>
      <c r="F61" s="75"/>
      <c r="G61" s="20"/>
      <c r="H61" s="48"/>
      <c r="I61" s="31"/>
      <c r="J61" s="48"/>
      <c r="K61" s="150"/>
      <c r="L61" s="143"/>
      <c r="M61" s="427">
        <f t="shared" si="0"/>
        <v>0</v>
      </c>
    </row>
    <row r="62" spans="1:13" s="8" customFormat="1" ht="12">
      <c r="A62" s="148"/>
      <c r="B62" s="17">
        <v>55</v>
      </c>
      <c r="C62" s="149"/>
      <c r="D62" s="48"/>
      <c r="E62" s="48"/>
      <c r="F62" s="75"/>
      <c r="G62" s="20"/>
      <c r="H62" s="48"/>
      <c r="I62" s="31"/>
      <c r="J62" s="48"/>
      <c r="K62" s="150"/>
      <c r="L62" s="143"/>
      <c r="M62" s="427">
        <f t="shared" si="0"/>
        <v>0</v>
      </c>
    </row>
    <row r="63" spans="1:13" s="8" customFormat="1" thickBot="1">
      <c r="A63" s="9">
        <v>105285</v>
      </c>
      <c r="B63" s="11">
        <v>56</v>
      </c>
      <c r="C63" s="23"/>
      <c r="D63" s="25"/>
      <c r="E63" s="25"/>
      <c r="F63" s="77"/>
      <c r="G63" s="11"/>
      <c r="H63" s="25"/>
      <c r="I63" s="12"/>
      <c r="J63" s="25"/>
      <c r="K63" s="53"/>
      <c r="L63" s="54"/>
      <c r="M63" s="236">
        <f t="shared" si="0"/>
        <v>0</v>
      </c>
    </row>
    <row r="64" spans="1:13" s="8" customFormat="1" thickBot="1">
      <c r="A64" s="43"/>
      <c r="B64" s="43"/>
      <c r="C64" s="43"/>
      <c r="D64" s="43">
        <f>COUNTA(D8:D63)</f>
        <v>0</v>
      </c>
      <c r="E64" s="43"/>
      <c r="F64" s="43"/>
      <c r="G64" s="43"/>
      <c r="H64" s="43"/>
      <c r="I64" s="428"/>
      <c r="J64" s="429"/>
      <c r="K64" s="430"/>
      <c r="L64" s="43"/>
      <c r="M64" s="431"/>
    </row>
    <row r="65" spans="1:13" s="126" customFormat="1" ht="12.75" customHeight="1">
      <c r="A65" s="432"/>
      <c r="B65" s="717" t="s">
        <v>243</v>
      </c>
      <c r="C65" s="716"/>
      <c r="D65" s="433"/>
      <c r="E65" s="433"/>
      <c r="F65" s="434"/>
      <c r="G65" s="435" t="s">
        <v>43</v>
      </c>
      <c r="H65" s="434"/>
      <c r="I65" s="436"/>
      <c r="J65" s="437"/>
      <c r="K65" s="438"/>
      <c r="L65" s="439"/>
      <c r="M65" s="440"/>
    </row>
    <row r="66" spans="1:13" s="126" customFormat="1" ht="12.75" customHeight="1">
      <c r="A66" s="116"/>
      <c r="B66" s="718" t="s">
        <v>244</v>
      </c>
      <c r="C66" s="719"/>
      <c r="D66" s="118"/>
      <c r="E66" s="118"/>
      <c r="F66" s="119"/>
      <c r="G66" s="120">
        <v>17138</v>
      </c>
      <c r="H66" s="119"/>
      <c r="I66" s="121"/>
      <c r="J66" s="122"/>
      <c r="K66" s="123"/>
      <c r="L66" s="124"/>
      <c r="M66" s="441"/>
    </row>
    <row r="67" spans="1:13" s="8" customFormat="1" ht="12.75" customHeight="1" thickBot="1">
      <c r="A67" s="442">
        <v>105270</v>
      </c>
      <c r="B67" s="720" t="s">
        <v>245</v>
      </c>
      <c r="C67" s="721"/>
      <c r="D67" s="443"/>
      <c r="E67" s="443"/>
      <c r="F67" s="444"/>
      <c r="G67" s="445">
        <v>34480</v>
      </c>
      <c r="H67" s="444"/>
      <c r="I67" s="446"/>
      <c r="J67" s="447"/>
      <c r="K67" s="448">
        <v>19286</v>
      </c>
      <c r="L67" s="449">
        <f ca="1">INT((TODAY()-K67)/365)</f>
        <v>62</v>
      </c>
      <c r="M67" s="450">
        <v>19286</v>
      </c>
    </row>
    <row r="68" spans="1:13" s="8" customFormat="1" thickBot="1">
      <c r="A68" s="131"/>
      <c r="B68" s="131"/>
      <c r="C68" s="131"/>
      <c r="D68" s="131"/>
      <c r="E68" s="131"/>
      <c r="F68" s="131"/>
      <c r="G68" s="131"/>
      <c r="H68" s="131"/>
      <c r="I68" s="451"/>
      <c r="J68" s="452"/>
      <c r="K68" s="453"/>
      <c r="M68" s="237"/>
    </row>
    <row r="69" spans="1:13" s="8" customFormat="1" ht="12.75" customHeight="1">
      <c r="A69" s="714" t="s">
        <v>269</v>
      </c>
      <c r="B69" s="715"/>
      <c r="C69" s="716"/>
      <c r="D69" s="454"/>
      <c r="E69" s="454"/>
      <c r="F69" s="455"/>
      <c r="G69" s="7">
        <v>66150</v>
      </c>
      <c r="H69" s="454"/>
      <c r="I69" s="411"/>
      <c r="J69" s="67"/>
      <c r="K69" s="38">
        <v>35921</v>
      </c>
      <c r="L69" s="35">
        <f ca="1">INT((TODAY()-K69)/365)</f>
        <v>16</v>
      </c>
      <c r="M69" s="426">
        <f>K69</f>
        <v>35921</v>
      </c>
    </row>
    <row r="70" spans="1:13" s="8" customFormat="1" ht="12">
      <c r="A70" s="456"/>
      <c r="B70" s="402"/>
      <c r="C70" s="403"/>
      <c r="D70" s="404"/>
      <c r="E70" s="404"/>
      <c r="F70" s="404"/>
      <c r="G70" s="402">
        <v>66150</v>
      </c>
      <c r="H70" s="404"/>
      <c r="I70" s="405"/>
      <c r="J70" s="406"/>
      <c r="K70" s="51">
        <v>36679</v>
      </c>
      <c r="L70" s="52">
        <f ca="1">INT((TODAY()-K70)/365)</f>
        <v>14</v>
      </c>
      <c r="M70" s="427">
        <f>K70</f>
        <v>36679</v>
      </c>
    </row>
    <row r="71" spans="1:13" s="8" customFormat="1" thickBot="1">
      <c r="A71" s="44"/>
      <c r="B71" s="10"/>
      <c r="C71" s="457"/>
      <c r="D71" s="458"/>
      <c r="E71" s="458"/>
      <c r="F71" s="459"/>
      <c r="G71" s="54">
        <v>75020</v>
      </c>
      <c r="H71" s="460"/>
      <c r="I71" s="461"/>
      <c r="J71" s="462"/>
      <c r="K71" s="36">
        <v>37018</v>
      </c>
      <c r="L71" s="54">
        <f ca="1">INT((TODAY()-K71)/365)</f>
        <v>13</v>
      </c>
      <c r="M71" s="236">
        <f>K71</f>
        <v>37018</v>
      </c>
    </row>
    <row r="72" spans="1:13" s="8" customFormat="1" ht="12">
      <c r="I72" s="26"/>
      <c r="J72" s="27"/>
      <c r="K72" s="28"/>
      <c r="M72" s="237"/>
    </row>
    <row r="73" spans="1:13" s="8" customFormat="1" ht="12">
      <c r="I73" s="26"/>
      <c r="J73" s="27"/>
      <c r="K73" s="28"/>
      <c r="M73" s="237"/>
    </row>
    <row r="74" spans="1:13" s="8" customFormat="1" ht="12">
      <c r="I74" s="26"/>
      <c r="J74" s="27"/>
      <c r="K74" s="28"/>
      <c r="M74" s="237"/>
    </row>
    <row r="75" spans="1:13" s="8" customFormat="1" ht="12">
      <c r="I75" s="26"/>
      <c r="J75" s="27"/>
      <c r="K75" s="28"/>
      <c r="M75" s="237"/>
    </row>
    <row r="76" spans="1:13" s="8" customFormat="1" ht="12">
      <c r="I76" s="26"/>
      <c r="J76" s="27"/>
      <c r="K76" s="28"/>
      <c r="M76" s="237"/>
    </row>
    <row r="77" spans="1:13" s="8" customFormat="1" ht="12">
      <c r="I77" s="26"/>
      <c r="J77" s="27"/>
      <c r="K77" s="28"/>
      <c r="M77" s="237"/>
    </row>
    <row r="78" spans="1:13" s="8" customFormat="1" ht="12">
      <c r="I78" s="26"/>
      <c r="J78" s="27"/>
      <c r="K78" s="28"/>
      <c r="M78" s="237"/>
    </row>
    <row r="79" spans="1:13" s="8" customFormat="1" ht="12">
      <c r="I79" s="26"/>
      <c r="J79" s="27"/>
      <c r="K79" s="28"/>
      <c r="M79" s="237"/>
    </row>
    <row r="80" spans="1:13" s="8" customFormat="1" ht="12">
      <c r="I80" s="26"/>
      <c r="J80" s="27"/>
      <c r="K80" s="28"/>
      <c r="M80" s="237"/>
    </row>
    <row r="81" spans="9:13" s="8" customFormat="1" ht="12">
      <c r="I81" s="26"/>
      <c r="J81" s="27"/>
      <c r="K81" s="28"/>
      <c r="M81" s="237"/>
    </row>
    <row r="82" spans="9:13" s="8" customFormat="1" ht="12">
      <c r="I82" s="26"/>
      <c r="J82" s="27"/>
      <c r="K82" s="28"/>
      <c r="M82" s="237"/>
    </row>
    <row r="83" spans="9:13" s="8" customFormat="1" ht="12">
      <c r="I83" s="26"/>
      <c r="J83" s="27"/>
      <c r="K83" s="28"/>
      <c r="M83" s="237"/>
    </row>
    <row r="84" spans="9:13" s="8" customFormat="1" ht="12">
      <c r="I84" s="26"/>
      <c r="J84" s="27"/>
      <c r="K84" s="28"/>
      <c r="M84" s="237"/>
    </row>
  </sheetData>
  <sheetProtection selectLockedCells="1" selectUnlockedCells="1"/>
  <mergeCells count="14">
    <mergeCell ref="A69:C69"/>
    <mergeCell ref="I6:I7"/>
    <mergeCell ref="B65:C65"/>
    <mergeCell ref="B66:C66"/>
    <mergeCell ref="B67:C67"/>
    <mergeCell ref="A6:A7"/>
    <mergeCell ref="D6:D7"/>
    <mergeCell ref="E6:E7"/>
    <mergeCell ref="F3:M4"/>
    <mergeCell ref="J6:J7"/>
    <mergeCell ref="G1:I1"/>
    <mergeCell ref="M6:M7"/>
    <mergeCell ref="L6:L7"/>
    <mergeCell ref="F6:H7"/>
  </mergeCells>
  <printOptions horizontalCentered="1"/>
  <pageMargins left="0.23622047244094491" right="0.19685039370078741" top="0.23622047244094491" bottom="0.27559055118110237" header="0.15748031496062992" footer="0.15748031496062992"/>
  <pageSetup paperSize="9" scale="65" orientation="landscape" useFirstPageNumber="1" horizontalDpi="300" verticalDpi="300" r:id="rId1"/>
  <headerFooter alignWithMargins="0">
    <oddHeader>&amp;L&amp;8&amp;D &amp;T&amp;R&amp;8Page &amp;P/&amp;N</oddHeader>
    <oddFooter>&amp;L&amp;8&amp;Z&amp;F&amp;R&amp;8&amp;A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M84"/>
  <sheetViews>
    <sheetView workbookViewId="0">
      <pane ySplit="7" topLeftCell="A8" activePane="bottomLeft" state="frozen"/>
      <selection pane="bottomLeft" activeCell="A8" sqref="A8"/>
    </sheetView>
  </sheetViews>
  <sheetFormatPr baseColWidth="10" defaultColWidth="11.5703125" defaultRowHeight="12.75"/>
  <cols>
    <col min="1" max="1" width="8.7109375" style="2" customWidth="1"/>
    <col min="2" max="2" width="5" style="2" customWidth="1"/>
    <col min="3" max="3" width="9.28515625" style="2" customWidth="1"/>
    <col min="4" max="4" width="16.7109375" style="2" bestFit="1" customWidth="1"/>
    <col min="5" max="5" width="16.28515625" style="2" bestFit="1" customWidth="1"/>
    <col min="6" max="6" width="52.140625" style="2" bestFit="1" customWidth="1"/>
    <col min="7" max="7" width="8.85546875" style="2" customWidth="1"/>
    <col min="8" max="8" width="26.7109375" style="2" customWidth="1"/>
    <col min="9" max="9" width="13.7109375" style="6" customWidth="1"/>
    <col min="10" max="10" width="27" style="27" customWidth="1"/>
    <col min="11" max="11" width="12.140625" style="4" hidden="1" customWidth="1"/>
    <col min="12" max="12" width="6.5703125" style="2" hidden="1" customWidth="1"/>
    <col min="13" max="13" width="9.5703125" style="231" customWidth="1"/>
    <col min="14" max="16384" width="11.5703125" style="2"/>
  </cols>
  <sheetData>
    <row r="1" spans="1:13" ht="13.5" customHeight="1">
      <c r="A1" s="728"/>
      <c r="B1" s="729"/>
      <c r="C1" s="729"/>
      <c r="D1" s="729"/>
      <c r="E1" s="729"/>
      <c r="G1" s="667" t="s">
        <v>257</v>
      </c>
      <c r="H1" s="668"/>
      <c r="I1" s="669"/>
      <c r="J1" s="66"/>
    </row>
    <row r="2" spans="1:13" ht="13.5" customHeight="1">
      <c r="A2" s="728"/>
      <c r="B2" s="729"/>
      <c r="C2" s="729"/>
      <c r="D2" s="729"/>
      <c r="E2" s="729"/>
      <c r="G2" s="3"/>
      <c r="H2" s="3"/>
      <c r="I2" s="3"/>
    </row>
    <row r="3" spans="1:13" ht="13.5" customHeight="1">
      <c r="A3" s="728"/>
      <c r="B3" s="729"/>
      <c r="C3" s="729"/>
      <c r="D3" s="729"/>
      <c r="E3" s="730"/>
      <c r="F3" s="706" t="s">
        <v>267</v>
      </c>
      <c r="G3" s="707"/>
      <c r="H3" s="707"/>
      <c r="I3" s="707"/>
      <c r="J3" s="707"/>
      <c r="K3" s="707"/>
      <c r="L3" s="707"/>
      <c r="M3" s="708"/>
    </row>
    <row r="4" spans="1:13" ht="13.5" customHeight="1">
      <c r="A4" s="728"/>
      <c r="B4" s="729"/>
      <c r="C4" s="729"/>
      <c r="D4" s="729"/>
      <c r="E4" s="730"/>
      <c r="F4" s="709"/>
      <c r="G4" s="710"/>
      <c r="H4" s="710"/>
      <c r="I4" s="710"/>
      <c r="J4" s="710"/>
      <c r="K4" s="710"/>
      <c r="L4" s="710"/>
      <c r="M4" s="711"/>
    </row>
    <row r="5" spans="1:13" ht="7.5" customHeight="1" thickBot="1">
      <c r="A5" s="5"/>
    </row>
    <row r="6" spans="1:13" s="8" customFormat="1" ht="24" customHeight="1">
      <c r="A6" s="681" t="s">
        <v>4</v>
      </c>
      <c r="B6" s="7" t="s">
        <v>5</v>
      </c>
      <c r="C6" s="7" t="s">
        <v>6</v>
      </c>
      <c r="D6" s="679" t="s">
        <v>7</v>
      </c>
      <c r="E6" s="679" t="s">
        <v>8</v>
      </c>
      <c r="F6" s="679" t="s">
        <v>9</v>
      </c>
      <c r="G6" s="679"/>
      <c r="H6" s="679"/>
      <c r="I6" s="659" t="s">
        <v>10</v>
      </c>
      <c r="J6" s="679" t="s">
        <v>11</v>
      </c>
      <c r="K6" s="38" t="s">
        <v>12</v>
      </c>
      <c r="L6" s="702" t="s">
        <v>16</v>
      </c>
      <c r="M6" s="712" t="s">
        <v>148</v>
      </c>
    </row>
    <row r="7" spans="1:13" s="8" customFormat="1" ht="13.5" customHeight="1" thickBot="1">
      <c r="A7" s="682"/>
      <c r="B7" s="10" t="s">
        <v>13</v>
      </c>
      <c r="C7" s="10" t="s">
        <v>14</v>
      </c>
      <c r="D7" s="683"/>
      <c r="E7" s="683"/>
      <c r="F7" s="683"/>
      <c r="G7" s="683"/>
      <c r="H7" s="683"/>
      <c r="I7" s="660"/>
      <c r="J7" s="680"/>
      <c r="K7" s="36" t="s">
        <v>15</v>
      </c>
      <c r="L7" s="703"/>
      <c r="M7" s="713"/>
    </row>
    <row r="8" spans="1:13" s="8" customFormat="1" ht="12">
      <c r="A8" s="13"/>
      <c r="B8" s="14">
        <v>1</v>
      </c>
      <c r="C8" s="14"/>
      <c r="D8" s="157"/>
      <c r="E8" s="157"/>
      <c r="F8" s="72"/>
      <c r="G8" s="35">
        <v>66170</v>
      </c>
      <c r="H8" s="72"/>
      <c r="I8" s="59"/>
      <c r="J8" s="158"/>
      <c r="K8" s="50">
        <v>14585</v>
      </c>
      <c r="L8" s="35">
        <f ca="1">INT((TODAY()-K8)/365)</f>
        <v>75</v>
      </c>
      <c r="M8" s="426">
        <f>K8</f>
        <v>14585</v>
      </c>
    </row>
    <row r="9" spans="1:13" s="8" customFormat="1" ht="12.75" customHeight="1">
      <c r="A9" s="16"/>
      <c r="B9" s="17">
        <v>2</v>
      </c>
      <c r="C9" s="17"/>
      <c r="D9" s="78"/>
      <c r="E9" s="78"/>
      <c r="F9" s="73"/>
      <c r="G9" s="34">
        <v>66170</v>
      </c>
      <c r="H9" s="73"/>
      <c r="I9" s="15"/>
      <c r="J9" s="97"/>
      <c r="K9" s="51">
        <v>13956</v>
      </c>
      <c r="L9" s="52">
        <f ca="1">INT((TODAY()-K9)/365)</f>
        <v>76</v>
      </c>
      <c r="M9" s="427">
        <f>K9</f>
        <v>13956</v>
      </c>
    </row>
    <row r="10" spans="1:13" s="8" customFormat="1" ht="12">
      <c r="A10" s="16"/>
      <c r="B10" s="17">
        <v>3</v>
      </c>
      <c r="C10" s="17"/>
      <c r="D10" s="78"/>
      <c r="E10" s="78"/>
      <c r="F10" s="19"/>
      <c r="G10" s="17" t="s">
        <v>266</v>
      </c>
      <c r="H10" s="19"/>
      <c r="I10" s="40"/>
      <c r="J10" s="79"/>
      <c r="K10" s="109">
        <v>18641</v>
      </c>
      <c r="L10" s="52">
        <f ca="1">INT((TODAY()-K10)/365)</f>
        <v>63</v>
      </c>
      <c r="M10" s="427">
        <f t="shared" ref="M10:M63" si="0">K10</f>
        <v>18641</v>
      </c>
    </row>
    <row r="11" spans="1:13" s="8" customFormat="1" ht="12" customHeight="1">
      <c r="A11" s="16"/>
      <c r="B11" s="17">
        <v>4</v>
      </c>
      <c r="C11" s="17"/>
      <c r="D11" s="78"/>
      <c r="E11" s="78"/>
      <c r="F11" s="19"/>
      <c r="G11" s="17">
        <v>66000</v>
      </c>
      <c r="H11" s="19"/>
      <c r="I11" s="15"/>
      <c r="J11" s="79"/>
      <c r="K11" s="51">
        <v>14960</v>
      </c>
      <c r="L11" s="52">
        <f t="shared" ref="L11:L52" ca="1" si="1">INT((TODAY()-K11)/365)</f>
        <v>74</v>
      </c>
      <c r="M11" s="427">
        <f t="shared" si="0"/>
        <v>14960</v>
      </c>
    </row>
    <row r="12" spans="1:13" s="8" customFormat="1" ht="12">
      <c r="A12" s="156" t="s">
        <v>81</v>
      </c>
      <c r="B12" s="17">
        <v>5</v>
      </c>
      <c r="C12" s="21">
        <v>38012</v>
      </c>
      <c r="D12" s="19"/>
      <c r="E12" s="19"/>
      <c r="F12" s="19"/>
      <c r="G12" s="17">
        <v>66150</v>
      </c>
      <c r="H12" s="19"/>
      <c r="I12" s="15"/>
      <c r="J12" s="79"/>
      <c r="K12" s="51">
        <v>20355</v>
      </c>
      <c r="L12" s="52">
        <f t="shared" ca="1" si="1"/>
        <v>59</v>
      </c>
      <c r="M12" s="427">
        <f t="shared" si="0"/>
        <v>20355</v>
      </c>
    </row>
    <row r="13" spans="1:13" s="8" customFormat="1" ht="12">
      <c r="A13" s="156" t="s">
        <v>85</v>
      </c>
      <c r="B13" s="17">
        <v>6</v>
      </c>
      <c r="C13" s="21">
        <v>38012</v>
      </c>
      <c r="D13" s="19"/>
      <c r="E13" s="19"/>
      <c r="F13" s="19"/>
      <c r="G13" s="17">
        <v>66150</v>
      </c>
      <c r="H13" s="19"/>
      <c r="I13" s="15"/>
      <c r="J13" s="68"/>
      <c r="K13" s="51">
        <v>23192</v>
      </c>
      <c r="L13" s="52">
        <f t="shared" ca="1" si="1"/>
        <v>51</v>
      </c>
      <c r="M13" s="427">
        <f t="shared" si="0"/>
        <v>23192</v>
      </c>
    </row>
    <row r="14" spans="1:13" s="8" customFormat="1" ht="12">
      <c r="A14" s="16"/>
      <c r="B14" s="17">
        <v>7</v>
      </c>
      <c r="C14" s="17"/>
      <c r="D14" s="78"/>
      <c r="E14" s="78"/>
      <c r="F14" s="19"/>
      <c r="G14" s="17">
        <v>61290</v>
      </c>
      <c r="H14" s="19"/>
      <c r="I14" s="15"/>
      <c r="J14" s="68"/>
      <c r="K14" s="109">
        <v>15669</v>
      </c>
      <c r="L14" s="52">
        <f t="shared" ca="1" si="1"/>
        <v>72</v>
      </c>
      <c r="M14" s="427">
        <f t="shared" si="0"/>
        <v>15669</v>
      </c>
    </row>
    <row r="15" spans="1:13" s="8" customFormat="1" ht="12" customHeight="1">
      <c r="A15" s="16">
        <v>105274</v>
      </c>
      <c r="B15" s="17">
        <v>8</v>
      </c>
      <c r="C15" s="21">
        <v>39930</v>
      </c>
      <c r="D15" s="19"/>
      <c r="E15" s="19"/>
      <c r="F15" s="75"/>
      <c r="G15" s="20">
        <v>16430</v>
      </c>
      <c r="H15" s="48"/>
      <c r="I15" s="15"/>
      <c r="J15" s="79"/>
      <c r="K15" s="51">
        <v>17846</v>
      </c>
      <c r="L15" s="52">
        <f t="shared" ca="1" si="1"/>
        <v>66</v>
      </c>
      <c r="M15" s="427">
        <f t="shared" si="0"/>
        <v>17846</v>
      </c>
    </row>
    <row r="16" spans="1:13" s="8" customFormat="1" ht="12" customHeight="1">
      <c r="A16" s="16">
        <v>105275</v>
      </c>
      <c r="B16" s="17">
        <v>9</v>
      </c>
      <c r="C16" s="21">
        <v>39930</v>
      </c>
      <c r="D16" s="19"/>
      <c r="E16" s="19"/>
      <c r="F16" s="75"/>
      <c r="G16" s="20">
        <v>16430</v>
      </c>
      <c r="H16" s="48"/>
      <c r="I16" s="15"/>
      <c r="J16" s="68"/>
      <c r="K16" s="51">
        <v>19361</v>
      </c>
      <c r="L16" s="52">
        <f t="shared" ca="1" si="1"/>
        <v>62</v>
      </c>
      <c r="M16" s="427">
        <f t="shared" si="0"/>
        <v>19361</v>
      </c>
    </row>
    <row r="17" spans="1:13" s="229" customFormat="1" ht="12" customHeight="1">
      <c r="A17" s="609"/>
      <c r="B17" s="33">
        <v>10</v>
      </c>
      <c r="C17" s="610">
        <v>41275</v>
      </c>
      <c r="D17" s="105"/>
      <c r="E17" s="105"/>
      <c r="F17" s="582"/>
      <c r="G17" s="587">
        <v>66150</v>
      </c>
      <c r="H17" s="589"/>
      <c r="I17" s="107"/>
      <c r="J17" s="611"/>
      <c r="K17" s="612">
        <v>20028</v>
      </c>
      <c r="L17" s="144">
        <f t="shared" ca="1" si="1"/>
        <v>60</v>
      </c>
      <c r="M17" s="613">
        <f t="shared" si="0"/>
        <v>20028</v>
      </c>
    </row>
    <row r="18" spans="1:13" s="8" customFormat="1" ht="12">
      <c r="A18" s="16">
        <v>105278</v>
      </c>
      <c r="B18" s="17">
        <v>11</v>
      </c>
      <c r="C18" s="21"/>
      <c r="D18" s="19"/>
      <c r="E18" s="19"/>
      <c r="F18" s="76"/>
      <c r="G18" s="17">
        <v>83500</v>
      </c>
      <c r="H18" s="19"/>
      <c r="I18" s="15"/>
      <c r="J18" s="68"/>
      <c r="K18" s="51">
        <v>13772</v>
      </c>
      <c r="L18" s="52">
        <f t="shared" ca="1" si="1"/>
        <v>77</v>
      </c>
      <c r="M18" s="427">
        <f t="shared" si="0"/>
        <v>13772</v>
      </c>
    </row>
    <row r="19" spans="1:13" s="8" customFormat="1" ht="12">
      <c r="A19" s="16">
        <v>105279</v>
      </c>
      <c r="B19" s="17">
        <v>12</v>
      </c>
      <c r="C19" s="21"/>
      <c r="D19" s="19"/>
      <c r="E19" s="19"/>
      <c r="F19" s="76"/>
      <c r="G19" s="17">
        <v>83500</v>
      </c>
      <c r="H19" s="19"/>
      <c r="I19" s="15"/>
      <c r="J19" s="68"/>
      <c r="K19" s="51">
        <v>18593</v>
      </c>
      <c r="L19" s="52">
        <f t="shared" ca="1" si="1"/>
        <v>64</v>
      </c>
      <c r="M19" s="427">
        <f t="shared" si="0"/>
        <v>18593</v>
      </c>
    </row>
    <row r="20" spans="1:13" s="8" customFormat="1" ht="12" customHeight="1">
      <c r="A20" s="16">
        <v>105268</v>
      </c>
      <c r="B20" s="17">
        <v>13</v>
      </c>
      <c r="C20" s="21">
        <v>39472</v>
      </c>
      <c r="D20" s="19"/>
      <c r="E20" s="19"/>
      <c r="F20" s="74"/>
      <c r="G20" s="17">
        <v>30130</v>
      </c>
      <c r="H20" s="19"/>
      <c r="I20" s="15"/>
      <c r="J20" s="68"/>
      <c r="K20" s="51">
        <v>19007</v>
      </c>
      <c r="L20" s="52">
        <f t="shared" ca="1" si="1"/>
        <v>62</v>
      </c>
      <c r="M20" s="427">
        <f t="shared" si="0"/>
        <v>19007</v>
      </c>
    </row>
    <row r="21" spans="1:13" s="8" customFormat="1" ht="12" customHeight="1">
      <c r="A21" s="16">
        <v>105269</v>
      </c>
      <c r="B21" s="17">
        <v>14</v>
      </c>
      <c r="C21" s="21">
        <v>39472</v>
      </c>
      <c r="D21" s="19"/>
      <c r="E21" s="19"/>
      <c r="F21" s="74"/>
      <c r="G21" s="20">
        <v>30130</v>
      </c>
      <c r="H21" s="48"/>
      <c r="I21" s="15"/>
      <c r="J21" s="68"/>
      <c r="K21" s="51">
        <v>21272</v>
      </c>
      <c r="L21" s="52">
        <f ca="1">INT((TODAY()-K21)/365)</f>
        <v>56</v>
      </c>
      <c r="M21" s="427">
        <f t="shared" si="0"/>
        <v>21272</v>
      </c>
    </row>
    <row r="22" spans="1:13" s="8" customFormat="1" ht="12">
      <c r="A22" s="16">
        <v>104086</v>
      </c>
      <c r="B22" s="17">
        <v>15</v>
      </c>
      <c r="C22" s="17"/>
      <c r="D22" s="78"/>
      <c r="E22" s="78"/>
      <c r="F22" s="48"/>
      <c r="G22" s="20">
        <v>66300</v>
      </c>
      <c r="H22" s="48"/>
      <c r="I22" s="15"/>
      <c r="J22" s="68"/>
      <c r="K22" s="51">
        <v>8734</v>
      </c>
      <c r="L22" s="52">
        <f t="shared" ca="1" si="1"/>
        <v>91</v>
      </c>
      <c r="M22" s="427">
        <f t="shared" si="0"/>
        <v>8734</v>
      </c>
    </row>
    <row r="23" spans="1:13" s="8" customFormat="1" ht="12">
      <c r="A23" s="16"/>
      <c r="B23" s="17">
        <v>16</v>
      </c>
      <c r="C23" s="17"/>
      <c r="D23" s="78"/>
      <c r="E23" s="78"/>
      <c r="F23" s="48"/>
      <c r="G23" s="20">
        <v>66150</v>
      </c>
      <c r="H23" s="48"/>
      <c r="I23" s="15"/>
      <c r="J23" s="97"/>
      <c r="K23" s="51">
        <v>12471</v>
      </c>
      <c r="L23" s="52">
        <f t="shared" ca="1" si="1"/>
        <v>80</v>
      </c>
      <c r="M23" s="427">
        <f t="shared" si="0"/>
        <v>12471</v>
      </c>
    </row>
    <row r="24" spans="1:13" s="8" customFormat="1" ht="12" customHeight="1">
      <c r="A24" s="16">
        <v>105272</v>
      </c>
      <c r="B24" s="17">
        <v>17</v>
      </c>
      <c r="C24" s="21">
        <v>39908</v>
      </c>
      <c r="D24" s="19"/>
      <c r="E24" s="19"/>
      <c r="F24" s="48"/>
      <c r="G24" s="17">
        <v>34160</v>
      </c>
      <c r="H24" s="19"/>
      <c r="I24" s="15"/>
      <c r="J24" s="79"/>
      <c r="K24" s="51">
        <v>17891</v>
      </c>
      <c r="L24" s="52">
        <f t="shared" ca="1" si="1"/>
        <v>66</v>
      </c>
      <c r="M24" s="427">
        <f t="shared" si="0"/>
        <v>17891</v>
      </c>
    </row>
    <row r="25" spans="1:13" s="8" customFormat="1" ht="12">
      <c r="A25" s="16">
        <v>105273</v>
      </c>
      <c r="B25" s="17">
        <v>18</v>
      </c>
      <c r="C25" s="21">
        <v>39908</v>
      </c>
      <c r="D25" s="19"/>
      <c r="E25" s="19"/>
      <c r="F25" s="48"/>
      <c r="G25" s="20">
        <v>34160</v>
      </c>
      <c r="H25" s="48"/>
      <c r="I25" s="15"/>
      <c r="J25" s="79"/>
      <c r="K25" s="51">
        <v>17686</v>
      </c>
      <c r="L25" s="52">
        <f t="shared" ca="1" si="1"/>
        <v>66</v>
      </c>
      <c r="M25" s="427">
        <f t="shared" si="0"/>
        <v>17686</v>
      </c>
    </row>
    <row r="26" spans="1:13" s="8" customFormat="1" ht="12">
      <c r="A26" s="16"/>
      <c r="B26" s="17">
        <v>19</v>
      </c>
      <c r="C26" s="17"/>
      <c r="D26" s="78"/>
      <c r="E26" s="78"/>
      <c r="F26" s="48"/>
      <c r="G26" s="20">
        <v>17137</v>
      </c>
      <c r="H26" s="48"/>
      <c r="I26" s="15"/>
      <c r="J26" s="79"/>
      <c r="K26" s="51">
        <v>12454</v>
      </c>
      <c r="L26" s="52">
        <f t="shared" ca="1" si="1"/>
        <v>80</v>
      </c>
      <c r="M26" s="427">
        <f t="shared" si="0"/>
        <v>12454</v>
      </c>
    </row>
    <row r="27" spans="1:13" s="229" customFormat="1" ht="12">
      <c r="A27" s="609">
        <v>105292</v>
      </c>
      <c r="B27" s="33">
        <v>20</v>
      </c>
      <c r="C27" s="610">
        <v>41640</v>
      </c>
      <c r="D27" s="105"/>
      <c r="E27" s="105"/>
      <c r="F27" s="141"/>
      <c r="G27" s="106">
        <v>66250</v>
      </c>
      <c r="H27" s="105"/>
      <c r="I27" s="107"/>
      <c r="J27" s="142"/>
      <c r="K27" s="612">
        <v>11634</v>
      </c>
      <c r="L27" s="144">
        <f ca="1">INT((TODAY()-K27)/365)</f>
        <v>83</v>
      </c>
      <c r="M27" s="613">
        <f t="shared" si="0"/>
        <v>11634</v>
      </c>
    </row>
    <row r="28" spans="1:13" s="8" customFormat="1" ht="12">
      <c r="A28" s="16">
        <v>104147</v>
      </c>
      <c r="B28" s="17">
        <v>21</v>
      </c>
      <c r="C28" s="17">
        <v>1976</v>
      </c>
      <c r="D28" s="19"/>
      <c r="E28" s="19"/>
      <c r="F28" s="48"/>
      <c r="G28" s="20">
        <v>66470</v>
      </c>
      <c r="H28" s="48"/>
      <c r="I28" s="15"/>
      <c r="J28" s="68"/>
      <c r="K28" s="51">
        <v>9396</v>
      </c>
      <c r="L28" s="52">
        <f t="shared" ca="1" si="1"/>
        <v>89</v>
      </c>
      <c r="M28" s="427">
        <f t="shared" si="0"/>
        <v>9396</v>
      </c>
    </row>
    <row r="29" spans="1:13" s="8" customFormat="1" ht="12.75" customHeight="1">
      <c r="A29" s="16">
        <v>104148</v>
      </c>
      <c r="B29" s="17">
        <v>22</v>
      </c>
      <c r="C29" s="17">
        <v>1976</v>
      </c>
      <c r="D29" s="19"/>
      <c r="E29" s="19"/>
      <c r="F29" s="48"/>
      <c r="G29" s="20">
        <v>66471</v>
      </c>
      <c r="H29" s="48"/>
      <c r="I29" s="15"/>
      <c r="J29" s="68"/>
      <c r="K29" s="51">
        <v>9156</v>
      </c>
      <c r="L29" s="52">
        <f t="shared" ca="1" si="1"/>
        <v>89</v>
      </c>
      <c r="M29" s="427">
        <f t="shared" si="0"/>
        <v>9156</v>
      </c>
    </row>
    <row r="30" spans="1:13" s="8" customFormat="1" ht="12">
      <c r="A30" s="16"/>
      <c r="B30" s="17">
        <v>23</v>
      </c>
      <c r="C30" s="17"/>
      <c r="D30" s="19"/>
      <c r="E30" s="19"/>
      <c r="F30" s="48"/>
      <c r="G30" s="20">
        <v>77380</v>
      </c>
      <c r="H30" s="48"/>
      <c r="I30" s="31"/>
      <c r="J30" s="71"/>
      <c r="K30" s="51">
        <v>18878</v>
      </c>
      <c r="L30" s="52">
        <f t="shared" ca="1" si="1"/>
        <v>63</v>
      </c>
      <c r="M30" s="427">
        <f t="shared" si="0"/>
        <v>18878</v>
      </c>
    </row>
    <row r="31" spans="1:13" s="8" customFormat="1" ht="12">
      <c r="A31" s="16"/>
      <c r="B31" s="17">
        <v>24</v>
      </c>
      <c r="C31" s="17"/>
      <c r="D31" s="19"/>
      <c r="E31" s="19"/>
      <c r="F31" s="48"/>
      <c r="G31" s="20">
        <v>77380</v>
      </c>
      <c r="H31" s="48"/>
      <c r="I31" s="32"/>
      <c r="J31" s="159"/>
      <c r="K31" s="51">
        <v>19190</v>
      </c>
      <c r="L31" s="52">
        <f t="shared" ca="1" si="1"/>
        <v>62</v>
      </c>
      <c r="M31" s="427">
        <f t="shared" si="0"/>
        <v>19190</v>
      </c>
    </row>
    <row r="32" spans="1:13" s="8" customFormat="1" ht="12.75" customHeight="1">
      <c r="A32" s="16">
        <v>105280</v>
      </c>
      <c r="B32" s="17">
        <v>25</v>
      </c>
      <c r="C32" s="21"/>
      <c r="D32" s="19"/>
      <c r="E32" s="19"/>
      <c r="F32" s="75"/>
      <c r="G32" s="20">
        <v>93320</v>
      </c>
      <c r="H32" s="48"/>
      <c r="I32" s="31"/>
      <c r="J32" s="71"/>
      <c r="K32" s="51">
        <v>17884</v>
      </c>
      <c r="L32" s="52">
        <f t="shared" ca="1" si="1"/>
        <v>66</v>
      </c>
      <c r="M32" s="427">
        <f t="shared" si="0"/>
        <v>17884</v>
      </c>
    </row>
    <row r="33" spans="1:13" s="8" customFormat="1" ht="12">
      <c r="A33" s="16">
        <v>105281</v>
      </c>
      <c r="B33" s="17">
        <v>26</v>
      </c>
      <c r="C33" s="21"/>
      <c r="D33" s="19"/>
      <c r="E33" s="19"/>
      <c r="F33" s="75"/>
      <c r="G33" s="20">
        <v>93320</v>
      </c>
      <c r="H33" s="48"/>
      <c r="I33" s="32"/>
      <c r="J33" s="71"/>
      <c r="K33" s="51">
        <v>19743</v>
      </c>
      <c r="L33" s="52">
        <f t="shared" ca="1" si="1"/>
        <v>60</v>
      </c>
      <c r="M33" s="427">
        <f t="shared" si="0"/>
        <v>19743</v>
      </c>
    </row>
    <row r="34" spans="1:13" s="229" customFormat="1" ht="12">
      <c r="A34" s="156"/>
      <c r="B34" s="33">
        <v>27</v>
      </c>
      <c r="C34" s="614">
        <v>41640</v>
      </c>
      <c r="D34" s="105"/>
      <c r="E34" s="105"/>
      <c r="F34" s="105"/>
      <c r="G34" s="106">
        <v>50800</v>
      </c>
      <c r="H34" s="105"/>
      <c r="I34" s="113"/>
      <c r="J34" s="142"/>
      <c r="K34" s="109">
        <v>17867</v>
      </c>
      <c r="L34" s="110">
        <f t="shared" ca="1" si="1"/>
        <v>66</v>
      </c>
      <c r="M34" s="613">
        <f t="shared" si="0"/>
        <v>17867</v>
      </c>
    </row>
    <row r="35" spans="1:13" s="229" customFormat="1" ht="12">
      <c r="A35" s="156"/>
      <c r="B35" s="33">
        <v>28</v>
      </c>
      <c r="C35" s="614">
        <v>41640</v>
      </c>
      <c r="D35" s="105"/>
      <c r="E35" s="105"/>
      <c r="F35" s="105"/>
      <c r="G35" s="106">
        <v>50800</v>
      </c>
      <c r="H35" s="105"/>
      <c r="I35" s="113"/>
      <c r="J35" s="583"/>
      <c r="K35" s="109">
        <v>18978</v>
      </c>
      <c r="L35" s="110">
        <f t="shared" ca="1" si="1"/>
        <v>63</v>
      </c>
      <c r="M35" s="613">
        <f t="shared" si="0"/>
        <v>18978</v>
      </c>
    </row>
    <row r="36" spans="1:13" s="229" customFormat="1" ht="12">
      <c r="A36" s="156">
        <v>105291</v>
      </c>
      <c r="B36" s="33">
        <v>29</v>
      </c>
      <c r="C36" s="610">
        <v>41640</v>
      </c>
      <c r="D36" s="105"/>
      <c r="E36" s="105"/>
      <c r="F36" s="141"/>
      <c r="G36" s="106">
        <v>42470</v>
      </c>
      <c r="H36" s="105"/>
      <c r="I36" s="107"/>
      <c r="J36" s="142"/>
      <c r="K36" s="612">
        <v>29230</v>
      </c>
      <c r="L36" s="110">
        <f t="shared" ca="1" si="1"/>
        <v>34</v>
      </c>
      <c r="M36" s="613">
        <f>K36</f>
        <v>29230</v>
      </c>
    </row>
    <row r="37" spans="1:13" s="229" customFormat="1" ht="12">
      <c r="A37" s="156"/>
      <c r="B37" s="33">
        <v>30</v>
      </c>
      <c r="C37" s="614">
        <v>41640</v>
      </c>
      <c r="D37" s="105"/>
      <c r="E37" s="105"/>
      <c r="F37" s="105"/>
      <c r="G37" s="106">
        <v>94110</v>
      </c>
      <c r="H37" s="105"/>
      <c r="I37" s="115"/>
      <c r="J37" s="142"/>
      <c r="K37" s="109">
        <v>16987</v>
      </c>
      <c r="L37" s="110">
        <f ca="1">INT((TODAY()-K37)/365)</f>
        <v>68</v>
      </c>
      <c r="M37" s="613">
        <f>K37</f>
        <v>16987</v>
      </c>
    </row>
    <row r="38" spans="1:13" s="229" customFormat="1" ht="12">
      <c r="A38" s="156"/>
      <c r="B38" s="33">
        <v>31</v>
      </c>
      <c r="C38" s="614">
        <v>41640</v>
      </c>
      <c r="D38" s="105"/>
      <c r="E38" s="105"/>
      <c r="F38" s="105"/>
      <c r="G38" s="106">
        <v>94110</v>
      </c>
      <c r="H38" s="105"/>
      <c r="I38" s="115"/>
      <c r="J38" s="142"/>
      <c r="K38" s="109">
        <v>14853</v>
      </c>
      <c r="L38" s="110">
        <f ca="1">INT((TODAY()-K38)/365)</f>
        <v>74</v>
      </c>
      <c r="M38" s="613">
        <f>K38</f>
        <v>14853</v>
      </c>
    </row>
    <row r="39" spans="1:13" s="229" customFormat="1" ht="12" customHeight="1">
      <c r="A39" s="156"/>
      <c r="B39" s="33">
        <v>32</v>
      </c>
      <c r="C39" s="33"/>
      <c r="D39" s="78"/>
      <c r="E39" s="78"/>
      <c r="F39" s="78"/>
      <c r="G39" s="33">
        <v>66480</v>
      </c>
      <c r="H39" s="78"/>
      <c r="I39" s="113"/>
      <c r="J39" s="142"/>
      <c r="K39" s="109">
        <v>16871</v>
      </c>
      <c r="L39" s="110">
        <f t="shared" ca="1" si="1"/>
        <v>68</v>
      </c>
      <c r="M39" s="613">
        <f t="shared" si="0"/>
        <v>16871</v>
      </c>
    </row>
    <row r="40" spans="1:13" s="620" customFormat="1" ht="12" customHeight="1">
      <c r="A40" s="599"/>
      <c r="B40" s="600">
        <v>33</v>
      </c>
      <c r="C40" s="600"/>
      <c r="D40" s="601"/>
      <c r="E40" s="601"/>
      <c r="F40" s="601"/>
      <c r="G40" s="600">
        <v>66150</v>
      </c>
      <c r="H40" s="601"/>
      <c r="I40" s="603"/>
      <c r="J40" s="604"/>
      <c r="K40" s="605">
        <v>7231</v>
      </c>
      <c r="L40" s="606">
        <f t="shared" ca="1" si="1"/>
        <v>95</v>
      </c>
      <c r="M40" s="619">
        <f t="shared" si="0"/>
        <v>7231</v>
      </c>
    </row>
    <row r="41" spans="1:13" s="229" customFormat="1" ht="12.75" customHeight="1">
      <c r="A41" s="156">
        <v>105248</v>
      </c>
      <c r="B41" s="33">
        <v>34</v>
      </c>
      <c r="C41" s="614">
        <v>37347</v>
      </c>
      <c r="D41" s="78"/>
      <c r="E41" s="78"/>
      <c r="F41" s="105"/>
      <c r="G41" s="106">
        <v>66150</v>
      </c>
      <c r="H41" s="105"/>
      <c r="I41" s="115"/>
      <c r="J41" s="598"/>
      <c r="K41" s="109">
        <v>17806</v>
      </c>
      <c r="L41" s="110">
        <f t="shared" ca="1" si="1"/>
        <v>66</v>
      </c>
      <c r="M41" s="613">
        <f t="shared" si="0"/>
        <v>17806</v>
      </c>
    </row>
    <row r="42" spans="1:13" s="229" customFormat="1" ht="12">
      <c r="A42" s="156">
        <v>105249</v>
      </c>
      <c r="B42" s="33">
        <v>35</v>
      </c>
      <c r="C42" s="614">
        <v>37347</v>
      </c>
      <c r="D42" s="78"/>
      <c r="E42" s="78"/>
      <c r="F42" s="105"/>
      <c r="G42" s="106">
        <v>66150</v>
      </c>
      <c r="H42" s="105"/>
      <c r="I42" s="115"/>
      <c r="J42" s="598"/>
      <c r="K42" s="109">
        <v>23152</v>
      </c>
      <c r="L42" s="110">
        <f t="shared" ca="1" si="1"/>
        <v>51</v>
      </c>
      <c r="M42" s="613">
        <f t="shared" si="0"/>
        <v>23152</v>
      </c>
    </row>
    <row r="43" spans="1:13" s="229" customFormat="1" ht="12.75" customHeight="1">
      <c r="A43" s="156">
        <v>105267</v>
      </c>
      <c r="B43" s="33">
        <v>36</v>
      </c>
      <c r="C43" s="614">
        <v>39462</v>
      </c>
      <c r="D43" s="78"/>
      <c r="E43" s="78"/>
      <c r="F43" s="141"/>
      <c r="G43" s="106">
        <v>34000</v>
      </c>
      <c r="H43" s="105"/>
      <c r="I43" s="107"/>
      <c r="J43" s="598"/>
      <c r="K43" s="109">
        <v>22037</v>
      </c>
      <c r="L43" s="110">
        <f t="shared" ca="1" si="1"/>
        <v>54</v>
      </c>
      <c r="M43" s="613">
        <f t="shared" si="0"/>
        <v>22037</v>
      </c>
    </row>
    <row r="44" spans="1:13" s="229" customFormat="1" ht="12">
      <c r="A44" s="156">
        <v>105283</v>
      </c>
      <c r="B44" s="33">
        <v>37</v>
      </c>
      <c r="C44" s="614">
        <v>41640</v>
      </c>
      <c r="D44" s="78"/>
      <c r="E44" s="78"/>
      <c r="F44" s="141"/>
      <c r="G44" s="106">
        <v>31520</v>
      </c>
      <c r="H44" s="105"/>
      <c r="I44" s="113"/>
      <c r="J44" s="598"/>
      <c r="K44" s="109">
        <v>19477</v>
      </c>
      <c r="L44" s="110">
        <f t="shared" ca="1" si="1"/>
        <v>61</v>
      </c>
      <c r="M44" s="613">
        <f t="shared" si="0"/>
        <v>19477</v>
      </c>
    </row>
    <row r="45" spans="1:13" s="229" customFormat="1" ht="12.75" customHeight="1">
      <c r="A45" s="156">
        <v>105284</v>
      </c>
      <c r="B45" s="33">
        <v>38</v>
      </c>
      <c r="C45" s="614">
        <v>41640</v>
      </c>
      <c r="D45" s="78"/>
      <c r="E45" s="78"/>
      <c r="F45" s="141"/>
      <c r="G45" s="106">
        <v>31521</v>
      </c>
      <c r="H45" s="105"/>
      <c r="I45" s="115"/>
      <c r="J45" s="598"/>
      <c r="K45" s="615">
        <v>19209</v>
      </c>
      <c r="L45" s="110">
        <f t="shared" ca="1" si="1"/>
        <v>62</v>
      </c>
      <c r="M45" s="613">
        <f t="shared" si="0"/>
        <v>19209</v>
      </c>
    </row>
    <row r="46" spans="1:13" s="229" customFormat="1" ht="12.75" customHeight="1">
      <c r="A46" s="156">
        <v>105260</v>
      </c>
      <c r="B46" s="33">
        <v>39</v>
      </c>
      <c r="C46" s="614">
        <v>38791</v>
      </c>
      <c r="D46" s="78"/>
      <c r="E46" s="78"/>
      <c r="F46" s="105"/>
      <c r="G46" s="106">
        <v>34290</v>
      </c>
      <c r="H46" s="105"/>
      <c r="I46" s="115"/>
      <c r="J46" s="616"/>
      <c r="K46" s="617">
        <v>16827</v>
      </c>
      <c r="L46" s="110">
        <f t="shared" ca="1" si="1"/>
        <v>68</v>
      </c>
      <c r="M46" s="613">
        <f t="shared" si="0"/>
        <v>16827</v>
      </c>
    </row>
    <row r="47" spans="1:13" s="229" customFormat="1" ht="12.75" customHeight="1">
      <c r="A47" s="156">
        <v>105261</v>
      </c>
      <c r="B47" s="33">
        <v>40</v>
      </c>
      <c r="C47" s="614">
        <v>38791</v>
      </c>
      <c r="D47" s="78"/>
      <c r="E47" s="78"/>
      <c r="F47" s="78"/>
      <c r="G47" s="33">
        <v>34290</v>
      </c>
      <c r="H47" s="78"/>
      <c r="I47" s="115"/>
      <c r="J47" s="199"/>
      <c r="K47" s="109">
        <v>18724</v>
      </c>
      <c r="L47" s="110">
        <f t="shared" ca="1" si="1"/>
        <v>63</v>
      </c>
      <c r="M47" s="613">
        <f t="shared" si="0"/>
        <v>18724</v>
      </c>
    </row>
    <row r="48" spans="1:13" s="229" customFormat="1" ht="12.75" customHeight="1">
      <c r="A48" s="156">
        <v>105264</v>
      </c>
      <c r="B48" s="33">
        <v>41</v>
      </c>
      <c r="C48" s="614">
        <v>39181</v>
      </c>
      <c r="D48" s="78"/>
      <c r="E48" s="78"/>
      <c r="F48" s="141"/>
      <c r="G48" s="106">
        <v>37510</v>
      </c>
      <c r="H48" s="141"/>
      <c r="I48" s="115"/>
      <c r="J48" s="199"/>
      <c r="K48" s="109">
        <v>17045</v>
      </c>
      <c r="L48" s="110">
        <f t="shared" ca="1" si="1"/>
        <v>68</v>
      </c>
      <c r="M48" s="613">
        <f t="shared" si="0"/>
        <v>17045</v>
      </c>
    </row>
    <row r="49" spans="1:13" s="229" customFormat="1" ht="12.75" customHeight="1">
      <c r="A49" s="156">
        <v>105265</v>
      </c>
      <c r="B49" s="33">
        <v>42</v>
      </c>
      <c r="C49" s="614"/>
      <c r="D49" s="78"/>
      <c r="E49" s="78"/>
      <c r="F49" s="141"/>
      <c r="G49" s="106">
        <v>37510</v>
      </c>
      <c r="H49" s="141"/>
      <c r="I49" s="115"/>
      <c r="J49" s="142"/>
      <c r="K49" s="109">
        <v>17168</v>
      </c>
      <c r="L49" s="110">
        <f t="shared" ca="1" si="1"/>
        <v>68</v>
      </c>
      <c r="M49" s="613">
        <f t="shared" si="0"/>
        <v>17168</v>
      </c>
    </row>
    <row r="50" spans="1:13" s="229" customFormat="1" ht="12" customHeight="1">
      <c r="A50" s="156">
        <v>105266</v>
      </c>
      <c r="B50" s="33">
        <v>43</v>
      </c>
      <c r="C50" s="614">
        <v>39455</v>
      </c>
      <c r="D50" s="78"/>
      <c r="E50" s="78"/>
      <c r="F50" s="105"/>
      <c r="G50" s="106">
        <v>66140</v>
      </c>
      <c r="H50" s="105"/>
      <c r="I50" s="115"/>
      <c r="J50" s="618"/>
      <c r="K50" s="109">
        <v>22568</v>
      </c>
      <c r="L50" s="110">
        <f t="shared" ca="1" si="1"/>
        <v>53</v>
      </c>
      <c r="M50" s="613">
        <f t="shared" si="0"/>
        <v>22568</v>
      </c>
    </row>
    <row r="51" spans="1:13" s="229" customFormat="1" ht="12">
      <c r="A51" s="156">
        <v>105282</v>
      </c>
      <c r="B51" s="33">
        <v>44</v>
      </c>
      <c r="C51" s="614">
        <v>41640</v>
      </c>
      <c r="D51" s="78"/>
      <c r="E51" s="78"/>
      <c r="F51" s="105"/>
      <c r="G51" s="106">
        <v>66140</v>
      </c>
      <c r="H51" s="105"/>
      <c r="I51" s="115"/>
      <c r="J51" s="611"/>
      <c r="K51" s="109">
        <v>15702</v>
      </c>
      <c r="L51" s="110">
        <f t="shared" ca="1" si="1"/>
        <v>72</v>
      </c>
      <c r="M51" s="613">
        <f t="shared" si="0"/>
        <v>15702</v>
      </c>
    </row>
    <row r="52" spans="1:13" s="229" customFormat="1" ht="12">
      <c r="A52" s="156"/>
      <c r="B52" s="33">
        <v>45</v>
      </c>
      <c r="C52" s="614">
        <v>41275</v>
      </c>
      <c r="D52" s="78"/>
      <c r="E52" s="78"/>
      <c r="F52" s="141"/>
      <c r="G52" s="106">
        <v>33470</v>
      </c>
      <c r="H52" s="105"/>
      <c r="I52" s="115"/>
      <c r="J52" s="142"/>
      <c r="K52" s="109">
        <v>19236</v>
      </c>
      <c r="L52" s="110">
        <f t="shared" ca="1" si="1"/>
        <v>62</v>
      </c>
      <c r="M52" s="613">
        <f t="shared" si="0"/>
        <v>19236</v>
      </c>
    </row>
    <row r="53" spans="1:13" s="229" customFormat="1" ht="12">
      <c r="A53" s="156">
        <v>105277</v>
      </c>
      <c r="B53" s="33">
        <v>46</v>
      </c>
      <c r="C53" s="614">
        <v>40249</v>
      </c>
      <c r="D53" s="78"/>
      <c r="E53" s="78"/>
      <c r="F53" s="80"/>
      <c r="G53" s="33">
        <v>66230</v>
      </c>
      <c r="H53" s="78"/>
      <c r="I53" s="115"/>
      <c r="J53" s="142"/>
      <c r="K53" s="109">
        <v>16373</v>
      </c>
      <c r="L53" s="110">
        <f ca="1">INT((TODAY()-K53)/365)</f>
        <v>70</v>
      </c>
      <c r="M53" s="613">
        <f t="shared" si="0"/>
        <v>16373</v>
      </c>
    </row>
    <row r="54" spans="1:13" s="229" customFormat="1" ht="12">
      <c r="A54" s="156"/>
      <c r="B54" s="33">
        <v>47</v>
      </c>
      <c r="C54" s="33"/>
      <c r="D54" s="78"/>
      <c r="E54" s="78"/>
      <c r="F54" s="141"/>
      <c r="G54" s="33">
        <v>75020</v>
      </c>
      <c r="H54" s="78"/>
      <c r="I54" s="115"/>
      <c r="J54" s="142"/>
      <c r="K54" s="109">
        <v>22802</v>
      </c>
      <c r="L54" s="110">
        <f ca="1">INT((TODAY()-K54)/365)</f>
        <v>52</v>
      </c>
      <c r="M54" s="613">
        <f t="shared" si="0"/>
        <v>22802</v>
      </c>
    </row>
    <row r="55" spans="1:13" s="229" customFormat="1" thickBot="1">
      <c r="A55" s="156">
        <v>105242</v>
      </c>
      <c r="B55" s="33">
        <v>48</v>
      </c>
      <c r="C55" s="614">
        <v>35922</v>
      </c>
      <c r="D55" s="78"/>
      <c r="E55" s="78"/>
      <c r="F55" s="141"/>
      <c r="G55" s="33">
        <v>75020</v>
      </c>
      <c r="H55" s="78"/>
      <c r="I55" s="115"/>
      <c r="J55" s="142"/>
      <c r="K55" s="109">
        <v>22069</v>
      </c>
      <c r="L55" s="110">
        <f ca="1">INT((TODAY()-K55)/365)</f>
        <v>54</v>
      </c>
      <c r="M55" s="613">
        <f t="shared" si="0"/>
        <v>22069</v>
      </c>
    </row>
    <row r="56" spans="1:13" s="229" customFormat="1" ht="12" hidden="1">
      <c r="A56" s="609"/>
      <c r="B56" s="33">
        <v>49</v>
      </c>
      <c r="C56" s="610"/>
      <c r="D56" s="105"/>
      <c r="E56" s="105"/>
      <c r="F56" s="141"/>
      <c r="G56" s="106"/>
      <c r="H56" s="105"/>
      <c r="I56" s="107"/>
      <c r="K56" s="612"/>
      <c r="L56" s="144"/>
      <c r="M56" s="613">
        <f t="shared" si="0"/>
        <v>0</v>
      </c>
    </row>
    <row r="57" spans="1:13" s="229" customFormat="1" ht="12" hidden="1">
      <c r="A57" s="609"/>
      <c r="B57" s="33">
        <v>50</v>
      </c>
      <c r="C57" s="610"/>
      <c r="D57" s="105"/>
      <c r="E57" s="105"/>
      <c r="F57" s="141"/>
      <c r="G57" s="106"/>
      <c r="H57" s="105"/>
      <c r="I57" s="107"/>
      <c r="J57" s="105"/>
      <c r="K57" s="612"/>
      <c r="L57" s="144"/>
      <c r="M57" s="613">
        <f t="shared" si="0"/>
        <v>0</v>
      </c>
    </row>
    <row r="58" spans="1:13" s="229" customFormat="1" ht="12" hidden="1">
      <c r="A58" s="609"/>
      <c r="B58" s="33">
        <v>51</v>
      </c>
      <c r="C58" s="610"/>
      <c r="D58" s="105"/>
      <c r="E58" s="105"/>
      <c r="F58" s="141"/>
      <c r="G58" s="106"/>
      <c r="H58" s="105"/>
      <c r="I58" s="107"/>
      <c r="J58" s="105"/>
      <c r="K58" s="612"/>
      <c r="L58" s="144"/>
      <c r="M58" s="613">
        <f t="shared" si="0"/>
        <v>0</v>
      </c>
    </row>
    <row r="59" spans="1:13" s="8" customFormat="1" ht="12" hidden="1">
      <c r="A59" s="148"/>
      <c r="B59" s="17">
        <v>52</v>
      </c>
      <c r="C59" s="149"/>
      <c r="D59" s="48"/>
      <c r="E59" s="48"/>
      <c r="F59" s="75"/>
      <c r="G59" s="20"/>
      <c r="H59" s="48"/>
      <c r="I59" s="31"/>
      <c r="J59" s="48"/>
      <c r="K59" s="150"/>
      <c r="L59" s="143"/>
      <c r="M59" s="427">
        <f t="shared" si="0"/>
        <v>0</v>
      </c>
    </row>
    <row r="60" spans="1:13" s="8" customFormat="1" ht="12" hidden="1">
      <c r="A60" s="148"/>
      <c r="B60" s="17">
        <v>53</v>
      </c>
      <c r="C60" s="149"/>
      <c r="D60" s="48"/>
      <c r="E60" s="48"/>
      <c r="F60" s="75"/>
      <c r="G60" s="20"/>
      <c r="H60" s="48"/>
      <c r="I60" s="31"/>
      <c r="J60" s="48"/>
      <c r="K60" s="150"/>
      <c r="L60" s="143"/>
      <c r="M60" s="427">
        <f t="shared" si="0"/>
        <v>0</v>
      </c>
    </row>
    <row r="61" spans="1:13" s="8" customFormat="1" ht="12" hidden="1">
      <c r="A61" s="148"/>
      <c r="B61" s="17">
        <v>54</v>
      </c>
      <c r="C61" s="149"/>
      <c r="D61" s="48"/>
      <c r="E61" s="48"/>
      <c r="F61" s="75"/>
      <c r="G61" s="20"/>
      <c r="H61" s="48"/>
      <c r="I61" s="31"/>
      <c r="J61" s="48"/>
      <c r="K61" s="150"/>
      <c r="L61" s="143"/>
      <c r="M61" s="427">
        <f t="shared" si="0"/>
        <v>0</v>
      </c>
    </row>
    <row r="62" spans="1:13" s="8" customFormat="1" ht="12" hidden="1">
      <c r="A62" s="148"/>
      <c r="B62" s="17">
        <v>55</v>
      </c>
      <c r="C62" s="149"/>
      <c r="D62" s="48"/>
      <c r="E62" s="48"/>
      <c r="F62" s="75"/>
      <c r="G62" s="20"/>
      <c r="H62" s="48"/>
      <c r="I62" s="31"/>
      <c r="J62" s="48"/>
      <c r="K62" s="150"/>
      <c r="L62" s="143"/>
      <c r="M62" s="427">
        <f t="shared" si="0"/>
        <v>0</v>
      </c>
    </row>
    <row r="63" spans="1:13" s="8" customFormat="1" hidden="1" thickBot="1">
      <c r="A63" s="9">
        <v>105285</v>
      </c>
      <c r="B63" s="11">
        <v>56</v>
      </c>
      <c r="C63" s="23"/>
      <c r="D63" s="25"/>
      <c r="E63" s="25"/>
      <c r="F63" s="77"/>
      <c r="G63" s="11"/>
      <c r="H63" s="25"/>
      <c r="I63" s="12"/>
      <c r="J63" s="25"/>
      <c r="K63" s="53"/>
      <c r="L63" s="54"/>
      <c r="M63" s="236">
        <f t="shared" si="0"/>
        <v>0</v>
      </c>
    </row>
    <row r="64" spans="1:13" s="8" customFormat="1" thickBot="1">
      <c r="A64" s="43"/>
      <c r="B64" s="43"/>
      <c r="C64" s="43"/>
      <c r="D64" s="43"/>
      <c r="E64" s="43"/>
      <c r="F64" s="43"/>
      <c r="G64" s="43"/>
      <c r="H64" s="43"/>
      <c r="I64" s="428"/>
      <c r="J64" s="429"/>
      <c r="K64" s="430"/>
      <c r="L64" s="43"/>
      <c r="M64" s="431"/>
    </row>
    <row r="65" spans="1:13" s="630" customFormat="1" ht="12.75" customHeight="1">
      <c r="A65" s="621"/>
      <c r="B65" s="722" t="s">
        <v>243</v>
      </c>
      <c r="C65" s="723"/>
      <c r="D65" s="622"/>
      <c r="E65" s="622"/>
      <c r="F65" s="623"/>
      <c r="G65" s="624" t="s">
        <v>43</v>
      </c>
      <c r="H65" s="623"/>
      <c r="I65" s="625"/>
      <c r="J65" s="626"/>
      <c r="K65" s="627"/>
      <c r="L65" s="628"/>
      <c r="M65" s="629"/>
    </row>
    <row r="66" spans="1:13" s="630" customFormat="1" ht="12.75" customHeight="1">
      <c r="A66" s="631"/>
      <c r="B66" s="724" t="s">
        <v>244</v>
      </c>
      <c r="C66" s="725"/>
      <c r="D66" s="632"/>
      <c r="E66" s="632"/>
      <c r="F66" s="633"/>
      <c r="G66" s="634">
        <v>17138</v>
      </c>
      <c r="H66" s="633"/>
      <c r="I66" s="635"/>
      <c r="J66" s="636"/>
      <c r="K66" s="637"/>
      <c r="L66" s="638"/>
      <c r="M66" s="639"/>
    </row>
    <row r="67" spans="1:13" s="648" customFormat="1" ht="12.75" customHeight="1" thickBot="1">
      <c r="A67" s="640">
        <v>105270</v>
      </c>
      <c r="B67" s="726" t="s">
        <v>245</v>
      </c>
      <c r="C67" s="727"/>
      <c r="D67" s="641"/>
      <c r="E67" s="641"/>
      <c r="F67" s="641"/>
      <c r="G67" s="642">
        <v>34480</v>
      </c>
      <c r="H67" s="641"/>
      <c r="I67" s="643"/>
      <c r="J67" s="644"/>
      <c r="K67" s="645">
        <v>19286</v>
      </c>
      <c r="L67" s="646">
        <f ca="1">INT((TODAY()-K67)/365)</f>
        <v>62</v>
      </c>
      <c r="M67" s="647">
        <v>19286</v>
      </c>
    </row>
    <row r="68" spans="1:13" s="8" customFormat="1" ht="5.25" customHeight="1" thickBot="1">
      <c r="A68" s="131"/>
      <c r="B68" s="131"/>
      <c r="C68" s="131"/>
      <c r="D68" s="131"/>
      <c r="E68" s="131"/>
      <c r="F68" s="131"/>
      <c r="G68" s="131"/>
      <c r="H68" s="131"/>
      <c r="I68" s="451"/>
      <c r="J68" s="452"/>
      <c r="K68" s="453"/>
      <c r="M68" s="237"/>
    </row>
    <row r="69" spans="1:13" s="8" customFormat="1" ht="12.75" customHeight="1">
      <c r="A69" s="714" t="s">
        <v>269</v>
      </c>
      <c r="B69" s="715"/>
      <c r="C69" s="716"/>
      <c r="D69" s="454"/>
      <c r="E69" s="454"/>
      <c r="F69" s="455"/>
      <c r="G69" s="7">
        <v>66150</v>
      </c>
      <c r="H69" s="454"/>
      <c r="I69" s="411"/>
      <c r="J69" s="67"/>
      <c r="K69" s="38">
        <v>35921</v>
      </c>
      <c r="L69" s="35">
        <f ca="1">INT((TODAY()-K69)/365)</f>
        <v>16</v>
      </c>
      <c r="M69" s="426">
        <f>K69</f>
        <v>35921</v>
      </c>
    </row>
    <row r="70" spans="1:13" s="8" customFormat="1" ht="12">
      <c r="A70" s="456"/>
      <c r="B70" s="402"/>
      <c r="C70" s="403"/>
      <c r="D70" s="404"/>
      <c r="E70" s="404"/>
      <c r="F70" s="404"/>
      <c r="G70" s="402">
        <v>66150</v>
      </c>
      <c r="H70" s="404"/>
      <c r="I70" s="405"/>
      <c r="J70" s="406"/>
      <c r="K70" s="51">
        <v>36679</v>
      </c>
      <c r="L70" s="52">
        <f ca="1">INT((TODAY()-K70)/365)</f>
        <v>14</v>
      </c>
      <c r="M70" s="427">
        <f>K70</f>
        <v>36679</v>
      </c>
    </row>
    <row r="71" spans="1:13" s="8" customFormat="1" thickBot="1">
      <c r="A71" s="44"/>
      <c r="B71" s="10"/>
      <c r="C71" s="457"/>
      <c r="D71" s="458"/>
      <c r="E71" s="458"/>
      <c r="F71" s="459"/>
      <c r="G71" s="54">
        <v>75020</v>
      </c>
      <c r="H71" s="460"/>
      <c r="I71" s="461"/>
      <c r="J71" s="462"/>
      <c r="K71" s="36">
        <v>37018</v>
      </c>
      <c r="L71" s="54">
        <f ca="1">INT((TODAY()-K71)/365)</f>
        <v>13</v>
      </c>
      <c r="M71" s="236">
        <f>K71</f>
        <v>37018</v>
      </c>
    </row>
    <row r="72" spans="1:13" s="8" customFormat="1" ht="12">
      <c r="I72" s="26"/>
      <c r="J72" s="27"/>
      <c r="K72" s="28"/>
      <c r="M72" s="237"/>
    </row>
    <row r="73" spans="1:13" s="8" customFormat="1" ht="12">
      <c r="I73" s="26"/>
      <c r="J73" s="27"/>
      <c r="K73" s="28"/>
      <c r="M73" s="237"/>
    </row>
    <row r="74" spans="1:13" s="8" customFormat="1" ht="12">
      <c r="I74" s="26"/>
      <c r="J74" s="27"/>
      <c r="K74" s="28"/>
      <c r="M74" s="237"/>
    </row>
    <row r="75" spans="1:13" s="8" customFormat="1" ht="12">
      <c r="I75" s="26"/>
      <c r="J75" s="27"/>
      <c r="K75" s="28"/>
      <c r="M75" s="237"/>
    </row>
    <row r="76" spans="1:13" s="8" customFormat="1" ht="12">
      <c r="I76" s="26"/>
      <c r="J76" s="27"/>
      <c r="K76" s="28"/>
      <c r="M76" s="237"/>
    </row>
    <row r="77" spans="1:13" s="8" customFormat="1" ht="12">
      <c r="I77" s="26"/>
      <c r="J77" s="27"/>
      <c r="K77" s="28"/>
      <c r="M77" s="237"/>
    </row>
    <row r="78" spans="1:13" s="8" customFormat="1" ht="12">
      <c r="I78" s="26"/>
      <c r="J78" s="27"/>
      <c r="K78" s="28"/>
      <c r="M78" s="237"/>
    </row>
    <row r="79" spans="1:13" s="8" customFormat="1" ht="12">
      <c r="I79" s="26"/>
      <c r="J79" s="27"/>
      <c r="K79" s="28"/>
      <c r="M79" s="237"/>
    </row>
    <row r="80" spans="1:13" s="8" customFormat="1" ht="12">
      <c r="I80" s="26"/>
      <c r="J80" s="27"/>
      <c r="K80" s="28"/>
      <c r="M80" s="237"/>
    </row>
    <row r="81" spans="9:13" s="8" customFormat="1" ht="12">
      <c r="I81" s="26"/>
      <c r="J81" s="27"/>
      <c r="K81" s="28"/>
      <c r="M81" s="237"/>
    </row>
    <row r="82" spans="9:13" s="8" customFormat="1" ht="12">
      <c r="I82" s="26"/>
      <c r="J82" s="27"/>
      <c r="K82" s="28"/>
      <c r="M82" s="237"/>
    </row>
    <row r="83" spans="9:13" s="8" customFormat="1" ht="12">
      <c r="I83" s="26"/>
      <c r="J83" s="27"/>
      <c r="K83" s="28"/>
      <c r="M83" s="237"/>
    </row>
    <row r="84" spans="9:13" s="8" customFormat="1" ht="12">
      <c r="I84" s="26"/>
      <c r="J84" s="27"/>
      <c r="K84" s="28"/>
      <c r="M84" s="237"/>
    </row>
  </sheetData>
  <mergeCells count="18">
    <mergeCell ref="I6:I7"/>
    <mergeCell ref="J6:J7"/>
    <mergeCell ref="G1:I1"/>
    <mergeCell ref="F3:M4"/>
    <mergeCell ref="A1:E1"/>
    <mergeCell ref="A2:E2"/>
    <mergeCell ref="A3:E3"/>
    <mergeCell ref="A4:E4"/>
    <mergeCell ref="L6:L7"/>
    <mergeCell ref="M6:M7"/>
    <mergeCell ref="E6:E7"/>
    <mergeCell ref="F6:H7"/>
    <mergeCell ref="B65:C65"/>
    <mergeCell ref="B66:C66"/>
    <mergeCell ref="B67:C67"/>
    <mergeCell ref="A69:C69"/>
    <mergeCell ref="A6:A7"/>
    <mergeCell ref="D6:D7"/>
  </mergeCells>
  <printOptions horizontalCentered="1"/>
  <pageMargins left="0.70866141732283472" right="0.70866141732283472" top="0.27" bottom="0.34" header="0.17" footer="0.16"/>
  <pageSetup paperSize="9" scale="72" orientation="landscape" horizontalDpi="0" verticalDpi="0" r:id="rId1"/>
  <headerFooter>
    <oddHeader>&amp;L&amp;D &amp;T&amp;R&amp;P/&amp;N</oddHeader>
    <oddFooter>&amp;L&amp;Z&amp;F&amp;R&amp;A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L65"/>
  <sheetViews>
    <sheetView topLeftCell="D1" zoomScaleNormal="100" zoomScaleSheetLayoutView="100" workbookViewId="0">
      <pane ySplit="7" topLeftCell="A8" activePane="bottomLeft" state="frozen"/>
      <selection activeCell="D1" sqref="D1"/>
      <selection pane="bottomLeft" activeCell="D8" sqref="D8"/>
    </sheetView>
  </sheetViews>
  <sheetFormatPr baseColWidth="10" defaultColWidth="11.5703125" defaultRowHeight="12.75"/>
  <cols>
    <col min="1" max="1" width="8.7109375" style="305" hidden="1" customWidth="1"/>
    <col min="2" max="2" width="5" style="305" hidden="1" customWidth="1"/>
    <col min="3" max="3" width="9.28515625" style="305" hidden="1" customWidth="1"/>
    <col min="4" max="4" width="19.140625" style="305" customWidth="1"/>
    <col min="5" max="5" width="18" style="305" bestFit="1" customWidth="1"/>
    <col min="6" max="6" width="37.42578125" style="305" hidden="1" customWidth="1"/>
    <col min="7" max="7" width="8.85546875" style="305" hidden="1" customWidth="1"/>
    <col min="8" max="8" width="26.85546875" style="305" hidden="1" customWidth="1"/>
    <col min="9" max="9" width="13.7109375" style="311" hidden="1" customWidth="1"/>
    <col min="10" max="10" width="27.140625" style="310" hidden="1" customWidth="1"/>
    <col min="11" max="11" width="11.5703125" style="351" customWidth="1"/>
    <col min="12" max="12" width="8.140625" style="305" customWidth="1"/>
    <col min="13" max="16384" width="11.5703125" style="305"/>
  </cols>
  <sheetData>
    <row r="1" spans="1:12" ht="16.5" customHeight="1" thickBot="1">
      <c r="D1" s="737"/>
      <c r="E1" s="738"/>
      <c r="F1" s="306"/>
      <c r="G1" s="307"/>
      <c r="I1" s="308"/>
      <c r="J1" s="309" t="s">
        <v>1</v>
      </c>
      <c r="K1" s="731" t="s">
        <v>154</v>
      </c>
      <c r="L1" s="732"/>
    </row>
    <row r="2" spans="1:12" ht="16.5" customHeight="1">
      <c r="D2" s="728"/>
      <c r="E2" s="739"/>
      <c r="F2" s="306"/>
      <c r="G2" s="307"/>
      <c r="H2" s="307"/>
      <c r="I2" s="307"/>
      <c r="K2" s="733"/>
      <c r="L2" s="734"/>
    </row>
    <row r="3" spans="1:12" ht="16.5" customHeight="1">
      <c r="D3" s="728"/>
      <c r="E3" s="739"/>
      <c r="F3" s="306"/>
      <c r="G3" s="307"/>
      <c r="H3" s="307"/>
      <c r="I3" s="307"/>
      <c r="K3" s="733"/>
      <c r="L3" s="734"/>
    </row>
    <row r="4" spans="1:12" ht="16.5" customHeight="1" thickBot="1">
      <c r="D4" s="740"/>
      <c r="E4" s="741"/>
      <c r="F4" s="306"/>
      <c r="G4" s="307"/>
      <c r="H4" s="307"/>
      <c r="I4" s="307"/>
      <c r="K4" s="735"/>
      <c r="L4" s="736"/>
    </row>
    <row r="5" spans="1:12" ht="17.25" customHeight="1" thickBot="1">
      <c r="K5" s="742" t="s">
        <v>158</v>
      </c>
      <c r="L5" s="743"/>
    </row>
    <row r="6" spans="1:12" ht="17.25" customHeight="1">
      <c r="A6" s="312" t="s">
        <v>5</v>
      </c>
      <c r="B6" s="190" t="s">
        <v>5</v>
      </c>
      <c r="C6" s="190" t="s">
        <v>6</v>
      </c>
      <c r="D6" s="190" t="s">
        <v>7</v>
      </c>
      <c r="E6" s="190" t="s">
        <v>8</v>
      </c>
      <c r="F6" s="313" t="s">
        <v>9</v>
      </c>
      <c r="G6" s="314"/>
      <c r="H6" s="315"/>
      <c r="I6" s="181" t="s">
        <v>10</v>
      </c>
      <c r="J6" s="190" t="s">
        <v>11</v>
      </c>
      <c r="K6" s="316" t="s">
        <v>12</v>
      </c>
      <c r="L6" s="197"/>
    </row>
    <row r="7" spans="1:12" ht="17.25" customHeight="1" thickBot="1">
      <c r="A7" s="317"/>
      <c r="B7" s="191" t="s">
        <v>13</v>
      </c>
      <c r="C7" s="191" t="s">
        <v>14</v>
      </c>
      <c r="D7" s="191"/>
      <c r="E7" s="191"/>
      <c r="F7" s="318"/>
      <c r="G7" s="319"/>
      <c r="H7" s="320"/>
      <c r="I7" s="192"/>
      <c r="J7" s="191"/>
      <c r="K7" s="321" t="s">
        <v>15</v>
      </c>
      <c r="L7" s="198" t="s">
        <v>16</v>
      </c>
    </row>
    <row r="8" spans="1:12" ht="17.25" customHeight="1">
      <c r="A8" s="322">
        <v>104147</v>
      </c>
      <c r="B8" s="323">
        <v>1</v>
      </c>
      <c r="C8" s="323">
        <v>1976</v>
      </c>
      <c r="D8" s="179"/>
      <c r="E8" s="179"/>
      <c r="F8" s="180" t="s">
        <v>66</v>
      </c>
      <c r="G8" s="180">
        <v>66150</v>
      </c>
      <c r="H8" s="180" t="s">
        <v>47</v>
      </c>
      <c r="I8" s="181">
        <v>468391093</v>
      </c>
      <c r="J8" s="324"/>
      <c r="K8" s="325">
        <f>'2014alpha'!K40</f>
        <v>7231</v>
      </c>
      <c r="L8" s="326">
        <f t="shared" ref="L8:L42" ca="1" si="0">INT((TODAY()-K8)/365)</f>
        <v>95</v>
      </c>
    </row>
    <row r="9" spans="1:12" ht="17.25" customHeight="1">
      <c r="A9" s="327">
        <v>104148</v>
      </c>
      <c r="B9" s="180">
        <v>2</v>
      </c>
      <c r="C9" s="180">
        <v>1976</v>
      </c>
      <c r="D9" s="182"/>
      <c r="E9" s="182"/>
      <c r="F9" s="180" t="s">
        <v>37</v>
      </c>
      <c r="G9" s="180">
        <v>66300</v>
      </c>
      <c r="H9" s="180" t="s">
        <v>38</v>
      </c>
      <c r="I9" s="186">
        <v>468533231</v>
      </c>
      <c r="J9" s="185" t="s">
        <v>39</v>
      </c>
      <c r="K9" s="328">
        <f>'2014alpha'!K22</f>
        <v>8734</v>
      </c>
      <c r="L9" s="329">
        <f t="shared" ca="1" si="0"/>
        <v>91</v>
      </c>
    </row>
    <row r="10" spans="1:12" ht="17.25" customHeight="1">
      <c r="A10" s="327"/>
      <c r="B10" s="180">
        <v>3</v>
      </c>
      <c r="C10" s="180"/>
      <c r="D10" s="182"/>
      <c r="E10" s="182"/>
      <c r="F10" s="180" t="s">
        <v>19</v>
      </c>
      <c r="G10" s="180">
        <v>66470</v>
      </c>
      <c r="H10" s="180" t="s">
        <v>20</v>
      </c>
      <c r="I10" s="193"/>
      <c r="J10" s="189"/>
      <c r="K10" s="328">
        <f>'2014alpha'!K29</f>
        <v>9156</v>
      </c>
      <c r="L10" s="329">
        <f t="shared" ca="1" si="0"/>
        <v>89</v>
      </c>
    </row>
    <row r="11" spans="1:12" ht="17.25" customHeight="1">
      <c r="A11" s="327"/>
      <c r="B11" s="180">
        <v>4</v>
      </c>
      <c r="C11" s="180"/>
      <c r="D11" s="182"/>
      <c r="E11" s="182"/>
      <c r="F11" s="180" t="s">
        <v>19</v>
      </c>
      <c r="G11" s="180">
        <v>66470</v>
      </c>
      <c r="H11" s="180" t="s">
        <v>20</v>
      </c>
      <c r="I11" s="193">
        <v>468954431</v>
      </c>
      <c r="J11" s="189"/>
      <c r="K11" s="328">
        <f>'2014alpha'!K28</f>
        <v>9396</v>
      </c>
      <c r="L11" s="329">
        <f t="shared" ca="1" si="0"/>
        <v>89</v>
      </c>
    </row>
    <row r="12" spans="1:12" ht="17.25" customHeight="1">
      <c r="A12" s="327"/>
      <c r="B12" s="180"/>
      <c r="C12" s="180"/>
      <c r="D12" s="354"/>
      <c r="E12" s="354"/>
      <c r="F12" s="180"/>
      <c r="G12" s="180"/>
      <c r="H12" s="180"/>
      <c r="I12" s="193"/>
      <c r="J12" s="189"/>
      <c r="K12" s="328">
        <f>'2014alpha'!K27</f>
        <v>11634</v>
      </c>
      <c r="L12" s="329">
        <f t="shared" ca="1" si="0"/>
        <v>83</v>
      </c>
    </row>
    <row r="13" spans="1:12" ht="17.25" customHeight="1">
      <c r="A13" s="327"/>
      <c r="B13" s="180">
        <v>5</v>
      </c>
      <c r="C13" s="180"/>
      <c r="D13" s="182"/>
      <c r="E13" s="182"/>
      <c r="F13" s="180" t="s">
        <v>46</v>
      </c>
      <c r="G13" s="180">
        <v>66150</v>
      </c>
      <c r="H13" s="180" t="s">
        <v>47</v>
      </c>
      <c r="I13" s="184">
        <v>468391465</v>
      </c>
      <c r="J13" s="189"/>
      <c r="K13" s="328">
        <f>'2014alpha'!K23</f>
        <v>12471</v>
      </c>
      <c r="L13" s="329">
        <f t="shared" ca="1" si="0"/>
        <v>80</v>
      </c>
    </row>
    <row r="14" spans="1:12" ht="17.25" customHeight="1">
      <c r="A14" s="327"/>
      <c r="B14" s="180">
        <v>6</v>
      </c>
      <c r="C14" s="180"/>
      <c r="D14" s="182"/>
      <c r="E14" s="182"/>
      <c r="F14" s="180" t="s">
        <v>50</v>
      </c>
      <c r="G14" s="180">
        <v>17137</v>
      </c>
      <c r="H14" s="180" t="s">
        <v>51</v>
      </c>
      <c r="I14" s="184">
        <v>546012123</v>
      </c>
      <c r="J14" s="185" t="s">
        <v>52</v>
      </c>
      <c r="K14" s="328">
        <f>'2014alpha'!K26</f>
        <v>12454</v>
      </c>
      <c r="L14" s="329">
        <f t="shared" ca="1" si="0"/>
        <v>80</v>
      </c>
    </row>
    <row r="15" spans="1:12" ht="17.25" customHeight="1">
      <c r="A15" s="327"/>
      <c r="B15" s="180">
        <v>7</v>
      </c>
      <c r="C15" s="180"/>
      <c r="D15" s="182"/>
      <c r="E15" s="182"/>
      <c r="F15" s="180" t="s">
        <v>74</v>
      </c>
      <c r="G15" s="180">
        <v>66170</v>
      </c>
      <c r="H15" s="180" t="s">
        <v>75</v>
      </c>
      <c r="I15" s="184"/>
      <c r="J15" s="189"/>
      <c r="K15" s="328">
        <f>'2014alpha'!K9</f>
        <v>13956</v>
      </c>
      <c r="L15" s="329">
        <f t="shared" ca="1" si="0"/>
        <v>76</v>
      </c>
    </row>
    <row r="16" spans="1:12" ht="17.25" customHeight="1">
      <c r="A16" s="327"/>
      <c r="B16" s="180">
        <v>8</v>
      </c>
      <c r="C16" s="180"/>
      <c r="D16" s="182"/>
      <c r="E16" s="182"/>
      <c r="F16" s="183" t="s">
        <v>132</v>
      </c>
      <c r="G16" s="180">
        <v>83500</v>
      </c>
      <c r="H16" s="180" t="s">
        <v>133</v>
      </c>
      <c r="I16" s="184"/>
      <c r="J16" s="189"/>
      <c r="K16" s="328">
        <f>'2014alpha'!K18</f>
        <v>13772</v>
      </c>
      <c r="L16" s="329">
        <f t="shared" ca="1" si="0"/>
        <v>77</v>
      </c>
    </row>
    <row r="17" spans="1:12" ht="17.25" customHeight="1">
      <c r="A17" s="327"/>
      <c r="B17" s="180">
        <v>9</v>
      </c>
      <c r="C17" s="180"/>
      <c r="D17" s="182"/>
      <c r="E17" s="182"/>
      <c r="F17" s="188" t="s">
        <v>74</v>
      </c>
      <c r="G17" s="188">
        <v>66170</v>
      </c>
      <c r="H17" s="188" t="s">
        <v>75</v>
      </c>
      <c r="I17" s="184">
        <v>468572089</v>
      </c>
      <c r="J17" s="189"/>
      <c r="K17" s="328">
        <f>'2014alpha'!K8</f>
        <v>14585</v>
      </c>
      <c r="L17" s="329">
        <f t="shared" ca="1" si="0"/>
        <v>75</v>
      </c>
    </row>
    <row r="18" spans="1:12" ht="17.25" customHeight="1">
      <c r="A18" s="327"/>
      <c r="B18" s="180"/>
      <c r="C18" s="180"/>
      <c r="D18" s="182"/>
      <c r="E18" s="182"/>
      <c r="F18" s="188"/>
      <c r="G18" s="188"/>
      <c r="H18" s="188"/>
      <c r="I18" s="184"/>
      <c r="J18" s="189"/>
      <c r="K18" s="328">
        <f>'2014alpha'!K38</f>
        <v>14853</v>
      </c>
      <c r="L18" s="329">
        <f t="shared" ca="1" si="0"/>
        <v>74</v>
      </c>
    </row>
    <row r="19" spans="1:12" ht="17.25" customHeight="1">
      <c r="A19" s="327"/>
      <c r="B19" s="180">
        <v>10</v>
      </c>
      <c r="C19" s="180"/>
      <c r="D19" s="182"/>
      <c r="E19" s="182"/>
      <c r="F19" s="188" t="s">
        <v>29</v>
      </c>
      <c r="G19" s="188">
        <v>66000</v>
      </c>
      <c r="H19" s="188" t="s">
        <v>30</v>
      </c>
      <c r="I19" s="184">
        <v>468638782</v>
      </c>
      <c r="J19" s="189"/>
      <c r="K19" s="328">
        <f>'2014alpha'!K11</f>
        <v>14960</v>
      </c>
      <c r="L19" s="329">
        <f t="shared" ca="1" si="0"/>
        <v>74</v>
      </c>
    </row>
    <row r="20" spans="1:12" ht="17.25" customHeight="1">
      <c r="A20" s="327">
        <v>105278</v>
      </c>
      <c r="B20" s="180">
        <v>36</v>
      </c>
      <c r="C20" s="330"/>
      <c r="D20" s="182"/>
      <c r="E20" s="182"/>
      <c r="F20" s="188" t="s">
        <v>33</v>
      </c>
      <c r="G20" s="188">
        <v>61290</v>
      </c>
      <c r="H20" s="188" t="s">
        <v>34</v>
      </c>
      <c r="I20" s="184">
        <v>670434630</v>
      </c>
      <c r="J20" s="189"/>
      <c r="K20" s="331">
        <f>'2014alpha'!K14</f>
        <v>15669</v>
      </c>
      <c r="L20" s="332">
        <f t="shared" ca="1" si="0"/>
        <v>72</v>
      </c>
    </row>
    <row r="21" spans="1:12" ht="17.25" customHeight="1">
      <c r="A21" s="327"/>
      <c r="B21" s="180"/>
      <c r="C21" s="330"/>
      <c r="D21" s="333"/>
      <c r="E21" s="333"/>
      <c r="F21" s="334" t="s">
        <v>42</v>
      </c>
      <c r="G21" s="334" t="s">
        <v>43</v>
      </c>
      <c r="H21" s="334" t="s">
        <v>44</v>
      </c>
      <c r="I21" s="335"/>
      <c r="J21" s="336"/>
      <c r="K21" s="337">
        <f>'2014alpha'!K51</f>
        <v>15702</v>
      </c>
      <c r="L21" s="329">
        <f ca="1">INT((TODAY()-K21)/365)</f>
        <v>72</v>
      </c>
    </row>
    <row r="22" spans="1:12" ht="17.25" customHeight="1">
      <c r="A22" s="327"/>
      <c r="B22" s="180">
        <v>11</v>
      </c>
      <c r="C22" s="180"/>
      <c r="D22" s="182"/>
      <c r="E22" s="182"/>
      <c r="F22" s="183" t="s">
        <v>129</v>
      </c>
      <c r="G22" s="180">
        <v>66230</v>
      </c>
      <c r="H22" s="180" t="s">
        <v>130</v>
      </c>
      <c r="I22" s="184">
        <v>468988925</v>
      </c>
      <c r="J22" s="185" t="s">
        <v>151</v>
      </c>
      <c r="K22" s="328">
        <f>'2014alpha'!K53</f>
        <v>16373</v>
      </c>
      <c r="L22" s="329">
        <f t="shared" ca="1" si="0"/>
        <v>70</v>
      </c>
    </row>
    <row r="23" spans="1:12" ht="17.25" customHeight="1">
      <c r="A23" s="327"/>
      <c r="B23" s="180">
        <v>12</v>
      </c>
      <c r="C23" s="180"/>
      <c r="D23" s="182"/>
      <c r="E23" s="182"/>
      <c r="F23" s="188" t="s">
        <v>61</v>
      </c>
      <c r="G23" s="188">
        <v>66480</v>
      </c>
      <c r="H23" s="188" t="s">
        <v>62</v>
      </c>
      <c r="I23" s="184">
        <v>468391942</v>
      </c>
      <c r="J23" s="185" t="s">
        <v>63</v>
      </c>
      <c r="K23" s="328">
        <f>'2014alpha'!K39</f>
        <v>16871</v>
      </c>
      <c r="L23" s="329">
        <f t="shared" ca="1" si="0"/>
        <v>68</v>
      </c>
    </row>
    <row r="24" spans="1:12" ht="17.25" customHeight="1">
      <c r="A24" s="327"/>
      <c r="B24" s="180">
        <v>13</v>
      </c>
      <c r="C24" s="180"/>
      <c r="D24" s="182"/>
      <c r="E24" s="182"/>
      <c r="F24" s="188" t="s">
        <v>88</v>
      </c>
      <c r="G24" s="188">
        <v>34290</v>
      </c>
      <c r="H24" s="188" t="s">
        <v>89</v>
      </c>
      <c r="I24" s="193">
        <v>467390820</v>
      </c>
      <c r="J24" s="338"/>
      <c r="K24" s="328">
        <f>'2014alpha'!K46</f>
        <v>16827</v>
      </c>
      <c r="L24" s="329">
        <f t="shared" ca="1" si="0"/>
        <v>68</v>
      </c>
    </row>
    <row r="25" spans="1:12" ht="17.25" customHeight="1">
      <c r="A25" s="327"/>
      <c r="B25" s="180"/>
      <c r="C25" s="180"/>
      <c r="D25" s="182"/>
      <c r="E25" s="182"/>
      <c r="F25" s="188"/>
      <c r="G25" s="188"/>
      <c r="H25" s="188"/>
      <c r="I25" s="193"/>
      <c r="J25" s="338"/>
      <c r="K25" s="328">
        <f>'2014alpha'!K37</f>
        <v>16987</v>
      </c>
      <c r="L25" s="329">
        <f t="shared" ca="1" si="0"/>
        <v>68</v>
      </c>
    </row>
    <row r="26" spans="1:12" ht="17.25" customHeight="1">
      <c r="A26" s="327"/>
      <c r="B26" s="180">
        <v>14</v>
      </c>
      <c r="C26" s="180"/>
      <c r="D26" s="182"/>
      <c r="E26" s="182"/>
      <c r="F26" s="339" t="s">
        <v>94</v>
      </c>
      <c r="G26" s="188">
        <v>37510</v>
      </c>
      <c r="H26" s="339" t="s">
        <v>95</v>
      </c>
      <c r="I26" s="184">
        <v>247500324</v>
      </c>
      <c r="J26" s="185" t="s">
        <v>96</v>
      </c>
      <c r="K26" s="328">
        <f>'2014alpha'!K48</f>
        <v>17045</v>
      </c>
      <c r="L26" s="329">
        <f t="shared" ca="1" si="0"/>
        <v>68</v>
      </c>
    </row>
    <row r="27" spans="1:12" ht="17.25" customHeight="1">
      <c r="A27" s="327"/>
      <c r="B27" s="180">
        <v>15</v>
      </c>
      <c r="C27" s="180"/>
      <c r="D27" s="182"/>
      <c r="E27" s="182"/>
      <c r="F27" s="339" t="s">
        <v>94</v>
      </c>
      <c r="G27" s="188">
        <v>37510</v>
      </c>
      <c r="H27" s="339" t="s">
        <v>95</v>
      </c>
      <c r="I27" s="184"/>
      <c r="J27" s="185"/>
      <c r="K27" s="328">
        <f>'2014alpha'!K49</f>
        <v>17168</v>
      </c>
      <c r="L27" s="329">
        <f t="shared" ca="1" si="0"/>
        <v>68</v>
      </c>
    </row>
    <row r="28" spans="1:12" ht="17.25" customHeight="1">
      <c r="A28" s="327"/>
      <c r="B28" s="180">
        <v>16</v>
      </c>
      <c r="C28" s="180"/>
      <c r="D28" s="182"/>
      <c r="E28" s="182"/>
      <c r="F28" s="180" t="s">
        <v>78</v>
      </c>
      <c r="G28" s="180">
        <v>66150</v>
      </c>
      <c r="H28" s="180" t="s">
        <v>47</v>
      </c>
      <c r="I28" s="184">
        <v>468391093</v>
      </c>
      <c r="J28" s="185" t="s">
        <v>79</v>
      </c>
      <c r="K28" s="328">
        <f>'2014alpha'!K41</f>
        <v>17806</v>
      </c>
      <c r="L28" s="329">
        <f t="shared" ca="1" si="0"/>
        <v>66</v>
      </c>
    </row>
    <row r="29" spans="1:12" ht="17.25" customHeight="1">
      <c r="A29" s="327"/>
      <c r="B29" s="180"/>
      <c r="C29" s="180"/>
      <c r="D29" s="354"/>
      <c r="E29" s="354"/>
      <c r="F29" s="180"/>
      <c r="G29" s="180"/>
      <c r="H29" s="180"/>
      <c r="I29" s="184"/>
      <c r="J29" s="185"/>
      <c r="K29" s="328">
        <f>'2014alpha'!K34</f>
        <v>17867</v>
      </c>
      <c r="L29" s="329">
        <f t="shared" ca="1" si="0"/>
        <v>66</v>
      </c>
    </row>
    <row r="30" spans="1:12" ht="17.25" customHeight="1">
      <c r="A30" s="327"/>
      <c r="B30" s="180">
        <v>17</v>
      </c>
      <c r="C30" s="180"/>
      <c r="D30" s="182"/>
      <c r="E30" s="182"/>
      <c r="F30" s="180" t="s">
        <v>119</v>
      </c>
      <c r="G30" s="180">
        <v>34160</v>
      </c>
      <c r="H30" s="180" t="s">
        <v>120</v>
      </c>
      <c r="I30" s="184"/>
      <c r="J30" s="189"/>
      <c r="K30" s="328">
        <f>'2014alpha'!K24</f>
        <v>17891</v>
      </c>
      <c r="L30" s="329">
        <f t="shared" ca="1" si="0"/>
        <v>66</v>
      </c>
    </row>
    <row r="31" spans="1:12" ht="17.25" customHeight="1">
      <c r="A31" s="327"/>
      <c r="B31" s="180">
        <v>18</v>
      </c>
      <c r="C31" s="180"/>
      <c r="D31" s="182"/>
      <c r="E31" s="182"/>
      <c r="F31" s="188" t="s">
        <v>119</v>
      </c>
      <c r="G31" s="180">
        <v>34160</v>
      </c>
      <c r="H31" s="180" t="s">
        <v>120</v>
      </c>
      <c r="I31" s="184"/>
      <c r="J31" s="185" t="s">
        <v>121</v>
      </c>
      <c r="K31" s="328">
        <f>'2014alpha'!K25</f>
        <v>17686</v>
      </c>
      <c r="L31" s="329">
        <f t="shared" ca="1" si="0"/>
        <v>66</v>
      </c>
    </row>
    <row r="32" spans="1:12" ht="17.25" customHeight="1">
      <c r="A32" s="327"/>
      <c r="B32" s="180">
        <v>19</v>
      </c>
      <c r="C32" s="180"/>
      <c r="D32" s="182"/>
      <c r="E32" s="182"/>
      <c r="F32" s="194" t="s">
        <v>137</v>
      </c>
      <c r="G32" s="188">
        <v>93320</v>
      </c>
      <c r="H32" s="188" t="s">
        <v>138</v>
      </c>
      <c r="I32" s="184"/>
      <c r="J32" s="185" t="s">
        <v>139</v>
      </c>
      <c r="K32" s="328">
        <f>'2014alpha'!K32</f>
        <v>17884</v>
      </c>
      <c r="L32" s="329">
        <f t="shared" ca="1" si="0"/>
        <v>66</v>
      </c>
    </row>
    <row r="33" spans="1:12" ht="17.25" customHeight="1">
      <c r="A33" s="327"/>
      <c r="B33" s="180">
        <v>20</v>
      </c>
      <c r="C33" s="180"/>
      <c r="D33" s="182"/>
      <c r="E33" s="182"/>
      <c r="F33" s="194" t="s">
        <v>124</v>
      </c>
      <c r="G33" s="188">
        <v>16430</v>
      </c>
      <c r="H33" s="188" t="s">
        <v>125</v>
      </c>
      <c r="I33" s="184">
        <v>545699928</v>
      </c>
      <c r="J33" s="189"/>
      <c r="K33" s="328">
        <f>'2014alpha'!K15</f>
        <v>17846</v>
      </c>
      <c r="L33" s="329">
        <f t="shared" ca="1" si="0"/>
        <v>66</v>
      </c>
    </row>
    <row r="34" spans="1:12" ht="17.25" customHeight="1">
      <c r="A34" s="327">
        <v>105248</v>
      </c>
      <c r="B34" s="180">
        <v>22</v>
      </c>
      <c r="C34" s="330">
        <v>37347</v>
      </c>
      <c r="D34" s="182"/>
      <c r="E34" s="182"/>
      <c r="F34" s="194" t="s">
        <v>132</v>
      </c>
      <c r="G34" s="188">
        <v>83500</v>
      </c>
      <c r="H34" s="188" t="s">
        <v>133</v>
      </c>
      <c r="I34" s="184"/>
      <c r="J34" s="189"/>
      <c r="K34" s="328">
        <f>'2014alpha'!K19</f>
        <v>18593</v>
      </c>
      <c r="L34" s="329">
        <f t="shared" ca="1" si="0"/>
        <v>64</v>
      </c>
    </row>
    <row r="35" spans="1:12" ht="17.25" customHeight="1">
      <c r="A35" s="327"/>
      <c r="B35" s="180"/>
      <c r="C35" s="330"/>
      <c r="D35" s="354"/>
      <c r="E35" s="354"/>
      <c r="F35" s="194"/>
      <c r="G35" s="188"/>
      <c r="H35" s="188"/>
      <c r="I35" s="184"/>
      <c r="J35" s="189"/>
      <c r="K35" s="328">
        <f>'2014alpha'!K10</f>
        <v>18641</v>
      </c>
      <c r="L35" s="329">
        <f t="shared" ca="1" si="0"/>
        <v>63</v>
      </c>
    </row>
    <row r="36" spans="1:12" ht="17.25" customHeight="1">
      <c r="A36" s="327">
        <v>105242</v>
      </c>
      <c r="B36" s="180">
        <v>21</v>
      </c>
      <c r="C36" s="330">
        <v>35922</v>
      </c>
      <c r="D36" s="182"/>
      <c r="E36" s="182"/>
      <c r="F36" s="188" t="s">
        <v>88</v>
      </c>
      <c r="G36" s="180">
        <v>34290</v>
      </c>
      <c r="H36" s="180" t="s">
        <v>89</v>
      </c>
      <c r="I36" s="184">
        <v>667512159</v>
      </c>
      <c r="J36" s="340" t="s">
        <v>91</v>
      </c>
      <c r="K36" s="328">
        <f>'2014alpha'!K47</f>
        <v>18724</v>
      </c>
      <c r="L36" s="329">
        <f t="shared" ca="1" si="0"/>
        <v>63</v>
      </c>
    </row>
    <row r="37" spans="1:12" ht="17.25" customHeight="1">
      <c r="A37" s="341" t="s">
        <v>81</v>
      </c>
      <c r="B37" s="342">
        <v>23</v>
      </c>
      <c r="C37" s="330">
        <v>38012</v>
      </c>
      <c r="D37" s="182"/>
      <c r="E37" s="182"/>
      <c r="F37" s="188" t="s">
        <v>55</v>
      </c>
      <c r="G37" s="188">
        <v>77380</v>
      </c>
      <c r="H37" s="188" t="s">
        <v>56</v>
      </c>
      <c r="I37" s="184">
        <v>160603021</v>
      </c>
      <c r="J37" s="185" t="s">
        <v>57</v>
      </c>
      <c r="K37" s="328">
        <f>'2014alpha'!K30</f>
        <v>18878</v>
      </c>
      <c r="L37" s="329">
        <f t="shared" ca="1" si="0"/>
        <v>63</v>
      </c>
    </row>
    <row r="38" spans="1:12" ht="17.25" customHeight="1">
      <c r="A38" s="341"/>
      <c r="B38" s="342"/>
      <c r="C38" s="330"/>
      <c r="D38" s="354"/>
      <c r="E38" s="354"/>
      <c r="F38" s="188"/>
      <c r="G38" s="188"/>
      <c r="H38" s="188"/>
      <c r="I38" s="184"/>
      <c r="J38" s="185"/>
      <c r="K38" s="328">
        <f>'2014alpha'!K35</f>
        <v>18978</v>
      </c>
      <c r="L38" s="329">
        <f t="shared" ca="1" si="0"/>
        <v>63</v>
      </c>
    </row>
    <row r="39" spans="1:12" ht="17.25" customHeight="1">
      <c r="A39" s="341" t="s">
        <v>85</v>
      </c>
      <c r="B39" s="342">
        <v>24</v>
      </c>
      <c r="C39" s="330">
        <v>38012</v>
      </c>
      <c r="D39" s="182"/>
      <c r="E39" s="182"/>
      <c r="F39" s="339" t="s">
        <v>109</v>
      </c>
      <c r="G39" s="188">
        <v>30130</v>
      </c>
      <c r="H39" s="188" t="s">
        <v>110</v>
      </c>
      <c r="I39" s="184">
        <v>952581808</v>
      </c>
      <c r="J39" s="189"/>
      <c r="K39" s="328">
        <f>'2014alpha'!K20</f>
        <v>19007</v>
      </c>
      <c r="L39" s="329">
        <f t="shared" ca="1" si="0"/>
        <v>62</v>
      </c>
    </row>
    <row r="40" spans="1:12" ht="17.25" customHeight="1">
      <c r="A40" s="327">
        <v>105260</v>
      </c>
      <c r="B40" s="180">
        <v>25</v>
      </c>
      <c r="C40" s="330">
        <v>38791</v>
      </c>
      <c r="D40" s="182"/>
      <c r="E40" s="182"/>
      <c r="F40" s="188" t="s">
        <v>55</v>
      </c>
      <c r="G40" s="188">
        <v>77380</v>
      </c>
      <c r="H40" s="188" t="s">
        <v>56</v>
      </c>
      <c r="I40" s="195"/>
      <c r="J40" s="196"/>
      <c r="K40" s="328">
        <f>'2014alpha'!K31</f>
        <v>19190</v>
      </c>
      <c r="L40" s="329">
        <f t="shared" ca="1" si="0"/>
        <v>62</v>
      </c>
    </row>
    <row r="41" spans="1:12" ht="17.25" customHeight="1">
      <c r="A41" s="327">
        <v>105279</v>
      </c>
      <c r="B41" s="342">
        <v>37</v>
      </c>
      <c r="C41" s="330"/>
      <c r="D41" s="343"/>
      <c r="E41" s="344"/>
      <c r="F41" s="345"/>
      <c r="G41" s="342"/>
      <c r="H41" s="342"/>
      <c r="I41" s="335"/>
      <c r="J41" s="336"/>
      <c r="K41" s="331">
        <f>'2014alpha'!K45</f>
        <v>19209</v>
      </c>
      <c r="L41" s="329">
        <f t="shared" ca="1" si="0"/>
        <v>62</v>
      </c>
    </row>
    <row r="42" spans="1:12" ht="17.25" customHeight="1">
      <c r="A42" s="327"/>
      <c r="B42" s="342"/>
      <c r="C42" s="330"/>
      <c r="D42" s="343"/>
      <c r="E42" s="346"/>
      <c r="F42" s="347"/>
      <c r="G42" s="334"/>
      <c r="H42" s="334"/>
      <c r="I42" s="348"/>
      <c r="J42" s="349"/>
      <c r="K42" s="350">
        <v>19236</v>
      </c>
      <c r="L42" s="329">
        <f t="shared" ca="1" si="0"/>
        <v>62</v>
      </c>
    </row>
    <row r="43" spans="1:12" ht="17.25" customHeight="1">
      <c r="A43" s="327">
        <v>105264</v>
      </c>
      <c r="B43" s="180">
        <v>26</v>
      </c>
      <c r="C43" s="330">
        <v>39181</v>
      </c>
      <c r="D43" s="182"/>
      <c r="E43" s="182"/>
      <c r="F43" s="194" t="s">
        <v>124</v>
      </c>
      <c r="G43" s="188">
        <v>16430</v>
      </c>
      <c r="H43" s="188" t="s">
        <v>125</v>
      </c>
      <c r="I43" s="186"/>
      <c r="J43" s="187" t="s">
        <v>127</v>
      </c>
      <c r="K43" s="328">
        <f>'2014alpha'!K16</f>
        <v>19361</v>
      </c>
      <c r="L43" s="329">
        <f t="shared" ref="L43:L58" ca="1" si="1">INT((TODAY()-K43)/365)</f>
        <v>62</v>
      </c>
    </row>
    <row r="44" spans="1:12" ht="17.25" customHeight="1">
      <c r="A44" s="327">
        <v>105277</v>
      </c>
      <c r="B44" s="180">
        <v>35</v>
      </c>
      <c r="C44" s="330">
        <v>40249</v>
      </c>
      <c r="D44" s="182"/>
      <c r="E44" s="182"/>
      <c r="F44" s="194"/>
      <c r="G44" s="188"/>
      <c r="H44" s="188"/>
      <c r="I44" s="186"/>
      <c r="J44" s="187"/>
      <c r="K44" s="328">
        <f>'2014alpha'!K44</f>
        <v>19477</v>
      </c>
      <c r="L44" s="329">
        <f ca="1">INT((TODAY()-K44)/365)</f>
        <v>61</v>
      </c>
    </row>
    <row r="45" spans="1:12" ht="17.25" customHeight="1">
      <c r="A45" s="327"/>
      <c r="B45" s="180">
        <v>27</v>
      </c>
      <c r="C45" s="330"/>
      <c r="D45" s="182"/>
      <c r="E45" s="182"/>
      <c r="F45" s="194" t="s">
        <v>137</v>
      </c>
      <c r="G45" s="188">
        <v>93320</v>
      </c>
      <c r="H45" s="188" t="s">
        <v>138</v>
      </c>
      <c r="I45" s="186"/>
      <c r="J45" s="187"/>
      <c r="K45" s="328">
        <f>'2014alpha'!K33</f>
        <v>19743</v>
      </c>
      <c r="L45" s="329">
        <f t="shared" ca="1" si="1"/>
        <v>60</v>
      </c>
    </row>
    <row r="46" spans="1:12" ht="17.25" customHeight="1">
      <c r="A46" s="327">
        <v>105282</v>
      </c>
      <c r="B46" s="180">
        <v>40</v>
      </c>
      <c r="C46" s="330"/>
      <c r="D46" s="182"/>
      <c r="E46" s="182"/>
      <c r="F46" s="194"/>
      <c r="G46" s="188"/>
      <c r="H46" s="188"/>
      <c r="I46" s="186"/>
      <c r="J46" s="187"/>
      <c r="K46" s="328">
        <f>'2014alpha'!K17</f>
        <v>20028</v>
      </c>
      <c r="L46" s="329">
        <f ca="1">INT((TODAY()-K46)/365)</f>
        <v>60</v>
      </c>
    </row>
    <row r="47" spans="1:12" ht="17.25" customHeight="1">
      <c r="A47" s="327">
        <v>105266</v>
      </c>
      <c r="B47" s="180">
        <v>28</v>
      </c>
      <c r="C47" s="330">
        <v>39455</v>
      </c>
      <c r="D47" s="182"/>
      <c r="E47" s="182"/>
      <c r="F47" s="194" t="s">
        <v>150</v>
      </c>
      <c r="G47" s="188">
        <v>66150</v>
      </c>
      <c r="H47" s="188" t="s">
        <v>47</v>
      </c>
      <c r="I47" s="186">
        <v>468393075</v>
      </c>
      <c r="J47" s="187" t="s">
        <v>84</v>
      </c>
      <c r="K47" s="328">
        <f>'2014alpha'!K12</f>
        <v>20355</v>
      </c>
      <c r="L47" s="329">
        <f t="shared" ca="1" si="1"/>
        <v>59</v>
      </c>
    </row>
    <row r="48" spans="1:12" ht="17.25" customHeight="1">
      <c r="A48" s="327">
        <v>105267</v>
      </c>
      <c r="B48" s="180">
        <v>29</v>
      </c>
      <c r="C48" s="330">
        <v>39462</v>
      </c>
      <c r="D48" s="182"/>
      <c r="E48" s="182"/>
      <c r="F48" s="194" t="s">
        <v>109</v>
      </c>
      <c r="G48" s="188">
        <v>30130</v>
      </c>
      <c r="H48" s="188" t="s">
        <v>110</v>
      </c>
      <c r="I48" s="186">
        <v>952581808</v>
      </c>
      <c r="J48" s="187"/>
      <c r="K48" s="328">
        <f>'2014alpha'!K21</f>
        <v>21272</v>
      </c>
      <c r="L48" s="329">
        <f t="shared" ca="1" si="1"/>
        <v>56</v>
      </c>
    </row>
    <row r="49" spans="1:12" ht="17.25" customHeight="1">
      <c r="A49" s="327">
        <v>105272</v>
      </c>
      <c r="B49" s="180">
        <v>31</v>
      </c>
      <c r="C49" s="330">
        <v>39908</v>
      </c>
      <c r="D49" s="182"/>
      <c r="E49" s="182"/>
      <c r="F49" s="194" t="s">
        <v>104</v>
      </c>
      <c r="G49" s="188">
        <v>34370</v>
      </c>
      <c r="H49" s="188" t="s">
        <v>105</v>
      </c>
      <c r="I49" s="186">
        <v>665880311</v>
      </c>
      <c r="J49" s="187" t="s">
        <v>106</v>
      </c>
      <c r="K49" s="328">
        <f>'2014alpha'!K43</f>
        <v>22037</v>
      </c>
      <c r="L49" s="329">
        <f ca="1">INT((TODAY()-K49)/365)</f>
        <v>54</v>
      </c>
    </row>
    <row r="50" spans="1:12" ht="17.25" customHeight="1">
      <c r="A50" s="327">
        <v>105270</v>
      </c>
      <c r="B50" s="342">
        <v>30</v>
      </c>
      <c r="C50" s="330">
        <v>39873</v>
      </c>
      <c r="D50" s="182"/>
      <c r="E50" s="182"/>
      <c r="F50" s="339" t="s">
        <v>69</v>
      </c>
      <c r="G50" s="188">
        <v>75020</v>
      </c>
      <c r="H50" s="188" t="s">
        <v>70</v>
      </c>
      <c r="I50" s="195">
        <v>143496632</v>
      </c>
      <c r="J50" s="185" t="s">
        <v>71</v>
      </c>
      <c r="K50" s="328">
        <f>'2014alpha'!K55</f>
        <v>22069</v>
      </c>
      <c r="L50" s="329">
        <f t="shared" ca="1" si="1"/>
        <v>54</v>
      </c>
    </row>
    <row r="51" spans="1:12" ht="17.25" customHeight="1">
      <c r="A51" s="327">
        <v>105273</v>
      </c>
      <c r="B51" s="180">
        <v>32</v>
      </c>
      <c r="C51" s="330">
        <v>39908</v>
      </c>
      <c r="D51" s="182"/>
      <c r="E51" s="182"/>
      <c r="F51" s="188" t="s">
        <v>100</v>
      </c>
      <c r="G51" s="188">
        <v>66140</v>
      </c>
      <c r="H51" s="188" t="s">
        <v>101</v>
      </c>
      <c r="I51" s="184"/>
      <c r="J51" s="196"/>
      <c r="K51" s="328">
        <f>'2014alpha'!K50</f>
        <v>22568</v>
      </c>
      <c r="L51" s="329">
        <f t="shared" ca="1" si="1"/>
        <v>53</v>
      </c>
    </row>
    <row r="52" spans="1:12" ht="17.25" customHeight="1">
      <c r="A52" s="327">
        <v>105280</v>
      </c>
      <c r="B52" s="342">
        <v>38</v>
      </c>
      <c r="C52" s="330"/>
      <c r="D52" s="182"/>
      <c r="E52" s="182"/>
      <c r="F52" s="339" t="s">
        <v>69</v>
      </c>
      <c r="G52" s="188">
        <v>75020</v>
      </c>
      <c r="H52" s="188" t="s">
        <v>70</v>
      </c>
      <c r="I52" s="184">
        <v>143496632</v>
      </c>
      <c r="J52" s="187" t="s">
        <v>71</v>
      </c>
      <c r="K52" s="328">
        <f>'2014alpha'!K54</f>
        <v>22802</v>
      </c>
      <c r="L52" s="329">
        <f t="shared" ca="1" si="1"/>
        <v>52</v>
      </c>
    </row>
    <row r="53" spans="1:12" ht="17.25" customHeight="1">
      <c r="A53" s="327">
        <v>105281</v>
      </c>
      <c r="B53" s="180">
        <v>39</v>
      </c>
      <c r="C53" s="330"/>
      <c r="D53" s="182"/>
      <c r="E53" s="182"/>
      <c r="F53" s="188" t="s">
        <v>78</v>
      </c>
      <c r="G53" s="188">
        <v>66150</v>
      </c>
      <c r="H53" s="188" t="s">
        <v>47</v>
      </c>
      <c r="I53" s="184"/>
      <c r="J53" s="189"/>
      <c r="K53" s="328">
        <f>'2014alpha'!K42</f>
        <v>23152</v>
      </c>
      <c r="L53" s="329">
        <f t="shared" ca="1" si="1"/>
        <v>51</v>
      </c>
    </row>
    <row r="54" spans="1:12" ht="17.25" customHeight="1">
      <c r="A54" s="327">
        <v>105274</v>
      </c>
      <c r="B54" s="180">
        <v>33</v>
      </c>
      <c r="C54" s="330">
        <v>39930</v>
      </c>
      <c r="D54" s="182"/>
      <c r="E54" s="182"/>
      <c r="F54" s="188" t="s">
        <v>150</v>
      </c>
      <c r="G54" s="188">
        <v>66150</v>
      </c>
      <c r="H54" s="188" t="s">
        <v>47</v>
      </c>
      <c r="I54" s="184"/>
      <c r="J54" s="189"/>
      <c r="K54" s="328">
        <f>'2014alpha'!K13</f>
        <v>23192</v>
      </c>
      <c r="L54" s="329">
        <f t="shared" ca="1" si="1"/>
        <v>51</v>
      </c>
    </row>
    <row r="55" spans="1:12" ht="17.25" customHeight="1">
      <c r="A55" s="327">
        <v>105275</v>
      </c>
      <c r="B55" s="180">
        <v>34</v>
      </c>
      <c r="C55" s="330">
        <v>39930</v>
      </c>
      <c r="D55" s="182"/>
      <c r="E55" s="182"/>
      <c r="F55" s="188"/>
      <c r="G55" s="188"/>
      <c r="H55" s="188"/>
      <c r="I55" s="184"/>
      <c r="J55" s="189"/>
      <c r="K55" s="328">
        <f>'2014alpha'!K36</f>
        <v>29230</v>
      </c>
      <c r="L55" s="329">
        <f t="shared" ca="1" si="1"/>
        <v>34</v>
      </c>
    </row>
    <row r="56" spans="1:12" ht="17.25" customHeight="1">
      <c r="A56" s="327"/>
      <c r="B56" s="180"/>
      <c r="C56" s="330"/>
      <c r="D56" s="354"/>
      <c r="E56" s="354"/>
      <c r="F56" s="188"/>
      <c r="G56" s="188"/>
      <c r="H56" s="188"/>
      <c r="I56" s="184"/>
      <c r="J56" s="189"/>
      <c r="K56" s="328">
        <v>35921</v>
      </c>
      <c r="L56" s="329">
        <f t="shared" ca="1" si="1"/>
        <v>16</v>
      </c>
    </row>
    <row r="57" spans="1:12" ht="17.25" customHeight="1">
      <c r="A57" s="327"/>
      <c r="B57" s="180"/>
      <c r="C57" s="330"/>
      <c r="D57" s="354"/>
      <c r="E57" s="354"/>
      <c r="F57" s="188"/>
      <c r="G57" s="188"/>
      <c r="H57" s="188"/>
      <c r="I57" s="184"/>
      <c r="J57" s="189"/>
      <c r="K57" s="328">
        <v>36679</v>
      </c>
      <c r="L57" s="329">
        <f t="shared" ca="1" si="1"/>
        <v>14</v>
      </c>
    </row>
    <row r="58" spans="1:12" ht="17.25" customHeight="1">
      <c r="A58" s="327"/>
      <c r="B58" s="180"/>
      <c r="C58" s="330"/>
      <c r="D58" s="649"/>
      <c r="E58" s="649"/>
      <c r="F58" s="394"/>
      <c r="G58" s="394"/>
      <c r="H58" s="394"/>
      <c r="I58" s="395"/>
      <c r="J58" s="396"/>
      <c r="K58" s="397">
        <v>37018</v>
      </c>
      <c r="L58" s="398">
        <f t="shared" ca="1" si="1"/>
        <v>13</v>
      </c>
    </row>
    <row r="59" spans="1:12">
      <c r="D59" s="305">
        <f>COUNTA(D8:D58)</f>
        <v>0</v>
      </c>
    </row>
    <row r="63" spans="1:12">
      <c r="A63" s="327">
        <v>105283</v>
      </c>
      <c r="B63" s="180">
        <v>41</v>
      </c>
      <c r="C63" s="330"/>
    </row>
    <row r="64" spans="1:12" ht="13.5" thickBot="1">
      <c r="A64" s="352">
        <v>105285</v>
      </c>
      <c r="B64" s="180">
        <v>42</v>
      </c>
      <c r="C64" s="353"/>
      <c r="I64" s="305"/>
      <c r="J64" s="305"/>
      <c r="K64" s="305"/>
    </row>
    <row r="65" spans="9:11">
      <c r="I65" s="305"/>
      <c r="J65" s="305"/>
      <c r="K65" s="305"/>
    </row>
  </sheetData>
  <sheetProtection selectLockedCells="1" selectUnlockedCells="1"/>
  <mergeCells count="6">
    <mergeCell ref="K1:L4"/>
    <mergeCell ref="D1:E1"/>
    <mergeCell ref="D2:E2"/>
    <mergeCell ref="D3:E3"/>
    <mergeCell ref="D4:E4"/>
    <mergeCell ref="K5:L5"/>
  </mergeCells>
  <hyperlinks>
    <hyperlink ref="J36" r:id="rId1"/>
    <hyperlink ref="J31" r:id="rId2"/>
    <hyperlink ref="J43" r:id="rId3"/>
    <hyperlink ref="J47" r:id="rId4"/>
    <hyperlink ref="J9" r:id="rId5"/>
    <hyperlink ref="J14" r:id="rId6"/>
    <hyperlink ref="J37" r:id="rId7"/>
    <hyperlink ref="J23" r:id="rId8"/>
    <hyperlink ref="J28" r:id="rId9"/>
    <hyperlink ref="J49" r:id="rId10"/>
    <hyperlink ref="J26" r:id="rId11"/>
    <hyperlink ref="J22" r:id="rId12"/>
    <hyperlink ref="J50" r:id="rId13"/>
    <hyperlink ref="J52" r:id="rId14"/>
  </hyperlinks>
  <printOptions horizontalCentered="1"/>
  <pageMargins left="0.39370078740157483" right="0.19685039370078741" top="0.96" bottom="0.39370078740157483" header="0.15748031496062992" footer="0.15748031496062992"/>
  <pageSetup paperSize="9" scale="72" fitToHeight="2" orientation="portrait" useFirstPageNumber="1" horizontalDpi="300" verticalDpi="300" r:id="rId15"/>
  <headerFooter alignWithMargins="0">
    <oddHeader>&amp;L&amp;F&amp;C&amp;A&amp;R&amp;P/&amp;N</oddHeader>
    <oddFooter>&amp;L&amp;A&amp;R&amp;D &amp;T</oddFooter>
  </headerFooter>
  <drawing r:id="rId16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B64"/>
  <sheetViews>
    <sheetView topLeftCell="E1" zoomScaleNormal="100" zoomScaleSheetLayoutView="100" workbookViewId="0">
      <pane ySplit="5" topLeftCell="A6" activePane="bottomLeft" state="frozen"/>
      <selection activeCell="E1" sqref="E1"/>
      <selection pane="bottomLeft" activeCell="Q6" sqref="Q4:Q6"/>
    </sheetView>
  </sheetViews>
  <sheetFormatPr baseColWidth="10" defaultColWidth="11.5703125" defaultRowHeight="12"/>
  <cols>
    <col min="1" max="1" width="8.7109375" style="8" hidden="1" customWidth="1"/>
    <col min="2" max="2" width="5" style="8" hidden="1" customWidth="1"/>
    <col min="3" max="3" width="9.28515625" style="8" hidden="1" customWidth="1"/>
    <col min="4" max="4" width="19.140625" style="8" hidden="1" customWidth="1"/>
    <col min="5" max="5" width="18" style="8" customWidth="1"/>
    <col min="6" max="6" width="20" style="8" bestFit="1" customWidth="1"/>
    <col min="7" max="7" width="37.42578125" style="8" hidden="1" customWidth="1"/>
    <col min="8" max="8" width="8.85546875" style="8" hidden="1" customWidth="1"/>
    <col min="9" max="9" width="26.85546875" style="8" hidden="1" customWidth="1"/>
    <col min="10" max="10" width="13.7109375" style="26" hidden="1" customWidth="1"/>
    <col min="11" max="11" width="27.140625" style="27" hidden="1" customWidth="1"/>
    <col min="12" max="12" width="11.5703125" style="28" hidden="1" customWidth="1"/>
    <col min="13" max="13" width="7.5703125" style="8" hidden="1" customWidth="1"/>
    <col min="14" max="14" width="7.5703125" style="8" customWidth="1"/>
    <col min="15" max="15" width="9.7109375" style="8" bestFit="1" customWidth="1"/>
    <col min="16" max="16" width="3" style="8" bestFit="1" customWidth="1"/>
    <col min="17" max="28" width="4.5703125" style="8" customWidth="1"/>
    <col min="29" max="16384" width="11.5703125" style="8"/>
  </cols>
  <sheetData>
    <row r="1" spans="1:28" ht="12.95" customHeight="1">
      <c r="A1" s="131"/>
      <c r="B1" s="497"/>
      <c r="C1" s="498"/>
      <c r="D1" s="499" t="s">
        <v>0</v>
      </c>
      <c r="E1" s="499"/>
      <c r="F1" s="770" t="s">
        <v>155</v>
      </c>
      <c r="G1" s="771"/>
      <c r="H1" s="771"/>
      <c r="I1" s="771"/>
      <c r="J1" s="771"/>
      <c r="K1" s="771"/>
      <c r="L1" s="771"/>
      <c r="M1" s="771"/>
      <c r="N1" s="771"/>
      <c r="O1" s="772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500"/>
    </row>
    <row r="2" spans="1:28" ht="12.95" customHeight="1">
      <c r="A2" s="131"/>
      <c r="B2" s="497"/>
      <c r="C2" s="498"/>
      <c r="D2" s="501" t="s">
        <v>2</v>
      </c>
      <c r="E2" s="501"/>
      <c r="F2" s="773"/>
      <c r="G2" s="774"/>
      <c r="H2" s="774"/>
      <c r="I2" s="774"/>
      <c r="J2" s="774"/>
      <c r="K2" s="774"/>
      <c r="L2" s="774"/>
      <c r="M2" s="774"/>
      <c r="N2" s="774"/>
      <c r="O2" s="775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502"/>
    </row>
    <row r="3" spans="1:28" ht="12.95" customHeight="1" thickBot="1">
      <c r="F3" s="776"/>
      <c r="G3" s="777"/>
      <c r="H3" s="777"/>
      <c r="I3" s="777"/>
      <c r="J3" s="777"/>
      <c r="K3" s="777"/>
      <c r="L3" s="777"/>
      <c r="M3" s="777"/>
      <c r="N3" s="777"/>
      <c r="O3" s="778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503"/>
    </row>
    <row r="4" spans="1:28" ht="12.95" customHeight="1">
      <c r="A4" s="41" t="s">
        <v>5</v>
      </c>
      <c r="B4" s="7" t="s">
        <v>5</v>
      </c>
      <c r="C4" s="7" t="s">
        <v>6</v>
      </c>
      <c r="D4" s="42" t="s">
        <v>7</v>
      </c>
      <c r="E4" s="781" t="s">
        <v>233</v>
      </c>
      <c r="F4" s="779" t="s">
        <v>8</v>
      </c>
      <c r="G4" s="415" t="s">
        <v>9</v>
      </c>
      <c r="H4" s="504"/>
      <c r="I4" s="505"/>
      <c r="J4" s="506" t="s">
        <v>10</v>
      </c>
      <c r="K4" s="417" t="s">
        <v>11</v>
      </c>
      <c r="L4" s="507" t="s">
        <v>12</v>
      </c>
      <c r="M4" s="417"/>
      <c r="N4" s="748" t="s">
        <v>148</v>
      </c>
      <c r="O4" s="749"/>
      <c r="P4" s="508"/>
      <c r="Q4" s="787" t="s">
        <v>217</v>
      </c>
      <c r="R4" s="702" t="s">
        <v>218</v>
      </c>
      <c r="S4" s="702" t="s">
        <v>219</v>
      </c>
      <c r="T4" s="702" t="s">
        <v>220</v>
      </c>
      <c r="U4" s="702" t="s">
        <v>221</v>
      </c>
      <c r="V4" s="702" t="s">
        <v>222</v>
      </c>
      <c r="W4" s="702" t="s">
        <v>223</v>
      </c>
      <c r="X4" s="702" t="s">
        <v>224</v>
      </c>
      <c r="Y4" s="702" t="s">
        <v>225</v>
      </c>
      <c r="Z4" s="702" t="s">
        <v>226</v>
      </c>
      <c r="AA4" s="765" t="s">
        <v>227</v>
      </c>
      <c r="AB4" s="767" t="s">
        <v>228</v>
      </c>
    </row>
    <row r="5" spans="1:28" ht="12.95" customHeight="1" thickBot="1">
      <c r="A5" s="44"/>
      <c r="B5" s="10" t="s">
        <v>13</v>
      </c>
      <c r="C5" s="10" t="s">
        <v>14</v>
      </c>
      <c r="D5" s="45"/>
      <c r="E5" s="782"/>
      <c r="F5" s="780"/>
      <c r="G5" s="416"/>
      <c r="H5" s="509"/>
      <c r="I5" s="510"/>
      <c r="J5" s="511"/>
      <c r="K5" s="418"/>
      <c r="L5" s="512" t="s">
        <v>15</v>
      </c>
      <c r="M5" s="418" t="s">
        <v>16</v>
      </c>
      <c r="N5" s="750"/>
      <c r="O5" s="751"/>
      <c r="P5" s="513"/>
      <c r="Q5" s="788"/>
      <c r="R5" s="703"/>
      <c r="S5" s="703"/>
      <c r="T5" s="703"/>
      <c r="U5" s="703"/>
      <c r="V5" s="703"/>
      <c r="W5" s="703"/>
      <c r="X5" s="703"/>
      <c r="Y5" s="703"/>
      <c r="Z5" s="703"/>
      <c r="AA5" s="766"/>
      <c r="AB5" s="768"/>
    </row>
    <row r="6" spans="1:28" ht="12.95" customHeight="1">
      <c r="A6" s="16">
        <v>104148</v>
      </c>
      <c r="B6" s="17">
        <v>2</v>
      </c>
      <c r="C6" s="17">
        <v>1976</v>
      </c>
      <c r="D6" s="200" t="s">
        <v>22</v>
      </c>
      <c r="E6" s="463"/>
      <c r="F6" s="464"/>
      <c r="G6" s="514" t="s">
        <v>94</v>
      </c>
      <c r="H6" s="17">
        <v>37510</v>
      </c>
      <c r="I6" s="514" t="s">
        <v>95</v>
      </c>
      <c r="J6" s="411"/>
      <c r="K6" s="67"/>
      <c r="L6" s="515">
        <v>17168</v>
      </c>
      <c r="M6" s="35">
        <f ca="1">INT((TODAY()-L6)/365)</f>
        <v>68</v>
      </c>
      <c r="N6" s="465">
        <f>'2014alpha'!$M$49</f>
        <v>17168</v>
      </c>
      <c r="O6" s="704" t="s">
        <v>159</v>
      </c>
      <c r="P6" s="516">
        <v>1</v>
      </c>
      <c r="Q6" s="517" t="s">
        <v>246</v>
      </c>
      <c r="R6" s="132"/>
      <c r="S6" s="132"/>
      <c r="T6" s="132"/>
      <c r="U6" s="217" t="s">
        <v>246</v>
      </c>
      <c r="V6" s="132"/>
      <c r="W6" s="132"/>
      <c r="X6" s="132"/>
      <c r="Y6" s="132"/>
      <c r="Z6" s="132"/>
      <c r="AA6" s="132"/>
      <c r="AB6" s="290"/>
    </row>
    <row r="7" spans="1:28" ht="12.95" customHeight="1" thickBot="1">
      <c r="A7" s="16"/>
      <c r="B7" s="17">
        <v>4</v>
      </c>
      <c r="C7" s="17"/>
      <c r="D7" s="200" t="s">
        <v>40</v>
      </c>
      <c r="E7" s="18"/>
      <c r="F7" s="466"/>
      <c r="G7" s="518" t="s">
        <v>124</v>
      </c>
      <c r="H7" s="17">
        <v>16430</v>
      </c>
      <c r="I7" s="17" t="s">
        <v>125</v>
      </c>
      <c r="J7" s="15"/>
      <c r="K7" s="68" t="s">
        <v>127</v>
      </c>
      <c r="L7" s="519">
        <v>19361</v>
      </c>
      <c r="M7" s="87">
        <f ca="1">INT((TODAY()-L7)/365)</f>
        <v>62</v>
      </c>
      <c r="N7" s="211">
        <f>'2014alpha'!$M$16</f>
        <v>19361</v>
      </c>
      <c r="O7" s="769"/>
      <c r="P7" s="752">
        <v>2</v>
      </c>
      <c r="Q7" s="783" t="s">
        <v>246</v>
      </c>
      <c r="R7" s="756"/>
      <c r="S7" s="756"/>
      <c r="T7" s="756"/>
      <c r="U7" s="756"/>
      <c r="V7" s="217" t="s">
        <v>246</v>
      </c>
      <c r="W7" s="756"/>
      <c r="X7" s="756"/>
      <c r="Y7" s="756"/>
      <c r="Z7" s="756"/>
      <c r="AA7" s="756"/>
      <c r="AB7" s="746"/>
    </row>
    <row r="8" spans="1:28" ht="12.95" customHeight="1">
      <c r="A8" s="13">
        <v>104147</v>
      </c>
      <c r="B8" s="14">
        <v>1</v>
      </c>
      <c r="C8" s="14">
        <v>1976</v>
      </c>
      <c r="D8" s="201" t="s">
        <v>92</v>
      </c>
      <c r="E8" s="49"/>
      <c r="F8" s="467"/>
      <c r="G8" s="520"/>
      <c r="H8" s="34"/>
      <c r="I8" s="34"/>
      <c r="J8" s="32"/>
      <c r="K8" s="521"/>
      <c r="L8" s="522"/>
      <c r="M8" s="87"/>
      <c r="N8" s="211">
        <f>'2014alpha'!$M$36</f>
        <v>29230</v>
      </c>
      <c r="O8" s="769"/>
      <c r="P8" s="786"/>
      <c r="Q8" s="784"/>
      <c r="R8" s="758"/>
      <c r="S8" s="758"/>
      <c r="T8" s="758"/>
      <c r="U8" s="758"/>
      <c r="V8" s="217" t="s">
        <v>246</v>
      </c>
      <c r="W8" s="758"/>
      <c r="X8" s="758"/>
      <c r="Y8" s="758"/>
      <c r="Z8" s="758"/>
      <c r="AA8" s="758"/>
      <c r="AB8" s="789"/>
    </row>
    <row r="9" spans="1:28" ht="12.95" customHeight="1">
      <c r="A9" s="16"/>
      <c r="B9" s="17">
        <v>7</v>
      </c>
      <c r="C9" s="17"/>
      <c r="D9" s="200" t="s">
        <v>122</v>
      </c>
      <c r="E9" s="49"/>
      <c r="F9" s="467"/>
      <c r="G9" s="520"/>
      <c r="H9" s="34"/>
      <c r="I9" s="34"/>
      <c r="J9" s="32"/>
      <c r="K9" s="521"/>
      <c r="L9" s="522"/>
      <c r="M9" s="87"/>
      <c r="N9" s="211">
        <f>'2014alpha'!$M$10</f>
        <v>18641</v>
      </c>
      <c r="O9" s="769"/>
      <c r="P9" s="753"/>
      <c r="Q9" s="785"/>
      <c r="R9" s="757"/>
      <c r="S9" s="757"/>
      <c r="T9" s="757"/>
      <c r="U9" s="757"/>
      <c r="V9" s="217" t="s">
        <v>246</v>
      </c>
      <c r="W9" s="757"/>
      <c r="X9" s="757"/>
      <c r="Y9" s="757"/>
      <c r="Z9" s="757"/>
      <c r="AA9" s="757"/>
      <c r="AB9" s="747"/>
    </row>
    <row r="10" spans="1:28" ht="12.95" customHeight="1">
      <c r="A10" s="16"/>
      <c r="B10" s="17">
        <v>12</v>
      </c>
      <c r="C10" s="17"/>
      <c r="D10" s="202" t="s">
        <v>107</v>
      </c>
      <c r="E10" s="49"/>
      <c r="F10" s="467"/>
      <c r="G10" s="524" t="s">
        <v>109</v>
      </c>
      <c r="H10" s="34">
        <v>30130</v>
      </c>
      <c r="I10" s="34" t="s">
        <v>110</v>
      </c>
      <c r="J10" s="32">
        <v>952581808</v>
      </c>
      <c r="K10" s="525"/>
      <c r="L10" s="522">
        <v>19007</v>
      </c>
      <c r="M10" s="87">
        <f t="shared" ref="M10:M42" ca="1" si="0">INT((TODAY()-L10)/365)</f>
        <v>62</v>
      </c>
      <c r="N10" s="211">
        <f>'2014alpha'!$M$20</f>
        <v>19007</v>
      </c>
      <c r="O10" s="769"/>
      <c r="P10" s="526">
        <v>3</v>
      </c>
      <c r="Q10" s="414"/>
      <c r="R10" s="132"/>
      <c r="S10" s="132"/>
      <c r="T10" s="132"/>
      <c r="U10" s="132"/>
      <c r="V10" s="132"/>
      <c r="W10" s="132"/>
      <c r="X10" s="217" t="s">
        <v>246</v>
      </c>
      <c r="Y10" s="132"/>
      <c r="Z10" s="132"/>
      <c r="AA10" s="132"/>
      <c r="AB10" s="290"/>
    </row>
    <row r="11" spans="1:28" ht="12.95" customHeight="1">
      <c r="A11" s="16"/>
      <c r="B11" s="17">
        <v>11</v>
      </c>
      <c r="C11" s="17"/>
      <c r="D11" s="203" t="s">
        <v>135</v>
      </c>
      <c r="E11" s="468"/>
      <c r="F11" s="469"/>
      <c r="G11" s="527" t="s">
        <v>137</v>
      </c>
      <c r="H11" s="402">
        <v>93320</v>
      </c>
      <c r="I11" s="402" t="s">
        <v>138</v>
      </c>
      <c r="J11" s="405"/>
      <c r="K11" s="406"/>
      <c r="L11" s="528">
        <v>19743</v>
      </c>
      <c r="M11" s="52">
        <f ca="1">INT((TODAY()-L11)/365)</f>
        <v>60</v>
      </c>
      <c r="N11" s="211">
        <f>'2014alpha'!$M$33</f>
        <v>19743</v>
      </c>
      <c r="O11" s="769"/>
      <c r="P11" s="526">
        <v>4</v>
      </c>
      <c r="Q11" s="414"/>
      <c r="R11" s="217" t="s">
        <v>246</v>
      </c>
      <c r="S11" s="132"/>
      <c r="T11" s="132"/>
      <c r="U11" s="132"/>
      <c r="V11" s="132"/>
      <c r="W11" s="217" t="s">
        <v>246</v>
      </c>
      <c r="X11" s="132"/>
      <c r="Y11" s="132"/>
      <c r="Z11" s="132"/>
      <c r="AA11" s="132"/>
      <c r="AB11" s="290"/>
    </row>
    <row r="12" spans="1:28" ht="12.95" customHeight="1">
      <c r="A12" s="16"/>
      <c r="B12" s="17">
        <v>13</v>
      </c>
      <c r="C12" s="17"/>
      <c r="D12" s="202" t="s">
        <v>17</v>
      </c>
      <c r="E12" s="49"/>
      <c r="F12" s="467"/>
      <c r="G12" s="34" t="s">
        <v>19</v>
      </c>
      <c r="H12" s="34">
        <v>66470</v>
      </c>
      <c r="I12" s="34" t="s">
        <v>20</v>
      </c>
      <c r="J12" s="529"/>
      <c r="K12" s="525"/>
      <c r="L12" s="522">
        <v>9156</v>
      </c>
      <c r="M12" s="87">
        <f t="shared" ca="1" si="0"/>
        <v>89</v>
      </c>
      <c r="N12" s="465">
        <f>'2014alpha'!$M$29</f>
        <v>9156</v>
      </c>
      <c r="O12" s="769"/>
      <c r="P12" s="526">
        <v>5</v>
      </c>
      <c r="Q12" s="414"/>
      <c r="R12" s="132"/>
      <c r="S12" s="132"/>
      <c r="T12" s="132"/>
      <c r="U12" s="132"/>
      <c r="V12" s="217" t="s">
        <v>246</v>
      </c>
      <c r="W12" s="132"/>
      <c r="X12" s="132"/>
      <c r="Y12" s="132"/>
      <c r="Z12" s="132"/>
      <c r="AA12" s="132"/>
      <c r="AB12" s="290"/>
    </row>
    <row r="13" spans="1:28" ht="12.95" customHeight="1" thickBot="1">
      <c r="A13" s="16"/>
      <c r="B13" s="17">
        <v>14</v>
      </c>
      <c r="C13" s="17"/>
      <c r="D13" s="204" t="s">
        <v>87</v>
      </c>
      <c r="E13" s="24"/>
      <c r="F13" s="470"/>
      <c r="G13" s="11" t="s">
        <v>88</v>
      </c>
      <c r="H13" s="11">
        <v>34290</v>
      </c>
      <c r="I13" s="11" t="s">
        <v>89</v>
      </c>
      <c r="J13" s="530">
        <v>467390820</v>
      </c>
      <c r="K13" s="531"/>
      <c r="L13" s="532">
        <v>16827</v>
      </c>
      <c r="M13" s="54">
        <f t="shared" ca="1" si="0"/>
        <v>68</v>
      </c>
      <c r="N13" s="212">
        <f>'2014alpha'!$M$46</f>
        <v>16827</v>
      </c>
      <c r="O13" s="705"/>
      <c r="P13" s="526">
        <v>6</v>
      </c>
      <c r="Q13" s="414"/>
      <c r="R13" s="132"/>
      <c r="S13" s="132"/>
      <c r="T13" s="217" t="s">
        <v>246</v>
      </c>
      <c r="U13" s="217" t="s">
        <v>246</v>
      </c>
      <c r="V13" s="132"/>
      <c r="W13" s="132"/>
      <c r="X13" s="132"/>
      <c r="Y13" s="132"/>
      <c r="Z13" s="132"/>
      <c r="AA13" s="132"/>
      <c r="AB13" s="533" t="s">
        <v>246</v>
      </c>
    </row>
    <row r="14" spans="1:28" ht="12.95" customHeight="1">
      <c r="A14" s="16"/>
      <c r="B14" s="17">
        <v>15</v>
      </c>
      <c r="C14" s="17"/>
      <c r="D14" s="202" t="s">
        <v>48</v>
      </c>
      <c r="E14" s="49"/>
      <c r="F14" s="467"/>
      <c r="G14" s="34" t="s">
        <v>50</v>
      </c>
      <c r="H14" s="34">
        <v>17137</v>
      </c>
      <c r="I14" s="34" t="s">
        <v>51</v>
      </c>
      <c r="J14" s="32">
        <v>546012123</v>
      </c>
      <c r="K14" s="521" t="s">
        <v>52</v>
      </c>
      <c r="L14" s="522">
        <v>12454</v>
      </c>
      <c r="M14" s="87">
        <f t="shared" ca="1" si="0"/>
        <v>80</v>
      </c>
      <c r="N14" s="465">
        <f>'2014alpha'!$M$26</f>
        <v>12454</v>
      </c>
      <c r="O14" s="704" t="s">
        <v>160</v>
      </c>
      <c r="P14" s="526">
        <v>7</v>
      </c>
      <c r="Q14" s="414"/>
      <c r="R14" s="132"/>
      <c r="S14" s="132"/>
      <c r="T14" s="132"/>
      <c r="U14" s="217" t="s">
        <v>246</v>
      </c>
      <c r="V14" s="132"/>
      <c r="W14" s="132"/>
      <c r="X14" s="132"/>
      <c r="Y14" s="217" t="s">
        <v>246</v>
      </c>
      <c r="Z14" s="132"/>
      <c r="AA14" s="217" t="s">
        <v>246</v>
      </c>
      <c r="AB14" s="290"/>
    </row>
    <row r="15" spans="1:28" ht="12.95" customHeight="1" thickBot="1">
      <c r="A15" s="16"/>
      <c r="B15" s="17">
        <v>16</v>
      </c>
      <c r="C15" s="17"/>
      <c r="D15" s="204" t="s">
        <v>45</v>
      </c>
      <c r="E15" s="24"/>
      <c r="F15" s="470"/>
      <c r="G15" s="11" t="s">
        <v>46</v>
      </c>
      <c r="H15" s="11">
        <v>66150</v>
      </c>
      <c r="I15" s="11" t="s">
        <v>47</v>
      </c>
      <c r="J15" s="12">
        <v>468391465</v>
      </c>
      <c r="K15" s="25"/>
      <c r="L15" s="532">
        <v>12471</v>
      </c>
      <c r="M15" s="54">
        <f t="shared" ca="1" si="0"/>
        <v>80</v>
      </c>
      <c r="N15" s="212">
        <f>'2014alpha'!$M$23</f>
        <v>12471</v>
      </c>
      <c r="O15" s="705"/>
      <c r="P15" s="526">
        <v>8</v>
      </c>
      <c r="Q15" s="414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290"/>
    </row>
    <row r="16" spans="1:28" ht="12.95" customHeight="1">
      <c r="A16" s="16"/>
      <c r="B16" s="17">
        <v>17</v>
      </c>
      <c r="C16" s="17"/>
      <c r="D16" s="202" t="s">
        <v>60</v>
      </c>
      <c r="E16" s="49"/>
      <c r="F16" s="467"/>
      <c r="G16" s="30" t="s">
        <v>61</v>
      </c>
      <c r="H16" s="30">
        <v>66480</v>
      </c>
      <c r="I16" s="30" t="s">
        <v>62</v>
      </c>
      <c r="J16" s="32">
        <v>468391942</v>
      </c>
      <c r="K16" s="521" t="s">
        <v>63</v>
      </c>
      <c r="L16" s="522">
        <v>16871</v>
      </c>
      <c r="M16" s="87">
        <f t="shared" ca="1" si="0"/>
        <v>68</v>
      </c>
      <c r="N16" s="465">
        <f>'2014alpha'!$M$39</f>
        <v>16871</v>
      </c>
      <c r="O16" s="704" t="s">
        <v>161</v>
      </c>
      <c r="P16" s="526">
        <v>9</v>
      </c>
      <c r="Q16" s="414"/>
      <c r="R16" s="132"/>
      <c r="S16" s="132"/>
      <c r="T16" s="132"/>
      <c r="U16" s="132"/>
      <c r="V16" s="132"/>
      <c r="W16" s="132"/>
      <c r="X16" s="132"/>
      <c r="Y16" s="132"/>
      <c r="Z16" s="132"/>
      <c r="AA16" s="217" t="s">
        <v>246</v>
      </c>
      <c r="AB16" s="290"/>
    </row>
    <row r="17" spans="1:28" ht="12.95" customHeight="1" thickBot="1">
      <c r="A17" s="16"/>
      <c r="B17" s="17">
        <v>18</v>
      </c>
      <c r="C17" s="17"/>
      <c r="D17" s="200" t="s">
        <v>72</v>
      </c>
      <c r="E17" s="18"/>
      <c r="F17" s="466"/>
      <c r="G17" s="20" t="s">
        <v>74</v>
      </c>
      <c r="H17" s="17">
        <v>66170</v>
      </c>
      <c r="I17" s="17" t="s">
        <v>75</v>
      </c>
      <c r="J17" s="15"/>
      <c r="K17" s="19"/>
      <c r="L17" s="519">
        <v>13956</v>
      </c>
      <c r="M17" s="52">
        <f t="shared" ca="1" si="0"/>
        <v>76</v>
      </c>
      <c r="N17" s="211">
        <f>'2014alpha'!$M$9</f>
        <v>13956</v>
      </c>
      <c r="O17" s="769"/>
      <c r="P17" s="534">
        <v>10</v>
      </c>
      <c r="Q17" s="535" t="s">
        <v>246</v>
      </c>
      <c r="R17" s="274"/>
      <c r="S17" s="536" t="s">
        <v>246</v>
      </c>
      <c r="T17" s="274"/>
      <c r="U17" s="274"/>
      <c r="V17" s="274"/>
      <c r="W17" s="274"/>
      <c r="X17" s="274"/>
      <c r="Y17" s="274"/>
      <c r="Z17" s="274"/>
      <c r="AA17" s="274"/>
      <c r="AB17" s="276"/>
    </row>
    <row r="18" spans="1:28" ht="12.95" customHeight="1" thickBot="1">
      <c r="A18" s="16"/>
      <c r="B18" s="17">
        <v>19</v>
      </c>
      <c r="C18" s="17"/>
      <c r="D18" s="204" t="s">
        <v>111</v>
      </c>
      <c r="E18" s="24"/>
      <c r="F18" s="470"/>
      <c r="G18" s="537" t="s">
        <v>109</v>
      </c>
      <c r="H18" s="11">
        <v>30130</v>
      </c>
      <c r="I18" s="11" t="s">
        <v>110</v>
      </c>
      <c r="J18" s="12">
        <v>952581808</v>
      </c>
      <c r="K18" s="25"/>
      <c r="L18" s="532">
        <v>21272</v>
      </c>
      <c r="M18" s="54">
        <f t="shared" ca="1" si="0"/>
        <v>56</v>
      </c>
      <c r="N18" s="212">
        <f>'2014alpha'!$M$21</f>
        <v>21272</v>
      </c>
      <c r="O18" s="705"/>
      <c r="P18" s="516">
        <v>11</v>
      </c>
      <c r="Q18" s="538"/>
      <c r="R18" s="249"/>
      <c r="S18" s="249"/>
      <c r="T18" s="249"/>
      <c r="U18" s="249"/>
      <c r="V18" s="249"/>
      <c r="W18" s="249"/>
      <c r="X18" s="249"/>
      <c r="Y18" s="249"/>
      <c r="Z18" s="249"/>
      <c r="AA18" s="249"/>
      <c r="AB18" s="289"/>
    </row>
    <row r="19" spans="1:28" ht="12.95" customHeight="1" thickBot="1">
      <c r="A19" s="16"/>
      <c r="B19" s="17">
        <v>20</v>
      </c>
      <c r="C19" s="17"/>
      <c r="D19" s="205" t="s">
        <v>90</v>
      </c>
      <c r="E19" s="471"/>
      <c r="F19" s="472"/>
      <c r="G19" s="7" t="s">
        <v>88</v>
      </c>
      <c r="H19" s="7">
        <v>34290</v>
      </c>
      <c r="I19" s="7" t="s">
        <v>89</v>
      </c>
      <c r="J19" s="411">
        <v>667512159</v>
      </c>
      <c r="K19" s="539" t="s">
        <v>91</v>
      </c>
      <c r="L19" s="540">
        <v>18724</v>
      </c>
      <c r="M19" s="7">
        <f t="shared" ca="1" si="0"/>
        <v>63</v>
      </c>
      <c r="N19" s="473">
        <f>'2014alpha'!$M$47</f>
        <v>18724</v>
      </c>
      <c r="O19" s="704" t="s">
        <v>163</v>
      </c>
      <c r="P19" s="526">
        <v>12</v>
      </c>
      <c r="Q19" s="414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290"/>
    </row>
    <row r="20" spans="1:28" ht="12.95" customHeight="1" thickBot="1">
      <c r="A20" s="16"/>
      <c r="B20" s="17"/>
      <c r="C20" s="17"/>
      <c r="D20" s="206"/>
      <c r="E20" s="474"/>
      <c r="F20" s="475"/>
      <c r="G20" s="541"/>
      <c r="H20" s="154"/>
      <c r="I20" s="154"/>
      <c r="J20" s="542"/>
      <c r="K20" s="543"/>
      <c r="L20" s="544"/>
      <c r="M20" s="154"/>
      <c r="N20" s="212">
        <f>'2014alpha'!$M$44</f>
        <v>19477</v>
      </c>
      <c r="O20" s="705"/>
      <c r="P20" s="526">
        <v>13</v>
      </c>
      <c r="Q20" s="517" t="s">
        <v>246</v>
      </c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290"/>
    </row>
    <row r="21" spans="1:28" ht="12.95" customHeight="1">
      <c r="A21" s="16">
        <v>105242</v>
      </c>
      <c r="B21" s="17">
        <v>21</v>
      </c>
      <c r="C21" s="21">
        <v>35922</v>
      </c>
      <c r="D21" s="202" t="s">
        <v>102</v>
      </c>
      <c r="E21" s="49"/>
      <c r="F21" s="467"/>
      <c r="G21" s="34" t="s">
        <v>104</v>
      </c>
      <c r="H21" s="30">
        <v>34370</v>
      </c>
      <c r="I21" s="30" t="s">
        <v>105</v>
      </c>
      <c r="J21" s="32">
        <v>665880311</v>
      </c>
      <c r="K21" s="521" t="s">
        <v>106</v>
      </c>
      <c r="L21" s="522">
        <v>22037</v>
      </c>
      <c r="M21" s="87">
        <f t="shared" ca="1" si="0"/>
        <v>54</v>
      </c>
      <c r="N21" s="465">
        <f>'2014alpha'!$M$43</f>
        <v>22037</v>
      </c>
      <c r="O21" s="704" t="s">
        <v>162</v>
      </c>
      <c r="P21" s="526">
        <v>14</v>
      </c>
      <c r="Q21" s="517" t="s">
        <v>246</v>
      </c>
      <c r="R21" s="132"/>
      <c r="S21" s="132"/>
      <c r="T21" s="132"/>
      <c r="U21" s="132"/>
      <c r="V21" s="132"/>
      <c r="W21" s="132"/>
      <c r="X21" s="132"/>
      <c r="Y21" s="217" t="s">
        <v>246</v>
      </c>
      <c r="Z21" s="217" t="s">
        <v>246</v>
      </c>
      <c r="AA21" s="132"/>
      <c r="AB21" s="290"/>
    </row>
    <row r="22" spans="1:28" ht="12.95" customHeight="1" thickBot="1">
      <c r="A22" s="16">
        <v>105248</v>
      </c>
      <c r="B22" s="17">
        <v>22</v>
      </c>
      <c r="C22" s="21">
        <v>37347</v>
      </c>
      <c r="D22" s="204" t="s">
        <v>64</v>
      </c>
      <c r="E22" s="476"/>
      <c r="F22" s="477"/>
      <c r="G22" s="34"/>
      <c r="H22" s="34"/>
      <c r="I22" s="34"/>
      <c r="J22" s="545"/>
      <c r="K22" s="546"/>
      <c r="L22" s="547"/>
      <c r="M22" s="34"/>
      <c r="N22" s="473">
        <f>'2014alpha'!M69</f>
        <v>35921</v>
      </c>
      <c r="O22" s="769"/>
      <c r="P22" s="526">
        <v>15</v>
      </c>
      <c r="Q22" s="414"/>
      <c r="R22" s="132"/>
      <c r="S22" s="132"/>
      <c r="T22" s="132"/>
      <c r="U22" s="132"/>
      <c r="V22" s="132"/>
      <c r="W22" s="217" t="s">
        <v>246</v>
      </c>
      <c r="X22" s="132"/>
      <c r="Y22" s="132"/>
      <c r="Z22" s="132"/>
      <c r="AA22" s="132"/>
      <c r="AB22" s="533" t="s">
        <v>246</v>
      </c>
    </row>
    <row r="23" spans="1:28" ht="12.95" customHeight="1">
      <c r="A23" s="16"/>
      <c r="B23" s="17"/>
      <c r="C23" s="21"/>
      <c r="D23" s="206"/>
      <c r="E23" s="476"/>
      <c r="F23" s="477"/>
      <c r="G23" s="34"/>
      <c r="H23" s="34"/>
      <c r="I23" s="34"/>
      <c r="J23" s="545"/>
      <c r="K23" s="546"/>
      <c r="L23" s="547"/>
      <c r="M23" s="34"/>
      <c r="N23" s="473">
        <f>'2014alpha'!M71</f>
        <v>37018</v>
      </c>
      <c r="O23" s="769"/>
      <c r="P23" s="526">
        <v>16</v>
      </c>
      <c r="Q23" s="414"/>
      <c r="R23" s="132"/>
      <c r="S23" s="132"/>
      <c r="T23" s="132"/>
      <c r="U23" s="132"/>
      <c r="V23" s="132"/>
      <c r="W23" s="132"/>
      <c r="X23" s="132"/>
      <c r="Y23" s="132"/>
      <c r="Z23" s="132"/>
      <c r="AA23" s="132"/>
      <c r="AB23" s="533" t="s">
        <v>246</v>
      </c>
    </row>
    <row r="24" spans="1:28" ht="12.95" customHeight="1" thickBot="1">
      <c r="A24" s="22" t="s">
        <v>81</v>
      </c>
      <c r="B24" s="33">
        <v>23</v>
      </c>
      <c r="C24" s="21">
        <v>38012</v>
      </c>
      <c r="D24" s="202" t="s">
        <v>67</v>
      </c>
      <c r="E24" s="24"/>
      <c r="F24" s="470"/>
      <c r="G24" s="11" t="s">
        <v>78</v>
      </c>
      <c r="H24" s="11">
        <v>66150</v>
      </c>
      <c r="I24" s="11" t="s">
        <v>47</v>
      </c>
      <c r="J24" s="12"/>
      <c r="K24" s="25"/>
      <c r="L24" s="532">
        <v>23152</v>
      </c>
      <c r="M24" s="54">
        <f t="shared" ca="1" si="0"/>
        <v>51</v>
      </c>
      <c r="N24" s="212">
        <f>'2014alpha'!$M$42</f>
        <v>23152</v>
      </c>
      <c r="O24" s="705"/>
      <c r="P24" s="526">
        <v>17</v>
      </c>
      <c r="Q24" s="414"/>
      <c r="R24" s="132"/>
      <c r="S24" s="217" t="s">
        <v>246</v>
      </c>
      <c r="T24" s="132"/>
      <c r="U24" s="132"/>
      <c r="V24" s="132"/>
      <c r="W24" s="132"/>
      <c r="X24" s="132"/>
      <c r="Y24" s="132"/>
      <c r="Z24" s="132"/>
      <c r="AA24" s="132"/>
      <c r="AB24" s="533" t="s">
        <v>246</v>
      </c>
    </row>
    <row r="25" spans="1:28" ht="12.95" customHeight="1">
      <c r="A25" s="16"/>
      <c r="B25" s="17">
        <v>5</v>
      </c>
      <c r="C25" s="17"/>
      <c r="D25" s="200" t="s">
        <v>117</v>
      </c>
      <c r="E25" s="49"/>
      <c r="F25" s="467"/>
      <c r="G25" s="524" t="s">
        <v>69</v>
      </c>
      <c r="H25" s="34">
        <v>75020</v>
      </c>
      <c r="I25" s="34" t="s">
        <v>70</v>
      </c>
      <c r="J25" s="32">
        <v>143496632</v>
      </c>
      <c r="K25" s="521" t="s">
        <v>71</v>
      </c>
      <c r="L25" s="522">
        <v>22069</v>
      </c>
      <c r="M25" s="87">
        <f t="shared" ca="1" si="0"/>
        <v>54</v>
      </c>
      <c r="N25" s="465">
        <f>'2014alpha'!$M$55</f>
        <v>22069</v>
      </c>
      <c r="O25" s="704" t="s">
        <v>164</v>
      </c>
      <c r="P25" s="526">
        <v>18</v>
      </c>
      <c r="Q25" s="414"/>
      <c r="R25" s="132"/>
      <c r="S25" s="132"/>
      <c r="T25" s="132"/>
      <c r="U25" s="132"/>
      <c r="V25" s="132"/>
      <c r="W25" s="132"/>
      <c r="X25" s="132"/>
      <c r="Y25" s="132"/>
      <c r="Z25" s="217" t="s">
        <v>246</v>
      </c>
      <c r="AA25" s="132"/>
      <c r="AB25" s="290"/>
    </row>
    <row r="26" spans="1:28" ht="12.95" customHeight="1">
      <c r="A26" s="22" t="s">
        <v>85</v>
      </c>
      <c r="B26" s="33">
        <v>24</v>
      </c>
      <c r="C26" s="21">
        <v>38012</v>
      </c>
      <c r="D26" s="200" t="s">
        <v>82</v>
      </c>
      <c r="E26" s="18"/>
      <c r="F26" s="466"/>
      <c r="G26" s="17" t="s">
        <v>119</v>
      </c>
      <c r="H26" s="17">
        <v>34160</v>
      </c>
      <c r="I26" s="17" t="s">
        <v>120</v>
      </c>
      <c r="J26" s="15"/>
      <c r="K26" s="68" t="s">
        <v>121</v>
      </c>
      <c r="L26" s="519">
        <v>17686</v>
      </c>
      <c r="M26" s="52">
        <f t="shared" ca="1" si="0"/>
        <v>66</v>
      </c>
      <c r="N26" s="211">
        <f>'2014alpha'!$M$25</f>
        <v>17686</v>
      </c>
      <c r="O26" s="769"/>
      <c r="P26" s="526">
        <v>19</v>
      </c>
      <c r="Q26" s="517" t="s">
        <v>246</v>
      </c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290"/>
    </row>
    <row r="27" spans="1:28" ht="12.95" customHeight="1" thickBot="1">
      <c r="A27" s="16">
        <v>105260</v>
      </c>
      <c r="B27" s="17">
        <v>25</v>
      </c>
      <c r="C27" s="21">
        <v>38791</v>
      </c>
      <c r="D27" s="204" t="s">
        <v>67</v>
      </c>
      <c r="E27" s="478"/>
      <c r="F27" s="479"/>
      <c r="G27" s="20"/>
      <c r="H27" s="20"/>
      <c r="I27" s="20"/>
      <c r="J27" s="31"/>
      <c r="K27" s="71"/>
      <c r="L27" s="548"/>
      <c r="M27" s="52"/>
      <c r="N27" s="211">
        <f>'2014alpha'!K70</f>
        <v>36679</v>
      </c>
      <c r="O27" s="769"/>
      <c r="P27" s="534">
        <v>20</v>
      </c>
      <c r="Q27" s="549"/>
      <c r="R27" s="274"/>
      <c r="S27" s="274"/>
      <c r="T27" s="274"/>
      <c r="U27" s="274"/>
      <c r="V27" s="274"/>
      <c r="W27" s="274"/>
      <c r="X27" s="274"/>
      <c r="Y27" s="274"/>
      <c r="Z27" s="274"/>
      <c r="AA27" s="274"/>
      <c r="AB27" s="276"/>
    </row>
    <row r="28" spans="1:28" s="131" customFormat="1" ht="12.95" customHeight="1">
      <c r="A28" s="148">
        <v>105264</v>
      </c>
      <c r="B28" s="20">
        <v>26</v>
      </c>
      <c r="C28" s="149">
        <v>39181</v>
      </c>
      <c r="D28" s="207" t="s">
        <v>53</v>
      </c>
      <c r="E28" s="468"/>
      <c r="F28" s="469"/>
      <c r="G28" s="550" t="s">
        <v>69</v>
      </c>
      <c r="H28" s="402">
        <v>75020</v>
      </c>
      <c r="I28" s="402" t="s">
        <v>70</v>
      </c>
      <c r="J28" s="405">
        <v>143496632</v>
      </c>
      <c r="K28" s="406" t="s">
        <v>71</v>
      </c>
      <c r="L28" s="528">
        <v>22802</v>
      </c>
      <c r="M28" s="52">
        <f ca="1">INT((TODAY()-L28)/365)</f>
        <v>52</v>
      </c>
      <c r="N28" s="211">
        <f>'2014alpha'!$M$54</f>
        <v>22802</v>
      </c>
      <c r="O28" s="769"/>
      <c r="P28" s="516">
        <v>21</v>
      </c>
      <c r="Q28" s="538"/>
      <c r="R28" s="261" t="s">
        <v>246</v>
      </c>
      <c r="S28" s="249"/>
      <c r="T28" s="249"/>
      <c r="U28" s="261" t="s">
        <v>246</v>
      </c>
      <c r="V28" s="249"/>
      <c r="W28" s="249"/>
      <c r="X28" s="249"/>
      <c r="Y28" s="261" t="s">
        <v>246</v>
      </c>
      <c r="Z28" s="249"/>
      <c r="AA28" s="249"/>
      <c r="AB28" s="289"/>
    </row>
    <row r="29" spans="1:28" s="131" customFormat="1" ht="12.95" customHeight="1" thickBot="1">
      <c r="A29" s="165"/>
      <c r="B29" s="34"/>
      <c r="C29" s="178"/>
      <c r="D29" s="206"/>
      <c r="E29" s="480"/>
      <c r="F29" s="481"/>
      <c r="G29" s="54" t="s">
        <v>150</v>
      </c>
      <c r="H29" s="54">
        <v>66150</v>
      </c>
      <c r="I29" s="54" t="s">
        <v>47</v>
      </c>
      <c r="J29" s="461"/>
      <c r="K29" s="460"/>
      <c r="L29" s="551">
        <v>23192</v>
      </c>
      <c r="M29" s="54">
        <f t="shared" ca="1" si="0"/>
        <v>51</v>
      </c>
      <c r="N29" s="212">
        <f>'2014alpha'!$M$13</f>
        <v>23192</v>
      </c>
      <c r="O29" s="705"/>
      <c r="P29" s="526">
        <v>22</v>
      </c>
      <c r="Q29" s="414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290"/>
    </row>
    <row r="30" spans="1:28" ht="12.95" customHeight="1" thickBot="1">
      <c r="A30" s="176"/>
      <c r="B30" s="30">
        <v>27</v>
      </c>
      <c r="C30" s="177"/>
      <c r="D30" s="208" t="s">
        <v>92</v>
      </c>
      <c r="E30" s="49"/>
      <c r="F30" s="467"/>
      <c r="G30" s="524"/>
      <c r="H30" s="34"/>
      <c r="I30" s="34"/>
      <c r="J30" s="32"/>
      <c r="K30" s="521"/>
      <c r="L30" s="522"/>
      <c r="M30" s="87"/>
      <c r="N30" s="465">
        <f>'2014alpha'!$M$37</f>
        <v>16987</v>
      </c>
      <c r="O30" s="704" t="s">
        <v>165</v>
      </c>
      <c r="P30" s="526">
        <v>23</v>
      </c>
      <c r="Q30" s="414"/>
      <c r="R30" s="132"/>
      <c r="S30" s="132"/>
      <c r="T30" s="132"/>
      <c r="U30" s="132"/>
      <c r="V30" s="132"/>
      <c r="W30" s="132"/>
      <c r="X30" s="132"/>
      <c r="Y30" s="217" t="s">
        <v>246</v>
      </c>
      <c r="Z30" s="132"/>
      <c r="AA30" s="132"/>
      <c r="AB30" s="290"/>
    </row>
    <row r="31" spans="1:28" ht="12.95" customHeight="1" thickBot="1">
      <c r="A31" s="16">
        <v>105266</v>
      </c>
      <c r="B31" s="17">
        <v>28</v>
      </c>
      <c r="C31" s="21">
        <v>39455</v>
      </c>
      <c r="D31" s="202" t="s">
        <v>53</v>
      </c>
      <c r="E31" s="24"/>
      <c r="F31" s="470"/>
      <c r="G31" s="11" t="s">
        <v>55</v>
      </c>
      <c r="H31" s="11">
        <v>77380</v>
      </c>
      <c r="I31" s="11" t="s">
        <v>56</v>
      </c>
      <c r="J31" s="12"/>
      <c r="K31" s="552"/>
      <c r="L31" s="532">
        <v>19190</v>
      </c>
      <c r="M31" s="54">
        <f t="shared" ca="1" si="0"/>
        <v>62</v>
      </c>
      <c r="N31" s="212">
        <f>'2014alpha'!$M$31</f>
        <v>19190</v>
      </c>
      <c r="O31" s="705"/>
      <c r="P31" s="526">
        <v>24</v>
      </c>
      <c r="Q31" s="517" t="s">
        <v>246</v>
      </c>
      <c r="R31" s="132"/>
      <c r="S31" s="132"/>
      <c r="T31" s="132"/>
      <c r="U31" s="132"/>
      <c r="V31" s="132"/>
      <c r="W31" s="132"/>
      <c r="X31" s="132"/>
      <c r="Y31" s="132"/>
      <c r="Z31" s="132"/>
      <c r="AA31" s="217" t="s">
        <v>246</v>
      </c>
      <c r="AB31" s="533" t="s">
        <v>246</v>
      </c>
    </row>
    <row r="32" spans="1:28" ht="12.95" customHeight="1">
      <c r="A32" s="16"/>
      <c r="B32" s="17">
        <v>8</v>
      </c>
      <c r="C32" s="17"/>
      <c r="D32" s="200" t="s">
        <v>131</v>
      </c>
      <c r="E32" s="482"/>
      <c r="F32" s="483"/>
      <c r="G32" s="34"/>
      <c r="H32" s="34"/>
      <c r="I32" s="34"/>
      <c r="J32" s="545"/>
      <c r="K32" s="73"/>
      <c r="L32" s="547"/>
      <c r="M32" s="34"/>
      <c r="N32" s="473">
        <f>'2014alpha'!$M$45</f>
        <v>19209</v>
      </c>
      <c r="O32" s="704" t="s">
        <v>166</v>
      </c>
      <c r="P32" s="526">
        <v>25</v>
      </c>
      <c r="Q32" s="517" t="s">
        <v>246</v>
      </c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290"/>
    </row>
    <row r="33" spans="1:28" ht="12.95" customHeight="1">
      <c r="A33" s="16">
        <v>105267</v>
      </c>
      <c r="B33" s="17">
        <v>29</v>
      </c>
      <c r="C33" s="21">
        <v>39462</v>
      </c>
      <c r="D33" s="200" t="s">
        <v>17</v>
      </c>
      <c r="E33" s="482"/>
      <c r="F33" s="483"/>
      <c r="G33" s="34"/>
      <c r="H33" s="34"/>
      <c r="I33" s="34"/>
      <c r="J33" s="545"/>
      <c r="K33" s="73"/>
      <c r="L33" s="547"/>
      <c r="M33" s="34"/>
      <c r="N33" s="473">
        <f>'2014alpha'!$M$52</f>
        <v>19236</v>
      </c>
      <c r="O33" s="769"/>
      <c r="P33" s="526">
        <v>26</v>
      </c>
      <c r="Q33" s="414"/>
      <c r="R33" s="132"/>
      <c r="S33" s="132"/>
      <c r="T33" s="132"/>
      <c r="U33" s="132"/>
      <c r="V33" s="132"/>
      <c r="W33" s="132"/>
      <c r="X33" s="132"/>
      <c r="Y33" s="132"/>
      <c r="Z33" s="132"/>
      <c r="AA33" s="217" t="s">
        <v>246</v>
      </c>
      <c r="AB33" s="290"/>
    </row>
    <row r="34" spans="1:28" ht="12.95" customHeight="1">
      <c r="A34" s="16">
        <v>105270</v>
      </c>
      <c r="B34" s="33">
        <v>30</v>
      </c>
      <c r="C34" s="21">
        <v>39873</v>
      </c>
      <c r="D34" s="200" t="s">
        <v>82</v>
      </c>
      <c r="E34" s="482"/>
      <c r="F34" s="483"/>
      <c r="G34" s="34"/>
      <c r="H34" s="34"/>
      <c r="I34" s="34"/>
      <c r="J34" s="545"/>
      <c r="K34" s="73"/>
      <c r="L34" s="547"/>
      <c r="M34" s="34"/>
      <c r="N34" s="473">
        <f>'2014alpha'!$M$38</f>
        <v>14853</v>
      </c>
      <c r="O34" s="769"/>
      <c r="P34" s="526">
        <v>27</v>
      </c>
      <c r="Q34" s="414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33" t="s">
        <v>246</v>
      </c>
    </row>
    <row r="35" spans="1:28" ht="12.95" customHeight="1" thickBot="1">
      <c r="A35" s="16">
        <v>105272</v>
      </c>
      <c r="B35" s="33">
        <v>31</v>
      </c>
      <c r="C35" s="21">
        <v>39908</v>
      </c>
      <c r="D35" s="204" t="s">
        <v>64</v>
      </c>
      <c r="E35" s="484"/>
      <c r="F35" s="485"/>
      <c r="G35" s="553" t="s">
        <v>94</v>
      </c>
      <c r="H35" s="10">
        <v>37510</v>
      </c>
      <c r="I35" s="553" t="s">
        <v>95</v>
      </c>
      <c r="J35" s="554">
        <v>247500324</v>
      </c>
      <c r="K35" s="555" t="s">
        <v>96</v>
      </c>
      <c r="L35" s="556">
        <v>17045</v>
      </c>
      <c r="M35" s="10">
        <f t="shared" ca="1" si="0"/>
        <v>68</v>
      </c>
      <c r="N35" s="412">
        <f>'2014alpha'!$M$48</f>
        <v>17045</v>
      </c>
      <c r="O35" s="705"/>
      <c r="P35" s="526">
        <v>28</v>
      </c>
      <c r="Q35" s="414"/>
      <c r="R35" s="132"/>
      <c r="S35" s="217" t="s">
        <v>246</v>
      </c>
      <c r="T35" s="217" t="s">
        <v>246</v>
      </c>
      <c r="U35" s="132"/>
      <c r="V35" s="132"/>
      <c r="W35" s="132"/>
      <c r="X35" s="132"/>
      <c r="Y35" s="132"/>
      <c r="Z35" s="217" t="s">
        <v>246</v>
      </c>
      <c r="AA35" s="132"/>
      <c r="AB35" s="290"/>
    </row>
    <row r="36" spans="1:28" ht="12.95" customHeight="1">
      <c r="A36" s="16">
        <v>105273</v>
      </c>
      <c r="B36" s="17">
        <v>32</v>
      </c>
      <c r="C36" s="21">
        <v>39908</v>
      </c>
      <c r="D36" s="202" t="s">
        <v>98</v>
      </c>
      <c r="E36" s="49"/>
      <c r="F36" s="467"/>
      <c r="G36" s="30" t="s">
        <v>55</v>
      </c>
      <c r="H36" s="30">
        <v>77380</v>
      </c>
      <c r="I36" s="30" t="s">
        <v>56</v>
      </c>
      <c r="J36" s="32">
        <v>160603021</v>
      </c>
      <c r="K36" s="521" t="s">
        <v>57</v>
      </c>
      <c r="L36" s="522">
        <v>18878</v>
      </c>
      <c r="M36" s="87">
        <f t="shared" ca="1" si="0"/>
        <v>63</v>
      </c>
      <c r="N36" s="465">
        <f>'2014alpha'!$M$30</f>
        <v>18878</v>
      </c>
      <c r="O36" s="704" t="s">
        <v>167</v>
      </c>
      <c r="P36" s="526">
        <v>29</v>
      </c>
      <c r="Q36" s="414"/>
      <c r="R36" s="557"/>
      <c r="S36" s="132"/>
      <c r="T36" s="132"/>
      <c r="U36" s="132"/>
      <c r="V36" s="132"/>
      <c r="W36" s="132"/>
      <c r="X36" s="132"/>
      <c r="Y36" s="132"/>
      <c r="Z36" s="132"/>
      <c r="AA36" s="217" t="s">
        <v>246</v>
      </c>
      <c r="AB36" s="290"/>
    </row>
    <row r="37" spans="1:28" ht="12.95" customHeight="1">
      <c r="A37" s="16">
        <v>105274</v>
      </c>
      <c r="B37" s="17">
        <v>33</v>
      </c>
      <c r="C37" s="21">
        <v>39930</v>
      </c>
      <c r="D37" s="200" t="s">
        <v>64</v>
      </c>
      <c r="E37" s="18"/>
      <c r="F37" s="466"/>
      <c r="G37" s="518" t="s">
        <v>132</v>
      </c>
      <c r="H37" s="17">
        <v>83500</v>
      </c>
      <c r="I37" s="17" t="s">
        <v>133</v>
      </c>
      <c r="J37" s="15"/>
      <c r="K37" s="19"/>
      <c r="L37" s="558">
        <v>13772</v>
      </c>
      <c r="M37" s="52">
        <f ca="1">INT((TODAY()-L37)/365)</f>
        <v>77</v>
      </c>
      <c r="N37" s="211">
        <f>'2014alpha'!$M$18</f>
        <v>13772</v>
      </c>
      <c r="O37" s="769"/>
      <c r="P37" s="752">
        <v>30</v>
      </c>
      <c r="Q37" s="754"/>
      <c r="R37" s="559"/>
      <c r="S37" s="756"/>
      <c r="T37" s="756"/>
      <c r="U37" s="756"/>
      <c r="V37" s="744" t="s">
        <v>246</v>
      </c>
      <c r="W37" s="756"/>
      <c r="X37" s="217" t="s">
        <v>246</v>
      </c>
      <c r="Y37" s="744" t="s">
        <v>246</v>
      </c>
      <c r="Z37" s="756"/>
      <c r="AA37" s="744" t="s">
        <v>246</v>
      </c>
      <c r="AB37" s="746"/>
    </row>
    <row r="38" spans="1:28" ht="12.95" customHeight="1">
      <c r="A38" s="16">
        <v>105275</v>
      </c>
      <c r="B38" s="17">
        <v>34</v>
      </c>
      <c r="C38" s="21">
        <v>39930</v>
      </c>
      <c r="D38" s="200" t="s">
        <v>113</v>
      </c>
      <c r="E38" s="18"/>
      <c r="F38" s="466"/>
      <c r="G38" s="17" t="s">
        <v>19</v>
      </c>
      <c r="H38" s="17">
        <v>66470</v>
      </c>
      <c r="I38" s="17" t="s">
        <v>20</v>
      </c>
      <c r="J38" s="560">
        <v>468954431</v>
      </c>
      <c r="K38" s="19"/>
      <c r="L38" s="519">
        <v>9396</v>
      </c>
      <c r="M38" s="52">
        <f t="shared" ca="1" si="0"/>
        <v>89</v>
      </c>
      <c r="N38" s="211">
        <f>'2014alpha'!$M$28</f>
        <v>9396</v>
      </c>
      <c r="O38" s="769"/>
      <c r="P38" s="753"/>
      <c r="Q38" s="755"/>
      <c r="R38" s="561"/>
      <c r="S38" s="757"/>
      <c r="T38" s="757"/>
      <c r="U38" s="757"/>
      <c r="V38" s="745"/>
      <c r="W38" s="757"/>
      <c r="X38" s="261" t="s">
        <v>246</v>
      </c>
      <c r="Y38" s="745"/>
      <c r="Z38" s="757"/>
      <c r="AA38" s="745"/>
      <c r="AB38" s="747"/>
    </row>
    <row r="39" spans="1:28" ht="12.95" customHeight="1" thickBot="1">
      <c r="A39" s="16"/>
      <c r="B39" s="17"/>
      <c r="C39" s="21"/>
      <c r="D39" s="209"/>
      <c r="E39" s="18"/>
      <c r="F39" s="466"/>
      <c r="G39" s="17" t="s">
        <v>150</v>
      </c>
      <c r="H39" s="17">
        <v>66150</v>
      </c>
      <c r="I39" s="17" t="s">
        <v>47</v>
      </c>
      <c r="J39" s="15">
        <v>468393075</v>
      </c>
      <c r="K39" s="68" t="s">
        <v>84</v>
      </c>
      <c r="L39" s="519">
        <v>20355</v>
      </c>
      <c r="M39" s="52">
        <f t="shared" ca="1" si="0"/>
        <v>59</v>
      </c>
      <c r="N39" s="211">
        <f>'2014alpha'!$M$12</f>
        <v>20355</v>
      </c>
      <c r="O39" s="769"/>
      <c r="P39" s="562">
        <v>31</v>
      </c>
      <c r="Q39" s="563"/>
      <c r="R39" s="559"/>
      <c r="S39" s="34"/>
      <c r="T39" s="559"/>
      <c r="U39" s="34"/>
      <c r="V39" s="559"/>
      <c r="W39" s="34"/>
      <c r="X39" s="421" t="s">
        <v>246</v>
      </c>
      <c r="Y39" s="559"/>
      <c r="Z39" s="261" t="s">
        <v>246</v>
      </c>
      <c r="AA39" s="559"/>
      <c r="AB39" s="523"/>
    </row>
    <row r="40" spans="1:28" ht="12.95" customHeight="1" thickBot="1">
      <c r="A40" s="16">
        <v>105277</v>
      </c>
      <c r="B40" s="17">
        <v>35</v>
      </c>
      <c r="C40" s="21">
        <v>40249</v>
      </c>
      <c r="D40" s="204" t="s">
        <v>128</v>
      </c>
      <c r="E40" s="24"/>
      <c r="F40" s="470"/>
      <c r="G40" s="11" t="s">
        <v>78</v>
      </c>
      <c r="H40" s="11">
        <v>66150</v>
      </c>
      <c r="I40" s="11" t="s">
        <v>47</v>
      </c>
      <c r="J40" s="12">
        <v>468391093</v>
      </c>
      <c r="K40" s="552" t="s">
        <v>79</v>
      </c>
      <c r="L40" s="532">
        <v>17806</v>
      </c>
      <c r="M40" s="54">
        <f t="shared" ca="1" si="0"/>
        <v>66</v>
      </c>
      <c r="N40" s="212">
        <f>'2014alpha'!$M$41</f>
        <v>17806</v>
      </c>
      <c r="O40" s="705"/>
      <c r="P40" s="564"/>
      <c r="Q40" s="761" t="s">
        <v>217</v>
      </c>
      <c r="R40" s="759" t="s">
        <v>218</v>
      </c>
      <c r="S40" s="759" t="s">
        <v>219</v>
      </c>
      <c r="T40" s="759" t="s">
        <v>220</v>
      </c>
      <c r="U40" s="759" t="s">
        <v>221</v>
      </c>
      <c r="V40" s="759" t="s">
        <v>222</v>
      </c>
      <c r="W40" s="759" t="s">
        <v>223</v>
      </c>
      <c r="X40" s="759" t="s">
        <v>224</v>
      </c>
      <c r="Y40" s="759" t="s">
        <v>225</v>
      </c>
      <c r="Z40" s="759" t="s">
        <v>226</v>
      </c>
      <c r="AA40" s="759" t="s">
        <v>227</v>
      </c>
      <c r="AB40" s="763" t="s">
        <v>228</v>
      </c>
    </row>
    <row r="41" spans="1:28" ht="12.95" customHeight="1" thickBot="1">
      <c r="A41" s="16"/>
      <c r="B41" s="17">
        <v>6</v>
      </c>
      <c r="C41" s="17"/>
      <c r="D41" s="200" t="s">
        <v>122</v>
      </c>
      <c r="E41" s="49"/>
      <c r="F41" s="467"/>
      <c r="G41" s="34" t="s">
        <v>100</v>
      </c>
      <c r="H41" s="34">
        <v>66140</v>
      </c>
      <c r="I41" s="34" t="s">
        <v>101</v>
      </c>
      <c r="J41" s="32"/>
      <c r="K41" s="525"/>
      <c r="L41" s="522">
        <v>22568</v>
      </c>
      <c r="M41" s="87">
        <f t="shared" ca="1" si="0"/>
        <v>53</v>
      </c>
      <c r="N41" s="465">
        <f>'2014alpha'!$M$50</f>
        <v>22568</v>
      </c>
      <c r="O41" s="704" t="s">
        <v>168</v>
      </c>
      <c r="Q41" s="762"/>
      <c r="R41" s="760"/>
      <c r="S41" s="760"/>
      <c r="T41" s="760"/>
      <c r="U41" s="760"/>
      <c r="V41" s="760"/>
      <c r="W41" s="760"/>
      <c r="X41" s="760"/>
      <c r="Y41" s="760"/>
      <c r="Z41" s="760"/>
      <c r="AA41" s="760"/>
      <c r="AB41" s="764"/>
    </row>
    <row r="42" spans="1:28" ht="12.95" customHeight="1" thickBot="1">
      <c r="A42" s="16"/>
      <c r="B42" s="17"/>
      <c r="C42" s="17"/>
      <c r="D42" s="200"/>
      <c r="E42" s="18"/>
      <c r="F42" s="466"/>
      <c r="G42" s="20" t="s">
        <v>66</v>
      </c>
      <c r="H42" s="20">
        <v>66150</v>
      </c>
      <c r="I42" s="20" t="s">
        <v>47</v>
      </c>
      <c r="J42" s="15">
        <v>468391093</v>
      </c>
      <c r="K42" s="19"/>
      <c r="L42" s="519">
        <v>7231</v>
      </c>
      <c r="M42" s="52">
        <f t="shared" ca="1" si="0"/>
        <v>95</v>
      </c>
      <c r="N42" s="211">
        <f>'2014alpha'!$M$40</f>
        <v>7231</v>
      </c>
      <c r="O42" s="769"/>
      <c r="P42" s="146"/>
      <c r="Q42" s="565">
        <f t="shared" ref="Q42:AB42" si="1">COUNTA(Q6:Q39)</f>
        <v>8</v>
      </c>
      <c r="R42" s="566">
        <f t="shared" si="1"/>
        <v>2</v>
      </c>
      <c r="S42" s="566">
        <f t="shared" si="1"/>
        <v>3</v>
      </c>
      <c r="T42" s="566">
        <f t="shared" si="1"/>
        <v>2</v>
      </c>
      <c r="U42" s="566">
        <f t="shared" si="1"/>
        <v>4</v>
      </c>
      <c r="V42" s="566">
        <f t="shared" si="1"/>
        <v>5</v>
      </c>
      <c r="W42" s="566">
        <f t="shared" si="1"/>
        <v>2</v>
      </c>
      <c r="X42" s="566">
        <f t="shared" si="1"/>
        <v>4</v>
      </c>
      <c r="Y42" s="566">
        <f t="shared" si="1"/>
        <v>5</v>
      </c>
      <c r="Z42" s="566">
        <f t="shared" si="1"/>
        <v>4</v>
      </c>
      <c r="AA42" s="566">
        <f t="shared" si="1"/>
        <v>6</v>
      </c>
      <c r="AB42" s="567">
        <f t="shared" si="1"/>
        <v>6</v>
      </c>
    </row>
    <row r="43" spans="1:28" ht="12.95" customHeight="1">
      <c r="A43" s="16"/>
      <c r="B43" s="17">
        <v>9</v>
      </c>
      <c r="C43" s="21"/>
      <c r="D43" s="200" t="s">
        <v>131</v>
      </c>
      <c r="E43" s="478"/>
      <c r="F43" s="479"/>
      <c r="G43" s="568" t="s">
        <v>129</v>
      </c>
      <c r="H43" s="20">
        <v>66230</v>
      </c>
      <c r="I43" s="20" t="s">
        <v>130</v>
      </c>
      <c r="J43" s="31">
        <v>468988925</v>
      </c>
      <c r="K43" s="71" t="s">
        <v>151</v>
      </c>
      <c r="L43" s="548">
        <v>16373</v>
      </c>
      <c r="M43" s="143">
        <f ca="1">INT((TODAY()-L43)/365)</f>
        <v>70</v>
      </c>
      <c r="N43" s="425">
        <f>'2014alpha'!$M$53</f>
        <v>16373</v>
      </c>
      <c r="O43" s="769"/>
    </row>
    <row r="44" spans="1:28" ht="12.95" customHeight="1" thickBot="1">
      <c r="A44" s="16"/>
      <c r="B44" s="17"/>
      <c r="C44" s="21"/>
      <c r="D44" s="209"/>
      <c r="E44" s="474"/>
      <c r="F44" s="475"/>
      <c r="G44" s="569"/>
      <c r="H44" s="54"/>
      <c r="I44" s="54"/>
      <c r="J44" s="461"/>
      <c r="K44" s="462"/>
      <c r="L44" s="551"/>
      <c r="M44" s="54"/>
      <c r="N44" s="212">
        <f>'2014alpha'!$M$17</f>
        <v>20028</v>
      </c>
      <c r="O44" s="705"/>
      <c r="V44" s="8">
        <f>SUM(Q42:AB42)</f>
        <v>51</v>
      </c>
    </row>
    <row r="45" spans="1:28" ht="12.95" customHeight="1">
      <c r="A45" s="16"/>
      <c r="B45" s="17"/>
      <c r="C45" s="21"/>
      <c r="D45" s="209"/>
      <c r="E45" s="482"/>
      <c r="F45" s="483"/>
      <c r="G45" s="520"/>
      <c r="H45" s="34"/>
      <c r="I45" s="34"/>
      <c r="J45" s="545"/>
      <c r="K45" s="546"/>
      <c r="L45" s="547"/>
      <c r="M45" s="34"/>
      <c r="N45" s="473">
        <f>'2014alpha'!M27</f>
        <v>11634</v>
      </c>
      <c r="O45" s="704" t="s">
        <v>169</v>
      </c>
    </row>
    <row r="46" spans="1:28" ht="12.95" customHeight="1" thickBot="1">
      <c r="A46" s="16">
        <v>105278</v>
      </c>
      <c r="B46" s="17">
        <v>36</v>
      </c>
      <c r="C46" s="21"/>
      <c r="D46" s="204" t="s">
        <v>35</v>
      </c>
      <c r="E46" s="49"/>
      <c r="F46" s="467"/>
      <c r="G46" s="570" t="s">
        <v>124</v>
      </c>
      <c r="H46" s="30">
        <v>16430</v>
      </c>
      <c r="I46" s="30" t="s">
        <v>125</v>
      </c>
      <c r="J46" s="32">
        <v>545699928</v>
      </c>
      <c r="K46" s="525"/>
      <c r="L46" s="522">
        <v>17846</v>
      </c>
      <c r="M46" s="87">
        <f ca="1">INT((TODAY()-L46)/365)</f>
        <v>66</v>
      </c>
      <c r="N46" s="465">
        <f>'2014alpha'!$M$15</f>
        <v>17846</v>
      </c>
      <c r="O46" s="769"/>
    </row>
    <row r="47" spans="1:28" ht="12.95" customHeight="1">
      <c r="A47" s="16">
        <v>105279</v>
      </c>
      <c r="B47" s="33">
        <v>37</v>
      </c>
      <c r="C47" s="21"/>
      <c r="D47" s="202" t="s">
        <v>72</v>
      </c>
      <c r="E47" s="18"/>
      <c r="F47" s="466"/>
      <c r="G47" s="568"/>
      <c r="H47" s="20"/>
      <c r="I47" s="20"/>
      <c r="J47" s="15"/>
      <c r="K47" s="19"/>
      <c r="L47" s="519"/>
      <c r="M47" s="87"/>
      <c r="N47" s="211">
        <f>'2014alpha'!$M$14</f>
        <v>15669</v>
      </c>
      <c r="O47" s="769"/>
    </row>
    <row r="48" spans="1:28" ht="12.95" customHeight="1">
      <c r="A48" s="16"/>
      <c r="B48" s="33"/>
      <c r="C48" s="21"/>
      <c r="D48" s="202"/>
      <c r="E48" s="18"/>
      <c r="F48" s="466"/>
      <c r="G48" s="20" t="s">
        <v>132</v>
      </c>
      <c r="H48" s="20">
        <v>83500</v>
      </c>
      <c r="I48" s="20" t="s">
        <v>133</v>
      </c>
      <c r="J48" s="15"/>
      <c r="K48" s="19"/>
      <c r="L48" s="519">
        <v>18593</v>
      </c>
      <c r="M48" s="52">
        <f t="shared" ref="M48:M55" ca="1" si="2">INT((TODAY()-L48)/365)</f>
        <v>64</v>
      </c>
      <c r="N48" s="211">
        <f>'2014alpha'!$M$19</f>
        <v>18593</v>
      </c>
      <c r="O48" s="769"/>
    </row>
    <row r="49" spans="1:28" ht="12.95" customHeight="1">
      <c r="A49" s="16">
        <v>105280</v>
      </c>
      <c r="B49" s="33">
        <v>38</v>
      </c>
      <c r="C49" s="21"/>
      <c r="D49" s="18" t="s">
        <v>27</v>
      </c>
      <c r="E49" s="478"/>
      <c r="F49" s="479"/>
      <c r="G49" s="20" t="s">
        <v>37</v>
      </c>
      <c r="H49" s="20">
        <v>66300</v>
      </c>
      <c r="I49" s="20" t="s">
        <v>38</v>
      </c>
      <c r="J49" s="31">
        <v>468533231</v>
      </c>
      <c r="K49" s="48" t="s">
        <v>39</v>
      </c>
      <c r="L49" s="548">
        <v>8734</v>
      </c>
      <c r="M49" s="143">
        <f t="shared" ca="1" si="2"/>
        <v>91</v>
      </c>
      <c r="N49" s="425">
        <f>'2014alpha'!$M$22</f>
        <v>8734</v>
      </c>
      <c r="O49" s="769"/>
    </row>
    <row r="50" spans="1:28" ht="12.95" customHeight="1" thickBot="1">
      <c r="A50" s="16"/>
      <c r="B50" s="17">
        <v>10</v>
      </c>
      <c r="C50" s="17"/>
      <c r="D50" s="18" t="s">
        <v>135</v>
      </c>
      <c r="E50" s="480"/>
      <c r="F50" s="481"/>
      <c r="G50" s="54"/>
      <c r="H50" s="54"/>
      <c r="I50" s="54"/>
      <c r="J50" s="461"/>
      <c r="K50" s="460"/>
      <c r="L50" s="551"/>
      <c r="M50" s="54"/>
      <c r="N50" s="212">
        <f>'2014alpha'!$M$34</f>
        <v>17867</v>
      </c>
      <c r="O50" s="705"/>
    </row>
    <row r="51" spans="1:28" ht="12.95" customHeight="1" thickBot="1">
      <c r="A51" s="16">
        <v>105281</v>
      </c>
      <c r="B51" s="17">
        <v>39</v>
      </c>
      <c r="C51" s="21"/>
      <c r="D51" s="24" t="s">
        <v>117</v>
      </c>
      <c r="E51" s="49"/>
      <c r="F51" s="467"/>
      <c r="G51" s="34" t="s">
        <v>74</v>
      </c>
      <c r="H51" s="34">
        <v>66170</v>
      </c>
      <c r="I51" s="34" t="s">
        <v>75</v>
      </c>
      <c r="J51" s="32">
        <v>468572089</v>
      </c>
      <c r="K51" s="525"/>
      <c r="L51" s="522">
        <v>14585</v>
      </c>
      <c r="M51" s="87">
        <f t="shared" ca="1" si="2"/>
        <v>75</v>
      </c>
      <c r="N51" s="465">
        <f>'2014alpha'!$M$8</f>
        <v>14585</v>
      </c>
      <c r="O51" s="704" t="s">
        <v>170</v>
      </c>
    </row>
    <row r="52" spans="1:28" ht="12.95" customHeight="1">
      <c r="A52" s="16"/>
      <c r="B52" s="17"/>
      <c r="C52" s="21"/>
      <c r="D52" s="49"/>
      <c r="E52" s="18"/>
      <c r="F52" s="466"/>
      <c r="G52" s="20" t="s">
        <v>29</v>
      </c>
      <c r="H52" s="20">
        <v>66000</v>
      </c>
      <c r="I52" s="20" t="s">
        <v>30</v>
      </c>
      <c r="J52" s="15">
        <v>468638782</v>
      </c>
      <c r="K52" s="48"/>
      <c r="L52" s="519">
        <v>14960</v>
      </c>
      <c r="M52" s="52">
        <f t="shared" ca="1" si="2"/>
        <v>74</v>
      </c>
      <c r="N52" s="211">
        <f>'2014alpha'!$M$11</f>
        <v>14960</v>
      </c>
      <c r="O52" s="769"/>
      <c r="Q52" s="131"/>
      <c r="R52" s="131"/>
      <c r="S52" s="131"/>
      <c r="Y52" s="131"/>
      <c r="Z52" s="131"/>
      <c r="AA52" s="131"/>
      <c r="AB52" s="131"/>
    </row>
    <row r="53" spans="1:28" ht="12.95" customHeight="1">
      <c r="E53" s="18"/>
      <c r="F53" s="466"/>
      <c r="G53" s="20"/>
      <c r="H53" s="20"/>
      <c r="I53" s="20"/>
      <c r="J53" s="15"/>
      <c r="K53" s="48"/>
      <c r="L53" s="519"/>
      <c r="M53" s="87"/>
      <c r="N53" s="211">
        <f>'2014alpha'!$M$35</f>
        <v>18978</v>
      </c>
      <c r="O53" s="769"/>
    </row>
    <row r="54" spans="1:28" ht="12.95" customHeight="1" thickBot="1">
      <c r="A54" s="9">
        <v>105285</v>
      </c>
      <c r="B54" s="17">
        <v>42</v>
      </c>
      <c r="C54" s="23"/>
      <c r="D54" s="24"/>
      <c r="E54" s="18"/>
      <c r="F54" s="466"/>
      <c r="G54" s="568" t="s">
        <v>137</v>
      </c>
      <c r="H54" s="20">
        <v>93320</v>
      </c>
      <c r="I54" s="20" t="s">
        <v>138</v>
      </c>
      <c r="J54" s="15"/>
      <c r="K54" s="68" t="s">
        <v>139</v>
      </c>
      <c r="L54" s="519">
        <v>17884</v>
      </c>
      <c r="M54" s="87">
        <f t="shared" ca="1" si="2"/>
        <v>66</v>
      </c>
      <c r="N54" s="211">
        <f>'2014alpha'!$M$32</f>
        <v>17884</v>
      </c>
      <c r="O54" s="769"/>
    </row>
    <row r="55" spans="1:28" ht="12.95" customHeight="1" thickBot="1">
      <c r="E55" s="478"/>
      <c r="F55" s="479"/>
      <c r="G55" s="20" t="s">
        <v>119</v>
      </c>
      <c r="H55" s="20">
        <v>34160</v>
      </c>
      <c r="I55" s="20" t="s">
        <v>120</v>
      </c>
      <c r="J55" s="31"/>
      <c r="K55" s="73"/>
      <c r="L55" s="548">
        <v>17891</v>
      </c>
      <c r="M55" s="143">
        <f t="shared" ca="1" si="2"/>
        <v>66</v>
      </c>
      <c r="N55" s="425">
        <f>'2014alpha'!$M$24</f>
        <v>17891</v>
      </c>
      <c r="O55" s="769"/>
      <c r="V55" s="571">
        <f>SUM(Q42:AB42)</f>
        <v>51</v>
      </c>
    </row>
    <row r="56" spans="1:28" ht="12.95" customHeight="1" thickBot="1">
      <c r="E56" s="474"/>
      <c r="F56" s="475"/>
      <c r="G56" s="541"/>
      <c r="H56" s="154"/>
      <c r="I56" s="154"/>
      <c r="J56" s="542"/>
      <c r="K56" s="543"/>
      <c r="L56" s="544"/>
      <c r="M56" s="154"/>
      <c r="N56" s="212">
        <f>'2014alpha'!$M$51</f>
        <v>15702</v>
      </c>
      <c r="O56" s="705"/>
    </row>
    <row r="57" spans="1:28" ht="12.95" customHeight="1" thickBot="1">
      <c r="J57" s="8"/>
      <c r="K57" s="8"/>
      <c r="L57" s="8"/>
    </row>
    <row r="58" spans="1:28" ht="12.95" customHeight="1" thickBot="1">
      <c r="E58" s="572">
        <f>COUNTA(E6:E57)</f>
        <v>0</v>
      </c>
      <c r="J58" s="8"/>
      <c r="K58" s="8"/>
      <c r="L58" s="8"/>
    </row>
    <row r="59" spans="1:28" ht="18" customHeight="1">
      <c r="J59" s="8"/>
      <c r="K59" s="8"/>
      <c r="L59" s="8"/>
    </row>
    <row r="60" spans="1:28" ht="18" customHeight="1"/>
    <row r="61" spans="1:28" ht="18" customHeight="1">
      <c r="J61" s="8"/>
      <c r="K61" s="8"/>
      <c r="L61" s="8"/>
    </row>
    <row r="62" spans="1:28" ht="18" customHeight="1"/>
    <row r="63" spans="1:28" ht="18" customHeight="1"/>
    <row r="64" spans="1:28" ht="18" customHeight="1"/>
  </sheetData>
  <sheetProtection selectLockedCells="1" selectUnlockedCells="1"/>
  <mergeCells count="63">
    <mergeCell ref="AB7:AB9"/>
    <mergeCell ref="U7:U9"/>
    <mergeCell ref="W7:W9"/>
    <mergeCell ref="X7:X9"/>
    <mergeCell ref="Y7:Y9"/>
    <mergeCell ref="Z7:Z9"/>
    <mergeCell ref="AA7:AA9"/>
    <mergeCell ref="E4:E5"/>
    <mergeCell ref="O30:O31"/>
    <mergeCell ref="Q7:Q9"/>
    <mergeCell ref="P7:P9"/>
    <mergeCell ref="Q4:Q5"/>
    <mergeCell ref="O14:O15"/>
    <mergeCell ref="O6:O13"/>
    <mergeCell ref="O21:O24"/>
    <mergeCell ref="O41:O44"/>
    <mergeCell ref="O51:O56"/>
    <mergeCell ref="F1:O3"/>
    <mergeCell ref="O16:O18"/>
    <mergeCell ref="O19:O20"/>
    <mergeCell ref="F4:F5"/>
    <mergeCell ref="O25:O29"/>
    <mergeCell ref="O45:O50"/>
    <mergeCell ref="O32:O35"/>
    <mergeCell ref="O36:O40"/>
    <mergeCell ref="R4:R5"/>
    <mergeCell ref="AB40:AB41"/>
    <mergeCell ref="U4:U5"/>
    <mergeCell ref="W40:W41"/>
    <mergeCell ref="S4:S5"/>
    <mergeCell ref="T4:T5"/>
    <mergeCell ref="V4:V5"/>
    <mergeCell ref="W4:W5"/>
    <mergeCell ref="AA4:AA5"/>
    <mergeCell ref="AB4:AB5"/>
    <mergeCell ref="V40:V41"/>
    <mergeCell ref="X4:X5"/>
    <mergeCell ref="Z4:Z5"/>
    <mergeCell ref="X40:X41"/>
    <mergeCell ref="Y40:Y41"/>
    <mergeCell ref="Z40:Z41"/>
    <mergeCell ref="Y4:Y5"/>
    <mergeCell ref="Z37:Z38"/>
    <mergeCell ref="T7:T9"/>
    <mergeCell ref="AA40:AA41"/>
    <mergeCell ref="Y37:Y38"/>
    <mergeCell ref="Q40:Q41"/>
    <mergeCell ref="R40:R41"/>
    <mergeCell ref="S40:S41"/>
    <mergeCell ref="T40:T41"/>
    <mergeCell ref="U40:U41"/>
    <mergeCell ref="V37:V38"/>
    <mergeCell ref="W37:W38"/>
    <mergeCell ref="AA37:AA38"/>
    <mergeCell ref="AB37:AB38"/>
    <mergeCell ref="N4:O5"/>
    <mergeCell ref="P37:P38"/>
    <mergeCell ref="Q37:Q38"/>
    <mergeCell ref="S37:S38"/>
    <mergeCell ref="T37:T38"/>
    <mergeCell ref="U37:U38"/>
    <mergeCell ref="R7:R9"/>
    <mergeCell ref="S7:S9"/>
  </mergeCells>
  <hyperlinks>
    <hyperlink ref="K19" r:id="rId1"/>
    <hyperlink ref="K26" r:id="rId2"/>
    <hyperlink ref="K39" r:id="rId3"/>
    <hyperlink ref="K49" r:id="rId4"/>
    <hyperlink ref="K14" r:id="rId5"/>
    <hyperlink ref="K36" r:id="rId6"/>
    <hyperlink ref="K16" r:id="rId7"/>
    <hyperlink ref="K40" r:id="rId8"/>
    <hyperlink ref="K21" r:id="rId9"/>
    <hyperlink ref="K35" r:id="rId10"/>
    <hyperlink ref="K43" r:id="rId11"/>
    <hyperlink ref="K25" r:id="rId12"/>
    <hyperlink ref="K7" r:id="rId13"/>
    <hyperlink ref="K28" r:id="rId14"/>
  </hyperlinks>
  <printOptions horizontalCentered="1"/>
  <pageMargins left="0.39370078740157483" right="0.19685039370078741" top="0.39370078740157483" bottom="0.39370078740157483" header="0.15748031496062992" footer="0.15748031496062992"/>
  <pageSetup paperSize="9" scale="88" orientation="portrait" useFirstPageNumber="1" horizontalDpi="300" verticalDpi="300" r:id="rId15"/>
  <headerFooter alignWithMargins="0">
    <oddHeader>&amp;L&amp;F&amp;C&amp;A&amp;R&amp;P/&amp;N</oddHeader>
    <oddFooter>&amp;L&amp;A&amp;R&amp;D &amp;T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IV80"/>
  <sheetViews>
    <sheetView topLeftCell="T1" zoomScale="91" zoomScaleNormal="91" zoomScaleSheetLayoutView="87" workbookViewId="0">
      <pane ySplit="7" topLeftCell="A8" activePane="bottomLeft" state="frozen"/>
      <selection activeCell="T1" sqref="T1"/>
      <selection pane="bottomLeft" activeCell="T8" sqref="T8"/>
    </sheetView>
  </sheetViews>
  <sheetFormatPr baseColWidth="10" defaultColWidth="11.5703125" defaultRowHeight="12.75"/>
  <cols>
    <col min="1" max="1" width="8.7109375" style="2" hidden="1" customWidth="1"/>
    <col min="2" max="2" width="5" style="2" hidden="1" customWidth="1"/>
    <col min="3" max="3" width="9.28515625" style="2" hidden="1" customWidth="1"/>
    <col min="4" max="4" width="16.7109375" style="2" hidden="1" customWidth="1"/>
    <col min="5" max="5" width="16" style="2" hidden="1" customWidth="1"/>
    <col min="6" max="6" width="50.42578125" style="2" hidden="1" customWidth="1"/>
    <col min="7" max="7" width="8.85546875" style="2" hidden="1" customWidth="1"/>
    <col min="8" max="8" width="25.7109375" style="2" hidden="1" customWidth="1"/>
    <col min="9" max="9" width="13.7109375" style="6" hidden="1" customWidth="1"/>
    <col min="10" max="10" width="26.42578125" style="27" hidden="1" customWidth="1"/>
    <col min="11" max="11" width="10.7109375" style="4" hidden="1" customWidth="1"/>
    <col min="12" max="12" width="5.5703125" style="2" hidden="1" customWidth="1"/>
    <col min="13" max="13" width="7.7109375" style="2" hidden="1" customWidth="1"/>
    <col min="14" max="14" width="3" style="85" hidden="1" customWidth="1"/>
    <col min="15" max="15" width="9.7109375" style="2" hidden="1" customWidth="1"/>
    <col min="16" max="16" width="5" style="2" hidden="1" customWidth="1"/>
    <col min="17" max="17" width="4" style="2" hidden="1" customWidth="1"/>
    <col min="18" max="18" width="7" style="2" hidden="1" customWidth="1"/>
    <col min="19" max="19" width="9.5703125" style="2" hidden="1" customWidth="1"/>
    <col min="20" max="20" width="16.7109375" style="2" bestFit="1" customWidth="1"/>
    <col min="21" max="21" width="16" style="2" customWidth="1"/>
    <col min="22" max="22" width="3" style="85" bestFit="1" customWidth="1"/>
    <col min="23" max="23" width="9.7109375" style="2" bestFit="1" customWidth="1"/>
    <col min="24" max="24" width="5" style="2" bestFit="1" customWidth="1"/>
    <col min="25" max="25" width="5" style="2" customWidth="1"/>
    <col min="26" max="26" width="5" style="2" bestFit="1" customWidth="1"/>
    <col min="27" max="27" width="9.7109375" style="2" bestFit="1" customWidth="1"/>
    <col min="28" max="33" width="0" style="2" hidden="1" customWidth="1"/>
    <col min="34" max="34" width="9.5703125" style="2" bestFit="1" customWidth="1"/>
    <col min="35" max="35" width="4" style="2" bestFit="1" customWidth="1"/>
    <col min="36" max="36" width="7" style="2" bestFit="1" customWidth="1"/>
    <col min="37" max="16384" width="11.5703125" style="2"/>
  </cols>
  <sheetData>
    <row r="1" spans="1:34" ht="26.25">
      <c r="A1" s="814" t="s">
        <v>173</v>
      </c>
      <c r="B1" s="815"/>
      <c r="C1" s="815"/>
      <c r="D1" s="815"/>
      <c r="E1" s="815"/>
      <c r="F1" s="815"/>
      <c r="G1" s="815"/>
      <c r="H1" s="815"/>
      <c r="I1" s="815"/>
      <c r="J1" s="815"/>
      <c r="K1" s="815"/>
      <c r="L1" s="815"/>
      <c r="M1" s="815"/>
      <c r="N1" s="815"/>
      <c r="O1" s="815"/>
      <c r="P1" s="815"/>
      <c r="Q1" s="815"/>
      <c r="R1" s="815"/>
      <c r="S1" s="816"/>
      <c r="T1" s="814" t="s">
        <v>173</v>
      </c>
      <c r="U1" s="815"/>
      <c r="V1" s="815"/>
      <c r="W1" s="815"/>
      <c r="X1" s="815"/>
      <c r="Y1" s="815"/>
      <c r="Z1" s="815"/>
      <c r="AA1" s="815"/>
      <c r="AB1" s="815"/>
      <c r="AC1" s="815"/>
      <c r="AD1" s="815"/>
      <c r="AE1" s="815"/>
      <c r="AF1" s="815"/>
      <c r="AG1" s="815"/>
      <c r="AH1" s="816"/>
    </row>
    <row r="2" spans="1:34" ht="28.5" thickBot="1">
      <c r="A2" s="811" t="s">
        <v>175</v>
      </c>
      <c r="B2" s="812"/>
      <c r="C2" s="812"/>
      <c r="D2" s="812"/>
      <c r="E2" s="812"/>
      <c r="F2" s="812"/>
      <c r="G2" s="812"/>
      <c r="H2" s="812"/>
      <c r="I2" s="812"/>
      <c r="J2" s="812"/>
      <c r="K2" s="812"/>
      <c r="L2" s="812"/>
      <c r="M2" s="812"/>
      <c r="N2" s="812"/>
      <c r="O2" s="812"/>
      <c r="P2" s="812"/>
      <c r="Q2" s="812"/>
      <c r="R2" s="812"/>
      <c r="S2" s="813"/>
      <c r="T2" s="817" t="s">
        <v>175</v>
      </c>
      <c r="U2" s="818"/>
      <c r="V2" s="818"/>
      <c r="W2" s="818"/>
      <c r="X2" s="818"/>
      <c r="Y2" s="818"/>
      <c r="Z2" s="818"/>
      <c r="AA2" s="818"/>
      <c r="AB2" s="818"/>
      <c r="AC2" s="818"/>
      <c r="AD2" s="818"/>
      <c r="AE2" s="818"/>
      <c r="AF2" s="818"/>
      <c r="AG2" s="818"/>
      <c r="AH2" s="819"/>
    </row>
    <row r="3" spans="1:34" ht="16.5" customHeight="1">
      <c r="A3" s="805">
        <v>2013</v>
      </c>
      <c r="B3" s="806"/>
      <c r="C3" s="806"/>
      <c r="D3" s="806"/>
      <c r="E3" s="806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  <c r="R3" s="806"/>
      <c r="S3" s="807"/>
      <c r="T3" s="805">
        <v>2014</v>
      </c>
      <c r="U3" s="806"/>
      <c r="V3" s="806"/>
      <c r="W3" s="806"/>
      <c r="X3" s="806"/>
      <c r="Y3" s="806"/>
      <c r="Z3" s="806"/>
      <c r="AA3" s="806"/>
      <c r="AB3" s="806"/>
      <c r="AC3" s="806"/>
      <c r="AD3" s="806"/>
      <c r="AE3" s="806"/>
      <c r="AF3" s="806"/>
      <c r="AG3" s="806"/>
      <c r="AH3" s="807"/>
    </row>
    <row r="4" spans="1:34" ht="16.5" customHeight="1">
      <c r="A4" s="808"/>
      <c r="B4" s="809"/>
      <c r="C4" s="809"/>
      <c r="D4" s="809"/>
      <c r="E4" s="809"/>
      <c r="F4" s="809"/>
      <c r="G4" s="809"/>
      <c r="H4" s="809"/>
      <c r="I4" s="809"/>
      <c r="J4" s="809"/>
      <c r="K4" s="809"/>
      <c r="L4" s="809"/>
      <c r="M4" s="809"/>
      <c r="N4" s="809"/>
      <c r="O4" s="809"/>
      <c r="P4" s="809"/>
      <c r="Q4" s="809"/>
      <c r="R4" s="809"/>
      <c r="S4" s="810"/>
      <c r="T4" s="808"/>
      <c r="U4" s="809"/>
      <c r="V4" s="809"/>
      <c r="W4" s="809"/>
      <c r="X4" s="809"/>
      <c r="Y4" s="809"/>
      <c r="Z4" s="809"/>
      <c r="AA4" s="809"/>
      <c r="AB4" s="809"/>
      <c r="AC4" s="809"/>
      <c r="AD4" s="809"/>
      <c r="AE4" s="809"/>
      <c r="AF4" s="809"/>
      <c r="AG4" s="809"/>
      <c r="AH4" s="810"/>
    </row>
    <row r="5" spans="1:34" ht="13.5" thickBot="1">
      <c r="A5" s="811"/>
      <c r="B5" s="812"/>
      <c r="C5" s="812"/>
      <c r="D5" s="812"/>
      <c r="E5" s="812"/>
      <c r="F5" s="812"/>
      <c r="G5" s="812"/>
      <c r="H5" s="812"/>
      <c r="I5" s="812"/>
      <c r="J5" s="812"/>
      <c r="K5" s="812"/>
      <c r="L5" s="812"/>
      <c r="M5" s="812"/>
      <c r="N5" s="812"/>
      <c r="O5" s="812"/>
      <c r="P5" s="812"/>
      <c r="Q5" s="812"/>
      <c r="R5" s="812"/>
      <c r="S5" s="813"/>
      <c r="T5" s="811"/>
      <c r="U5" s="812"/>
      <c r="V5" s="812"/>
      <c r="W5" s="812"/>
      <c r="X5" s="812"/>
      <c r="Y5" s="812"/>
      <c r="Z5" s="812"/>
      <c r="AA5" s="812"/>
      <c r="AB5" s="812"/>
      <c r="AC5" s="812"/>
      <c r="AD5" s="812"/>
      <c r="AE5" s="812"/>
      <c r="AF5" s="812"/>
      <c r="AG5" s="812"/>
      <c r="AH5" s="813"/>
    </row>
    <row r="6" spans="1:34" s="8" customFormat="1" ht="18" customHeight="1">
      <c r="A6" s="681" t="s">
        <v>4</v>
      </c>
      <c r="B6" s="7" t="s">
        <v>5</v>
      </c>
      <c r="C6" s="7" t="s">
        <v>6</v>
      </c>
      <c r="D6" s="679" t="s">
        <v>7</v>
      </c>
      <c r="E6" s="679" t="s">
        <v>8</v>
      </c>
      <c r="F6" s="679" t="s">
        <v>9</v>
      </c>
      <c r="G6" s="679"/>
      <c r="H6" s="679"/>
      <c r="I6" s="659" t="s">
        <v>10</v>
      </c>
      <c r="J6" s="679" t="s">
        <v>11</v>
      </c>
      <c r="K6" s="38" t="s">
        <v>12</v>
      </c>
      <c r="L6" s="7"/>
      <c r="M6" s="42"/>
      <c r="N6" s="129" t="s">
        <v>5</v>
      </c>
      <c r="O6" s="42"/>
      <c r="P6" s="795" t="s">
        <v>235</v>
      </c>
      <c r="Q6" s="795" t="s">
        <v>236</v>
      </c>
      <c r="R6" s="43" t="s">
        <v>5</v>
      </c>
      <c r="S6" s="244" t="s">
        <v>255</v>
      </c>
      <c r="T6" s="821" t="s">
        <v>7</v>
      </c>
      <c r="U6" s="679" t="s">
        <v>8</v>
      </c>
      <c r="V6" s="275" t="s">
        <v>5</v>
      </c>
      <c r="W6" s="42"/>
      <c r="X6" s="795" t="s">
        <v>235</v>
      </c>
      <c r="Y6" s="795" t="s">
        <v>236</v>
      </c>
      <c r="Z6" s="43" t="s">
        <v>237</v>
      </c>
      <c r="AA6" s="151" t="s">
        <v>254</v>
      </c>
      <c r="AB6" s="43"/>
      <c r="AC6" s="43"/>
      <c r="AD6" s="43"/>
      <c r="AE6" s="43"/>
      <c r="AF6" s="43"/>
      <c r="AG6" s="43"/>
      <c r="AH6" s="244" t="s">
        <v>255</v>
      </c>
    </row>
    <row r="7" spans="1:34" s="8" customFormat="1" ht="18" customHeight="1" thickBot="1">
      <c r="A7" s="682"/>
      <c r="B7" s="10" t="s">
        <v>13</v>
      </c>
      <c r="C7" s="10" t="s">
        <v>14</v>
      </c>
      <c r="D7" s="683"/>
      <c r="E7" s="683"/>
      <c r="F7" s="683"/>
      <c r="G7" s="683"/>
      <c r="H7" s="683"/>
      <c r="I7" s="660"/>
      <c r="J7" s="680"/>
      <c r="K7" s="36" t="s">
        <v>15</v>
      </c>
      <c r="L7" s="10" t="s">
        <v>16</v>
      </c>
      <c r="M7" s="45" t="s">
        <v>148</v>
      </c>
      <c r="N7" s="130" t="s">
        <v>13</v>
      </c>
      <c r="O7" s="45"/>
      <c r="P7" s="796"/>
      <c r="Q7" s="820"/>
      <c r="R7" s="46" t="s">
        <v>234</v>
      </c>
      <c r="S7" s="245">
        <v>2013</v>
      </c>
      <c r="T7" s="682"/>
      <c r="U7" s="683"/>
      <c r="V7" s="240" t="s">
        <v>13</v>
      </c>
      <c r="W7" s="45"/>
      <c r="X7" s="796"/>
      <c r="Y7" s="796"/>
      <c r="Z7" s="46" t="s">
        <v>238</v>
      </c>
      <c r="AA7" s="274"/>
      <c r="AB7" s="46"/>
      <c r="AC7" s="46"/>
      <c r="AD7" s="46"/>
      <c r="AE7" s="46"/>
      <c r="AF7" s="46"/>
      <c r="AG7" s="46"/>
      <c r="AH7" s="276">
        <v>2014</v>
      </c>
    </row>
    <row r="8" spans="1:34" s="8" customFormat="1" ht="12" customHeight="1">
      <c r="A8" s="16"/>
      <c r="B8" s="17">
        <v>15</v>
      </c>
      <c r="C8" s="17"/>
      <c r="D8" s="78" t="s">
        <v>72</v>
      </c>
      <c r="E8" s="78" t="s">
        <v>73</v>
      </c>
      <c r="F8" s="48" t="s">
        <v>74</v>
      </c>
      <c r="G8" s="20">
        <v>66170</v>
      </c>
      <c r="H8" s="48" t="s">
        <v>75</v>
      </c>
      <c r="I8" s="15">
        <v>468572089</v>
      </c>
      <c r="J8" s="81" t="s">
        <v>172</v>
      </c>
      <c r="K8" s="51">
        <v>14585</v>
      </c>
      <c r="L8" s="52">
        <f ca="1">INT((TODAY()-K8)/365)</f>
        <v>75</v>
      </c>
      <c r="M8" s="82">
        <v>41614</v>
      </c>
      <c r="N8" s="152">
        <v>17</v>
      </c>
      <c r="O8" s="790" t="s">
        <v>174</v>
      </c>
      <c r="P8" s="790">
        <v>106</v>
      </c>
      <c r="Q8" s="791"/>
      <c r="R8" s="241" t="s">
        <v>190</v>
      </c>
      <c r="S8" s="246"/>
      <c r="T8" s="288"/>
      <c r="U8" s="78"/>
      <c r="V8" s="112">
        <f>'2014alpha'!B8</f>
        <v>1</v>
      </c>
      <c r="W8" s="804" t="s">
        <v>174</v>
      </c>
      <c r="X8" s="804">
        <v>120</v>
      </c>
      <c r="Y8" s="358"/>
      <c r="Z8" s="133"/>
      <c r="AA8" s="249">
        <v>6870</v>
      </c>
      <c r="AB8" s="131"/>
      <c r="AC8" s="131"/>
      <c r="AD8" s="131"/>
      <c r="AE8" s="131"/>
      <c r="AF8" s="131"/>
      <c r="AG8" s="131"/>
      <c r="AH8" s="289"/>
    </row>
    <row r="9" spans="1:34" s="8" customFormat="1" ht="12" customHeight="1">
      <c r="A9" s="16"/>
      <c r="B9" s="17">
        <v>16</v>
      </c>
      <c r="C9" s="17"/>
      <c r="D9" s="78" t="s">
        <v>72</v>
      </c>
      <c r="E9" s="78" t="s">
        <v>18</v>
      </c>
      <c r="F9" s="48" t="s">
        <v>74</v>
      </c>
      <c r="G9" s="20">
        <v>66170</v>
      </c>
      <c r="H9" s="48" t="s">
        <v>75</v>
      </c>
      <c r="I9" s="15">
        <v>468572089</v>
      </c>
      <c r="J9" s="81" t="s">
        <v>172</v>
      </c>
      <c r="K9" s="51">
        <v>13956</v>
      </c>
      <c r="L9" s="52">
        <f ca="1">INT((TODAY()-K9)/365)</f>
        <v>76</v>
      </c>
      <c r="M9" s="82">
        <v>41350</v>
      </c>
      <c r="N9" s="152">
        <v>18</v>
      </c>
      <c r="O9" s="790"/>
      <c r="P9" s="790"/>
      <c r="Q9" s="792"/>
      <c r="R9" s="241" t="s">
        <v>191</v>
      </c>
      <c r="S9" s="63"/>
      <c r="T9" s="288"/>
      <c r="U9" s="78"/>
      <c r="V9" s="112">
        <f>'2014alpha'!B9</f>
        <v>2</v>
      </c>
      <c r="W9" s="798"/>
      <c r="X9" s="798"/>
      <c r="Y9" s="359"/>
      <c r="Z9" s="133"/>
      <c r="AA9" s="132">
        <v>6871</v>
      </c>
      <c r="AB9" s="131"/>
      <c r="AC9" s="131"/>
      <c r="AD9" s="131"/>
      <c r="AE9" s="131"/>
      <c r="AF9" s="131"/>
      <c r="AG9" s="131"/>
      <c r="AH9" s="290"/>
    </row>
    <row r="10" spans="1:34" s="8" customFormat="1" ht="12" customHeight="1">
      <c r="A10" s="16"/>
      <c r="B10" s="17">
        <v>3</v>
      </c>
      <c r="C10" s="17"/>
      <c r="D10" s="78" t="s">
        <v>22</v>
      </c>
      <c r="E10" s="78" t="s">
        <v>23</v>
      </c>
      <c r="F10" s="29" t="s">
        <v>24</v>
      </c>
      <c r="G10" s="102" t="s">
        <v>25</v>
      </c>
      <c r="H10" s="29" t="s">
        <v>26</v>
      </c>
      <c r="I10" s="40"/>
      <c r="J10" s="29"/>
      <c r="K10" s="57"/>
      <c r="L10" s="58"/>
      <c r="M10" s="83"/>
      <c r="N10" s="152">
        <v>3</v>
      </c>
      <c r="O10" s="110"/>
      <c r="P10" s="110"/>
      <c r="Q10" s="133">
        <v>53</v>
      </c>
      <c r="R10" s="241" t="s">
        <v>179</v>
      </c>
      <c r="S10" s="63"/>
      <c r="T10" s="288"/>
      <c r="U10" s="78"/>
      <c r="V10" s="112">
        <f>'2014alpha'!B10</f>
        <v>3</v>
      </c>
      <c r="W10" s="110" t="s">
        <v>261</v>
      </c>
      <c r="X10" s="360"/>
      <c r="Y10" s="110">
        <v>60</v>
      </c>
      <c r="Z10" s="133"/>
      <c r="AA10" s="217">
        <v>7386</v>
      </c>
      <c r="AB10" s="131"/>
      <c r="AC10" s="131"/>
      <c r="AD10" s="131"/>
      <c r="AE10" s="131"/>
      <c r="AF10" s="131"/>
      <c r="AG10" s="131"/>
      <c r="AH10" s="290"/>
    </row>
    <row r="11" spans="1:34" s="8" customFormat="1" ht="12" customHeight="1">
      <c r="A11" s="16"/>
      <c r="B11" s="17">
        <v>4</v>
      </c>
      <c r="C11" s="17"/>
      <c r="D11" s="78" t="s">
        <v>27</v>
      </c>
      <c r="E11" s="78" t="s">
        <v>28</v>
      </c>
      <c r="F11" s="19" t="s">
        <v>29</v>
      </c>
      <c r="G11" s="17">
        <v>66000</v>
      </c>
      <c r="H11" s="19" t="s">
        <v>30</v>
      </c>
      <c r="I11" s="15">
        <v>468638782</v>
      </c>
      <c r="J11" s="29"/>
      <c r="K11" s="51">
        <v>14960</v>
      </c>
      <c r="L11" s="52">
        <f ca="1">INT((TODAY()-K11)/365)</f>
        <v>74</v>
      </c>
      <c r="M11" s="82">
        <v>41623</v>
      </c>
      <c r="N11" s="152">
        <v>4</v>
      </c>
      <c r="O11" s="110" t="s">
        <v>174</v>
      </c>
      <c r="P11" s="110"/>
      <c r="Q11" s="133">
        <v>53</v>
      </c>
      <c r="R11" s="241" t="s">
        <v>180</v>
      </c>
      <c r="S11" s="63"/>
      <c r="T11" s="288"/>
      <c r="U11" s="78"/>
      <c r="V11" s="112">
        <f>'2014alpha'!B11</f>
        <v>4</v>
      </c>
      <c r="W11" s="110" t="s">
        <v>174</v>
      </c>
      <c r="X11" s="360"/>
      <c r="Y11" s="110">
        <v>60</v>
      </c>
      <c r="Z11" s="133"/>
      <c r="AA11" s="238">
        <v>6872</v>
      </c>
      <c r="AB11" s="131"/>
      <c r="AC11" s="131"/>
      <c r="AD11" s="131"/>
      <c r="AE11" s="131"/>
      <c r="AF11" s="131"/>
      <c r="AG11" s="131"/>
      <c r="AH11" s="290"/>
    </row>
    <row r="12" spans="1:34" s="8" customFormat="1" ht="12" customHeight="1">
      <c r="A12" s="22" t="s">
        <v>81</v>
      </c>
      <c r="B12" s="17">
        <v>20</v>
      </c>
      <c r="C12" s="21">
        <v>38012</v>
      </c>
      <c r="D12" s="78" t="s">
        <v>82</v>
      </c>
      <c r="E12" s="78" t="s">
        <v>83</v>
      </c>
      <c r="F12" s="48" t="s">
        <v>145</v>
      </c>
      <c r="G12" s="20">
        <v>66150</v>
      </c>
      <c r="H12" s="48" t="s">
        <v>47</v>
      </c>
      <c r="I12" s="15">
        <v>468393075</v>
      </c>
      <c r="J12" s="68" t="s">
        <v>84</v>
      </c>
      <c r="K12" s="51">
        <v>20355</v>
      </c>
      <c r="L12" s="52">
        <f ca="1">INT((TODAY()-K12)/365)</f>
        <v>59</v>
      </c>
      <c r="M12" s="82">
        <v>41540</v>
      </c>
      <c r="N12" s="152">
        <v>21</v>
      </c>
      <c r="O12" s="790" t="s">
        <v>174</v>
      </c>
      <c r="P12" s="790">
        <v>106</v>
      </c>
      <c r="Q12" s="791"/>
      <c r="R12" s="241" t="s">
        <v>194</v>
      </c>
      <c r="S12" s="63"/>
      <c r="T12" s="288"/>
      <c r="U12" s="78"/>
      <c r="V12" s="112">
        <f>'2014alpha'!B12</f>
        <v>5</v>
      </c>
      <c r="W12" s="797" t="s">
        <v>174</v>
      </c>
      <c r="X12" s="797">
        <v>120</v>
      </c>
      <c r="Y12" s="802"/>
      <c r="Z12" s="133"/>
      <c r="AA12" s="132">
        <v>6873</v>
      </c>
      <c r="AB12" s="131"/>
      <c r="AC12" s="131"/>
      <c r="AD12" s="131"/>
      <c r="AE12" s="131"/>
      <c r="AF12" s="131"/>
      <c r="AG12" s="131"/>
      <c r="AH12" s="290"/>
    </row>
    <row r="13" spans="1:34" s="8" customFormat="1" ht="12" customHeight="1">
      <c r="A13" s="22" t="s">
        <v>85</v>
      </c>
      <c r="B13" s="17">
        <v>21</v>
      </c>
      <c r="C13" s="21">
        <v>38012</v>
      </c>
      <c r="D13" s="78" t="s">
        <v>82</v>
      </c>
      <c r="E13" s="78" t="s">
        <v>86</v>
      </c>
      <c r="F13" s="48" t="s">
        <v>145</v>
      </c>
      <c r="G13" s="20">
        <v>66150</v>
      </c>
      <c r="H13" s="48" t="s">
        <v>47</v>
      </c>
      <c r="I13" s="15">
        <v>468393075</v>
      </c>
      <c r="J13" s="68" t="s">
        <v>84</v>
      </c>
      <c r="K13" s="51">
        <v>23192</v>
      </c>
      <c r="L13" s="52">
        <f ca="1">INT((TODAY()-K13)/365)</f>
        <v>51</v>
      </c>
      <c r="M13" s="82">
        <v>41455</v>
      </c>
      <c r="N13" s="152">
        <v>22</v>
      </c>
      <c r="O13" s="790"/>
      <c r="P13" s="790"/>
      <c r="Q13" s="792"/>
      <c r="R13" s="241" t="s">
        <v>195</v>
      </c>
      <c r="S13" s="63"/>
      <c r="T13" s="288"/>
      <c r="U13" s="78"/>
      <c r="V13" s="112">
        <f>'2014alpha'!B13</f>
        <v>6</v>
      </c>
      <c r="W13" s="798"/>
      <c r="X13" s="798"/>
      <c r="Y13" s="803"/>
      <c r="Z13" s="133"/>
      <c r="AA13" s="132">
        <v>6874</v>
      </c>
      <c r="AB13" s="131"/>
      <c r="AC13" s="131"/>
      <c r="AD13" s="131"/>
      <c r="AE13" s="131"/>
      <c r="AF13" s="131"/>
      <c r="AG13" s="131"/>
      <c r="AH13" s="290"/>
    </row>
    <row r="14" spans="1:34" s="8" customFormat="1" ht="12" customHeight="1">
      <c r="A14" s="16"/>
      <c r="B14" s="17">
        <v>5</v>
      </c>
      <c r="C14" s="17"/>
      <c r="D14" s="78" t="s">
        <v>31</v>
      </c>
      <c r="E14" s="78" t="s">
        <v>32</v>
      </c>
      <c r="F14" s="29" t="s">
        <v>33</v>
      </c>
      <c r="G14" s="102">
        <v>61290</v>
      </c>
      <c r="H14" s="29" t="s">
        <v>34</v>
      </c>
      <c r="I14" s="40">
        <v>670434630</v>
      </c>
      <c r="J14" s="29"/>
      <c r="K14" s="57"/>
      <c r="L14" s="58"/>
      <c r="M14" s="83"/>
      <c r="N14" s="152">
        <v>5</v>
      </c>
      <c r="O14" s="110" t="s">
        <v>214</v>
      </c>
      <c r="P14" s="110"/>
      <c r="Q14" s="133">
        <v>53</v>
      </c>
      <c r="R14" s="241" t="s">
        <v>181</v>
      </c>
      <c r="S14" s="63"/>
      <c r="T14" s="288"/>
      <c r="U14" s="78"/>
      <c r="V14" s="112">
        <f>'2014alpha'!B14</f>
        <v>7</v>
      </c>
      <c r="W14" s="110" t="s">
        <v>174</v>
      </c>
      <c r="X14" s="360"/>
      <c r="Y14" s="110">
        <v>60</v>
      </c>
      <c r="Z14" s="133"/>
      <c r="AA14" s="132">
        <v>6875</v>
      </c>
      <c r="AB14" s="131"/>
      <c r="AC14" s="131"/>
      <c r="AD14" s="131"/>
      <c r="AE14" s="131"/>
      <c r="AF14" s="131"/>
      <c r="AG14" s="131"/>
      <c r="AH14" s="290"/>
    </row>
    <row r="15" spans="1:34" s="8" customFormat="1" ht="12" customHeight="1">
      <c r="A15" s="16">
        <v>105274</v>
      </c>
      <c r="B15" s="17">
        <v>33</v>
      </c>
      <c r="C15" s="21">
        <v>39930</v>
      </c>
      <c r="D15" s="78" t="s">
        <v>122</v>
      </c>
      <c r="E15" s="78" t="s">
        <v>123</v>
      </c>
      <c r="F15" s="135" t="s">
        <v>124</v>
      </c>
      <c r="G15" s="98">
        <v>16430</v>
      </c>
      <c r="H15" s="99" t="s">
        <v>125</v>
      </c>
      <c r="I15" s="40">
        <v>545699928</v>
      </c>
      <c r="J15" s="139" t="s">
        <v>127</v>
      </c>
      <c r="K15" s="140">
        <v>17846</v>
      </c>
      <c r="L15" s="58">
        <f ca="1">INT((TODAY()-K15)/365)</f>
        <v>66</v>
      </c>
      <c r="M15" s="100">
        <v>41587</v>
      </c>
      <c r="N15" s="152">
        <v>35</v>
      </c>
      <c r="O15" s="797" t="s">
        <v>174</v>
      </c>
      <c r="P15" s="797">
        <v>106</v>
      </c>
      <c r="Q15" s="799"/>
      <c r="R15" s="241" t="s">
        <v>206</v>
      </c>
      <c r="S15" s="63"/>
      <c r="T15" s="288"/>
      <c r="U15" s="78"/>
      <c r="V15" s="112">
        <f>'2014alpha'!B15</f>
        <v>8</v>
      </c>
      <c r="W15" s="797" t="s">
        <v>174</v>
      </c>
      <c r="X15" s="797">
        <v>120</v>
      </c>
      <c r="Y15" s="802"/>
      <c r="Z15" s="133"/>
      <c r="AA15" s="238">
        <v>6876</v>
      </c>
      <c r="AB15" s="131"/>
      <c r="AC15" s="131"/>
      <c r="AD15" s="131"/>
      <c r="AE15" s="131"/>
      <c r="AF15" s="131"/>
      <c r="AG15" s="131"/>
      <c r="AH15" s="290"/>
    </row>
    <row r="16" spans="1:34" s="8" customFormat="1" ht="12" customHeight="1">
      <c r="A16" s="16">
        <v>105275</v>
      </c>
      <c r="B16" s="17">
        <v>34</v>
      </c>
      <c r="C16" s="21">
        <v>39930</v>
      </c>
      <c r="D16" s="78" t="s">
        <v>122</v>
      </c>
      <c r="E16" s="78" t="s">
        <v>126</v>
      </c>
      <c r="F16" s="135" t="s">
        <v>124</v>
      </c>
      <c r="G16" s="98">
        <v>16430</v>
      </c>
      <c r="H16" s="99" t="s">
        <v>125</v>
      </c>
      <c r="I16" s="40">
        <v>545699928</v>
      </c>
      <c r="J16" s="101" t="s">
        <v>127</v>
      </c>
      <c r="K16" s="65">
        <v>19361</v>
      </c>
      <c r="L16" s="58">
        <f ca="1">INT((TODAY()-K16)/365)</f>
        <v>62</v>
      </c>
      <c r="M16" s="100">
        <v>41276</v>
      </c>
      <c r="N16" s="152">
        <v>36</v>
      </c>
      <c r="O16" s="798"/>
      <c r="P16" s="798"/>
      <c r="Q16" s="799"/>
      <c r="R16" s="241" t="s">
        <v>207</v>
      </c>
      <c r="S16" s="63"/>
      <c r="T16" s="288"/>
      <c r="U16" s="78"/>
      <c r="V16" s="112">
        <f>'2014alpha'!B16</f>
        <v>9</v>
      </c>
      <c r="W16" s="798"/>
      <c r="X16" s="798"/>
      <c r="Y16" s="803"/>
      <c r="Z16" s="133"/>
      <c r="AA16" s="238">
        <v>6877</v>
      </c>
      <c r="AB16" s="131"/>
      <c r="AC16" s="131"/>
      <c r="AD16" s="131"/>
      <c r="AE16" s="131"/>
      <c r="AF16" s="131"/>
      <c r="AG16" s="131"/>
      <c r="AH16" s="290"/>
    </row>
    <row r="17" spans="1:256" s="8" customFormat="1" ht="12" customHeight="1">
      <c r="A17" s="16">
        <v>105282</v>
      </c>
      <c r="B17" s="17"/>
      <c r="C17" s="21"/>
      <c r="D17" s="78" t="s">
        <v>231</v>
      </c>
      <c r="E17" s="78" t="s">
        <v>232</v>
      </c>
      <c r="F17" s="76"/>
      <c r="G17" s="17"/>
      <c r="H17" s="19"/>
      <c r="I17" s="15"/>
      <c r="J17" s="19"/>
      <c r="K17" s="51"/>
      <c r="L17" s="52"/>
      <c r="M17" s="84"/>
      <c r="N17" s="152">
        <v>42</v>
      </c>
      <c r="O17" s="110"/>
      <c r="P17" s="110"/>
      <c r="Q17" s="133">
        <v>53</v>
      </c>
      <c r="R17" s="241" t="s">
        <v>213</v>
      </c>
      <c r="S17" s="63"/>
      <c r="T17" s="288"/>
      <c r="U17" s="78"/>
      <c r="V17" s="112">
        <f>'2014alpha'!B17</f>
        <v>10</v>
      </c>
      <c r="W17" s="110" t="s">
        <v>174</v>
      </c>
      <c r="X17" s="360"/>
      <c r="Y17" s="110">
        <v>60</v>
      </c>
      <c r="Z17" s="133"/>
      <c r="AA17" s="238">
        <v>6878</v>
      </c>
      <c r="AB17" s="131"/>
      <c r="AC17" s="131"/>
      <c r="AD17" s="131"/>
      <c r="AE17" s="131"/>
      <c r="AF17" s="131"/>
      <c r="AG17" s="131"/>
      <c r="AH17" s="290"/>
    </row>
    <row r="18" spans="1:256" s="8" customFormat="1" ht="12" customHeight="1">
      <c r="A18" s="16">
        <v>105278</v>
      </c>
      <c r="B18" s="17">
        <v>36</v>
      </c>
      <c r="C18" s="21"/>
      <c r="D18" s="78" t="s">
        <v>131</v>
      </c>
      <c r="E18" s="78" t="s">
        <v>153</v>
      </c>
      <c r="F18" s="75" t="s">
        <v>132</v>
      </c>
      <c r="G18" s="20">
        <v>83500</v>
      </c>
      <c r="H18" s="48" t="s">
        <v>133</v>
      </c>
      <c r="I18" s="15">
        <v>610472769</v>
      </c>
      <c r="J18" s="68" t="s">
        <v>152</v>
      </c>
      <c r="K18" s="51">
        <v>13772</v>
      </c>
      <c r="L18" s="52">
        <f t="shared" ref="L18:L43" ca="1" si="0">INT((TODAY()-K18)/365)</f>
        <v>77</v>
      </c>
      <c r="M18" s="82">
        <v>41531</v>
      </c>
      <c r="N18" s="152">
        <v>38</v>
      </c>
      <c r="O18" s="790" t="s">
        <v>174</v>
      </c>
      <c r="P18" s="790">
        <v>106</v>
      </c>
      <c r="Q18" s="791"/>
      <c r="R18" s="241" t="s">
        <v>209</v>
      </c>
      <c r="S18" s="63"/>
      <c r="T18" s="288"/>
      <c r="U18" s="78"/>
      <c r="V18" s="112">
        <f>'2014alpha'!B18</f>
        <v>11</v>
      </c>
      <c r="W18" s="797" t="s">
        <v>174</v>
      </c>
      <c r="X18" s="797">
        <v>120</v>
      </c>
      <c r="Y18" s="802"/>
      <c r="Z18" s="133"/>
      <c r="AA18" s="132">
        <v>6879</v>
      </c>
      <c r="AB18" s="131"/>
      <c r="AC18" s="131"/>
      <c r="AD18" s="131"/>
      <c r="AE18" s="131"/>
      <c r="AF18" s="131"/>
      <c r="AG18" s="131"/>
      <c r="AH18" s="290"/>
    </row>
    <row r="19" spans="1:256" s="8" customFormat="1" ht="12" customHeight="1">
      <c r="A19" s="16">
        <v>105279</v>
      </c>
      <c r="B19" s="17">
        <v>37</v>
      </c>
      <c r="C19" s="21"/>
      <c r="D19" s="78" t="s">
        <v>131</v>
      </c>
      <c r="E19" s="78" t="s">
        <v>134</v>
      </c>
      <c r="F19" s="75" t="s">
        <v>132</v>
      </c>
      <c r="G19" s="20">
        <v>83500</v>
      </c>
      <c r="H19" s="48" t="s">
        <v>133</v>
      </c>
      <c r="I19" s="15">
        <v>610472769</v>
      </c>
      <c r="J19" s="68" t="s">
        <v>152</v>
      </c>
      <c r="K19" s="51">
        <v>18593</v>
      </c>
      <c r="L19" s="52">
        <f t="shared" ca="1" si="0"/>
        <v>64</v>
      </c>
      <c r="M19" s="82">
        <v>41604</v>
      </c>
      <c r="N19" s="152">
        <v>39</v>
      </c>
      <c r="O19" s="790"/>
      <c r="P19" s="790"/>
      <c r="Q19" s="792"/>
      <c r="R19" s="241" t="s">
        <v>210</v>
      </c>
      <c r="S19" s="63"/>
      <c r="T19" s="288"/>
      <c r="U19" s="78"/>
      <c r="V19" s="112">
        <f>'2014alpha'!B19</f>
        <v>12</v>
      </c>
      <c r="W19" s="798"/>
      <c r="X19" s="798"/>
      <c r="Y19" s="803"/>
      <c r="Z19" s="133"/>
      <c r="AA19" s="132">
        <v>6880</v>
      </c>
      <c r="AB19" s="131"/>
      <c r="AC19" s="131"/>
      <c r="AD19" s="131"/>
      <c r="AE19" s="131"/>
      <c r="AF19" s="131"/>
      <c r="AG19" s="131"/>
      <c r="AH19" s="290"/>
    </row>
    <row r="20" spans="1:256" s="8" customFormat="1" ht="12" customHeight="1">
      <c r="A20" s="16">
        <v>105268</v>
      </c>
      <c r="B20" s="17">
        <v>28</v>
      </c>
      <c r="C20" s="21">
        <v>39472</v>
      </c>
      <c r="D20" s="78" t="s">
        <v>107</v>
      </c>
      <c r="E20" s="78" t="s">
        <v>108</v>
      </c>
      <c r="F20" s="74" t="s">
        <v>109</v>
      </c>
      <c r="G20" s="20">
        <v>30130</v>
      </c>
      <c r="H20" s="48" t="s">
        <v>110</v>
      </c>
      <c r="I20" s="15">
        <v>952581808</v>
      </c>
      <c r="J20" s="68" t="s">
        <v>142</v>
      </c>
      <c r="K20" s="51">
        <v>19007</v>
      </c>
      <c r="L20" s="52">
        <f t="shared" ca="1" si="0"/>
        <v>62</v>
      </c>
      <c r="M20" s="82">
        <v>41288</v>
      </c>
      <c r="N20" s="152">
        <v>30</v>
      </c>
      <c r="O20" s="790" t="s">
        <v>174</v>
      </c>
      <c r="P20" s="790">
        <v>106</v>
      </c>
      <c r="Q20" s="791"/>
      <c r="R20" s="241" t="s">
        <v>202</v>
      </c>
      <c r="S20" s="63"/>
      <c r="T20" s="288"/>
      <c r="U20" s="78"/>
      <c r="V20" s="112">
        <f>'2014alpha'!B20</f>
        <v>13</v>
      </c>
      <c r="W20" s="797" t="s">
        <v>174</v>
      </c>
      <c r="X20" s="797">
        <v>120</v>
      </c>
      <c r="Y20" s="802"/>
      <c r="Z20" s="133"/>
      <c r="AA20" s="132">
        <v>6881</v>
      </c>
      <c r="AB20" s="131"/>
      <c r="AC20" s="131"/>
      <c r="AD20" s="131"/>
      <c r="AE20" s="131"/>
      <c r="AF20" s="131"/>
      <c r="AG20" s="131"/>
      <c r="AH20" s="290"/>
    </row>
    <row r="21" spans="1:256" s="8" customFormat="1" ht="12" customHeight="1">
      <c r="A21" s="16">
        <v>105269</v>
      </c>
      <c r="B21" s="17">
        <v>29</v>
      </c>
      <c r="C21" s="21">
        <v>39472</v>
      </c>
      <c r="D21" s="78" t="s">
        <v>247</v>
      </c>
      <c r="E21" s="78" t="s">
        <v>112</v>
      </c>
      <c r="F21" s="74" t="s">
        <v>109</v>
      </c>
      <c r="G21" s="20">
        <v>30130</v>
      </c>
      <c r="H21" s="48" t="s">
        <v>110</v>
      </c>
      <c r="I21" s="15">
        <v>952581808</v>
      </c>
      <c r="J21" s="68" t="s">
        <v>143</v>
      </c>
      <c r="K21" s="51">
        <v>21272</v>
      </c>
      <c r="L21" s="52">
        <f t="shared" ca="1" si="0"/>
        <v>56</v>
      </c>
      <c r="M21" s="82">
        <v>41361</v>
      </c>
      <c r="N21" s="152">
        <v>31</v>
      </c>
      <c r="O21" s="790"/>
      <c r="P21" s="790"/>
      <c r="Q21" s="792"/>
      <c r="R21" s="241" t="s">
        <v>203</v>
      </c>
      <c r="S21" s="63"/>
      <c r="T21" s="288"/>
      <c r="U21" s="78"/>
      <c r="V21" s="112">
        <f>'2014alpha'!B21</f>
        <v>14</v>
      </c>
      <c r="W21" s="798"/>
      <c r="X21" s="798"/>
      <c r="Y21" s="803"/>
      <c r="Z21" s="133"/>
      <c r="AA21" s="132">
        <v>6882</v>
      </c>
      <c r="AB21" s="131"/>
      <c r="AC21" s="131"/>
      <c r="AD21" s="131"/>
      <c r="AE21" s="131"/>
      <c r="AF21" s="131"/>
      <c r="AG21" s="131"/>
      <c r="AH21" s="290"/>
    </row>
    <row r="22" spans="1:256" s="8" customFormat="1" ht="12" customHeight="1">
      <c r="A22" s="16"/>
      <c r="B22" s="17">
        <v>6</v>
      </c>
      <c r="C22" s="17"/>
      <c r="D22" s="78" t="s">
        <v>35</v>
      </c>
      <c r="E22" s="78" t="s">
        <v>36</v>
      </c>
      <c r="F22" s="29" t="s">
        <v>37</v>
      </c>
      <c r="G22" s="102">
        <v>66300</v>
      </c>
      <c r="H22" s="29" t="s">
        <v>38</v>
      </c>
      <c r="I22" s="40">
        <v>468533231</v>
      </c>
      <c r="J22" s="101" t="s">
        <v>39</v>
      </c>
      <c r="K22" s="57">
        <v>8734</v>
      </c>
      <c r="L22" s="58">
        <f t="shared" ca="1" si="0"/>
        <v>91</v>
      </c>
      <c r="M22" s="100">
        <v>41607</v>
      </c>
      <c r="N22" s="152">
        <v>6</v>
      </c>
      <c r="O22" s="110"/>
      <c r="P22" s="110"/>
      <c r="Q22" s="133">
        <v>53</v>
      </c>
      <c r="R22" s="241" t="s">
        <v>182</v>
      </c>
      <c r="S22" s="63"/>
      <c r="T22" s="288"/>
      <c r="U22" s="78"/>
      <c r="V22" s="112">
        <f>'2014alpha'!B22</f>
        <v>15</v>
      </c>
      <c r="W22" s="110" t="s">
        <v>174</v>
      </c>
      <c r="X22" s="360"/>
      <c r="Y22" s="110">
        <v>60</v>
      </c>
      <c r="Z22" s="133"/>
      <c r="AA22" s="132">
        <v>6883</v>
      </c>
      <c r="AB22" s="131"/>
      <c r="AC22" s="131"/>
      <c r="AD22" s="131"/>
      <c r="AE22" s="131"/>
      <c r="AF22" s="131"/>
      <c r="AG22" s="131"/>
      <c r="AH22" s="290"/>
    </row>
    <row r="23" spans="1:256" s="8" customFormat="1" ht="12" customHeight="1">
      <c r="A23" s="16"/>
      <c r="B23" s="17">
        <v>8</v>
      </c>
      <c r="C23" s="17"/>
      <c r="D23" s="78" t="s">
        <v>45</v>
      </c>
      <c r="E23" s="78" t="s">
        <v>31</v>
      </c>
      <c r="F23" s="78" t="s">
        <v>46</v>
      </c>
      <c r="G23" s="33">
        <v>66150</v>
      </c>
      <c r="H23" s="78" t="s">
        <v>47</v>
      </c>
      <c r="I23" s="115">
        <v>468391465</v>
      </c>
      <c r="J23" s="78"/>
      <c r="K23" s="109">
        <v>12471</v>
      </c>
      <c r="L23" s="110">
        <f t="shared" ca="1" si="0"/>
        <v>80</v>
      </c>
      <c r="M23" s="111">
        <v>41326</v>
      </c>
      <c r="N23" s="152">
        <v>8</v>
      </c>
      <c r="O23" s="110"/>
      <c r="P23" s="110"/>
      <c r="Q23" s="133">
        <v>53</v>
      </c>
      <c r="R23" s="241" t="s">
        <v>183</v>
      </c>
      <c r="S23" s="63"/>
      <c r="T23" s="288"/>
      <c r="U23" s="78"/>
      <c r="V23" s="112">
        <f>'2014alpha'!B23</f>
        <v>16</v>
      </c>
      <c r="W23" s="110" t="s">
        <v>174</v>
      </c>
      <c r="X23" s="360"/>
      <c r="Y23" s="110">
        <v>60</v>
      </c>
      <c r="Z23" s="133"/>
      <c r="AA23" s="238">
        <v>6884</v>
      </c>
      <c r="AB23" s="131"/>
      <c r="AC23" s="131"/>
      <c r="AD23" s="131"/>
      <c r="AE23" s="131"/>
      <c r="AF23" s="131"/>
      <c r="AG23" s="131"/>
      <c r="AH23" s="290"/>
    </row>
    <row r="24" spans="1:256" s="8" customFormat="1" ht="12" customHeight="1">
      <c r="A24" s="16">
        <v>105272</v>
      </c>
      <c r="B24" s="17">
        <v>31</v>
      </c>
      <c r="C24" s="21">
        <v>39908</v>
      </c>
      <c r="D24" s="78" t="s">
        <v>117</v>
      </c>
      <c r="E24" s="78" t="s">
        <v>118</v>
      </c>
      <c r="F24" s="99" t="s">
        <v>119</v>
      </c>
      <c r="G24" s="98">
        <v>34160</v>
      </c>
      <c r="H24" s="99" t="s">
        <v>120</v>
      </c>
      <c r="I24" s="136">
        <v>637502861</v>
      </c>
      <c r="J24" s="139" t="s">
        <v>121</v>
      </c>
      <c r="K24" s="57">
        <v>17891</v>
      </c>
      <c r="L24" s="58">
        <f t="shared" ca="1" si="0"/>
        <v>66</v>
      </c>
      <c r="M24" s="100">
        <v>41632</v>
      </c>
      <c r="N24" s="152">
        <v>33</v>
      </c>
      <c r="O24" s="790" t="s">
        <v>174</v>
      </c>
      <c r="P24" s="790">
        <v>106</v>
      </c>
      <c r="Q24" s="791"/>
      <c r="R24" s="241" t="s">
        <v>204</v>
      </c>
      <c r="S24" s="63"/>
      <c r="T24" s="288"/>
      <c r="U24" s="78"/>
      <c r="V24" s="112">
        <f>'2014alpha'!B24</f>
        <v>17</v>
      </c>
      <c r="W24" s="797" t="s">
        <v>174</v>
      </c>
      <c r="X24" s="797">
        <v>120</v>
      </c>
      <c r="Y24" s="802"/>
      <c r="Z24" s="133"/>
      <c r="AA24" s="238">
        <v>6885</v>
      </c>
      <c r="AB24" s="131"/>
      <c r="AC24" s="131"/>
      <c r="AD24" s="131"/>
      <c r="AE24" s="131"/>
      <c r="AF24" s="131"/>
      <c r="AG24" s="131"/>
      <c r="AH24" s="290"/>
    </row>
    <row r="25" spans="1:256" s="8" customFormat="1" ht="12" customHeight="1">
      <c r="A25" s="16">
        <v>105273</v>
      </c>
      <c r="B25" s="17">
        <v>32</v>
      </c>
      <c r="C25" s="21">
        <v>39908</v>
      </c>
      <c r="D25" s="78" t="s">
        <v>117</v>
      </c>
      <c r="E25" s="78" t="s">
        <v>59</v>
      </c>
      <c r="F25" s="99" t="s">
        <v>119</v>
      </c>
      <c r="G25" s="98">
        <v>34160</v>
      </c>
      <c r="H25" s="99" t="s">
        <v>120</v>
      </c>
      <c r="I25" s="138">
        <v>637502861</v>
      </c>
      <c r="J25" s="101" t="s">
        <v>121</v>
      </c>
      <c r="K25" s="57">
        <v>17686</v>
      </c>
      <c r="L25" s="58">
        <f t="shared" ca="1" si="0"/>
        <v>66</v>
      </c>
      <c r="M25" s="100">
        <v>41427</v>
      </c>
      <c r="N25" s="152">
        <v>34</v>
      </c>
      <c r="O25" s="790"/>
      <c r="P25" s="790"/>
      <c r="Q25" s="792"/>
      <c r="R25" s="241" t="s">
        <v>205</v>
      </c>
      <c r="S25" s="63"/>
      <c r="T25" s="288"/>
      <c r="U25" s="78"/>
      <c r="V25" s="112">
        <f>'2014alpha'!B25</f>
        <v>18</v>
      </c>
      <c r="W25" s="798"/>
      <c r="X25" s="798"/>
      <c r="Y25" s="803"/>
      <c r="Z25" s="133"/>
      <c r="AA25" s="238">
        <v>6886</v>
      </c>
      <c r="AB25" s="131"/>
      <c r="AC25" s="131"/>
      <c r="AD25" s="131"/>
      <c r="AE25" s="131"/>
      <c r="AF25" s="131"/>
      <c r="AG25" s="131"/>
      <c r="AH25" s="290"/>
    </row>
    <row r="26" spans="1:256" s="8" customFormat="1" ht="12" customHeight="1">
      <c r="A26" s="148"/>
      <c r="B26" s="20">
        <v>9</v>
      </c>
      <c r="C26" s="20"/>
      <c r="D26" s="105" t="s">
        <v>48</v>
      </c>
      <c r="E26" s="105" t="s">
        <v>49</v>
      </c>
      <c r="F26" s="99" t="s">
        <v>50</v>
      </c>
      <c r="G26" s="98">
        <v>17137</v>
      </c>
      <c r="H26" s="99" t="s">
        <v>51</v>
      </c>
      <c r="I26" s="136">
        <v>546012123</v>
      </c>
      <c r="J26" s="137" t="s">
        <v>52</v>
      </c>
      <c r="K26" s="166">
        <v>12454</v>
      </c>
      <c r="L26" s="167">
        <f t="shared" ca="1" si="0"/>
        <v>80</v>
      </c>
      <c r="M26" s="168">
        <v>41309</v>
      </c>
      <c r="N26" s="169">
        <v>9</v>
      </c>
      <c r="O26" s="144" t="s">
        <v>174</v>
      </c>
      <c r="P26" s="144">
        <v>106</v>
      </c>
      <c r="Q26" s="163"/>
      <c r="R26" s="242" t="s">
        <v>184</v>
      </c>
      <c r="S26" s="63"/>
      <c r="T26" s="291"/>
      <c r="U26" s="105"/>
      <c r="V26" s="112">
        <f>'2014alpha'!B26</f>
        <v>19</v>
      </c>
      <c r="W26" s="144" t="s">
        <v>174</v>
      </c>
      <c r="X26" s="358"/>
      <c r="Y26" s="144">
        <v>60</v>
      </c>
      <c r="Z26" s="133"/>
      <c r="AA26" s="238">
        <v>6887</v>
      </c>
      <c r="AB26" s="131"/>
      <c r="AC26" s="131"/>
      <c r="AD26" s="131"/>
      <c r="AE26" s="131"/>
      <c r="AF26" s="131"/>
      <c r="AG26" s="131"/>
      <c r="AH26" s="290"/>
    </row>
    <row r="27" spans="1:256" s="8" customFormat="1" ht="12" customHeight="1">
      <c r="A27" s="165"/>
      <c r="B27" s="34"/>
      <c r="C27" s="34"/>
      <c r="D27" s="419"/>
      <c r="E27" s="419"/>
      <c r="F27" s="420"/>
      <c r="G27" s="421"/>
      <c r="H27" s="420"/>
      <c r="I27" s="422"/>
      <c r="J27" s="423"/>
      <c r="K27" s="166"/>
      <c r="L27" s="167"/>
      <c r="M27" s="168"/>
      <c r="N27" s="169"/>
      <c r="O27" s="144"/>
      <c r="P27" s="144"/>
      <c r="Q27" s="163"/>
      <c r="R27" s="242"/>
      <c r="S27" s="63"/>
      <c r="T27" s="424"/>
      <c r="U27" s="419"/>
      <c r="V27" s="112">
        <f>'2014alpha'!B28</f>
        <v>21</v>
      </c>
      <c r="W27" s="144" t="s">
        <v>174</v>
      </c>
      <c r="X27" s="413"/>
      <c r="Y27" s="144">
        <v>60</v>
      </c>
      <c r="Z27" s="133"/>
      <c r="AA27" s="238">
        <v>7392</v>
      </c>
      <c r="AB27" s="131"/>
      <c r="AC27" s="131"/>
      <c r="AD27" s="131"/>
      <c r="AE27" s="131"/>
      <c r="AF27" s="131"/>
      <c r="AG27" s="131"/>
      <c r="AH27" s="290"/>
    </row>
    <row r="28" spans="1:256" s="164" customFormat="1" ht="12" customHeight="1">
      <c r="A28" s="170">
        <v>104147</v>
      </c>
      <c r="B28" s="147">
        <v>1</v>
      </c>
      <c r="C28" s="147">
        <v>1976</v>
      </c>
      <c r="D28" s="171" t="s">
        <v>17</v>
      </c>
      <c r="E28" s="171" t="s">
        <v>18</v>
      </c>
      <c r="F28" s="172" t="s">
        <v>19</v>
      </c>
      <c r="G28" s="52">
        <v>66470</v>
      </c>
      <c r="H28" s="172" t="s">
        <v>20</v>
      </c>
      <c r="I28" s="173">
        <v>468954431</v>
      </c>
      <c r="J28" s="174" t="s">
        <v>149</v>
      </c>
      <c r="K28" s="51">
        <v>9396</v>
      </c>
      <c r="L28" s="52">
        <f t="shared" ca="1" si="0"/>
        <v>89</v>
      </c>
      <c r="M28" s="82">
        <v>41538</v>
      </c>
      <c r="N28" s="152">
        <v>1</v>
      </c>
      <c r="O28" s="790" t="s">
        <v>174</v>
      </c>
      <c r="P28" s="790">
        <v>106</v>
      </c>
      <c r="Q28" s="791"/>
      <c r="R28" s="241" t="s">
        <v>177</v>
      </c>
      <c r="S28" s="63"/>
      <c r="T28" s="292"/>
      <c r="U28" s="171"/>
      <c r="V28" s="112">
        <f>'2014alpha'!B29</f>
        <v>22</v>
      </c>
      <c r="W28" s="797" t="s">
        <v>174</v>
      </c>
      <c r="X28" s="797">
        <v>120</v>
      </c>
      <c r="Y28" s="802"/>
      <c r="Z28" s="133"/>
      <c r="AA28" s="238">
        <v>6888</v>
      </c>
      <c r="AH28" s="290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</row>
    <row r="29" spans="1:256" s="131" customFormat="1" ht="12" customHeight="1">
      <c r="A29" s="16">
        <v>104148</v>
      </c>
      <c r="B29" s="17">
        <v>2</v>
      </c>
      <c r="C29" s="17">
        <v>1976</v>
      </c>
      <c r="D29" s="19" t="s">
        <v>17</v>
      </c>
      <c r="E29" s="19" t="s">
        <v>21</v>
      </c>
      <c r="F29" s="73" t="s">
        <v>19</v>
      </c>
      <c r="G29" s="34">
        <v>66471</v>
      </c>
      <c r="H29" s="73" t="s">
        <v>20</v>
      </c>
      <c r="I29" s="15">
        <v>468954431</v>
      </c>
      <c r="J29" s="68" t="s">
        <v>149</v>
      </c>
      <c r="K29" s="51">
        <v>9156</v>
      </c>
      <c r="L29" s="52">
        <f t="shared" ca="1" si="0"/>
        <v>89</v>
      </c>
      <c r="M29" s="82">
        <v>41298</v>
      </c>
      <c r="N29" s="152">
        <v>2</v>
      </c>
      <c r="O29" s="790"/>
      <c r="P29" s="790"/>
      <c r="Q29" s="792"/>
      <c r="R29" s="241" t="s">
        <v>178</v>
      </c>
      <c r="S29" s="63"/>
      <c r="T29" s="293"/>
      <c r="U29" s="19"/>
      <c r="V29" s="112">
        <f>'2014alpha'!B30</f>
        <v>23</v>
      </c>
      <c r="W29" s="798"/>
      <c r="X29" s="798"/>
      <c r="Y29" s="803"/>
      <c r="Z29" s="133"/>
      <c r="AA29" s="132">
        <v>6889</v>
      </c>
      <c r="AH29" s="290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</row>
    <row r="30" spans="1:256" s="8" customFormat="1" ht="12" customHeight="1">
      <c r="A30" s="16"/>
      <c r="B30" s="17">
        <v>10</v>
      </c>
      <c r="C30" s="17"/>
      <c r="D30" s="78" t="s">
        <v>53</v>
      </c>
      <c r="E30" s="78" t="s">
        <v>54</v>
      </c>
      <c r="F30" s="48" t="s">
        <v>55</v>
      </c>
      <c r="G30" s="20">
        <v>77380</v>
      </c>
      <c r="H30" s="48" t="s">
        <v>56</v>
      </c>
      <c r="I30" s="15">
        <v>160603021</v>
      </c>
      <c r="J30" s="68" t="s">
        <v>57</v>
      </c>
      <c r="K30" s="51">
        <v>18878</v>
      </c>
      <c r="L30" s="52">
        <f t="shared" ca="1" si="0"/>
        <v>63</v>
      </c>
      <c r="M30" s="82">
        <v>41524</v>
      </c>
      <c r="N30" s="152">
        <v>11</v>
      </c>
      <c r="O30" s="790" t="s">
        <v>174</v>
      </c>
      <c r="P30" s="790">
        <v>106</v>
      </c>
      <c r="Q30" s="791"/>
      <c r="R30" s="241" t="s">
        <v>185</v>
      </c>
      <c r="S30" s="63"/>
      <c r="T30" s="288"/>
      <c r="U30" s="78"/>
      <c r="V30" s="112">
        <f>'2014alpha'!B31</f>
        <v>24</v>
      </c>
      <c r="W30" s="797" t="s">
        <v>174</v>
      </c>
      <c r="X30" s="797">
        <v>120</v>
      </c>
      <c r="Y30" s="802"/>
      <c r="Z30" s="133"/>
      <c r="AA30" s="132">
        <v>6890</v>
      </c>
      <c r="AB30" s="131"/>
      <c r="AC30" s="131"/>
      <c r="AD30" s="131"/>
      <c r="AE30" s="131"/>
      <c r="AF30" s="131"/>
      <c r="AG30" s="131"/>
      <c r="AH30" s="290"/>
    </row>
    <row r="31" spans="1:256" s="8" customFormat="1" ht="12" customHeight="1">
      <c r="A31" s="16"/>
      <c r="B31" s="17">
        <v>11</v>
      </c>
      <c r="C31" s="17"/>
      <c r="D31" s="78" t="s">
        <v>53</v>
      </c>
      <c r="E31" s="78" t="s">
        <v>58</v>
      </c>
      <c r="F31" s="48" t="s">
        <v>55</v>
      </c>
      <c r="G31" s="20">
        <v>77380</v>
      </c>
      <c r="H31" s="48" t="s">
        <v>56</v>
      </c>
      <c r="I31" s="15">
        <v>160603021</v>
      </c>
      <c r="J31" s="68" t="s">
        <v>57</v>
      </c>
      <c r="K31" s="51">
        <v>19190</v>
      </c>
      <c r="L31" s="52">
        <f t="shared" ca="1" si="0"/>
        <v>62</v>
      </c>
      <c r="M31" s="82">
        <v>41470</v>
      </c>
      <c r="N31" s="152">
        <v>12</v>
      </c>
      <c r="O31" s="790"/>
      <c r="P31" s="790"/>
      <c r="Q31" s="792"/>
      <c r="R31" s="241" t="s">
        <v>186</v>
      </c>
      <c r="S31" s="63"/>
      <c r="T31" s="288"/>
      <c r="U31" s="78"/>
      <c r="V31" s="112">
        <f>'2014alpha'!B32</f>
        <v>25</v>
      </c>
      <c r="W31" s="798"/>
      <c r="X31" s="798"/>
      <c r="Y31" s="803"/>
      <c r="Z31" s="133"/>
      <c r="AA31" s="132">
        <v>6891</v>
      </c>
      <c r="AB31" s="131"/>
      <c r="AC31" s="131"/>
      <c r="AD31" s="131"/>
      <c r="AE31" s="131"/>
      <c r="AF31" s="131"/>
      <c r="AG31" s="131"/>
      <c r="AH31" s="290"/>
    </row>
    <row r="32" spans="1:256" s="8" customFormat="1" ht="12" customHeight="1">
      <c r="A32" s="16">
        <v>105280</v>
      </c>
      <c r="B32" s="17">
        <v>38</v>
      </c>
      <c r="C32" s="21"/>
      <c r="D32" s="78" t="s">
        <v>135</v>
      </c>
      <c r="E32" s="78" t="s">
        <v>136</v>
      </c>
      <c r="F32" s="141" t="s">
        <v>137</v>
      </c>
      <c r="G32" s="106">
        <v>93320</v>
      </c>
      <c r="H32" s="105" t="s">
        <v>138</v>
      </c>
      <c r="I32" s="115">
        <v>613186662</v>
      </c>
      <c r="J32" s="142" t="s">
        <v>139</v>
      </c>
      <c r="K32" s="109">
        <v>17884</v>
      </c>
      <c r="L32" s="110">
        <f t="shared" ca="1" si="0"/>
        <v>66</v>
      </c>
      <c r="M32" s="111">
        <v>41625</v>
      </c>
      <c r="N32" s="152">
        <v>40</v>
      </c>
      <c r="O32" s="790" t="s">
        <v>174</v>
      </c>
      <c r="P32" s="790">
        <v>106</v>
      </c>
      <c r="Q32" s="791"/>
      <c r="R32" s="241" t="s">
        <v>211</v>
      </c>
      <c r="S32" s="63"/>
      <c r="T32" s="288"/>
      <c r="U32" s="78"/>
      <c r="V32" s="112">
        <f>'2014alpha'!B33</f>
        <v>26</v>
      </c>
      <c r="W32" s="797" t="s">
        <v>174</v>
      </c>
      <c r="X32" s="797">
        <v>120</v>
      </c>
      <c r="Y32" s="802"/>
      <c r="Z32" s="133"/>
      <c r="AA32" s="132">
        <v>6892</v>
      </c>
      <c r="AB32" s="131"/>
      <c r="AC32" s="131"/>
      <c r="AD32" s="131"/>
      <c r="AE32" s="131"/>
      <c r="AF32" s="131"/>
      <c r="AG32" s="131"/>
      <c r="AH32" s="290"/>
    </row>
    <row r="33" spans="1:34" s="8" customFormat="1" ht="12" customHeight="1">
      <c r="A33" s="16">
        <v>105281</v>
      </c>
      <c r="B33" s="17">
        <v>39</v>
      </c>
      <c r="C33" s="21"/>
      <c r="D33" s="78" t="s">
        <v>135</v>
      </c>
      <c r="E33" s="78" t="s">
        <v>140</v>
      </c>
      <c r="F33" s="141" t="s">
        <v>137</v>
      </c>
      <c r="G33" s="106">
        <v>93320</v>
      </c>
      <c r="H33" s="105" t="s">
        <v>138</v>
      </c>
      <c r="I33" s="115">
        <v>613186662</v>
      </c>
      <c r="J33" s="142" t="s">
        <v>139</v>
      </c>
      <c r="K33" s="109">
        <v>19743</v>
      </c>
      <c r="L33" s="110">
        <f t="shared" ca="1" si="0"/>
        <v>60</v>
      </c>
      <c r="M33" s="111">
        <v>41293</v>
      </c>
      <c r="N33" s="152">
        <v>41</v>
      </c>
      <c r="O33" s="790"/>
      <c r="P33" s="790"/>
      <c r="Q33" s="792"/>
      <c r="R33" s="241" t="s">
        <v>212</v>
      </c>
      <c r="S33" s="63"/>
      <c r="T33" s="288"/>
      <c r="U33" s="78"/>
      <c r="V33" s="112">
        <f>'2014alpha'!B34</f>
        <v>27</v>
      </c>
      <c r="W33" s="798"/>
      <c r="X33" s="798"/>
      <c r="Y33" s="803"/>
      <c r="Z33" s="133"/>
      <c r="AA33" s="132">
        <v>6893</v>
      </c>
      <c r="AB33" s="131"/>
      <c r="AC33" s="131"/>
      <c r="AD33" s="131"/>
      <c r="AE33" s="131"/>
      <c r="AF33" s="131"/>
      <c r="AG33" s="131"/>
      <c r="AH33" s="290"/>
    </row>
    <row r="34" spans="1:34" s="8" customFormat="1" ht="12" customHeight="1">
      <c r="A34" s="16"/>
      <c r="B34" s="17"/>
      <c r="C34" s="21"/>
      <c r="D34" s="78"/>
      <c r="E34" s="78"/>
      <c r="F34" s="141"/>
      <c r="G34" s="106"/>
      <c r="H34" s="105"/>
      <c r="I34" s="115"/>
      <c r="J34" s="142"/>
      <c r="K34" s="109"/>
      <c r="L34" s="110"/>
      <c r="M34" s="111"/>
      <c r="N34" s="152"/>
      <c r="O34" s="110"/>
      <c r="P34" s="110"/>
      <c r="Q34" s="216"/>
      <c r="R34" s="241"/>
      <c r="S34" s="63"/>
      <c r="T34" s="288"/>
      <c r="U34" s="78"/>
      <c r="V34" s="112">
        <f>'2014alpha'!B35</f>
        <v>28</v>
      </c>
      <c r="W34" s="797" t="s">
        <v>174</v>
      </c>
      <c r="X34" s="797">
        <v>120</v>
      </c>
      <c r="Y34" s="802"/>
      <c r="Z34" s="133"/>
      <c r="AA34" s="132">
        <v>6894</v>
      </c>
      <c r="AB34" s="131"/>
      <c r="AC34" s="131"/>
      <c r="AD34" s="131"/>
      <c r="AE34" s="131"/>
      <c r="AF34" s="131"/>
      <c r="AG34" s="131"/>
      <c r="AH34" s="290"/>
    </row>
    <row r="35" spans="1:34" s="8" customFormat="1" ht="12" customHeight="1">
      <c r="A35" s="16"/>
      <c r="B35" s="17"/>
      <c r="C35" s="21"/>
      <c r="D35" s="78"/>
      <c r="E35" s="78"/>
      <c r="F35" s="141"/>
      <c r="G35" s="106"/>
      <c r="H35" s="105"/>
      <c r="I35" s="115"/>
      <c r="J35" s="142"/>
      <c r="K35" s="109"/>
      <c r="L35" s="110"/>
      <c r="M35" s="111"/>
      <c r="N35" s="152"/>
      <c r="O35" s="110"/>
      <c r="P35" s="110"/>
      <c r="Q35" s="216"/>
      <c r="R35" s="241"/>
      <c r="S35" s="63"/>
      <c r="T35" s="288"/>
      <c r="U35" s="78"/>
      <c r="V35" s="112">
        <f>'2014alpha'!B36</f>
        <v>29</v>
      </c>
      <c r="W35" s="798"/>
      <c r="X35" s="798"/>
      <c r="Y35" s="803"/>
      <c r="Z35" s="133"/>
      <c r="AA35" s="132">
        <v>6895</v>
      </c>
      <c r="AB35" s="131"/>
      <c r="AC35" s="131"/>
      <c r="AD35" s="131"/>
      <c r="AE35" s="131"/>
      <c r="AF35" s="131"/>
      <c r="AG35" s="131"/>
      <c r="AH35" s="290"/>
    </row>
    <row r="36" spans="1:34" s="8" customFormat="1" ht="12" customHeight="1">
      <c r="A36" s="16"/>
      <c r="B36" s="17"/>
      <c r="C36" s="21"/>
      <c r="D36" s="78"/>
      <c r="E36" s="78"/>
      <c r="F36" s="141"/>
      <c r="G36" s="106"/>
      <c r="H36" s="105"/>
      <c r="I36" s="115"/>
      <c r="J36" s="142"/>
      <c r="K36" s="109"/>
      <c r="L36" s="110"/>
      <c r="M36" s="111"/>
      <c r="N36" s="152"/>
      <c r="O36" s="110"/>
      <c r="P36" s="110"/>
      <c r="Q36" s="216"/>
      <c r="R36" s="241"/>
      <c r="S36" s="63"/>
      <c r="T36" s="288"/>
      <c r="U36" s="78"/>
      <c r="V36" s="112">
        <f>'2014alpha'!B37</f>
        <v>30</v>
      </c>
      <c r="W36" s="369" t="s">
        <v>174</v>
      </c>
      <c r="X36" s="369"/>
      <c r="Y36" s="370">
        <v>60</v>
      </c>
      <c r="Z36" s="133"/>
      <c r="AA36" s="132">
        <v>7391</v>
      </c>
      <c r="AB36" s="131"/>
      <c r="AC36" s="131"/>
      <c r="AD36" s="131"/>
      <c r="AE36" s="131"/>
      <c r="AF36" s="131"/>
      <c r="AG36" s="131"/>
      <c r="AH36" s="290"/>
    </row>
    <row r="37" spans="1:34" s="8" customFormat="1" ht="12" customHeight="1">
      <c r="A37" s="16"/>
      <c r="B37" s="17"/>
      <c r="C37" s="21"/>
      <c r="D37" s="78"/>
      <c r="E37" s="78"/>
      <c r="F37" s="141"/>
      <c r="G37" s="106"/>
      <c r="H37" s="105"/>
      <c r="I37" s="115"/>
      <c r="J37" s="142"/>
      <c r="K37" s="109"/>
      <c r="L37" s="110"/>
      <c r="M37" s="111"/>
      <c r="N37" s="152"/>
      <c r="O37" s="110"/>
      <c r="P37" s="110"/>
      <c r="Q37" s="216"/>
      <c r="R37" s="241"/>
      <c r="S37" s="63"/>
      <c r="T37" s="288"/>
      <c r="U37" s="78"/>
      <c r="V37" s="112">
        <f>'2014alpha'!B38</f>
        <v>31</v>
      </c>
      <c r="W37" s="797" t="s">
        <v>174</v>
      </c>
      <c r="X37" s="797">
        <v>120</v>
      </c>
      <c r="Y37" s="802"/>
      <c r="Z37" s="133"/>
      <c r="AA37" s="132">
        <v>6900</v>
      </c>
      <c r="AB37" s="131"/>
      <c r="AC37" s="131"/>
      <c r="AD37" s="131"/>
      <c r="AE37" s="131"/>
      <c r="AF37" s="131"/>
      <c r="AG37" s="131"/>
      <c r="AH37" s="290"/>
    </row>
    <row r="38" spans="1:34" s="8" customFormat="1" ht="12" customHeight="1">
      <c r="A38" s="16"/>
      <c r="B38" s="17"/>
      <c r="C38" s="21"/>
      <c r="D38" s="78"/>
      <c r="E38" s="78"/>
      <c r="F38" s="141"/>
      <c r="G38" s="106"/>
      <c r="H38" s="105"/>
      <c r="I38" s="115"/>
      <c r="J38" s="142"/>
      <c r="K38" s="109"/>
      <c r="L38" s="110"/>
      <c r="M38" s="111"/>
      <c r="N38" s="152"/>
      <c r="O38" s="110"/>
      <c r="P38" s="110"/>
      <c r="Q38" s="216"/>
      <c r="R38" s="241"/>
      <c r="S38" s="63"/>
      <c r="T38" s="288"/>
      <c r="U38" s="78"/>
      <c r="V38" s="112">
        <f>'2014alpha'!B39</f>
        <v>32</v>
      </c>
      <c r="W38" s="798"/>
      <c r="X38" s="798"/>
      <c r="Y38" s="803"/>
      <c r="Z38" s="133"/>
      <c r="AA38" s="132">
        <v>6901</v>
      </c>
      <c r="AB38" s="131"/>
      <c r="AC38" s="131"/>
      <c r="AD38" s="131"/>
      <c r="AE38" s="131"/>
      <c r="AF38" s="131"/>
      <c r="AG38" s="131"/>
      <c r="AH38" s="290"/>
    </row>
    <row r="39" spans="1:34" s="8" customFormat="1" ht="12" customHeight="1">
      <c r="A39" s="16"/>
      <c r="B39" s="17">
        <v>12</v>
      </c>
      <c r="C39" s="17"/>
      <c r="D39" s="78" t="s">
        <v>60</v>
      </c>
      <c r="E39" s="78" t="s">
        <v>21</v>
      </c>
      <c r="F39" s="19" t="s">
        <v>61</v>
      </c>
      <c r="G39" s="17">
        <v>66480</v>
      </c>
      <c r="H39" s="19" t="s">
        <v>62</v>
      </c>
      <c r="I39" s="15">
        <v>468391942</v>
      </c>
      <c r="J39" s="68" t="s">
        <v>63</v>
      </c>
      <c r="K39" s="51">
        <v>16871</v>
      </c>
      <c r="L39" s="52">
        <f t="shared" ca="1" si="0"/>
        <v>68</v>
      </c>
      <c r="M39" s="82">
        <v>41343</v>
      </c>
      <c r="N39" s="152">
        <v>13</v>
      </c>
      <c r="O39" s="110" t="s">
        <v>174</v>
      </c>
      <c r="P39" s="110"/>
      <c r="Q39" s="133">
        <v>53</v>
      </c>
      <c r="R39" s="241" t="s">
        <v>187</v>
      </c>
      <c r="S39" s="63"/>
      <c r="T39" s="288"/>
      <c r="U39" s="78"/>
      <c r="V39" s="112">
        <f>'2014alpha'!B40</f>
        <v>33</v>
      </c>
      <c r="W39" s="110" t="s">
        <v>174</v>
      </c>
      <c r="X39" s="360"/>
      <c r="Y39" s="110">
        <v>60</v>
      </c>
      <c r="Z39" s="133"/>
      <c r="AA39" s="132">
        <v>6896</v>
      </c>
      <c r="AB39" s="131"/>
      <c r="AC39" s="131"/>
      <c r="AD39" s="131"/>
      <c r="AE39" s="131"/>
      <c r="AF39" s="131"/>
      <c r="AG39" s="131"/>
      <c r="AH39" s="290"/>
    </row>
    <row r="40" spans="1:34" s="8" customFormat="1" ht="12" customHeight="1">
      <c r="A40" s="16">
        <v>105248</v>
      </c>
      <c r="B40" s="17">
        <v>18</v>
      </c>
      <c r="C40" s="21">
        <v>37347</v>
      </c>
      <c r="D40" s="78" t="s">
        <v>64</v>
      </c>
      <c r="E40" s="78" t="s">
        <v>77</v>
      </c>
      <c r="F40" s="99" t="s">
        <v>78</v>
      </c>
      <c r="G40" s="98">
        <v>66150</v>
      </c>
      <c r="H40" s="99" t="s">
        <v>47</v>
      </c>
      <c r="I40" s="40">
        <v>468391093</v>
      </c>
      <c r="J40" s="101" t="s">
        <v>79</v>
      </c>
      <c r="K40" s="57">
        <v>17806</v>
      </c>
      <c r="L40" s="58">
        <f t="shared" ca="1" si="0"/>
        <v>66</v>
      </c>
      <c r="M40" s="100">
        <v>41547</v>
      </c>
      <c r="N40" s="152">
        <v>19</v>
      </c>
      <c r="O40" s="797"/>
      <c r="P40" s="797">
        <v>106</v>
      </c>
      <c r="Q40" s="799"/>
      <c r="R40" s="241" t="s">
        <v>192</v>
      </c>
      <c r="S40" s="63"/>
      <c r="T40" s="288"/>
      <c r="U40" s="78"/>
      <c r="V40" s="112">
        <f>'2014alpha'!B41</f>
        <v>34</v>
      </c>
      <c r="W40" s="110" t="s">
        <v>174</v>
      </c>
      <c r="X40" s="802"/>
      <c r="Y40" s="144">
        <v>60</v>
      </c>
      <c r="Z40" s="357"/>
      <c r="AA40" s="217">
        <v>7387</v>
      </c>
      <c r="AB40" s="131"/>
      <c r="AC40" s="131"/>
      <c r="AD40" s="131"/>
      <c r="AE40" s="131"/>
      <c r="AF40" s="131"/>
      <c r="AG40" s="131"/>
      <c r="AH40" s="290"/>
    </row>
    <row r="41" spans="1:34" s="8" customFormat="1" ht="12" customHeight="1">
      <c r="A41" s="16">
        <v>105249</v>
      </c>
      <c r="B41" s="17">
        <v>19</v>
      </c>
      <c r="C41" s="21">
        <v>37347</v>
      </c>
      <c r="D41" s="105" t="s">
        <v>64</v>
      </c>
      <c r="E41" s="105" t="s">
        <v>80</v>
      </c>
      <c r="F41" s="99" t="s">
        <v>78</v>
      </c>
      <c r="G41" s="98">
        <v>66150</v>
      </c>
      <c r="H41" s="99" t="s">
        <v>47</v>
      </c>
      <c r="I41" s="136">
        <v>468391093</v>
      </c>
      <c r="J41" s="137" t="s">
        <v>79</v>
      </c>
      <c r="K41" s="166">
        <v>22787</v>
      </c>
      <c r="L41" s="167">
        <f t="shared" ca="1" si="0"/>
        <v>52</v>
      </c>
      <c r="M41" s="168">
        <v>41415</v>
      </c>
      <c r="N41" s="169">
        <v>20</v>
      </c>
      <c r="O41" s="800"/>
      <c r="P41" s="800"/>
      <c r="Q41" s="791"/>
      <c r="R41" s="242" t="s">
        <v>193</v>
      </c>
      <c r="S41" s="250"/>
      <c r="T41" s="291"/>
      <c r="U41" s="105"/>
      <c r="V41" s="112">
        <f>'2014alpha'!B42</f>
        <v>35</v>
      </c>
      <c r="W41" s="272" t="s">
        <v>174</v>
      </c>
      <c r="X41" s="822"/>
      <c r="Y41" s="272">
        <v>60</v>
      </c>
      <c r="Z41" s="356"/>
      <c r="AA41" s="297">
        <v>7388</v>
      </c>
      <c r="AB41" s="131"/>
      <c r="AC41" s="131"/>
      <c r="AD41" s="131"/>
      <c r="AE41" s="131"/>
      <c r="AF41" s="131"/>
      <c r="AG41" s="131"/>
      <c r="AH41" s="245"/>
    </row>
    <row r="42" spans="1:34" s="8" customFormat="1" ht="12" customHeight="1">
      <c r="A42" s="16"/>
      <c r="B42" s="17">
        <v>13</v>
      </c>
      <c r="C42" s="17"/>
      <c r="D42" s="262" t="s">
        <v>64</v>
      </c>
      <c r="E42" s="262" t="s">
        <v>65</v>
      </c>
      <c r="F42" s="262" t="s">
        <v>78</v>
      </c>
      <c r="G42" s="263">
        <v>66150</v>
      </c>
      <c r="H42" s="262" t="s">
        <v>47</v>
      </c>
      <c r="I42" s="264">
        <v>468391093</v>
      </c>
      <c r="J42" s="265" t="s">
        <v>79</v>
      </c>
      <c r="K42" s="266">
        <v>7231</v>
      </c>
      <c r="L42" s="263">
        <f t="shared" ca="1" si="0"/>
        <v>95</v>
      </c>
      <c r="M42" s="267">
        <v>41565</v>
      </c>
      <c r="N42" s="268">
        <v>14</v>
      </c>
      <c r="O42" s="263"/>
      <c r="P42" s="263"/>
      <c r="Q42" s="269"/>
      <c r="R42" s="270"/>
      <c r="S42" s="271"/>
      <c r="T42" s="294"/>
      <c r="U42" s="262"/>
      <c r="V42" s="112">
        <f>'2014alpha'!B43</f>
        <v>36</v>
      </c>
      <c r="W42" s="263"/>
      <c r="X42" s="263"/>
      <c r="Y42" s="263"/>
      <c r="Z42" s="269"/>
      <c r="AA42" s="239"/>
      <c r="AB42" s="248"/>
      <c r="AC42" s="248"/>
      <c r="AD42" s="248"/>
      <c r="AE42" s="248"/>
      <c r="AF42" s="248"/>
      <c r="AG42" s="248"/>
      <c r="AH42" s="271"/>
    </row>
    <row r="43" spans="1:34" s="8" customFormat="1" ht="12" customHeight="1">
      <c r="A43" s="16">
        <v>105267</v>
      </c>
      <c r="B43" s="17">
        <v>27</v>
      </c>
      <c r="C43" s="21">
        <v>39462</v>
      </c>
      <c r="D43" s="251" t="s">
        <v>102</v>
      </c>
      <c r="E43" s="251" t="s">
        <v>103</v>
      </c>
      <c r="F43" s="252" t="s">
        <v>157</v>
      </c>
      <c r="G43" s="253">
        <v>34000</v>
      </c>
      <c r="H43" s="254" t="s">
        <v>147</v>
      </c>
      <c r="I43" s="138">
        <v>629494622</v>
      </c>
      <c r="J43" s="255" t="s">
        <v>146</v>
      </c>
      <c r="K43" s="256">
        <v>22037</v>
      </c>
      <c r="L43" s="247">
        <f t="shared" ca="1" si="0"/>
        <v>54</v>
      </c>
      <c r="M43" s="257">
        <v>41395</v>
      </c>
      <c r="N43" s="258">
        <v>29</v>
      </c>
      <c r="O43" s="145"/>
      <c r="P43" s="145"/>
      <c r="Q43" s="216">
        <v>53</v>
      </c>
      <c r="R43" s="259" t="s">
        <v>201</v>
      </c>
      <c r="S43" s="260" t="s">
        <v>256</v>
      </c>
      <c r="T43" s="295"/>
      <c r="U43" s="251"/>
      <c r="V43" s="112">
        <f>'2014alpha'!B44</f>
        <v>37</v>
      </c>
      <c r="W43" s="145"/>
      <c r="X43" s="359"/>
      <c r="Y43" s="145">
        <v>60</v>
      </c>
      <c r="Z43" s="216"/>
      <c r="AA43" s="261">
        <v>6897</v>
      </c>
      <c r="AB43" s="131"/>
      <c r="AC43" s="131"/>
      <c r="AD43" s="131"/>
      <c r="AE43" s="131"/>
      <c r="AF43" s="131"/>
      <c r="AG43" s="131"/>
      <c r="AH43" s="289"/>
    </row>
    <row r="44" spans="1:34" s="8" customFormat="1" ht="12" customHeight="1">
      <c r="A44" s="16">
        <v>105283</v>
      </c>
      <c r="B44" s="17"/>
      <c r="C44" s="21"/>
      <c r="D44" s="78"/>
      <c r="E44" s="78"/>
      <c r="F44" s="76"/>
      <c r="G44" s="17"/>
      <c r="H44" s="19"/>
      <c r="I44" s="15"/>
      <c r="J44" s="19"/>
      <c r="K44" s="51"/>
      <c r="L44" s="52"/>
      <c r="M44" s="84"/>
      <c r="N44" s="152"/>
      <c r="O44" s="110"/>
      <c r="P44" s="110"/>
      <c r="Q44" s="133"/>
      <c r="R44" s="241"/>
      <c r="S44" s="63"/>
      <c r="T44" s="288"/>
      <c r="U44" s="78"/>
      <c r="V44" s="112">
        <f>'2014alpha'!B45</f>
        <v>38</v>
      </c>
      <c r="W44" s="797" t="s">
        <v>174</v>
      </c>
      <c r="X44" s="797">
        <v>120</v>
      </c>
      <c r="Y44" s="802"/>
      <c r="Z44" s="103"/>
      <c r="AA44" s="238">
        <v>6898</v>
      </c>
      <c r="AB44" s="131"/>
      <c r="AC44" s="131"/>
      <c r="AD44" s="131"/>
      <c r="AE44" s="131"/>
      <c r="AF44" s="131"/>
      <c r="AG44" s="131"/>
      <c r="AH44" s="290"/>
    </row>
    <row r="45" spans="1:34" s="8" customFormat="1" ht="12" customHeight="1">
      <c r="A45" s="16">
        <v>105284</v>
      </c>
      <c r="B45" s="17"/>
      <c r="C45" s="21"/>
      <c r="D45" s="78"/>
      <c r="E45" s="78"/>
      <c r="F45" s="76"/>
      <c r="G45" s="17"/>
      <c r="H45" s="19"/>
      <c r="I45" s="15"/>
      <c r="J45" s="19"/>
      <c r="K45" s="51"/>
      <c r="L45" s="52"/>
      <c r="M45" s="84"/>
      <c r="N45" s="152"/>
      <c r="O45" s="110"/>
      <c r="P45" s="110"/>
      <c r="Q45" s="133"/>
      <c r="R45" s="243"/>
      <c r="S45" s="63"/>
      <c r="T45" s="288"/>
      <c r="U45" s="78"/>
      <c r="V45" s="112">
        <f>'2014alpha'!B46</f>
        <v>39</v>
      </c>
      <c r="W45" s="798"/>
      <c r="X45" s="798"/>
      <c r="Y45" s="803"/>
      <c r="Z45" s="103"/>
      <c r="AA45" s="132">
        <v>6899</v>
      </c>
      <c r="AB45" s="131"/>
      <c r="AC45" s="131"/>
      <c r="AD45" s="131"/>
      <c r="AE45" s="131"/>
      <c r="AF45" s="131"/>
      <c r="AG45" s="131"/>
      <c r="AH45" s="290"/>
    </row>
    <row r="46" spans="1:34" s="8" customFormat="1" ht="12" customHeight="1">
      <c r="A46" s="16">
        <v>105260</v>
      </c>
      <c r="B46" s="17">
        <v>22</v>
      </c>
      <c r="C46" s="21">
        <v>38791</v>
      </c>
      <c r="D46" s="78" t="s">
        <v>87</v>
      </c>
      <c r="E46" s="78" t="s">
        <v>18</v>
      </c>
      <c r="F46" s="105" t="s">
        <v>88</v>
      </c>
      <c r="G46" s="106">
        <v>34290</v>
      </c>
      <c r="H46" s="105" t="s">
        <v>89</v>
      </c>
      <c r="I46" s="107">
        <v>467390820</v>
      </c>
      <c r="J46" s="108" t="s">
        <v>144</v>
      </c>
      <c r="K46" s="109">
        <v>16827</v>
      </c>
      <c r="L46" s="110">
        <f ca="1">INT((TODAY()-K46)/365)</f>
        <v>68</v>
      </c>
      <c r="M46" s="111">
        <v>41299</v>
      </c>
      <c r="N46" s="152">
        <v>23</v>
      </c>
      <c r="O46" s="790" t="s">
        <v>174</v>
      </c>
      <c r="P46" s="790">
        <v>106</v>
      </c>
      <c r="Q46" s="791"/>
      <c r="R46" s="241" t="s">
        <v>196</v>
      </c>
      <c r="S46" s="63"/>
      <c r="T46" s="288"/>
      <c r="U46" s="78"/>
      <c r="V46" s="112">
        <f>'2014alpha'!B47</f>
        <v>40</v>
      </c>
      <c r="W46" s="797" t="s">
        <v>174</v>
      </c>
      <c r="X46" s="797">
        <v>120</v>
      </c>
      <c r="Y46" s="802"/>
      <c r="Z46" s="103"/>
      <c r="AA46" s="217">
        <v>7389</v>
      </c>
      <c r="AB46" s="131"/>
      <c r="AC46" s="131"/>
      <c r="AD46" s="131"/>
      <c r="AE46" s="131"/>
      <c r="AF46" s="131"/>
      <c r="AG46" s="131"/>
      <c r="AH46" s="290"/>
    </row>
    <row r="47" spans="1:34" s="8" customFormat="1" ht="12" customHeight="1">
      <c r="A47" s="16">
        <v>105261</v>
      </c>
      <c r="B47" s="17">
        <v>23</v>
      </c>
      <c r="C47" s="21">
        <v>38791</v>
      </c>
      <c r="D47" s="78" t="s">
        <v>90</v>
      </c>
      <c r="E47" s="78" t="s">
        <v>73</v>
      </c>
      <c r="F47" s="105" t="s">
        <v>88</v>
      </c>
      <c r="G47" s="106">
        <v>34290</v>
      </c>
      <c r="H47" s="105" t="s">
        <v>89</v>
      </c>
      <c r="I47" s="113">
        <v>667512159</v>
      </c>
      <c r="J47" s="114" t="s">
        <v>91</v>
      </c>
      <c r="K47" s="109">
        <v>18724</v>
      </c>
      <c r="L47" s="110">
        <f ca="1">INT((TODAY()-K47)/365)</f>
        <v>63</v>
      </c>
      <c r="M47" s="111">
        <v>41370</v>
      </c>
      <c r="N47" s="152">
        <v>24</v>
      </c>
      <c r="O47" s="790"/>
      <c r="P47" s="790"/>
      <c r="Q47" s="792"/>
      <c r="R47" s="241" t="s">
        <v>197</v>
      </c>
      <c r="S47" s="63"/>
      <c r="T47" s="288"/>
      <c r="U47" s="78"/>
      <c r="V47" s="112">
        <f>'2014alpha'!B48</f>
        <v>41</v>
      </c>
      <c r="W47" s="798"/>
      <c r="X47" s="798"/>
      <c r="Y47" s="803"/>
      <c r="Z47" s="103"/>
      <c r="AA47" s="217">
        <v>7390</v>
      </c>
      <c r="AB47" s="131"/>
      <c r="AC47" s="131"/>
      <c r="AD47" s="131"/>
      <c r="AE47" s="131"/>
      <c r="AF47" s="131"/>
      <c r="AG47" s="131"/>
      <c r="AH47" s="290"/>
    </row>
    <row r="48" spans="1:34" s="8" customFormat="1" ht="12" customHeight="1">
      <c r="A48" s="16">
        <v>105264</v>
      </c>
      <c r="B48" s="17">
        <v>24</v>
      </c>
      <c r="C48" s="21">
        <v>39181</v>
      </c>
      <c r="D48" s="78" t="s">
        <v>92</v>
      </c>
      <c r="E48" s="78" t="s">
        <v>93</v>
      </c>
      <c r="F48" s="135" t="s">
        <v>94</v>
      </c>
      <c r="G48" s="98">
        <v>37510</v>
      </c>
      <c r="H48" s="135" t="s">
        <v>95</v>
      </c>
      <c r="I48" s="136">
        <v>247500324</v>
      </c>
      <c r="J48" s="137" t="s">
        <v>96</v>
      </c>
      <c r="K48" s="57">
        <v>17045</v>
      </c>
      <c r="L48" s="58">
        <f ca="1">INT((TODAY()-K48)/365)</f>
        <v>68</v>
      </c>
      <c r="M48" s="100">
        <v>41517</v>
      </c>
      <c r="N48" s="152">
        <v>25</v>
      </c>
      <c r="O48" s="790" t="s">
        <v>174</v>
      </c>
      <c r="P48" s="790">
        <v>106</v>
      </c>
      <c r="Q48" s="791"/>
      <c r="R48" s="241" t="s">
        <v>198</v>
      </c>
      <c r="S48" s="63"/>
      <c r="T48" s="288"/>
      <c r="U48" s="78"/>
      <c r="V48" s="112">
        <f>'2014alpha'!B49</f>
        <v>42</v>
      </c>
      <c r="W48" s="797" t="s">
        <v>174</v>
      </c>
      <c r="X48" s="797">
        <v>120</v>
      </c>
      <c r="Y48" s="802"/>
      <c r="Z48" s="103"/>
      <c r="AA48" s="132">
        <v>6902</v>
      </c>
      <c r="AB48" s="131"/>
      <c r="AC48" s="131"/>
      <c r="AD48" s="131"/>
      <c r="AE48" s="131"/>
      <c r="AF48" s="131"/>
      <c r="AG48" s="131"/>
      <c r="AH48" s="290"/>
    </row>
    <row r="49" spans="1:34" s="8" customFormat="1" ht="12" customHeight="1">
      <c r="A49" s="16">
        <v>105265</v>
      </c>
      <c r="B49" s="17">
        <v>25</v>
      </c>
      <c r="C49" s="21"/>
      <c r="D49" s="78" t="s">
        <v>92</v>
      </c>
      <c r="E49" s="78" t="s">
        <v>97</v>
      </c>
      <c r="F49" s="135" t="s">
        <v>94</v>
      </c>
      <c r="G49" s="98">
        <v>37510</v>
      </c>
      <c r="H49" s="135" t="s">
        <v>95</v>
      </c>
      <c r="I49" s="138">
        <v>247500324</v>
      </c>
      <c r="J49" s="137" t="s">
        <v>96</v>
      </c>
      <c r="K49" s="57">
        <v>17168</v>
      </c>
      <c r="L49" s="58">
        <f ca="1">INT((TODAY()-K49)/365)</f>
        <v>68</v>
      </c>
      <c r="M49" s="100">
        <v>41275</v>
      </c>
      <c r="N49" s="152">
        <v>26</v>
      </c>
      <c r="O49" s="790"/>
      <c r="P49" s="790"/>
      <c r="Q49" s="792"/>
      <c r="R49" s="241" t="s">
        <v>199</v>
      </c>
      <c r="S49" s="63"/>
      <c r="T49" s="288"/>
      <c r="U49" s="78"/>
      <c r="V49" s="112">
        <f>'2014alpha'!B50</f>
        <v>43</v>
      </c>
      <c r="W49" s="798"/>
      <c r="X49" s="798"/>
      <c r="Y49" s="803"/>
      <c r="Z49" s="103"/>
      <c r="AA49" s="238">
        <v>6903</v>
      </c>
      <c r="AB49" s="131"/>
      <c r="AC49" s="131"/>
      <c r="AD49" s="131"/>
      <c r="AE49" s="131"/>
      <c r="AF49" s="131"/>
      <c r="AG49" s="131"/>
      <c r="AH49" s="290"/>
    </row>
    <row r="50" spans="1:34" s="8" customFormat="1" ht="12" customHeight="1">
      <c r="A50" s="16">
        <v>105266</v>
      </c>
      <c r="B50" s="17">
        <v>26</v>
      </c>
      <c r="C50" s="21">
        <v>39455</v>
      </c>
      <c r="D50" s="78" t="s">
        <v>98</v>
      </c>
      <c r="E50" s="78" t="s">
        <v>99</v>
      </c>
      <c r="F50" s="78" t="s">
        <v>100</v>
      </c>
      <c r="G50" s="33">
        <v>66140</v>
      </c>
      <c r="H50" s="78" t="s">
        <v>101</v>
      </c>
      <c r="I50" s="115"/>
      <c r="J50" s="78"/>
      <c r="K50" s="109">
        <v>22568</v>
      </c>
      <c r="L50" s="110">
        <f ca="1">INT((TODAY()-K50)/365)</f>
        <v>53</v>
      </c>
      <c r="M50" s="111">
        <v>41561</v>
      </c>
      <c r="N50" s="152">
        <v>27</v>
      </c>
      <c r="O50" s="110"/>
      <c r="P50" s="110"/>
      <c r="Q50" s="133">
        <v>53</v>
      </c>
      <c r="R50" s="241" t="s">
        <v>200</v>
      </c>
      <c r="S50" s="63"/>
      <c r="T50" s="288"/>
      <c r="U50" s="78"/>
      <c r="V50" s="112">
        <f>'2014alpha'!B51</f>
        <v>44</v>
      </c>
      <c r="W50" s="797" t="s">
        <v>174</v>
      </c>
      <c r="X50" s="797">
        <v>120</v>
      </c>
      <c r="Y50" s="802"/>
      <c r="Z50" s="103"/>
      <c r="AA50" s="238">
        <v>6904</v>
      </c>
      <c r="AB50" s="131"/>
      <c r="AC50" s="131"/>
      <c r="AD50" s="131"/>
      <c r="AE50" s="131"/>
      <c r="AF50" s="131"/>
      <c r="AG50" s="131"/>
      <c r="AH50" s="290"/>
    </row>
    <row r="51" spans="1:34" s="8" customFormat="1" ht="12" customHeight="1">
      <c r="A51" s="16"/>
      <c r="B51" s="17"/>
      <c r="C51" s="21"/>
      <c r="D51" s="78"/>
      <c r="E51" s="78"/>
      <c r="F51" s="78"/>
      <c r="G51" s="33"/>
      <c r="H51" s="78"/>
      <c r="I51" s="115"/>
      <c r="J51" s="78"/>
      <c r="K51" s="109"/>
      <c r="L51" s="110"/>
      <c r="M51" s="111"/>
      <c r="N51" s="152"/>
      <c r="O51" s="110"/>
      <c r="P51" s="110"/>
      <c r="Q51" s="133"/>
      <c r="R51" s="241"/>
      <c r="S51" s="63"/>
      <c r="T51" s="288"/>
      <c r="U51" s="78"/>
      <c r="V51" s="112">
        <f>'2014alpha'!B52</f>
        <v>45</v>
      </c>
      <c r="W51" s="798"/>
      <c r="X51" s="798"/>
      <c r="Y51" s="803"/>
      <c r="Z51" s="103"/>
      <c r="AA51" s="132">
        <v>6905</v>
      </c>
      <c r="AB51" s="131"/>
      <c r="AC51" s="131"/>
      <c r="AD51" s="131"/>
      <c r="AE51" s="131"/>
      <c r="AF51" s="131"/>
      <c r="AG51" s="131"/>
      <c r="AH51" s="290"/>
    </row>
    <row r="52" spans="1:34" s="8" customFormat="1" ht="12" customHeight="1">
      <c r="A52" s="16"/>
      <c r="B52" s="17"/>
      <c r="C52" s="21"/>
      <c r="D52" s="78" t="s">
        <v>259</v>
      </c>
      <c r="E52" s="78" t="s">
        <v>260</v>
      </c>
      <c r="F52" s="78"/>
      <c r="G52" s="33"/>
      <c r="H52" s="78"/>
      <c r="I52" s="115"/>
      <c r="J52" s="78"/>
      <c r="K52" s="109"/>
      <c r="L52" s="110"/>
      <c r="M52" s="111"/>
      <c r="N52" s="152"/>
      <c r="O52" s="110"/>
      <c r="P52" s="110"/>
      <c r="Q52" s="133"/>
      <c r="R52" s="241"/>
      <c r="S52" s="63"/>
      <c r="T52" s="288"/>
      <c r="U52" s="78"/>
      <c r="V52" s="112">
        <f>'2014alpha'!B53</f>
        <v>46</v>
      </c>
      <c r="W52" s="145"/>
      <c r="X52" s="145"/>
      <c r="Y52" s="145">
        <v>60</v>
      </c>
      <c r="Z52" s="133"/>
      <c r="AA52" s="217">
        <v>6909</v>
      </c>
      <c r="AB52" s="131"/>
      <c r="AC52" s="131"/>
      <c r="AD52" s="131"/>
      <c r="AE52" s="131"/>
      <c r="AF52" s="131"/>
      <c r="AG52" s="131"/>
      <c r="AH52" s="290"/>
    </row>
    <row r="53" spans="1:34" s="8" customFormat="1" ht="12" customHeight="1">
      <c r="A53" s="16">
        <v>105277</v>
      </c>
      <c r="B53" s="17">
        <v>35</v>
      </c>
      <c r="C53" s="21">
        <v>40249</v>
      </c>
      <c r="D53" s="78" t="s">
        <v>128</v>
      </c>
      <c r="E53" s="78" t="s">
        <v>31</v>
      </c>
      <c r="F53" s="76" t="s">
        <v>129</v>
      </c>
      <c r="G53" s="17">
        <v>66230</v>
      </c>
      <c r="H53" s="19" t="s">
        <v>130</v>
      </c>
      <c r="I53" s="15">
        <v>468988925</v>
      </c>
      <c r="J53" s="68" t="s">
        <v>141</v>
      </c>
      <c r="K53" s="51">
        <v>16373</v>
      </c>
      <c r="L53" s="52">
        <f ca="1">INT((TODAY()-K53)/365)</f>
        <v>70</v>
      </c>
      <c r="M53" s="82">
        <v>41575</v>
      </c>
      <c r="N53" s="152">
        <v>37</v>
      </c>
      <c r="O53" s="110" t="s">
        <v>174</v>
      </c>
      <c r="P53" s="110"/>
      <c r="Q53" s="133">
        <v>53</v>
      </c>
      <c r="R53" s="241" t="s">
        <v>208</v>
      </c>
      <c r="S53" s="63"/>
      <c r="T53" s="288"/>
      <c r="U53" s="78"/>
      <c r="V53" s="112">
        <f>'2014alpha'!B54</f>
        <v>47</v>
      </c>
      <c r="W53" s="110" t="s">
        <v>174</v>
      </c>
      <c r="X53" s="110"/>
      <c r="Y53" s="110">
        <v>60</v>
      </c>
      <c r="Z53" s="103"/>
      <c r="AA53" s="132">
        <v>6906</v>
      </c>
      <c r="AB53" s="131"/>
      <c r="AC53" s="131"/>
      <c r="AD53" s="131"/>
      <c r="AE53" s="131"/>
      <c r="AF53" s="131"/>
      <c r="AG53" s="131"/>
      <c r="AH53" s="290"/>
    </row>
    <row r="54" spans="1:34" s="8" customFormat="1" ht="12" customHeight="1">
      <c r="A54" s="16"/>
      <c r="B54" s="17">
        <v>14</v>
      </c>
      <c r="C54" s="17"/>
      <c r="D54" s="78" t="s">
        <v>67</v>
      </c>
      <c r="E54" s="78" t="s">
        <v>68</v>
      </c>
      <c r="F54" s="134" t="s">
        <v>69</v>
      </c>
      <c r="G54" s="102">
        <v>75020</v>
      </c>
      <c r="H54" s="29" t="s">
        <v>70</v>
      </c>
      <c r="I54" s="40">
        <v>143496632</v>
      </c>
      <c r="J54" s="101" t="s">
        <v>71</v>
      </c>
      <c r="K54" s="57">
        <v>22802</v>
      </c>
      <c r="L54" s="58">
        <f ca="1">INT((TODAY()-K54)/365)</f>
        <v>52</v>
      </c>
      <c r="M54" s="100">
        <v>41430</v>
      </c>
      <c r="N54" s="152">
        <v>15</v>
      </c>
      <c r="O54" s="797" t="s">
        <v>174</v>
      </c>
      <c r="P54" s="797">
        <v>106</v>
      </c>
      <c r="Q54" s="791"/>
      <c r="R54" s="241" t="s">
        <v>188</v>
      </c>
      <c r="S54" s="63"/>
      <c r="T54" s="288"/>
      <c r="U54" s="78"/>
      <c r="V54" s="112">
        <f>'2014alpha'!B55</f>
        <v>48</v>
      </c>
      <c r="W54" s="797" t="s">
        <v>174</v>
      </c>
      <c r="X54" s="797">
        <v>120</v>
      </c>
      <c r="Y54" s="144"/>
      <c r="Z54" s="103"/>
      <c r="AA54" s="132">
        <v>6907</v>
      </c>
      <c r="AB54" s="131"/>
      <c r="AC54" s="131"/>
      <c r="AD54" s="131"/>
      <c r="AE54" s="131"/>
      <c r="AF54" s="131"/>
      <c r="AG54" s="131"/>
      <c r="AH54" s="290"/>
    </row>
    <row r="55" spans="1:34" s="8" customFormat="1" ht="12" customHeight="1">
      <c r="A55" s="16">
        <v>105242</v>
      </c>
      <c r="B55" s="17">
        <v>17</v>
      </c>
      <c r="C55" s="21">
        <v>35922</v>
      </c>
      <c r="D55" s="78" t="s">
        <v>67</v>
      </c>
      <c r="E55" s="78" t="s">
        <v>76</v>
      </c>
      <c r="F55" s="134" t="s">
        <v>69</v>
      </c>
      <c r="G55" s="102">
        <v>75020</v>
      </c>
      <c r="H55" s="29" t="s">
        <v>70</v>
      </c>
      <c r="I55" s="40">
        <v>143496632</v>
      </c>
      <c r="J55" s="101" t="s">
        <v>71</v>
      </c>
      <c r="K55" s="57">
        <v>22069</v>
      </c>
      <c r="L55" s="58">
        <f ca="1">INT((TODAY()-K55)/365)</f>
        <v>54</v>
      </c>
      <c r="M55" s="100">
        <v>41427</v>
      </c>
      <c r="N55" s="152">
        <v>16</v>
      </c>
      <c r="O55" s="798"/>
      <c r="P55" s="798"/>
      <c r="Q55" s="792"/>
      <c r="R55" s="241" t="s">
        <v>189</v>
      </c>
      <c r="S55" s="63"/>
      <c r="T55" s="288"/>
      <c r="U55" s="78"/>
      <c r="V55" s="112">
        <f>'2014alpha'!B56</f>
        <v>49</v>
      </c>
      <c r="W55" s="798"/>
      <c r="X55" s="798"/>
      <c r="Y55" s="145"/>
      <c r="Z55" s="103"/>
      <c r="AA55" s="238">
        <v>6908</v>
      </c>
      <c r="AB55" s="131"/>
      <c r="AC55" s="131"/>
      <c r="AD55" s="131"/>
      <c r="AE55" s="131"/>
      <c r="AF55" s="131"/>
      <c r="AG55" s="131"/>
      <c r="AH55" s="290"/>
    </row>
    <row r="56" spans="1:34" s="8" customFormat="1" ht="12" customHeight="1" thickBot="1">
      <c r="A56" s="16">
        <v>105285</v>
      </c>
      <c r="B56" s="17"/>
      <c r="C56" s="21"/>
      <c r="D56" s="153"/>
      <c r="E56" s="153"/>
      <c r="F56" s="278"/>
      <c r="G56" s="160"/>
      <c r="H56" s="162"/>
      <c r="I56" s="161"/>
      <c r="J56" s="279"/>
      <c r="K56" s="280"/>
      <c r="L56" s="281"/>
      <c r="M56" s="282"/>
      <c r="N56" s="283"/>
      <c r="O56" s="154"/>
      <c r="P56" s="154"/>
      <c r="Q56" s="155"/>
      <c r="R56" s="284"/>
      <c r="S56" s="64"/>
      <c r="T56" s="296"/>
      <c r="U56" s="153"/>
      <c r="V56" s="285"/>
      <c r="W56" s="154"/>
      <c r="X56" s="154"/>
      <c r="Y56" s="286"/>
      <c r="Z56" s="104"/>
      <c r="AA56" s="287"/>
      <c r="AB56" s="46"/>
      <c r="AC56" s="46"/>
      <c r="AD56" s="46"/>
      <c r="AE56" s="46"/>
      <c r="AF56" s="46"/>
      <c r="AG56" s="46"/>
      <c r="AH56" s="276"/>
    </row>
    <row r="57" spans="1:34" s="8" customFormat="1" ht="12" customHeight="1">
      <c r="I57" s="26"/>
      <c r="J57" s="27"/>
      <c r="K57" s="28"/>
      <c r="N57" s="86"/>
      <c r="O57" s="249"/>
      <c r="P57" s="249">
        <f>SUM(P28:P56)</f>
        <v>742</v>
      </c>
      <c r="Q57" s="249">
        <f>SUM(Q28:Q56)</f>
        <v>212</v>
      </c>
      <c r="R57" s="249">
        <f>COUNTA(R28:R56)</f>
        <v>18</v>
      </c>
      <c r="V57" s="86"/>
      <c r="W57" s="249"/>
      <c r="X57" s="249">
        <f>SUM(X8:X56)</f>
        <v>1920</v>
      </c>
      <c r="Y57" s="249">
        <f>SUM(Y8:Y56)</f>
        <v>900</v>
      </c>
      <c r="Z57" s="249">
        <f>SUM(Z8:Z56)</f>
        <v>0</v>
      </c>
    </row>
    <row r="58" spans="1:34" s="8" customFormat="1" ht="12" customHeight="1">
      <c r="D58" s="8">
        <f>COUNTA(D8:D56)</f>
        <v>39</v>
      </c>
      <c r="I58" s="26"/>
      <c r="J58" s="27"/>
      <c r="K58" s="28"/>
      <c r="N58" s="86"/>
      <c r="O58" s="175">
        <v>53</v>
      </c>
      <c r="P58" s="801">
        <f>SUM(P57,Q57)</f>
        <v>954</v>
      </c>
      <c r="Q58" s="801"/>
      <c r="R58" s="132">
        <f>R57*O58</f>
        <v>954</v>
      </c>
      <c r="T58" s="8">
        <f>COUNTA(T8:T56)</f>
        <v>0</v>
      </c>
      <c r="V58" s="86"/>
      <c r="W58" s="175">
        <v>60</v>
      </c>
      <c r="X58" s="793">
        <f>SUM(X57:Y57)</f>
        <v>2820</v>
      </c>
      <c r="Y58" s="794"/>
      <c r="Z58" s="273"/>
    </row>
    <row r="59" spans="1:34" s="8" customFormat="1" ht="12" customHeight="1">
      <c r="I59" s="26"/>
      <c r="J59" s="27"/>
      <c r="K59" s="28"/>
      <c r="N59" s="86"/>
      <c r="O59" s="132"/>
      <c r="P59" s="132">
        <f>COUNTA(P28:P56)</f>
        <v>7</v>
      </c>
      <c r="Q59" s="132">
        <f>COUNTA(Q28:Q56)</f>
        <v>4</v>
      </c>
      <c r="R59" s="132"/>
      <c r="T59" s="8" t="s">
        <v>262</v>
      </c>
      <c r="U59" s="277" t="s">
        <v>235</v>
      </c>
      <c r="V59" s="86"/>
      <c r="W59" s="132">
        <f>X59*2</f>
        <v>32</v>
      </c>
      <c r="X59" s="132">
        <f>COUNTA(X8:X56)</f>
        <v>16</v>
      </c>
      <c r="Y59" s="132">
        <f>COUNTA(Y8:Y56)</f>
        <v>15</v>
      </c>
      <c r="Z59" s="132"/>
    </row>
    <row r="60" spans="1:34" s="8" customFormat="1" ht="12" customHeight="1">
      <c r="I60" s="26"/>
      <c r="J60" s="27"/>
      <c r="K60" s="28"/>
      <c r="N60" s="86"/>
      <c r="O60" s="132"/>
      <c r="P60" s="132">
        <v>106</v>
      </c>
      <c r="Q60" s="132">
        <v>53</v>
      </c>
      <c r="R60" s="132"/>
      <c r="U60" s="277" t="s">
        <v>264</v>
      </c>
      <c r="V60" s="86"/>
      <c r="W60" s="132">
        <f>Y59</f>
        <v>15</v>
      </c>
      <c r="X60" s="132">
        <v>120</v>
      </c>
      <c r="Y60" s="132">
        <v>60</v>
      </c>
      <c r="Z60" s="132"/>
    </row>
    <row r="61" spans="1:34" s="8" customFormat="1" ht="12" customHeight="1" thickBot="1">
      <c r="I61" s="26"/>
      <c r="J61" s="27"/>
      <c r="K61" s="28"/>
      <c r="N61" s="86"/>
      <c r="O61" s="132"/>
      <c r="P61" s="132">
        <f>P59*P60</f>
        <v>742</v>
      </c>
      <c r="Q61" s="132">
        <f>Q59*Q60</f>
        <v>212</v>
      </c>
      <c r="R61" s="132">
        <f>COUNTA(R8:R55)</f>
        <v>37</v>
      </c>
      <c r="U61" s="277" t="s">
        <v>265</v>
      </c>
      <c r="V61" s="86"/>
      <c r="W61" s="132">
        <f>SUM(W59:W60)</f>
        <v>47</v>
      </c>
      <c r="X61" s="132">
        <f>X59*X60</f>
        <v>1920</v>
      </c>
      <c r="Y61" s="132">
        <f>Y59*Y60</f>
        <v>900</v>
      </c>
      <c r="Z61" s="132"/>
      <c r="AA61" s="132">
        <f>COUNTA(AA8:AA55)</f>
        <v>47</v>
      </c>
    </row>
    <row r="62" spans="1:34" s="8" customFormat="1" ht="12" customHeight="1">
      <c r="I62" s="26"/>
      <c r="J62" s="27"/>
      <c r="K62" s="28"/>
      <c r="N62" s="86"/>
      <c r="T62" s="299"/>
      <c r="U62" s="300"/>
      <c r="V62" s="86"/>
      <c r="W62" s="8" t="s">
        <v>263</v>
      </c>
      <c r="X62" s="793">
        <f>SUM(X61:Y61)</f>
        <v>2820</v>
      </c>
      <c r="Y62" s="794"/>
    </row>
    <row r="63" spans="1:34" s="8" customFormat="1" ht="12" customHeight="1">
      <c r="I63" s="26"/>
      <c r="J63" s="27"/>
      <c r="K63" s="28"/>
      <c r="N63" s="86"/>
      <c r="T63" s="301"/>
      <c r="U63" s="302"/>
      <c r="V63" s="86"/>
      <c r="AH63" s="132"/>
    </row>
    <row r="64" spans="1:34" s="8" customFormat="1" ht="12" customHeight="1">
      <c r="I64" s="26"/>
      <c r="J64" s="27"/>
      <c r="K64" s="28"/>
      <c r="N64" s="86"/>
      <c r="T64" s="301"/>
      <c r="U64" s="302"/>
      <c r="V64" s="86"/>
      <c r="X64" s="298"/>
      <c r="Y64" s="298"/>
    </row>
    <row r="65" spans="9:25" s="8" customFormat="1" ht="12" customHeight="1">
      <c r="I65" s="26"/>
      <c r="J65" s="27"/>
      <c r="K65" s="28"/>
      <c r="N65" s="86"/>
      <c r="T65" s="301"/>
      <c r="U65" s="302"/>
      <c r="V65" s="86"/>
      <c r="X65" s="298"/>
      <c r="Y65" s="298"/>
    </row>
    <row r="66" spans="9:25" s="8" customFormat="1" ht="12" customHeight="1" thickBot="1">
      <c r="I66" s="26"/>
      <c r="J66" s="27"/>
      <c r="K66" s="28"/>
      <c r="N66" s="86"/>
      <c r="T66" s="303"/>
      <c r="U66" s="304"/>
      <c r="V66" s="86"/>
      <c r="X66" s="298"/>
      <c r="Y66" s="298"/>
    </row>
    <row r="67" spans="9:25" s="8" customFormat="1" ht="12">
      <c r="I67" s="26"/>
      <c r="J67" s="27"/>
      <c r="K67" s="28"/>
      <c r="N67" s="86"/>
      <c r="V67" s="86"/>
      <c r="X67" s="298"/>
      <c r="Y67" s="298"/>
    </row>
    <row r="68" spans="9:25" s="8" customFormat="1" ht="12">
      <c r="I68" s="26"/>
      <c r="J68" s="27"/>
      <c r="K68" s="28"/>
      <c r="N68" s="86"/>
      <c r="V68" s="86"/>
      <c r="X68" s="298"/>
      <c r="Y68" s="298"/>
    </row>
    <row r="69" spans="9:25" s="8" customFormat="1" ht="12">
      <c r="I69" s="26"/>
      <c r="J69" s="27"/>
      <c r="K69" s="28"/>
      <c r="N69" s="86"/>
      <c r="V69" s="86"/>
    </row>
    <row r="70" spans="9:25" s="8" customFormat="1" ht="12">
      <c r="I70" s="26"/>
      <c r="J70" s="27"/>
      <c r="K70" s="28"/>
      <c r="N70" s="86"/>
      <c r="V70" s="86"/>
    </row>
    <row r="71" spans="9:25" s="8" customFormat="1" ht="12">
      <c r="I71" s="26"/>
      <c r="J71" s="27"/>
      <c r="K71" s="28"/>
      <c r="N71" s="86"/>
      <c r="V71" s="86"/>
    </row>
    <row r="72" spans="9:25" s="8" customFormat="1" ht="12">
      <c r="I72" s="26"/>
      <c r="J72" s="27"/>
      <c r="K72" s="28"/>
      <c r="N72" s="86"/>
      <c r="V72" s="86"/>
    </row>
    <row r="73" spans="9:25" s="8" customFormat="1" ht="12">
      <c r="I73" s="26"/>
      <c r="J73" s="27"/>
      <c r="K73" s="28"/>
      <c r="N73" s="86"/>
      <c r="V73" s="86"/>
    </row>
    <row r="74" spans="9:25" s="8" customFormat="1" ht="12">
      <c r="I74" s="26"/>
      <c r="J74" s="27"/>
      <c r="K74" s="28"/>
      <c r="N74" s="86"/>
      <c r="V74" s="86"/>
    </row>
    <row r="75" spans="9:25" s="8" customFormat="1" ht="12">
      <c r="I75" s="26"/>
      <c r="J75" s="27"/>
      <c r="K75" s="28"/>
      <c r="N75" s="86"/>
      <c r="V75" s="86"/>
    </row>
    <row r="76" spans="9:25" s="8" customFormat="1" ht="12">
      <c r="I76" s="26"/>
      <c r="J76" s="27"/>
      <c r="K76" s="28"/>
      <c r="N76" s="86"/>
      <c r="V76" s="86"/>
    </row>
    <row r="77" spans="9:25" s="8" customFormat="1" ht="12">
      <c r="I77" s="26"/>
      <c r="J77" s="27"/>
      <c r="K77" s="28"/>
      <c r="N77" s="86"/>
      <c r="V77" s="86"/>
    </row>
    <row r="78" spans="9:25" s="8" customFormat="1" ht="12">
      <c r="I78" s="26"/>
      <c r="J78" s="27"/>
      <c r="K78" s="28"/>
      <c r="N78" s="86"/>
      <c r="V78" s="86"/>
    </row>
    <row r="79" spans="9:25" s="8" customFormat="1" ht="12">
      <c r="I79" s="26"/>
      <c r="J79" s="27"/>
      <c r="K79" s="28"/>
      <c r="N79" s="86"/>
      <c r="V79" s="86"/>
    </row>
    <row r="80" spans="9:25" s="8" customFormat="1" ht="12">
      <c r="I80" s="26"/>
      <c r="J80" s="27"/>
      <c r="K80" s="28"/>
      <c r="N80" s="86"/>
      <c r="V80" s="86"/>
    </row>
  </sheetData>
  <sheetProtection selectLockedCells="1" selectUnlockedCells="1"/>
  <mergeCells count="107">
    <mergeCell ref="Y15:Y16"/>
    <mergeCell ref="Y12:Y13"/>
    <mergeCell ref="X40:X41"/>
    <mergeCell ref="Y32:Y33"/>
    <mergeCell ref="Y30:Y31"/>
    <mergeCell ref="Y28:Y29"/>
    <mergeCell ref="Y24:Y25"/>
    <mergeCell ref="Y20:Y21"/>
    <mergeCell ref="Y18:Y19"/>
    <mergeCell ref="Y37:Y38"/>
    <mergeCell ref="Y44:Y45"/>
    <mergeCell ref="Y50:Y51"/>
    <mergeCell ref="Y48:Y49"/>
    <mergeCell ref="Y46:Y47"/>
    <mergeCell ref="Q6:Q7"/>
    <mergeCell ref="X6:X7"/>
    <mergeCell ref="T6:T7"/>
    <mergeCell ref="U6:U7"/>
    <mergeCell ref="X37:X38"/>
    <mergeCell ref="W34:W35"/>
    <mergeCell ref="A3:S5"/>
    <mergeCell ref="A1:S1"/>
    <mergeCell ref="A2:S2"/>
    <mergeCell ref="T3:AH5"/>
    <mergeCell ref="T1:AH1"/>
    <mergeCell ref="T2:AH2"/>
    <mergeCell ref="W30:W31"/>
    <mergeCell ref="W8:W9"/>
    <mergeCell ref="W20:W21"/>
    <mergeCell ref="W12:W13"/>
    <mergeCell ref="X12:X13"/>
    <mergeCell ref="X32:X33"/>
    <mergeCell ref="Y34:Y35"/>
    <mergeCell ref="X8:X9"/>
    <mergeCell ref="X24:X25"/>
    <mergeCell ref="O15:O16"/>
    <mergeCell ref="O18:O19"/>
    <mergeCell ref="O20:O21"/>
    <mergeCell ref="O32:O33"/>
    <mergeCell ref="W32:W33"/>
    <mergeCell ref="O8:O9"/>
    <mergeCell ref="O30:O31"/>
    <mergeCell ref="O28:O29"/>
    <mergeCell ref="X50:X51"/>
    <mergeCell ref="X54:X55"/>
    <mergeCell ref="O12:O13"/>
    <mergeCell ref="P6:P7"/>
    <mergeCell ref="W48:W49"/>
    <mergeCell ref="X48:X49"/>
    <mergeCell ref="X20:X21"/>
    <mergeCell ref="W46:W47"/>
    <mergeCell ref="X44:X45"/>
    <mergeCell ref="P30:P31"/>
    <mergeCell ref="W15:W16"/>
    <mergeCell ref="X15:X16"/>
    <mergeCell ref="W44:W45"/>
    <mergeCell ref="X46:X47"/>
    <mergeCell ref="O46:O47"/>
    <mergeCell ref="P18:P19"/>
    <mergeCell ref="X30:X31"/>
    <mergeCell ref="X18:X19"/>
    <mergeCell ref="X28:X29"/>
    <mergeCell ref="X34:X35"/>
    <mergeCell ref="P58:Q58"/>
    <mergeCell ref="Q28:Q29"/>
    <mergeCell ref="Q54:Q55"/>
    <mergeCell ref="W54:W55"/>
    <mergeCell ref="P46:P47"/>
    <mergeCell ref="P48:P49"/>
    <mergeCell ref="W28:W29"/>
    <mergeCell ref="W50:W51"/>
    <mergeCell ref="W37:W38"/>
    <mergeCell ref="Q8:Q9"/>
    <mergeCell ref="Q30:Q31"/>
    <mergeCell ref="Q12:Q13"/>
    <mergeCell ref="Q18:Q19"/>
    <mergeCell ref="P32:P33"/>
    <mergeCell ref="P15:P16"/>
    <mergeCell ref="P24:P25"/>
    <mergeCell ref="Q15:Q16"/>
    <mergeCell ref="Q32:Q33"/>
    <mergeCell ref="P8:P9"/>
    <mergeCell ref="O54:O55"/>
    <mergeCell ref="P54:P55"/>
    <mergeCell ref="Q40:Q41"/>
    <mergeCell ref="Q46:Q47"/>
    <mergeCell ref="Q48:Q49"/>
    <mergeCell ref="P40:P41"/>
    <mergeCell ref="O48:O49"/>
    <mergeCell ref="O40:O41"/>
    <mergeCell ref="P12:P13"/>
    <mergeCell ref="P20:P21"/>
    <mergeCell ref="Q24:Q25"/>
    <mergeCell ref="X58:Y58"/>
    <mergeCell ref="X62:Y62"/>
    <mergeCell ref="Y6:Y7"/>
    <mergeCell ref="W18:W19"/>
    <mergeCell ref="W24:W25"/>
    <mergeCell ref="Q20:Q21"/>
    <mergeCell ref="P28:P29"/>
    <mergeCell ref="A6:A7"/>
    <mergeCell ref="O24:O25"/>
    <mergeCell ref="D6:D7"/>
    <mergeCell ref="E6:E7"/>
    <mergeCell ref="F6:H7"/>
    <mergeCell ref="I6:I7"/>
    <mergeCell ref="J6:J7"/>
  </mergeCells>
  <hyperlinks>
    <hyperlink ref="J47" r:id="rId1"/>
    <hyperlink ref="J25" r:id="rId2"/>
    <hyperlink ref="J16" r:id="rId3"/>
    <hyperlink ref="J12" r:id="rId4"/>
    <hyperlink ref="J22" r:id="rId5"/>
    <hyperlink ref="J26" r:id="rId6"/>
    <hyperlink ref="J30" r:id="rId7"/>
    <hyperlink ref="J39" r:id="rId8"/>
    <hyperlink ref="J40" r:id="rId9"/>
    <hyperlink ref="J43" r:id="rId10"/>
    <hyperlink ref="J48" r:id="rId11"/>
    <hyperlink ref="J53" r:id="rId12"/>
    <hyperlink ref="J55" r:id="rId13"/>
    <hyperlink ref="J54" r:id="rId14"/>
    <hyperlink ref="J13" r:id="rId15"/>
    <hyperlink ref="J41" r:id="rId16"/>
    <hyperlink ref="J31" r:id="rId17"/>
    <hyperlink ref="J15" r:id="rId18"/>
    <hyperlink ref="J24" r:id="rId19"/>
    <hyperlink ref="J46" r:id="rId20"/>
    <hyperlink ref="J49" r:id="rId21"/>
    <hyperlink ref="J18" r:id="rId22" display="../../Documents and Settings/Propriétaire/Local Settings/Temporary Internet Files/Content.IE5/Y5C8UC3O/domidk@neuf.fr"/>
    <hyperlink ref="J19" r:id="rId23" display="../../Documents and Settings/Propriétaire/Local Settings/Temporary Internet Files/Content.IE5/Y5C8UC3O/domidk@neuf.fr"/>
    <hyperlink ref="J42" r:id="rId24"/>
  </hyperlinks>
  <printOptions horizontalCentered="1"/>
  <pageMargins left="1.0629921259842521" right="0.19685039370078741" top="0.31496062992125984" bottom="0.31496062992125984" header="0.15748031496062992" footer="0.15748031496062992"/>
  <pageSetup paperSize="9" scale="95" orientation="portrait" useFirstPageNumber="1" horizontalDpi="300" verticalDpi="300" r:id="rId25"/>
  <headerFooter alignWithMargins="0">
    <oddHeader>&amp;L&amp;8&amp;D &amp;T&amp;R&amp;8Page &amp;P/&amp;N</oddHeader>
    <oddFooter>&amp;L&amp;8&amp;Z&amp;F&amp;R&amp;8&amp;A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F55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2"/>
  <cols>
    <col min="1" max="1" width="18.140625" style="210" bestFit="1" customWidth="1"/>
    <col min="2" max="2" width="20" style="210" bestFit="1" customWidth="1"/>
    <col min="3" max="3" width="7.7109375" style="210" bestFit="1" customWidth="1"/>
    <col min="4" max="4" width="11.42578125" style="486" customWidth="1"/>
    <col min="5" max="16384" width="11.42578125" style="210"/>
  </cols>
  <sheetData>
    <row r="1" spans="1:6" ht="11.25" customHeight="1">
      <c r="A1" s="825" t="s">
        <v>233</v>
      </c>
      <c r="B1" s="781" t="s">
        <v>8</v>
      </c>
      <c r="C1" s="748" t="s">
        <v>148</v>
      </c>
      <c r="D1" s="749"/>
      <c r="F1" s="213" t="s">
        <v>248</v>
      </c>
    </row>
    <row r="2" spans="1:6" ht="11.25" customHeight="1" thickBot="1">
      <c r="A2" s="826"/>
      <c r="B2" s="782"/>
      <c r="C2" s="750"/>
      <c r="D2" s="751"/>
      <c r="F2" s="214" t="s">
        <v>249</v>
      </c>
    </row>
    <row r="3" spans="1:6" ht="12.95" customHeight="1">
      <c r="A3" s="487"/>
      <c r="B3" s="463"/>
      <c r="C3" s="465">
        <f>'2014alpha'!$M$49</f>
        <v>17168</v>
      </c>
      <c r="D3" s="704" t="s">
        <v>159</v>
      </c>
      <c r="F3" s="214" t="s">
        <v>250</v>
      </c>
    </row>
    <row r="4" spans="1:6" ht="12.95" customHeight="1">
      <c r="A4" s="488"/>
      <c r="B4" s="18"/>
      <c r="C4" s="211">
        <f>'2014alpha'!$M$16</f>
        <v>19361</v>
      </c>
      <c r="D4" s="769"/>
      <c r="F4" s="214" t="s">
        <v>251</v>
      </c>
    </row>
    <row r="5" spans="1:6" ht="12.95" customHeight="1">
      <c r="A5" s="489"/>
      <c r="B5" s="49"/>
      <c r="C5" s="211">
        <f>'2014alpha'!$M$36</f>
        <v>29230</v>
      </c>
      <c r="D5" s="769"/>
      <c r="F5" s="214" t="s">
        <v>252</v>
      </c>
    </row>
    <row r="6" spans="1:6" ht="12.95" customHeight="1">
      <c r="A6" s="489"/>
      <c r="B6" s="49"/>
      <c r="C6" s="211">
        <f>'2014alpha'!$M$10</f>
        <v>18641</v>
      </c>
      <c r="D6" s="769"/>
      <c r="F6" s="215" t="s">
        <v>253</v>
      </c>
    </row>
    <row r="7" spans="1:6" ht="12.95" customHeight="1">
      <c r="A7" s="489"/>
      <c r="B7" s="49"/>
      <c r="C7" s="211">
        <f>'2014alpha'!$M$20</f>
        <v>19007</v>
      </c>
      <c r="D7" s="769"/>
    </row>
    <row r="8" spans="1:6" ht="12.95" customHeight="1">
      <c r="A8" s="490"/>
      <c r="B8" s="468"/>
      <c r="C8" s="211">
        <f>'2014alpha'!$M$33</f>
        <v>19743</v>
      </c>
      <c r="D8" s="769"/>
    </row>
    <row r="9" spans="1:6" ht="12.95" customHeight="1">
      <c r="A9" s="489"/>
      <c r="B9" s="49"/>
      <c r="C9" s="465">
        <f>'2014alpha'!$M$29</f>
        <v>9156</v>
      </c>
      <c r="D9" s="769"/>
    </row>
    <row r="10" spans="1:6" ht="12.95" customHeight="1" thickBot="1">
      <c r="A10" s="491"/>
      <c r="B10" s="24"/>
      <c r="C10" s="212">
        <f>'2014alpha'!$M$46</f>
        <v>16827</v>
      </c>
      <c r="D10" s="705"/>
    </row>
    <row r="11" spans="1:6" ht="12.95" customHeight="1">
      <c r="A11" s="489"/>
      <c r="B11" s="49"/>
      <c r="C11" s="465">
        <f>'2014alpha'!$M$26</f>
        <v>12454</v>
      </c>
      <c r="D11" s="712" t="s">
        <v>160</v>
      </c>
    </row>
    <row r="12" spans="1:6" ht="12.95" customHeight="1" thickBot="1">
      <c r="A12" s="491"/>
      <c r="B12" s="24"/>
      <c r="C12" s="212">
        <f>'2014alpha'!$M$23</f>
        <v>12471</v>
      </c>
      <c r="D12" s="713"/>
    </row>
    <row r="13" spans="1:6" ht="12.95" customHeight="1">
      <c r="A13" s="489"/>
      <c r="B13" s="49"/>
      <c r="C13" s="465">
        <f>'2014alpha'!$M$39</f>
        <v>16871</v>
      </c>
      <c r="D13" s="704" t="s">
        <v>161</v>
      </c>
    </row>
    <row r="14" spans="1:6" ht="12.95" customHeight="1">
      <c r="A14" s="488"/>
      <c r="B14" s="18"/>
      <c r="C14" s="211">
        <f>'2014alpha'!$M$9</f>
        <v>13956</v>
      </c>
      <c r="D14" s="823"/>
    </row>
    <row r="15" spans="1:6" ht="12.95" customHeight="1" thickBot="1">
      <c r="A15" s="491"/>
      <c r="B15" s="24"/>
      <c r="C15" s="212">
        <f>'2014alpha'!$M$21</f>
        <v>21272</v>
      </c>
      <c r="D15" s="824"/>
    </row>
    <row r="16" spans="1:6" ht="12.95" customHeight="1">
      <c r="A16" s="492"/>
      <c r="B16" s="471"/>
      <c r="C16" s="473">
        <f>'2014alpha'!$M$47</f>
        <v>18724</v>
      </c>
      <c r="D16" s="712" t="s">
        <v>163</v>
      </c>
    </row>
    <row r="17" spans="1:4" ht="12.95" customHeight="1" thickBot="1">
      <c r="A17" s="493"/>
      <c r="B17" s="474"/>
      <c r="C17" s="212">
        <f>'2014alpha'!$M$44</f>
        <v>19477</v>
      </c>
      <c r="D17" s="827"/>
    </row>
    <row r="18" spans="1:4" ht="12.95" customHeight="1">
      <c r="A18" s="489"/>
      <c r="B18" s="49"/>
      <c r="C18" s="465">
        <f>'2014alpha'!$M$43</f>
        <v>22037</v>
      </c>
      <c r="D18" s="704" t="s">
        <v>162</v>
      </c>
    </row>
    <row r="19" spans="1:4" ht="12.95" customHeight="1">
      <c r="A19" s="494"/>
      <c r="B19" s="476"/>
      <c r="C19" s="473">
        <f>'2014alpha'!M69</f>
        <v>35921</v>
      </c>
      <c r="D19" s="769"/>
    </row>
    <row r="20" spans="1:4" ht="12.95" customHeight="1">
      <c r="A20" s="494"/>
      <c r="B20" s="476"/>
      <c r="C20" s="473">
        <f>'2014alpha'!M71</f>
        <v>37018</v>
      </c>
      <c r="D20" s="769"/>
    </row>
    <row r="21" spans="1:4" ht="12.95" customHeight="1" thickBot="1">
      <c r="A21" s="491"/>
      <c r="B21" s="24"/>
      <c r="C21" s="212">
        <f>'2014alpha'!$M$42</f>
        <v>23152</v>
      </c>
      <c r="D21" s="705"/>
    </row>
    <row r="22" spans="1:4" ht="12.95" customHeight="1">
      <c r="A22" s="489"/>
      <c r="B22" s="49"/>
      <c r="C22" s="465">
        <f>'2014alpha'!$M$55</f>
        <v>22069</v>
      </c>
      <c r="D22" s="704" t="s">
        <v>164</v>
      </c>
    </row>
    <row r="23" spans="1:4" ht="12.95" customHeight="1">
      <c r="A23" s="488"/>
      <c r="B23" s="18"/>
      <c r="C23" s="211">
        <f>'2014alpha'!$M$25</f>
        <v>17686</v>
      </c>
      <c r="D23" s="769"/>
    </row>
    <row r="24" spans="1:4" ht="12.95" customHeight="1">
      <c r="A24" s="495"/>
      <c r="B24" s="478"/>
      <c r="C24" s="211">
        <f>'2014alpha'!M70</f>
        <v>36679</v>
      </c>
      <c r="D24" s="769"/>
    </row>
    <row r="25" spans="1:4" ht="12.95" customHeight="1">
      <c r="A25" s="490"/>
      <c r="B25" s="468"/>
      <c r="C25" s="211">
        <f>'2014alpha'!$M$54</f>
        <v>22802</v>
      </c>
      <c r="D25" s="769"/>
    </row>
    <row r="26" spans="1:4" ht="12.95" customHeight="1" thickBot="1">
      <c r="A26" s="496"/>
      <c r="B26" s="480"/>
      <c r="C26" s="212">
        <f>'2014alpha'!$M$13</f>
        <v>23192</v>
      </c>
      <c r="D26" s="705"/>
    </row>
    <row r="27" spans="1:4" ht="12.95" customHeight="1">
      <c r="A27" s="489"/>
      <c r="B27" s="49"/>
      <c r="C27" s="465">
        <f>'2014alpha'!$M$37</f>
        <v>16987</v>
      </c>
      <c r="D27" s="712" t="s">
        <v>165</v>
      </c>
    </row>
    <row r="28" spans="1:4" ht="12.95" customHeight="1" thickBot="1">
      <c r="A28" s="491"/>
      <c r="B28" s="24"/>
      <c r="C28" s="212">
        <f>'2014alpha'!$M$31</f>
        <v>19190</v>
      </c>
      <c r="D28" s="827"/>
    </row>
    <row r="29" spans="1:4" ht="12.95" customHeight="1">
      <c r="A29" s="594"/>
      <c r="B29" s="595"/>
      <c r="C29" s="232">
        <f>'2014alpha'!$M$45</f>
        <v>19209</v>
      </c>
      <c r="D29" s="704" t="s">
        <v>166</v>
      </c>
    </row>
    <row r="30" spans="1:4" ht="12.95" customHeight="1">
      <c r="A30" s="596"/>
      <c r="B30" s="597"/>
      <c r="C30" s="211">
        <f>'2014alpha'!$M$52</f>
        <v>19236</v>
      </c>
      <c r="D30" s="823"/>
    </row>
    <row r="31" spans="1:4" ht="12.95" customHeight="1">
      <c r="A31" s="596"/>
      <c r="B31" s="597"/>
      <c r="C31" s="211">
        <f>'2014alpha'!$M$38</f>
        <v>14853</v>
      </c>
      <c r="D31" s="823"/>
    </row>
    <row r="32" spans="1:4" ht="12.95" customHeight="1" thickBot="1">
      <c r="A32" s="496"/>
      <c r="B32" s="480"/>
      <c r="C32" s="212">
        <f>'2014alpha'!$M$48</f>
        <v>17045</v>
      </c>
      <c r="D32" s="824"/>
    </row>
    <row r="33" spans="1:4" ht="12.95" customHeight="1">
      <c r="A33" s="489"/>
      <c r="B33" s="49"/>
      <c r="C33" s="465">
        <f>'2014alpha'!$M$30</f>
        <v>18878</v>
      </c>
      <c r="D33" s="704" t="s">
        <v>167</v>
      </c>
    </row>
    <row r="34" spans="1:4" ht="12.95" customHeight="1">
      <c r="A34" s="488"/>
      <c r="B34" s="18"/>
      <c r="C34" s="211">
        <f>'2014alpha'!$M$18</f>
        <v>13772</v>
      </c>
      <c r="D34" s="823"/>
    </row>
    <row r="35" spans="1:4" ht="12.95" customHeight="1">
      <c r="A35" s="488"/>
      <c r="B35" s="18"/>
      <c r="C35" s="211">
        <f>'2014alpha'!$M$28</f>
        <v>9396</v>
      </c>
      <c r="D35" s="823"/>
    </row>
    <row r="36" spans="1:4" ht="12.95" customHeight="1">
      <c r="A36" s="488"/>
      <c r="B36" s="18"/>
      <c r="C36" s="211">
        <f>'2014alpha'!$M$12</f>
        <v>20355</v>
      </c>
      <c r="D36" s="823"/>
    </row>
    <row r="37" spans="1:4" ht="12.95" customHeight="1" thickBot="1">
      <c r="A37" s="491"/>
      <c r="B37" s="24"/>
      <c r="C37" s="212">
        <f>'2014alpha'!$M$41</f>
        <v>17806</v>
      </c>
      <c r="D37" s="824"/>
    </row>
    <row r="38" spans="1:4" ht="12.95" customHeight="1">
      <c r="A38" s="489"/>
      <c r="B38" s="49"/>
      <c r="C38" s="465">
        <f>'2014alpha'!$M$50</f>
        <v>22568</v>
      </c>
      <c r="D38" s="704" t="s">
        <v>168</v>
      </c>
    </row>
    <row r="39" spans="1:4" ht="12.95" customHeight="1">
      <c r="A39" s="488"/>
      <c r="B39" s="18"/>
      <c r="C39" s="211">
        <f>'2014alpha'!$M$40</f>
        <v>7231</v>
      </c>
      <c r="D39" s="823"/>
    </row>
    <row r="40" spans="1:4" ht="12.95" customHeight="1">
      <c r="A40" s="495"/>
      <c r="B40" s="478"/>
      <c r="C40" s="425">
        <f>'2014alpha'!$M$53</f>
        <v>16373</v>
      </c>
      <c r="D40" s="823"/>
    </row>
    <row r="41" spans="1:4" ht="12.95" customHeight="1" thickBot="1">
      <c r="A41" s="493"/>
      <c r="B41" s="474"/>
      <c r="C41" s="212">
        <f>'2014alpha'!$M$17</f>
        <v>20028</v>
      </c>
      <c r="D41" s="824"/>
    </row>
    <row r="42" spans="1:4" ht="12.95" customHeight="1">
      <c r="A42" s="594"/>
      <c r="B42" s="595"/>
      <c r="C42" s="473">
        <f>'2014alpha'!M27</f>
        <v>11634</v>
      </c>
      <c r="D42" s="704" t="s">
        <v>169</v>
      </c>
    </row>
    <row r="43" spans="1:4" ht="12.95" customHeight="1">
      <c r="A43" s="489"/>
      <c r="B43" s="49"/>
      <c r="C43" s="465">
        <f>'2014alpha'!$M$15</f>
        <v>17846</v>
      </c>
      <c r="D43" s="769"/>
    </row>
    <row r="44" spans="1:4" ht="12.95" customHeight="1">
      <c r="A44" s="488"/>
      <c r="B44" s="18"/>
      <c r="C44" s="211">
        <f>'2014alpha'!$M$14</f>
        <v>15669</v>
      </c>
      <c r="D44" s="769"/>
    </row>
    <row r="45" spans="1:4" ht="12.95" customHeight="1">
      <c r="A45" s="488"/>
      <c r="B45" s="18"/>
      <c r="C45" s="211">
        <f>'2014alpha'!$M$19</f>
        <v>18593</v>
      </c>
      <c r="D45" s="769"/>
    </row>
    <row r="46" spans="1:4" ht="12.95" customHeight="1">
      <c r="A46" s="495"/>
      <c r="B46" s="478"/>
      <c r="C46" s="425">
        <f>'2014alpha'!$M$22</f>
        <v>8734</v>
      </c>
      <c r="D46" s="769"/>
    </row>
    <row r="47" spans="1:4" ht="12.95" customHeight="1" thickBot="1">
      <c r="A47" s="496"/>
      <c r="B47" s="480"/>
      <c r="C47" s="212">
        <f>'2014alpha'!$M$34</f>
        <v>17867</v>
      </c>
      <c r="D47" s="705"/>
    </row>
    <row r="48" spans="1:4" ht="12.95" customHeight="1">
      <c r="A48" s="489"/>
      <c r="B48" s="49"/>
      <c r="C48" s="465">
        <f>'2014alpha'!$M$8</f>
        <v>14585</v>
      </c>
      <c r="D48" s="704" t="s">
        <v>170</v>
      </c>
    </row>
    <row r="49" spans="1:4" ht="12.95" customHeight="1">
      <c r="A49" s="488"/>
      <c r="B49" s="18"/>
      <c r="C49" s="211">
        <f>'2014alpha'!$M$11</f>
        <v>14960</v>
      </c>
      <c r="D49" s="823"/>
    </row>
    <row r="50" spans="1:4" ht="12.95" customHeight="1">
      <c r="A50" s="488"/>
      <c r="B50" s="18"/>
      <c r="C50" s="211">
        <f>'2014alpha'!$M$35</f>
        <v>18978</v>
      </c>
      <c r="D50" s="823"/>
    </row>
    <row r="51" spans="1:4" ht="12.95" customHeight="1">
      <c r="A51" s="488"/>
      <c r="B51" s="18"/>
      <c r="C51" s="211">
        <f>'2014alpha'!$M$32</f>
        <v>17884</v>
      </c>
      <c r="D51" s="823"/>
    </row>
    <row r="52" spans="1:4" ht="12.95" customHeight="1">
      <c r="A52" s="495"/>
      <c r="B52" s="478"/>
      <c r="C52" s="425">
        <f>'2014alpha'!$M$24</f>
        <v>17891</v>
      </c>
      <c r="D52" s="823"/>
    </row>
    <row r="53" spans="1:4" ht="12.95" customHeight="1" thickBot="1">
      <c r="A53" s="493"/>
      <c r="B53" s="474"/>
      <c r="C53" s="212">
        <f>'2014alpha'!$M$51</f>
        <v>15702</v>
      </c>
      <c r="D53" s="824"/>
    </row>
    <row r="54" spans="1:4" ht="12.75" thickBot="1"/>
    <row r="55" spans="1:4" ht="12.75" thickBot="1">
      <c r="B55" s="355">
        <f>COUNTA(B3:B53)</f>
        <v>0</v>
      </c>
    </row>
  </sheetData>
  <mergeCells count="15">
    <mergeCell ref="D48:D53"/>
    <mergeCell ref="D13:D15"/>
    <mergeCell ref="D16:D17"/>
    <mergeCell ref="D27:D28"/>
    <mergeCell ref="D38:D41"/>
    <mergeCell ref="D42:D47"/>
    <mergeCell ref="B1:B2"/>
    <mergeCell ref="C1:D2"/>
    <mergeCell ref="D29:D32"/>
    <mergeCell ref="D33:D37"/>
    <mergeCell ref="A1:A2"/>
    <mergeCell ref="D11:D12"/>
    <mergeCell ref="D3:D10"/>
    <mergeCell ref="D22:D26"/>
    <mergeCell ref="D18:D21"/>
  </mergeCells>
  <pageMargins left="0.24" right="0.7" top="0.17" bottom="0.75" header="0.17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>
      <selection activeCell="H15" sqref="H15"/>
    </sheetView>
  </sheetViews>
  <sheetFormatPr baseColWidth="10" defaultRowHeight="12.75"/>
  <cols>
    <col min="1" max="1" width="10.7109375" style="849" customWidth="1"/>
    <col min="2" max="2" width="12.7109375" style="849" customWidth="1"/>
    <col min="3" max="3" width="13.5703125" style="848" customWidth="1"/>
    <col min="4" max="4" width="19.5703125" customWidth="1"/>
    <col min="5" max="5" width="18" customWidth="1"/>
    <col min="6" max="6" width="45.42578125" customWidth="1"/>
    <col min="7" max="7" width="9.85546875" style="850" customWidth="1"/>
    <col min="8" max="8" width="21.42578125" customWidth="1"/>
    <col min="9" max="9" width="16.5703125" style="851" customWidth="1"/>
    <col min="10" max="10" width="27.7109375" customWidth="1"/>
    <col min="11" max="11" width="13.5703125" style="849" customWidth="1"/>
    <col min="12" max="12" width="9.7109375" customWidth="1"/>
  </cols>
  <sheetData>
    <row r="1" spans="1:12">
      <c r="G1" s="867"/>
    </row>
    <row r="4" spans="1:12" ht="43.5" customHeight="1">
      <c r="A4" s="538" t="s">
        <v>278</v>
      </c>
      <c r="B4" s="249" t="s">
        <v>4</v>
      </c>
      <c r="C4" s="401" t="s">
        <v>271</v>
      </c>
      <c r="D4" s="249" t="s">
        <v>7</v>
      </c>
      <c r="E4" s="249" t="s">
        <v>8</v>
      </c>
      <c r="F4" s="249" t="s">
        <v>9</v>
      </c>
      <c r="G4" s="868" t="s">
        <v>273</v>
      </c>
      <c r="H4" s="249" t="s">
        <v>274</v>
      </c>
      <c r="I4" s="859" t="s">
        <v>275</v>
      </c>
      <c r="J4" s="249" t="s">
        <v>276</v>
      </c>
      <c r="K4" s="401" t="s">
        <v>272</v>
      </c>
      <c r="L4" s="860" t="s">
        <v>277</v>
      </c>
    </row>
    <row r="5" spans="1:12">
      <c r="A5" s="857">
        <v>1</v>
      </c>
      <c r="B5" s="852">
        <v>105210</v>
      </c>
      <c r="C5" s="853">
        <v>41893</v>
      </c>
      <c r="D5" s="854" t="s">
        <v>279</v>
      </c>
      <c r="E5" s="854" t="s">
        <v>285</v>
      </c>
      <c r="F5" s="854" t="s">
        <v>291</v>
      </c>
      <c r="G5" s="855">
        <v>29000</v>
      </c>
      <c r="H5" s="854" t="s">
        <v>297</v>
      </c>
      <c r="I5" s="856">
        <v>607080910</v>
      </c>
      <c r="J5" s="869" t="s">
        <v>300</v>
      </c>
      <c r="K5" s="853">
        <v>14896</v>
      </c>
      <c r="L5" s="858">
        <f ca="1">DATEDIF(K5,TODAY(),"y")</f>
        <v>74</v>
      </c>
    </row>
    <row r="6" spans="1:12">
      <c r="A6" s="857">
        <v>2</v>
      </c>
      <c r="B6" s="852">
        <v>105211</v>
      </c>
      <c r="C6" s="853">
        <v>41932</v>
      </c>
      <c r="D6" s="854" t="s">
        <v>280</v>
      </c>
      <c r="E6" s="854" t="s">
        <v>286</v>
      </c>
      <c r="F6" s="854" t="s">
        <v>292</v>
      </c>
      <c r="G6" s="855">
        <v>30000</v>
      </c>
      <c r="H6" s="854" t="s">
        <v>298</v>
      </c>
      <c r="I6" s="856">
        <v>607080911</v>
      </c>
      <c r="J6" s="869" t="s">
        <v>301</v>
      </c>
      <c r="K6" s="853">
        <v>23015</v>
      </c>
      <c r="L6" s="858">
        <f ca="1">DATEDIF(K6,TODAY(),"y")</f>
        <v>51</v>
      </c>
    </row>
    <row r="7" spans="1:12">
      <c r="A7" s="857">
        <v>6</v>
      </c>
      <c r="B7" s="852">
        <v>105333</v>
      </c>
      <c r="C7" s="853">
        <v>41988</v>
      </c>
      <c r="D7" s="854" t="s">
        <v>282</v>
      </c>
      <c r="E7" s="854" t="s">
        <v>290</v>
      </c>
      <c r="F7" s="854" t="s">
        <v>296</v>
      </c>
      <c r="G7" s="855">
        <v>34000</v>
      </c>
      <c r="H7" s="854" t="s">
        <v>297</v>
      </c>
      <c r="I7" s="856">
        <v>607080915</v>
      </c>
      <c r="J7" s="869" t="s">
        <v>305</v>
      </c>
      <c r="K7" s="853">
        <v>26644</v>
      </c>
      <c r="L7" s="858">
        <f ca="1">DATEDIF(K7,TODAY(),"y")</f>
        <v>42</v>
      </c>
    </row>
    <row r="8" spans="1:12">
      <c r="A8" s="857">
        <v>5</v>
      </c>
      <c r="B8" s="852">
        <v>105321</v>
      </c>
      <c r="C8" s="853">
        <v>41966</v>
      </c>
      <c r="D8" s="854" t="s">
        <v>284</v>
      </c>
      <c r="E8" s="854" t="s">
        <v>289</v>
      </c>
      <c r="F8" s="854" t="s">
        <v>295</v>
      </c>
      <c r="G8" s="855">
        <v>33000</v>
      </c>
      <c r="H8" s="854" t="s">
        <v>298</v>
      </c>
      <c r="I8" s="856">
        <v>607080914</v>
      </c>
      <c r="J8" s="869" t="s">
        <v>304</v>
      </c>
      <c r="K8" s="853">
        <v>27460</v>
      </c>
      <c r="L8" s="858">
        <f ca="1">DATEDIF(K8,TODAY(),"y")</f>
        <v>39</v>
      </c>
    </row>
    <row r="9" spans="1:12">
      <c r="A9" s="857">
        <v>3</v>
      </c>
      <c r="B9" s="852">
        <v>105212</v>
      </c>
      <c r="C9" s="853">
        <v>41934</v>
      </c>
      <c r="D9" s="854" t="s">
        <v>283</v>
      </c>
      <c r="E9" s="854" t="s">
        <v>287</v>
      </c>
      <c r="F9" s="854" t="s">
        <v>293</v>
      </c>
      <c r="G9" s="855">
        <v>31000</v>
      </c>
      <c r="H9" s="854" t="s">
        <v>299</v>
      </c>
      <c r="I9" s="856">
        <v>607080912</v>
      </c>
      <c r="J9" s="869" t="s">
        <v>302</v>
      </c>
      <c r="K9" s="853">
        <v>31243</v>
      </c>
      <c r="L9" s="858">
        <f ca="1">DATEDIF(K9,TODAY(),"y")</f>
        <v>29</v>
      </c>
    </row>
    <row r="10" spans="1:12">
      <c r="A10" s="861">
        <v>4</v>
      </c>
      <c r="B10" s="862">
        <v>105320</v>
      </c>
      <c r="C10" s="863">
        <v>41960</v>
      </c>
      <c r="D10" s="864" t="s">
        <v>281</v>
      </c>
      <c r="E10" s="864" t="s">
        <v>288</v>
      </c>
      <c r="F10" s="864" t="s">
        <v>294</v>
      </c>
      <c r="G10" s="865">
        <v>32000</v>
      </c>
      <c r="H10" s="864" t="s">
        <v>299</v>
      </c>
      <c r="I10" s="856">
        <v>607080913</v>
      </c>
      <c r="J10" s="870" t="s">
        <v>303</v>
      </c>
      <c r="K10" s="863">
        <v>33183</v>
      </c>
      <c r="L10" s="866">
        <f ca="1">DATEDIF(K10,TODAY(),"y")</f>
        <v>24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adh2013</vt:lpstr>
      <vt:lpstr>adh2014</vt:lpstr>
      <vt:lpstr>2014alpha</vt:lpstr>
      <vt:lpstr>2014DIFF</vt:lpstr>
      <vt:lpstr>ages</vt:lpstr>
      <vt:lpstr>anniv</vt:lpstr>
      <vt:lpstr>reglemt</vt:lpstr>
      <vt:lpstr>affichage</vt:lpstr>
      <vt:lpstr>Tableau_LouReeD</vt:lpstr>
      <vt:lpstr>'2014alpha'!Impression_des_titres</vt:lpstr>
      <vt:lpstr>adh2013!Impression_des_titres</vt:lpstr>
      <vt:lpstr>adh2014!Impression_des_titres</vt:lpstr>
      <vt:lpstr>ages!Impression_des_titres</vt:lpstr>
      <vt:lpstr>anniv!Impression_des_titres</vt:lpstr>
      <vt:lpstr>reglemt!Impression_des_titres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Olivier</cp:lastModifiedBy>
  <cp:lastPrinted>2014-12-23T11:14:29Z</cp:lastPrinted>
  <dcterms:created xsi:type="dcterms:W3CDTF">2013-03-18T21:21:44Z</dcterms:created>
  <dcterms:modified xsi:type="dcterms:W3CDTF">2014-12-27T10:37:07Z</dcterms:modified>
</cp:coreProperties>
</file>